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Fertilizer" sheetId="7" r:id="rId2"/>
    <sheet name="Citrus Jerome" sheetId="4" r:id="rId3"/>
    <sheet name="Jermone - without citrus" sheetId="6" r:id="rId4"/>
    <sheet name="Raquetball" sheetId="2" r:id="rId5"/>
    <sheet name="Visitor Center" sheetId="3" r:id="rId6"/>
    <sheet name="TP Factors" sheetId="5" r:id="rId7"/>
  </sheets>
  <definedNames>
    <definedName name="_xlnm._FilterDatabase" localSheetId="2" hidden="1">'Citrus Jerome'!$A$1:$AG$349</definedName>
    <definedName name="_xlnm._FilterDatabase" localSheetId="3" hidden="1">'Jermone - without citrus'!$A$1:$AF$350</definedName>
    <definedName name="_xlnm.Print_Area" localSheetId="0">Summary!$A$1:$K$9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H11" i="1"/>
  <c r="K11"/>
  <c r="K3"/>
  <c r="H3"/>
  <c r="B22" i="7"/>
  <c r="B21"/>
  <c r="K6" i="1"/>
  <c r="H6"/>
  <c r="AF5" i="3"/>
  <c r="AC5"/>
  <c r="Z5"/>
  <c r="Y5"/>
  <c r="AD5" s="1"/>
  <c r="I6" i="1"/>
  <c r="F6"/>
  <c r="E6"/>
  <c r="AF2" i="3"/>
  <c r="AD2"/>
  <c r="AC2"/>
  <c r="AE2" s="1"/>
  <c r="AG2" s="1"/>
  <c r="Z9" i="2"/>
  <c r="Y9"/>
  <c r="AD9" s="1"/>
  <c r="Z3"/>
  <c r="Y3"/>
  <c r="Z2" i="3"/>
  <c r="Y2"/>
  <c r="AB10" i="2"/>
  <c r="AF9"/>
  <c r="AC9"/>
  <c r="AF8"/>
  <c r="AD8"/>
  <c r="AC8"/>
  <c r="Z8"/>
  <c r="AE8" s="1"/>
  <c r="AG8" s="1"/>
  <c r="Y8"/>
  <c r="E5" i="1"/>
  <c r="AB4" i="2"/>
  <c r="AF3"/>
  <c r="AC3"/>
  <c r="AF2"/>
  <c r="AD2"/>
  <c r="AC2"/>
  <c r="AE2" s="1"/>
  <c r="AG2" s="1"/>
  <c r="Z2"/>
  <c r="Y2"/>
  <c r="K4" i="1"/>
  <c r="H4"/>
  <c r="AA350" i="6"/>
  <c r="AE349"/>
  <c r="AB349"/>
  <c r="Y349"/>
  <c r="X349"/>
  <c r="AC349" s="1"/>
  <c r="AE348"/>
  <c r="AB348"/>
  <c r="Y348"/>
  <c r="X348"/>
  <c r="AC348" s="1"/>
  <c r="AE347"/>
  <c r="AB347"/>
  <c r="Y347"/>
  <c r="X347"/>
  <c r="AC347" s="1"/>
  <c r="AE346"/>
  <c r="AB346"/>
  <c r="Y346"/>
  <c r="X346"/>
  <c r="AC346" s="1"/>
  <c r="AE345"/>
  <c r="AB345"/>
  <c r="Y345"/>
  <c r="X345"/>
  <c r="AC345" s="1"/>
  <c r="AE344"/>
  <c r="AB344"/>
  <c r="Y344"/>
  <c r="X344"/>
  <c r="AC344" s="1"/>
  <c r="AE343"/>
  <c r="AB343"/>
  <c r="Y343"/>
  <c r="X343"/>
  <c r="AC343" s="1"/>
  <c r="AE342"/>
  <c r="AB342"/>
  <c r="Y342"/>
  <c r="X342"/>
  <c r="AC342" s="1"/>
  <c r="AE341"/>
  <c r="AB341"/>
  <c r="Y341"/>
  <c r="X341"/>
  <c r="AC341" s="1"/>
  <c r="AE340"/>
  <c r="AB340"/>
  <c r="Y340"/>
  <c r="X340"/>
  <c r="AC340" s="1"/>
  <c r="AE339"/>
  <c r="AB339"/>
  <c r="Y339"/>
  <c r="X339"/>
  <c r="AC339" s="1"/>
  <c r="AE338"/>
  <c r="AB338"/>
  <c r="Y338"/>
  <c r="X338"/>
  <c r="AC338" s="1"/>
  <c r="AE337"/>
  <c r="AB337"/>
  <c r="Y337"/>
  <c r="X337"/>
  <c r="AC337" s="1"/>
  <c r="AE336"/>
  <c r="AB336"/>
  <c r="Y336"/>
  <c r="X336"/>
  <c r="AC336" s="1"/>
  <c r="AE335"/>
  <c r="AB335"/>
  <c r="Y335"/>
  <c r="X335"/>
  <c r="AC335" s="1"/>
  <c r="AE334"/>
  <c r="AB334"/>
  <c r="Y334"/>
  <c r="X334"/>
  <c r="AC334" s="1"/>
  <c r="AE333"/>
  <c r="AB333"/>
  <c r="Y333"/>
  <c r="X333"/>
  <c r="AC333" s="1"/>
  <c r="AE332"/>
  <c r="AB332"/>
  <c r="Y332"/>
  <c r="X332"/>
  <c r="AC332" s="1"/>
  <c r="AE331"/>
  <c r="AB331"/>
  <c r="Y331"/>
  <c r="X331"/>
  <c r="AC331" s="1"/>
  <c r="AE330"/>
  <c r="AB330"/>
  <c r="Y330"/>
  <c r="X330"/>
  <c r="AC330" s="1"/>
  <c r="AE329"/>
  <c r="AB329"/>
  <c r="Y329"/>
  <c r="X329"/>
  <c r="AC329" s="1"/>
  <c r="AE328"/>
  <c r="AB328"/>
  <c r="Y328"/>
  <c r="X328"/>
  <c r="AC328" s="1"/>
  <c r="AE327"/>
  <c r="AB327"/>
  <c r="Y327"/>
  <c r="X327"/>
  <c r="AC327" s="1"/>
  <c r="AE326"/>
  <c r="AB326"/>
  <c r="Y326"/>
  <c r="X326"/>
  <c r="AC326" s="1"/>
  <c r="AE325"/>
  <c r="AB325"/>
  <c r="Y325"/>
  <c r="X325"/>
  <c r="AC325" s="1"/>
  <c r="AE324"/>
  <c r="AB324"/>
  <c r="Y324"/>
  <c r="X324"/>
  <c r="AC324" s="1"/>
  <c r="AE323"/>
  <c r="AB323"/>
  <c r="Y323"/>
  <c r="X323"/>
  <c r="AC323" s="1"/>
  <c r="AE322"/>
  <c r="AB322"/>
  <c r="Y322"/>
  <c r="X322"/>
  <c r="AC322" s="1"/>
  <c r="AE321"/>
  <c r="AB321"/>
  <c r="Y321"/>
  <c r="X321"/>
  <c r="AC321" s="1"/>
  <c r="AE320"/>
  <c r="AB320"/>
  <c r="Y320"/>
  <c r="X320"/>
  <c r="AC320" s="1"/>
  <c r="AE319"/>
  <c r="AB319"/>
  <c r="Y319"/>
  <c r="X319"/>
  <c r="AC319" s="1"/>
  <c r="AE318"/>
  <c r="AB318"/>
  <c r="Y318"/>
  <c r="X318"/>
  <c r="AC318" s="1"/>
  <c r="AE317"/>
  <c r="AB317"/>
  <c r="Y317"/>
  <c r="X317"/>
  <c r="AC317" s="1"/>
  <c r="AE316"/>
  <c r="AB316"/>
  <c r="Y316"/>
  <c r="X316"/>
  <c r="AC316" s="1"/>
  <c r="AE315"/>
  <c r="AB315"/>
  <c r="Y315"/>
  <c r="X315"/>
  <c r="AC315" s="1"/>
  <c r="AE314"/>
  <c r="AB314"/>
  <c r="Y314"/>
  <c r="X314"/>
  <c r="AC314" s="1"/>
  <c r="AE313"/>
  <c r="AB313"/>
  <c r="Y313"/>
  <c r="X313"/>
  <c r="AC313" s="1"/>
  <c r="AE312"/>
  <c r="AB312"/>
  <c r="Y312"/>
  <c r="X312"/>
  <c r="AC312" s="1"/>
  <c r="AE311"/>
  <c r="AB311"/>
  <c r="Y311"/>
  <c r="X311"/>
  <c r="AC311" s="1"/>
  <c r="AE310"/>
  <c r="AB310"/>
  <c r="Y310"/>
  <c r="X310"/>
  <c r="AC310" s="1"/>
  <c r="AE309"/>
  <c r="AB309"/>
  <c r="Y309"/>
  <c r="X309"/>
  <c r="AC309" s="1"/>
  <c r="AE308"/>
  <c r="AB308"/>
  <c r="Y308"/>
  <c r="X308"/>
  <c r="AC308" s="1"/>
  <c r="AE307"/>
  <c r="AB307"/>
  <c r="Y307"/>
  <c r="X307"/>
  <c r="AC307" s="1"/>
  <c r="AE306"/>
  <c r="AB306"/>
  <c r="Y306"/>
  <c r="X306"/>
  <c r="AC306" s="1"/>
  <c r="AE305"/>
  <c r="AB305"/>
  <c r="Y305"/>
  <c r="X305"/>
  <c r="AC305" s="1"/>
  <c r="AE304"/>
  <c r="AB304"/>
  <c r="Y304"/>
  <c r="X304"/>
  <c r="AC304" s="1"/>
  <c r="AE303"/>
  <c r="AB303"/>
  <c r="Y303"/>
  <c r="X303"/>
  <c r="AC303" s="1"/>
  <c r="AE302"/>
  <c r="AB302"/>
  <c r="Y302"/>
  <c r="X302"/>
  <c r="AC302" s="1"/>
  <c r="AE301"/>
  <c r="AB301"/>
  <c r="Y301"/>
  <c r="X301"/>
  <c r="AC301" s="1"/>
  <c r="AE300"/>
  <c r="AB300"/>
  <c r="Y300"/>
  <c r="X300"/>
  <c r="AC300" s="1"/>
  <c r="AE299"/>
  <c r="AB299"/>
  <c r="Y299"/>
  <c r="X299"/>
  <c r="AC299" s="1"/>
  <c r="AE298"/>
  <c r="AB298"/>
  <c r="Y298"/>
  <c r="X298"/>
  <c r="AC298" s="1"/>
  <c r="AE297"/>
  <c r="AB297"/>
  <c r="Y297"/>
  <c r="X297"/>
  <c r="AC297" s="1"/>
  <c r="AE296"/>
  <c r="AB296"/>
  <c r="Y296"/>
  <c r="X296"/>
  <c r="AC296" s="1"/>
  <c r="AE295"/>
  <c r="AB295"/>
  <c r="Y295"/>
  <c r="X295"/>
  <c r="AC295" s="1"/>
  <c r="AE294"/>
  <c r="AB294"/>
  <c r="Y294"/>
  <c r="X294"/>
  <c r="AC294" s="1"/>
  <c r="AE293"/>
  <c r="AB293"/>
  <c r="Y293"/>
  <c r="X293"/>
  <c r="AC293" s="1"/>
  <c r="AE292"/>
  <c r="AB292"/>
  <c r="Y292"/>
  <c r="X292"/>
  <c r="AC292" s="1"/>
  <c r="AE291"/>
  <c r="AB291"/>
  <c r="Y291"/>
  <c r="X291"/>
  <c r="AC291" s="1"/>
  <c r="AE290"/>
  <c r="AB290"/>
  <c r="Y290"/>
  <c r="X290"/>
  <c r="AC290" s="1"/>
  <c r="AE289"/>
  <c r="AB289"/>
  <c r="Y289"/>
  <c r="X289"/>
  <c r="AC289" s="1"/>
  <c r="AE288"/>
  <c r="AB288"/>
  <c r="Y288"/>
  <c r="X288"/>
  <c r="AE287"/>
  <c r="AB287"/>
  <c r="Y287"/>
  <c r="X287"/>
  <c r="AE286"/>
  <c r="AB286"/>
  <c r="Y286"/>
  <c r="X286"/>
  <c r="AC286" s="1"/>
  <c r="AE285"/>
  <c r="AB285"/>
  <c r="Y285"/>
  <c r="X285"/>
  <c r="AC285" s="1"/>
  <c r="AE284"/>
  <c r="AB284"/>
  <c r="Y284"/>
  <c r="X284"/>
  <c r="AC284" s="1"/>
  <c r="AE283"/>
  <c r="AB283"/>
  <c r="Y283"/>
  <c r="X283"/>
  <c r="AE282"/>
  <c r="AB282"/>
  <c r="Y282"/>
  <c r="X282"/>
  <c r="AC282" s="1"/>
  <c r="AE281"/>
  <c r="AB281"/>
  <c r="Y281"/>
  <c r="X281"/>
  <c r="AE280"/>
  <c r="AB280"/>
  <c r="Y280"/>
  <c r="X280"/>
  <c r="AC280" s="1"/>
  <c r="AE279"/>
  <c r="AB279"/>
  <c r="Y279"/>
  <c r="X279"/>
  <c r="AC279" s="1"/>
  <c r="AE278"/>
  <c r="AB278"/>
  <c r="Y278"/>
  <c r="X278"/>
  <c r="AE277"/>
  <c r="AB277"/>
  <c r="Y277"/>
  <c r="X277"/>
  <c r="AE276"/>
  <c r="AB276"/>
  <c r="Y276"/>
  <c r="X276"/>
  <c r="AC276" s="1"/>
  <c r="AE275"/>
  <c r="AB275"/>
  <c r="Y275"/>
  <c r="X275"/>
  <c r="AC275" s="1"/>
  <c r="AE274"/>
  <c r="AB274"/>
  <c r="Y274"/>
  <c r="X274"/>
  <c r="AC274" s="1"/>
  <c r="AE273"/>
  <c r="AB273"/>
  <c r="Y273"/>
  <c r="X273"/>
  <c r="AC273" s="1"/>
  <c r="AE272"/>
  <c r="AB272"/>
  <c r="Y272"/>
  <c r="X272"/>
  <c r="AC272" s="1"/>
  <c r="AE271"/>
  <c r="AB271"/>
  <c r="Y271"/>
  <c r="X271"/>
  <c r="AC271" s="1"/>
  <c r="AE270"/>
  <c r="AB270"/>
  <c r="Y270"/>
  <c r="X270"/>
  <c r="AC270" s="1"/>
  <c r="AE269"/>
  <c r="AB269"/>
  <c r="Y269"/>
  <c r="X269"/>
  <c r="AC269" s="1"/>
  <c r="AE268"/>
  <c r="AB268"/>
  <c r="Y268"/>
  <c r="X268"/>
  <c r="AE267"/>
  <c r="AB267"/>
  <c r="Y267"/>
  <c r="X267"/>
  <c r="AE266"/>
  <c r="AB266"/>
  <c r="Y266"/>
  <c r="X266"/>
  <c r="AE265"/>
  <c r="AB265"/>
  <c r="Y265"/>
  <c r="X265"/>
  <c r="AE264"/>
  <c r="AB264"/>
  <c r="Y264"/>
  <c r="X264"/>
  <c r="AE263"/>
  <c r="AC263"/>
  <c r="AB263"/>
  <c r="Y263"/>
  <c r="AD263" s="1"/>
  <c r="AF263" s="1"/>
  <c r="X263"/>
  <c r="AE262"/>
  <c r="AB262"/>
  <c r="Y262"/>
  <c r="AD262" s="1"/>
  <c r="AF262" s="1"/>
  <c r="X262"/>
  <c r="AC262" s="1"/>
  <c r="AE261"/>
  <c r="AB261"/>
  <c r="Y261"/>
  <c r="X261"/>
  <c r="AC261" s="1"/>
  <c r="AE260"/>
  <c r="AB260"/>
  <c r="Y260"/>
  <c r="X260"/>
  <c r="AC260" s="1"/>
  <c r="AE259"/>
  <c r="AB259"/>
  <c r="Y259"/>
  <c r="X259"/>
  <c r="AC259" s="1"/>
  <c r="AE258"/>
  <c r="AB258"/>
  <c r="Y258"/>
  <c r="X258"/>
  <c r="AC258" s="1"/>
  <c r="AE257"/>
  <c r="AB257"/>
  <c r="Y257"/>
  <c r="X257"/>
  <c r="AC257" s="1"/>
  <c r="AE256"/>
  <c r="AB256"/>
  <c r="Y256"/>
  <c r="X256"/>
  <c r="AC256" s="1"/>
  <c r="AE255"/>
  <c r="AB255"/>
  <c r="Y255"/>
  <c r="X255"/>
  <c r="AC255" s="1"/>
  <c r="AE254"/>
  <c r="AB254"/>
  <c r="Y254"/>
  <c r="X254"/>
  <c r="AC254" s="1"/>
  <c r="AE253"/>
  <c r="AB253"/>
  <c r="Y253"/>
  <c r="X253"/>
  <c r="AC253" s="1"/>
  <c r="AE252"/>
  <c r="AB252"/>
  <c r="Y252"/>
  <c r="X252"/>
  <c r="AC252" s="1"/>
  <c r="AE251"/>
  <c r="AB251"/>
  <c r="Y251"/>
  <c r="X251"/>
  <c r="AC251" s="1"/>
  <c r="AE250"/>
  <c r="AB250"/>
  <c r="Y250"/>
  <c r="X250"/>
  <c r="AC250" s="1"/>
  <c r="AE249"/>
  <c r="AB249"/>
  <c r="Y249"/>
  <c r="X249"/>
  <c r="AC249" s="1"/>
  <c r="AE248"/>
  <c r="AB248"/>
  <c r="Y248"/>
  <c r="X248"/>
  <c r="AC248" s="1"/>
  <c r="AE247"/>
  <c r="AB247"/>
  <c r="Y247"/>
  <c r="AD247" s="1"/>
  <c r="AF247" s="1"/>
  <c r="X247"/>
  <c r="AC247" s="1"/>
  <c r="AE246"/>
  <c r="AB246"/>
  <c r="Y246"/>
  <c r="AD246" s="1"/>
  <c r="AF246" s="1"/>
  <c r="X246"/>
  <c r="AC246" s="1"/>
  <c r="AE245"/>
  <c r="AB245"/>
  <c r="Y245"/>
  <c r="X245"/>
  <c r="AC245" s="1"/>
  <c r="AE244"/>
  <c r="AB244"/>
  <c r="Y244"/>
  <c r="X244"/>
  <c r="AC244" s="1"/>
  <c r="AE243"/>
  <c r="AB243"/>
  <c r="Y243"/>
  <c r="X243"/>
  <c r="AC243" s="1"/>
  <c r="AE242"/>
  <c r="AB242"/>
  <c r="Y242"/>
  <c r="X242"/>
  <c r="AC242" s="1"/>
  <c r="AE241"/>
  <c r="AB241"/>
  <c r="Y241"/>
  <c r="X241"/>
  <c r="AC241" s="1"/>
  <c r="AE240"/>
  <c r="AB240"/>
  <c r="Y240"/>
  <c r="X240"/>
  <c r="AC240" s="1"/>
  <c r="AE239"/>
  <c r="AB239"/>
  <c r="Y239"/>
  <c r="X239"/>
  <c r="AC239" s="1"/>
  <c r="AE238"/>
  <c r="AB238"/>
  <c r="Y238"/>
  <c r="X238"/>
  <c r="AC238" s="1"/>
  <c r="AE237"/>
  <c r="AB237"/>
  <c r="Y237"/>
  <c r="X237"/>
  <c r="AC237" s="1"/>
  <c r="AE236"/>
  <c r="AB236"/>
  <c r="Y236"/>
  <c r="X236"/>
  <c r="AC236" s="1"/>
  <c r="AE235"/>
  <c r="AB235"/>
  <c r="Y235"/>
  <c r="X235"/>
  <c r="AC235" s="1"/>
  <c r="AE234"/>
  <c r="AB234"/>
  <c r="Y234"/>
  <c r="X234"/>
  <c r="AC234" s="1"/>
  <c r="AE233"/>
  <c r="AB233"/>
  <c r="Y233"/>
  <c r="X233"/>
  <c r="AC233" s="1"/>
  <c r="AE232"/>
  <c r="AB232"/>
  <c r="Y232"/>
  <c r="X232"/>
  <c r="AC232" s="1"/>
  <c r="AE231"/>
  <c r="AB231"/>
  <c r="Y231"/>
  <c r="X231"/>
  <c r="AC231" s="1"/>
  <c r="AE230"/>
  <c r="AB230"/>
  <c r="Y230"/>
  <c r="X230"/>
  <c r="AC230" s="1"/>
  <c r="AE229"/>
  <c r="AB229"/>
  <c r="Y229"/>
  <c r="X229"/>
  <c r="AC229" s="1"/>
  <c r="AE228"/>
  <c r="AB228"/>
  <c r="Y228"/>
  <c r="X228"/>
  <c r="AC228" s="1"/>
  <c r="AE227"/>
  <c r="AB227"/>
  <c r="Y227"/>
  <c r="X227"/>
  <c r="AC227" s="1"/>
  <c r="AE226"/>
  <c r="AB226"/>
  <c r="Y226"/>
  <c r="X226"/>
  <c r="AC226" s="1"/>
  <c r="AE225"/>
  <c r="AB225"/>
  <c r="Y225"/>
  <c r="X225"/>
  <c r="AC225" s="1"/>
  <c r="AE224"/>
  <c r="AB224"/>
  <c r="Y224"/>
  <c r="X224"/>
  <c r="AC224" s="1"/>
  <c r="AE223"/>
  <c r="AB223"/>
  <c r="Y223"/>
  <c r="X223"/>
  <c r="AC223" s="1"/>
  <c r="AE222"/>
  <c r="AB222"/>
  <c r="Y222"/>
  <c r="X222"/>
  <c r="AC222" s="1"/>
  <c r="AE221"/>
  <c r="AB221"/>
  <c r="Y221"/>
  <c r="X221"/>
  <c r="AC221" s="1"/>
  <c r="AE220"/>
  <c r="AB220"/>
  <c r="Y220"/>
  <c r="X220"/>
  <c r="AC220" s="1"/>
  <c r="AE219"/>
  <c r="AB219"/>
  <c r="Y219"/>
  <c r="X219"/>
  <c r="AC219" s="1"/>
  <c r="AE218"/>
  <c r="AB218"/>
  <c r="Y218"/>
  <c r="X218"/>
  <c r="AC218" s="1"/>
  <c r="AE217"/>
  <c r="AB217"/>
  <c r="Y217"/>
  <c r="X217"/>
  <c r="AC217" s="1"/>
  <c r="AE216"/>
  <c r="AB216"/>
  <c r="Y216"/>
  <c r="X216"/>
  <c r="AC216" s="1"/>
  <c r="AE215"/>
  <c r="AB215"/>
  <c r="Y215"/>
  <c r="X215"/>
  <c r="AC215" s="1"/>
  <c r="AE214"/>
  <c r="AB214"/>
  <c r="Y214"/>
  <c r="X214"/>
  <c r="AC214" s="1"/>
  <c r="AE213"/>
  <c r="AB213"/>
  <c r="Y213"/>
  <c r="X213"/>
  <c r="AC213" s="1"/>
  <c r="AE212"/>
  <c r="AB212"/>
  <c r="Y212"/>
  <c r="X212"/>
  <c r="AC212" s="1"/>
  <c r="AE211"/>
  <c r="AB211"/>
  <c r="Y211"/>
  <c r="X211"/>
  <c r="AC211" s="1"/>
  <c r="AE210"/>
  <c r="AB210"/>
  <c r="Y210"/>
  <c r="X210"/>
  <c r="AC210" s="1"/>
  <c r="AE209"/>
  <c r="AB209"/>
  <c r="Y209"/>
  <c r="X209"/>
  <c r="AC209" s="1"/>
  <c r="AE208"/>
  <c r="AB208"/>
  <c r="Y208"/>
  <c r="X208"/>
  <c r="AC208" s="1"/>
  <c r="AE207"/>
  <c r="AB207"/>
  <c r="Y207"/>
  <c r="X207"/>
  <c r="AC207" s="1"/>
  <c r="AE206"/>
  <c r="AB206"/>
  <c r="Y206"/>
  <c r="X206"/>
  <c r="AC206" s="1"/>
  <c r="AE205"/>
  <c r="AB205"/>
  <c r="Y205"/>
  <c r="X205"/>
  <c r="AC205" s="1"/>
  <c r="AE204"/>
  <c r="AB204"/>
  <c r="Y204"/>
  <c r="X204"/>
  <c r="AC204" s="1"/>
  <c r="AE203"/>
  <c r="AB203"/>
  <c r="Y203"/>
  <c r="X203"/>
  <c r="AC203" s="1"/>
  <c r="AE202"/>
  <c r="AB202"/>
  <c r="Y202"/>
  <c r="X202"/>
  <c r="AC202" s="1"/>
  <c r="AE201"/>
  <c r="AB201"/>
  <c r="Y201"/>
  <c r="X201"/>
  <c r="AC201" s="1"/>
  <c r="AE200"/>
  <c r="AB200"/>
  <c r="Y200"/>
  <c r="X200"/>
  <c r="AC200" s="1"/>
  <c r="AE199"/>
  <c r="AB199"/>
  <c r="Y199"/>
  <c r="X199"/>
  <c r="AC199" s="1"/>
  <c r="AE198"/>
  <c r="AB198"/>
  <c r="Y198"/>
  <c r="X198"/>
  <c r="AC198" s="1"/>
  <c r="AE197"/>
  <c r="AB197"/>
  <c r="Y197"/>
  <c r="X197"/>
  <c r="AC197" s="1"/>
  <c r="AE196"/>
  <c r="AB196"/>
  <c r="Y196"/>
  <c r="X196"/>
  <c r="AC196" s="1"/>
  <c r="AE195"/>
  <c r="AB195"/>
  <c r="Y195"/>
  <c r="X195"/>
  <c r="AC195" s="1"/>
  <c r="AE194"/>
  <c r="AB194"/>
  <c r="Y194"/>
  <c r="X194"/>
  <c r="AC194" s="1"/>
  <c r="AE193"/>
  <c r="AB193"/>
  <c r="Y193"/>
  <c r="X193"/>
  <c r="AC193" s="1"/>
  <c r="AE192"/>
  <c r="AB192"/>
  <c r="Y192"/>
  <c r="X192"/>
  <c r="AC192" s="1"/>
  <c r="AE191"/>
  <c r="AB191"/>
  <c r="Y191"/>
  <c r="X191"/>
  <c r="AC191" s="1"/>
  <c r="AE190"/>
  <c r="AB190"/>
  <c r="Y190"/>
  <c r="X190"/>
  <c r="AC190" s="1"/>
  <c r="AE189"/>
  <c r="AB189"/>
  <c r="Y189"/>
  <c r="X189"/>
  <c r="AC189" s="1"/>
  <c r="AE188"/>
  <c r="AB188"/>
  <c r="Y188"/>
  <c r="X188"/>
  <c r="AC188" s="1"/>
  <c r="AE187"/>
  <c r="AB187"/>
  <c r="Y187"/>
  <c r="X187"/>
  <c r="AC187" s="1"/>
  <c r="AE186"/>
  <c r="AB186"/>
  <c r="Y186"/>
  <c r="X186"/>
  <c r="AC186" s="1"/>
  <c r="AE185"/>
  <c r="AB185"/>
  <c r="Y185"/>
  <c r="X185"/>
  <c r="AC185" s="1"/>
  <c r="AE184"/>
  <c r="AB184"/>
  <c r="Y184"/>
  <c r="X184"/>
  <c r="AC184" s="1"/>
  <c r="AE183"/>
  <c r="AB183"/>
  <c r="Y183"/>
  <c r="X183"/>
  <c r="AC183" s="1"/>
  <c r="AE182"/>
  <c r="AB182"/>
  <c r="Y182"/>
  <c r="X182"/>
  <c r="AC182" s="1"/>
  <c r="AE181"/>
  <c r="AB181"/>
  <c r="Y181"/>
  <c r="X181"/>
  <c r="AC181" s="1"/>
  <c r="AE180"/>
  <c r="AB180"/>
  <c r="Y180"/>
  <c r="X180"/>
  <c r="AE179"/>
  <c r="AB179"/>
  <c r="Y179"/>
  <c r="X179"/>
  <c r="AE178"/>
  <c r="AB178"/>
  <c r="Y178"/>
  <c r="X178"/>
  <c r="AE177"/>
  <c r="AB177"/>
  <c r="Y177"/>
  <c r="X177"/>
  <c r="AE176"/>
  <c r="AB176"/>
  <c r="Y176"/>
  <c r="X176"/>
  <c r="AE175"/>
  <c r="AB175"/>
  <c r="Y175"/>
  <c r="X175"/>
  <c r="AE174"/>
  <c r="AB174"/>
  <c r="Y174"/>
  <c r="X174"/>
  <c r="AE173"/>
  <c r="AB173"/>
  <c r="Y173"/>
  <c r="X173"/>
  <c r="AE172"/>
  <c r="AB172"/>
  <c r="Y172"/>
  <c r="X172"/>
  <c r="AE171"/>
  <c r="AB171"/>
  <c r="Y171"/>
  <c r="X171"/>
  <c r="AE170"/>
  <c r="AB170"/>
  <c r="Y170"/>
  <c r="X170"/>
  <c r="AE169"/>
  <c r="AB169"/>
  <c r="Y169"/>
  <c r="X169"/>
  <c r="AE168"/>
  <c r="AB168"/>
  <c r="Y168"/>
  <c r="X168"/>
  <c r="AE167"/>
  <c r="AB167"/>
  <c r="Y167"/>
  <c r="X167"/>
  <c r="AE166"/>
  <c r="AB166"/>
  <c r="Y166"/>
  <c r="X166"/>
  <c r="AE165"/>
  <c r="AB165"/>
  <c r="Y165"/>
  <c r="X165"/>
  <c r="AE164"/>
  <c r="AB164"/>
  <c r="Y164"/>
  <c r="X164"/>
  <c r="AE163"/>
  <c r="AB163"/>
  <c r="Y163"/>
  <c r="X163"/>
  <c r="AE162"/>
  <c r="AB162"/>
  <c r="Y162"/>
  <c r="X162"/>
  <c r="AE161"/>
  <c r="AB161"/>
  <c r="Y161"/>
  <c r="X161"/>
  <c r="AC161" s="1"/>
  <c r="AE160"/>
  <c r="AB160"/>
  <c r="Y160"/>
  <c r="X160"/>
  <c r="AE159"/>
  <c r="AB159"/>
  <c r="Y159"/>
  <c r="X159"/>
  <c r="AE158"/>
  <c r="AB158"/>
  <c r="Y158"/>
  <c r="X158"/>
  <c r="AE157"/>
  <c r="AB157"/>
  <c r="Y157"/>
  <c r="X157"/>
  <c r="AE156"/>
  <c r="AB156"/>
  <c r="Y156"/>
  <c r="X156"/>
  <c r="AE155"/>
  <c r="AB155"/>
  <c r="Y155"/>
  <c r="X155"/>
  <c r="AE154"/>
  <c r="AB154"/>
  <c r="Y154"/>
  <c r="X154"/>
  <c r="AE153"/>
  <c r="AB153"/>
  <c r="Y153"/>
  <c r="X153"/>
  <c r="AE152"/>
  <c r="AB152"/>
  <c r="Y152"/>
  <c r="X152"/>
  <c r="AE151"/>
  <c r="AB151"/>
  <c r="Y151"/>
  <c r="X151"/>
  <c r="AE150"/>
  <c r="AB150"/>
  <c r="Y150"/>
  <c r="X150"/>
  <c r="AE149"/>
  <c r="AB149"/>
  <c r="Y149"/>
  <c r="X149"/>
  <c r="AE148"/>
  <c r="AB148"/>
  <c r="Y148"/>
  <c r="X148"/>
  <c r="AE147"/>
  <c r="AB147"/>
  <c r="Y147"/>
  <c r="X147"/>
  <c r="AE146"/>
  <c r="AB146"/>
  <c r="Y146"/>
  <c r="X146"/>
  <c r="AE145"/>
  <c r="AB145"/>
  <c r="Y145"/>
  <c r="X145"/>
  <c r="AE144"/>
  <c r="AB144"/>
  <c r="Y144"/>
  <c r="X144"/>
  <c r="AE143"/>
  <c r="AB143"/>
  <c r="Y143"/>
  <c r="X143"/>
  <c r="AE142"/>
  <c r="AB142"/>
  <c r="Y142"/>
  <c r="X142"/>
  <c r="AE141"/>
  <c r="AB141"/>
  <c r="Y141"/>
  <c r="X141"/>
  <c r="AE140"/>
  <c r="AB140"/>
  <c r="Y140"/>
  <c r="X140"/>
  <c r="AE139"/>
  <c r="AB139"/>
  <c r="Y139"/>
  <c r="X139"/>
  <c r="AE138"/>
  <c r="AB138"/>
  <c r="Y138"/>
  <c r="X138"/>
  <c r="AE137"/>
  <c r="AB137"/>
  <c r="Y137"/>
  <c r="X137"/>
  <c r="AC137" s="1"/>
  <c r="AE136"/>
  <c r="AB136"/>
  <c r="Y136"/>
  <c r="X136"/>
  <c r="AC136" s="1"/>
  <c r="AE135"/>
  <c r="AB135"/>
  <c r="Y135"/>
  <c r="X135"/>
  <c r="AE134"/>
  <c r="AB134"/>
  <c r="Y134"/>
  <c r="X134"/>
  <c r="AE133"/>
  <c r="AB133"/>
  <c r="Y133"/>
  <c r="X133"/>
  <c r="AE132"/>
  <c r="AB132"/>
  <c r="Y132"/>
  <c r="X132"/>
  <c r="AE131"/>
  <c r="AB131"/>
  <c r="Y131"/>
  <c r="X131"/>
  <c r="AE130"/>
  <c r="AB130"/>
  <c r="Y130"/>
  <c r="X130"/>
  <c r="AE129"/>
  <c r="AB129"/>
  <c r="Y129"/>
  <c r="X129"/>
  <c r="AE128"/>
  <c r="AB128"/>
  <c r="Y128"/>
  <c r="X128"/>
  <c r="AE127"/>
  <c r="AB127"/>
  <c r="Y127"/>
  <c r="X127"/>
  <c r="AE126"/>
  <c r="AB126"/>
  <c r="Y126"/>
  <c r="X126"/>
  <c r="AE125"/>
  <c r="AB125"/>
  <c r="Y125"/>
  <c r="X125"/>
  <c r="AE124"/>
  <c r="AB124"/>
  <c r="Y124"/>
  <c r="X124"/>
  <c r="AE123"/>
  <c r="AB123"/>
  <c r="Y123"/>
  <c r="X123"/>
  <c r="AE122"/>
  <c r="AB122"/>
  <c r="Y122"/>
  <c r="X122"/>
  <c r="AE121"/>
  <c r="AB121"/>
  <c r="Y121"/>
  <c r="X121"/>
  <c r="AE120"/>
  <c r="AB120"/>
  <c r="Y120"/>
  <c r="X120"/>
  <c r="AE119"/>
  <c r="AB119"/>
  <c r="Y119"/>
  <c r="X119"/>
  <c r="AE118"/>
  <c r="AB118"/>
  <c r="Y118"/>
  <c r="X118"/>
  <c r="AE117"/>
  <c r="AB117"/>
  <c r="Y117"/>
  <c r="X117"/>
  <c r="AE116"/>
  <c r="AB116"/>
  <c r="Y116"/>
  <c r="X116"/>
  <c r="AE115"/>
  <c r="AB115"/>
  <c r="Y115"/>
  <c r="X115"/>
  <c r="AE114"/>
  <c r="AB114"/>
  <c r="Y114"/>
  <c r="X114"/>
  <c r="AC114" s="1"/>
  <c r="AE113"/>
  <c r="AB113"/>
  <c r="Y113"/>
  <c r="X113"/>
  <c r="AC113" s="1"/>
  <c r="AE112"/>
  <c r="AB112"/>
  <c r="Y112"/>
  <c r="X112"/>
  <c r="AC112" s="1"/>
  <c r="AE111"/>
  <c r="AB111"/>
  <c r="Y111"/>
  <c r="X111"/>
  <c r="AC111" s="1"/>
  <c r="AE110"/>
  <c r="AB110"/>
  <c r="Y110"/>
  <c r="X110"/>
  <c r="AC110" s="1"/>
  <c r="AE109"/>
  <c r="AB109"/>
  <c r="Y109"/>
  <c r="X109"/>
  <c r="AE108"/>
  <c r="AB108"/>
  <c r="Y108"/>
  <c r="X108"/>
  <c r="AE107"/>
  <c r="AB107"/>
  <c r="Y107"/>
  <c r="X107"/>
  <c r="AE106"/>
  <c r="AB106"/>
  <c r="Y106"/>
  <c r="X106"/>
  <c r="AE105"/>
  <c r="AB105"/>
  <c r="Y105"/>
  <c r="X105"/>
  <c r="AE104"/>
  <c r="AB104"/>
  <c r="Y104"/>
  <c r="X104"/>
  <c r="AE103"/>
  <c r="AB103"/>
  <c r="Y103"/>
  <c r="X103"/>
  <c r="AE102"/>
  <c r="AB102"/>
  <c r="Y102"/>
  <c r="X102"/>
  <c r="AE101"/>
  <c r="AB101"/>
  <c r="Y101"/>
  <c r="X101"/>
  <c r="AE100"/>
  <c r="AB100"/>
  <c r="Y100"/>
  <c r="X100"/>
  <c r="AE99"/>
  <c r="AB99"/>
  <c r="Y99"/>
  <c r="X99"/>
  <c r="AE98"/>
  <c r="AB98"/>
  <c r="Y98"/>
  <c r="X98"/>
  <c r="AE97"/>
  <c r="AB97"/>
  <c r="Y97"/>
  <c r="X97"/>
  <c r="AE96"/>
  <c r="AB96"/>
  <c r="Y96"/>
  <c r="X96"/>
  <c r="AE95"/>
  <c r="AB95"/>
  <c r="Y95"/>
  <c r="X95"/>
  <c r="AE94"/>
  <c r="AB94"/>
  <c r="Y94"/>
  <c r="X94"/>
  <c r="AE93"/>
  <c r="AB93"/>
  <c r="Y93"/>
  <c r="X93"/>
  <c r="AE92"/>
  <c r="AB92"/>
  <c r="Y92"/>
  <c r="X92"/>
  <c r="AE91"/>
  <c r="AB91"/>
  <c r="Y91"/>
  <c r="X91"/>
  <c r="AC91" s="1"/>
  <c r="AE90"/>
  <c r="AB90"/>
  <c r="Y90"/>
  <c r="X90"/>
  <c r="AC90" s="1"/>
  <c r="AE89"/>
  <c r="AB89"/>
  <c r="Y89"/>
  <c r="X89"/>
  <c r="AC89" s="1"/>
  <c r="AE88"/>
  <c r="AB88"/>
  <c r="Y88"/>
  <c r="X88"/>
  <c r="AC88" s="1"/>
  <c r="AE87"/>
  <c r="AB87"/>
  <c r="Y87"/>
  <c r="X87"/>
  <c r="AE86"/>
  <c r="AB86"/>
  <c r="Y86"/>
  <c r="X86"/>
  <c r="AE85"/>
  <c r="AB85"/>
  <c r="Y85"/>
  <c r="X85"/>
  <c r="AE84"/>
  <c r="AB84"/>
  <c r="Y84"/>
  <c r="X84"/>
  <c r="AE83"/>
  <c r="AB83"/>
  <c r="Y83"/>
  <c r="X83"/>
  <c r="AE82"/>
  <c r="AB82"/>
  <c r="Y82"/>
  <c r="X82"/>
  <c r="AE81"/>
  <c r="AB81"/>
  <c r="Y81"/>
  <c r="X81"/>
  <c r="AE80"/>
  <c r="AB80"/>
  <c r="Y80"/>
  <c r="X80"/>
  <c r="AE79"/>
  <c r="AB79"/>
  <c r="Y79"/>
  <c r="X79"/>
  <c r="AE78"/>
  <c r="AB78"/>
  <c r="Y78"/>
  <c r="X78"/>
  <c r="AE77"/>
  <c r="AB77"/>
  <c r="Y77"/>
  <c r="X77"/>
  <c r="AE76"/>
  <c r="AB76"/>
  <c r="Y76"/>
  <c r="X76"/>
  <c r="AE75"/>
  <c r="AB75"/>
  <c r="Y75"/>
  <c r="X75"/>
  <c r="AE74"/>
  <c r="AB74"/>
  <c r="Y74"/>
  <c r="X74"/>
  <c r="AE73"/>
  <c r="AB73"/>
  <c r="Y73"/>
  <c r="X73"/>
  <c r="AE72"/>
  <c r="AB72"/>
  <c r="Y72"/>
  <c r="X72"/>
  <c r="AE71"/>
  <c r="AB71"/>
  <c r="Y71"/>
  <c r="X71"/>
  <c r="AE70"/>
  <c r="AB70"/>
  <c r="Y70"/>
  <c r="X70"/>
  <c r="AE69"/>
  <c r="AB69"/>
  <c r="Y69"/>
  <c r="X69"/>
  <c r="AE68"/>
  <c r="AB68"/>
  <c r="Y68"/>
  <c r="X68"/>
  <c r="AE67"/>
  <c r="AB67"/>
  <c r="Y67"/>
  <c r="X67"/>
  <c r="AE66"/>
  <c r="AB66"/>
  <c r="Y66"/>
  <c r="X66"/>
  <c r="AE65"/>
  <c r="AB65"/>
  <c r="Y65"/>
  <c r="X65"/>
  <c r="AE64"/>
  <c r="AB64"/>
  <c r="Y64"/>
  <c r="X64"/>
  <c r="AE63"/>
  <c r="AB63"/>
  <c r="Y63"/>
  <c r="X63"/>
  <c r="AE62"/>
  <c r="AB62"/>
  <c r="Y62"/>
  <c r="X62"/>
  <c r="AE61"/>
  <c r="AB61"/>
  <c r="Y61"/>
  <c r="X61"/>
  <c r="AE60"/>
  <c r="AB60"/>
  <c r="Y60"/>
  <c r="X60"/>
  <c r="AE59"/>
  <c r="AB59"/>
  <c r="Y59"/>
  <c r="X59"/>
  <c r="AE58"/>
  <c r="AB58"/>
  <c r="Y58"/>
  <c r="X58"/>
  <c r="AE57"/>
  <c r="AB57"/>
  <c r="Y57"/>
  <c r="X57"/>
  <c r="AE56"/>
  <c r="AB56"/>
  <c r="Y56"/>
  <c r="X56"/>
  <c r="AE55"/>
  <c r="AB55"/>
  <c r="Y55"/>
  <c r="X55"/>
  <c r="AE54"/>
  <c r="AB54"/>
  <c r="Y54"/>
  <c r="X54"/>
  <c r="AE53"/>
  <c r="AB53"/>
  <c r="Y53"/>
  <c r="X53"/>
  <c r="AE52"/>
  <c r="AB52"/>
  <c r="Y52"/>
  <c r="X52"/>
  <c r="AE51"/>
  <c r="AB51"/>
  <c r="Y51"/>
  <c r="X51"/>
  <c r="AE50"/>
  <c r="AB50"/>
  <c r="Y50"/>
  <c r="X50"/>
  <c r="AE49"/>
  <c r="AB49"/>
  <c r="Y49"/>
  <c r="X49"/>
  <c r="AE48"/>
  <c r="AB48"/>
  <c r="Y48"/>
  <c r="X48"/>
  <c r="AE47"/>
  <c r="AB47"/>
  <c r="Y47"/>
  <c r="X47"/>
  <c r="AC47" s="1"/>
  <c r="AE46"/>
  <c r="AB46"/>
  <c r="Y46"/>
  <c r="X46"/>
  <c r="AE45"/>
  <c r="AB45"/>
  <c r="Y45"/>
  <c r="X45"/>
  <c r="AE44"/>
  <c r="AB44"/>
  <c r="Y44"/>
  <c r="X44"/>
  <c r="AE43"/>
  <c r="AB43"/>
  <c r="Y43"/>
  <c r="X43"/>
  <c r="AE42"/>
  <c r="AB42"/>
  <c r="Y42"/>
  <c r="X42"/>
  <c r="AE41"/>
  <c r="AB41"/>
  <c r="Y41"/>
  <c r="X41"/>
  <c r="AE40"/>
  <c r="AB40"/>
  <c r="Y40"/>
  <c r="X40"/>
  <c r="AE39"/>
  <c r="AB39"/>
  <c r="Y39"/>
  <c r="X39"/>
  <c r="AE38"/>
  <c r="AB38"/>
  <c r="Y38"/>
  <c r="X38"/>
  <c r="AE37"/>
  <c r="AB37"/>
  <c r="Y37"/>
  <c r="X37"/>
  <c r="AE36"/>
  <c r="AB36"/>
  <c r="Y36"/>
  <c r="X36"/>
  <c r="AE35"/>
  <c r="AB35"/>
  <c r="Y35"/>
  <c r="X35"/>
  <c r="AE34"/>
  <c r="AB34"/>
  <c r="Y34"/>
  <c r="X34"/>
  <c r="AE33"/>
  <c r="AB33"/>
  <c r="Y33"/>
  <c r="X33"/>
  <c r="AE32"/>
  <c r="AB32"/>
  <c r="Y32"/>
  <c r="X32"/>
  <c r="AE31"/>
  <c r="AB31"/>
  <c r="Y31"/>
  <c r="X31"/>
  <c r="AE30"/>
  <c r="AB30"/>
  <c r="Y30"/>
  <c r="X30"/>
  <c r="AE29"/>
  <c r="AB29"/>
  <c r="Y29"/>
  <c r="X29"/>
  <c r="AE28"/>
  <c r="AB28"/>
  <c r="Y28"/>
  <c r="X28"/>
  <c r="AE27"/>
  <c r="AB27"/>
  <c r="Y27"/>
  <c r="X27"/>
  <c r="AE26"/>
  <c r="AB26"/>
  <c r="Y26"/>
  <c r="X26"/>
  <c r="AE25"/>
  <c r="AB25"/>
  <c r="Y25"/>
  <c r="X25"/>
  <c r="AE24"/>
  <c r="AB24"/>
  <c r="Y24"/>
  <c r="X24"/>
  <c r="AE23"/>
  <c r="AB23"/>
  <c r="Y23"/>
  <c r="X23"/>
  <c r="AE22"/>
  <c r="AB22"/>
  <c r="Y22"/>
  <c r="X22"/>
  <c r="AE21"/>
  <c r="AB21"/>
  <c r="Y21"/>
  <c r="X21"/>
  <c r="AE20"/>
  <c r="AB20"/>
  <c r="Y20"/>
  <c r="X20"/>
  <c r="AE19"/>
  <c r="AB19"/>
  <c r="Y19"/>
  <c r="X19"/>
  <c r="AE18"/>
  <c r="AB18"/>
  <c r="Y18"/>
  <c r="X18"/>
  <c r="AE17"/>
  <c r="AB17"/>
  <c r="Y17"/>
  <c r="X17"/>
  <c r="AE16"/>
  <c r="AB16"/>
  <c r="Y16"/>
  <c r="X16"/>
  <c r="AE15"/>
  <c r="AB15"/>
  <c r="Y15"/>
  <c r="X15"/>
  <c r="AE14"/>
  <c r="AB14"/>
  <c r="Y14"/>
  <c r="X14"/>
  <c r="AE13"/>
  <c r="AB13"/>
  <c r="Y13"/>
  <c r="X13"/>
  <c r="AE12"/>
  <c r="AB12"/>
  <c r="Y12"/>
  <c r="X12"/>
  <c r="AE11"/>
  <c r="AB11"/>
  <c r="Y11"/>
  <c r="X11"/>
  <c r="AE10"/>
  <c r="AB10"/>
  <c r="Y10"/>
  <c r="X10"/>
  <c r="AE9"/>
  <c r="AB9"/>
  <c r="Y9"/>
  <c r="X9"/>
  <c r="AE8"/>
  <c r="AB8"/>
  <c r="Y8"/>
  <c r="X8"/>
  <c r="AE7"/>
  <c r="AB7"/>
  <c r="Y7"/>
  <c r="X7"/>
  <c r="AE6"/>
  <c r="AB6"/>
  <c r="Y6"/>
  <c r="X6"/>
  <c r="AE5"/>
  <c r="AB5"/>
  <c r="Y5"/>
  <c r="X5"/>
  <c r="AE4"/>
  <c r="AB4"/>
  <c r="Y4"/>
  <c r="X4"/>
  <c r="AE3"/>
  <c r="AB3"/>
  <c r="Y3"/>
  <c r="X3"/>
  <c r="AE2"/>
  <c r="AB2"/>
  <c r="Y2"/>
  <c r="X2"/>
  <c r="I4" i="1"/>
  <c r="F4"/>
  <c r="E4"/>
  <c r="AB350" i="4"/>
  <c r="AD350"/>
  <c r="AG350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1"/>
  <c r="AG302"/>
  <c r="AG303"/>
  <c r="AG304"/>
  <c r="AG305"/>
  <c r="AG306"/>
  <c r="AG307"/>
  <c r="AG308"/>
  <c r="AG309"/>
  <c r="AG310"/>
  <c r="AG311"/>
  <c r="AG312"/>
  <c r="AG313"/>
  <c r="AG314"/>
  <c r="AG315"/>
  <c r="AG316"/>
  <c r="AG317"/>
  <c r="AG318"/>
  <c r="AG319"/>
  <c r="AG320"/>
  <c r="AG321"/>
  <c r="AG322"/>
  <c r="AG323"/>
  <c r="AG324"/>
  <c r="AG325"/>
  <c r="AG326"/>
  <c r="AG327"/>
  <c r="AG328"/>
  <c r="AG329"/>
  <c r="AG330"/>
  <c r="AG331"/>
  <c r="AG332"/>
  <c r="AG333"/>
  <c r="AG334"/>
  <c r="AG335"/>
  <c r="AG336"/>
  <c r="AG337"/>
  <c r="AG338"/>
  <c r="AG339"/>
  <c r="AG340"/>
  <c r="AG341"/>
  <c r="AG342"/>
  <c r="AG343"/>
  <c r="AG344"/>
  <c r="AG345"/>
  <c r="AG346"/>
  <c r="AG347"/>
  <c r="AG348"/>
  <c r="AG349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265"/>
  <c r="AF266"/>
  <c r="AF267"/>
  <c r="AF268"/>
  <c r="AF269"/>
  <c r="AF270"/>
  <c r="AF271"/>
  <c r="AF272"/>
  <c r="AF273"/>
  <c r="AF274"/>
  <c r="AF275"/>
  <c r="AF276"/>
  <c r="AF277"/>
  <c r="AF278"/>
  <c r="AF279"/>
  <c r="AF280"/>
  <c r="AF281"/>
  <c r="AF282"/>
  <c r="AF283"/>
  <c r="AF284"/>
  <c r="AF285"/>
  <c r="AF286"/>
  <c r="AF287"/>
  <c r="AF288"/>
  <c r="AF289"/>
  <c r="AF290"/>
  <c r="AF291"/>
  <c r="AF292"/>
  <c r="AF293"/>
  <c r="AF294"/>
  <c r="AF295"/>
  <c r="AF296"/>
  <c r="AF297"/>
  <c r="AF298"/>
  <c r="AF299"/>
  <c r="AF300"/>
  <c r="AF301"/>
  <c r="AF302"/>
  <c r="AF303"/>
  <c r="AF304"/>
  <c r="AF305"/>
  <c r="AF306"/>
  <c r="AF307"/>
  <c r="AF308"/>
  <c r="AF309"/>
  <c r="AF310"/>
  <c r="AF311"/>
  <c r="AF312"/>
  <c r="AF313"/>
  <c r="AF314"/>
  <c r="AF315"/>
  <c r="AF316"/>
  <c r="AF317"/>
  <c r="AF318"/>
  <c r="AF319"/>
  <c r="AF320"/>
  <c r="AF321"/>
  <c r="AF322"/>
  <c r="AF323"/>
  <c r="AF324"/>
  <c r="AF325"/>
  <c r="AF326"/>
  <c r="AF327"/>
  <c r="AF328"/>
  <c r="AF329"/>
  <c r="AF330"/>
  <c r="AF331"/>
  <c r="AF332"/>
  <c r="AF333"/>
  <c r="AF334"/>
  <c r="AF335"/>
  <c r="AF336"/>
  <c r="AF337"/>
  <c r="AF338"/>
  <c r="AF339"/>
  <c r="AF340"/>
  <c r="AF341"/>
  <c r="AF342"/>
  <c r="AF343"/>
  <c r="AF344"/>
  <c r="AF345"/>
  <c r="AF346"/>
  <c r="AF347"/>
  <c r="AF348"/>
  <c r="AF349"/>
  <c r="AF2"/>
  <c r="D7" i="5"/>
  <c r="D6"/>
  <c r="D5"/>
  <c r="D4"/>
  <c r="D3"/>
  <c r="D2"/>
  <c r="AE3" i="4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E270"/>
  <c r="AE271"/>
  <c r="AE272"/>
  <c r="AE273"/>
  <c r="AE274"/>
  <c r="AE275"/>
  <c r="AE276"/>
  <c r="AE277"/>
  <c r="AE278"/>
  <c r="AE279"/>
  <c r="AE280"/>
  <c r="AE281"/>
  <c r="AE282"/>
  <c r="AE283"/>
  <c r="AE284"/>
  <c r="AE285"/>
  <c r="AE286"/>
  <c r="AE287"/>
  <c r="AE288"/>
  <c r="AE289"/>
  <c r="AE290"/>
  <c r="AE291"/>
  <c r="AE292"/>
  <c r="AE293"/>
  <c r="AE294"/>
  <c r="AE295"/>
  <c r="AE296"/>
  <c r="AE297"/>
  <c r="AE298"/>
  <c r="AE299"/>
  <c r="AE300"/>
  <c r="AE301"/>
  <c r="AE302"/>
  <c r="AE303"/>
  <c r="AE304"/>
  <c r="AE305"/>
  <c r="AE306"/>
  <c r="AE307"/>
  <c r="AE308"/>
  <c r="AE309"/>
  <c r="AE310"/>
  <c r="AE311"/>
  <c r="AE312"/>
  <c r="AE313"/>
  <c r="AE314"/>
  <c r="AE315"/>
  <c r="AE316"/>
  <c r="AE317"/>
  <c r="AE318"/>
  <c r="AE319"/>
  <c r="AE320"/>
  <c r="AE321"/>
  <c r="AE322"/>
  <c r="AE323"/>
  <c r="AE324"/>
  <c r="AE325"/>
  <c r="AE326"/>
  <c r="AE327"/>
  <c r="AE328"/>
  <c r="AE329"/>
  <c r="AE330"/>
  <c r="AE331"/>
  <c r="AE332"/>
  <c r="AE333"/>
  <c r="AE334"/>
  <c r="AE335"/>
  <c r="AE336"/>
  <c r="AE337"/>
  <c r="AE338"/>
  <c r="AE339"/>
  <c r="AE340"/>
  <c r="AE341"/>
  <c r="AE342"/>
  <c r="AE343"/>
  <c r="AE344"/>
  <c r="AE345"/>
  <c r="AE346"/>
  <c r="AE347"/>
  <c r="AE348"/>
  <c r="AE349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43"/>
  <c r="AC244"/>
  <c r="AC245"/>
  <c r="AC246"/>
  <c r="AC247"/>
  <c r="AC248"/>
  <c r="AC249"/>
  <c r="AC250"/>
  <c r="AC251"/>
  <c r="AC252"/>
  <c r="AC253"/>
  <c r="AC254"/>
  <c r="AC255"/>
  <c r="AC256"/>
  <c r="AC257"/>
  <c r="AC258"/>
  <c r="AC259"/>
  <c r="AC260"/>
  <c r="AC261"/>
  <c r="AC262"/>
  <c r="AC263"/>
  <c r="AC264"/>
  <c r="AC265"/>
  <c r="AC266"/>
  <c r="AC267"/>
  <c r="AC268"/>
  <c r="AC269"/>
  <c r="AC270"/>
  <c r="AC271"/>
  <c r="AC272"/>
  <c r="AC273"/>
  <c r="AC274"/>
  <c r="AC275"/>
  <c r="AC276"/>
  <c r="AC277"/>
  <c r="AC278"/>
  <c r="AC279"/>
  <c r="AC280"/>
  <c r="AC281"/>
  <c r="AC282"/>
  <c r="AC283"/>
  <c r="AC284"/>
  <c r="AC285"/>
  <c r="AC286"/>
  <c r="AC287"/>
  <c r="AC288"/>
  <c r="AC289"/>
  <c r="AC290"/>
  <c r="AC291"/>
  <c r="AC292"/>
  <c r="AC293"/>
  <c r="AC294"/>
  <c r="AC295"/>
  <c r="AC296"/>
  <c r="AC297"/>
  <c r="AC298"/>
  <c r="AC299"/>
  <c r="AC300"/>
  <c r="AC301"/>
  <c r="AC302"/>
  <c r="AC303"/>
  <c r="AC304"/>
  <c r="AC305"/>
  <c r="AC306"/>
  <c r="AC307"/>
  <c r="AC308"/>
  <c r="AC309"/>
  <c r="AC310"/>
  <c r="AC311"/>
  <c r="AC312"/>
  <c r="AC313"/>
  <c r="AC314"/>
  <c r="AC315"/>
  <c r="AC316"/>
  <c r="AC317"/>
  <c r="AC318"/>
  <c r="AC319"/>
  <c r="AC320"/>
  <c r="AC321"/>
  <c r="AC322"/>
  <c r="AC323"/>
  <c r="AC324"/>
  <c r="AC325"/>
  <c r="AC326"/>
  <c r="AC327"/>
  <c r="AC328"/>
  <c r="AC329"/>
  <c r="AC330"/>
  <c r="AC331"/>
  <c r="AC332"/>
  <c r="AC333"/>
  <c r="AC334"/>
  <c r="AC335"/>
  <c r="AC336"/>
  <c r="AC337"/>
  <c r="AC338"/>
  <c r="AC339"/>
  <c r="AC340"/>
  <c r="AC341"/>
  <c r="AC342"/>
  <c r="AC343"/>
  <c r="AC344"/>
  <c r="AC345"/>
  <c r="AC346"/>
  <c r="AC347"/>
  <c r="AC348"/>
  <c r="AC349"/>
  <c r="AC2"/>
  <c r="AD2" s="1"/>
  <c r="AE5" i="3" l="1"/>
  <c r="AG5" s="1"/>
  <c r="AD10" i="2"/>
  <c r="AE3"/>
  <c r="AG3" s="1"/>
  <c r="AG4" s="1"/>
  <c r="I5" i="1" s="1"/>
  <c r="AD3" i="2"/>
  <c r="AD4" s="1"/>
  <c r="F5" i="1" s="1"/>
  <c r="H5" s="1"/>
  <c r="AE9" i="2"/>
  <c r="AG9" s="1"/>
  <c r="AG10" s="1"/>
  <c r="AC5" i="6"/>
  <c r="AC7"/>
  <c r="AC9"/>
  <c r="AC23"/>
  <c r="AC24"/>
  <c r="AC30"/>
  <c r="AC73"/>
  <c r="AC75"/>
  <c r="AC77"/>
  <c r="AC83"/>
  <c r="AC85"/>
  <c r="AC93"/>
  <c r="AC95"/>
  <c r="AC97"/>
  <c r="AC99"/>
  <c r="AC101"/>
  <c r="AC106"/>
  <c r="AC107"/>
  <c r="AC115"/>
  <c r="AC116"/>
  <c r="AC118"/>
  <c r="AC120"/>
  <c r="AC122"/>
  <c r="AC124"/>
  <c r="AC126"/>
  <c r="AC128"/>
  <c r="AC129"/>
  <c r="AC131"/>
  <c r="AC133"/>
  <c r="AC134"/>
  <c r="AC4"/>
  <c r="AC6"/>
  <c r="AC8"/>
  <c r="AC22"/>
  <c r="AC25"/>
  <c r="AC29"/>
  <c r="AC62"/>
  <c r="AC74"/>
  <c r="AC76"/>
  <c r="AC78"/>
  <c r="AC86"/>
  <c r="AC87"/>
  <c r="AC92"/>
  <c r="AC94"/>
  <c r="AC96"/>
  <c r="AC98"/>
  <c r="AC100"/>
  <c r="AC102"/>
  <c r="AC104"/>
  <c r="AC105"/>
  <c r="AC108"/>
  <c r="AC117"/>
  <c r="AC119"/>
  <c r="AC121"/>
  <c r="AC123"/>
  <c r="AC125"/>
  <c r="AC127"/>
  <c r="AC130"/>
  <c r="AC132"/>
  <c r="AC135"/>
  <c r="AC265"/>
  <c r="AC278"/>
  <c r="AD137"/>
  <c r="AF137" s="1"/>
  <c r="AC28"/>
  <c r="AC63"/>
  <c r="AC65"/>
  <c r="AC79"/>
  <c r="AC81"/>
  <c r="AC82"/>
  <c r="AC109"/>
  <c r="AC266"/>
  <c r="AC268"/>
  <c r="AC281"/>
  <c r="AC61"/>
  <c r="AC64"/>
  <c r="AC80"/>
  <c r="AC84"/>
  <c r="AC264"/>
  <c r="AC267"/>
  <c r="AC277"/>
  <c r="AC283"/>
  <c r="AC287"/>
  <c r="AC288"/>
  <c r="AC3"/>
  <c r="AC14"/>
  <c r="AC16"/>
  <c r="AC18"/>
  <c r="AC20"/>
  <c r="AC21"/>
  <c r="AC33"/>
  <c r="AC37"/>
  <c r="AC39"/>
  <c r="AC41"/>
  <c r="AC43"/>
  <c r="AC45"/>
  <c r="AC48"/>
  <c r="AC53"/>
  <c r="AC55"/>
  <c r="AC57"/>
  <c r="AC68"/>
  <c r="AC70"/>
  <c r="AC138"/>
  <c r="AC140"/>
  <c r="AC141"/>
  <c r="AC143"/>
  <c r="AC145"/>
  <c r="AC147"/>
  <c r="AC149"/>
  <c r="AC151"/>
  <c r="AC153"/>
  <c r="AC156"/>
  <c r="AC158"/>
  <c r="AC160"/>
  <c r="AC164"/>
  <c r="AC165"/>
  <c r="AC167"/>
  <c r="AC169"/>
  <c r="AC171"/>
  <c r="AC173"/>
  <c r="AC175"/>
  <c r="AC177"/>
  <c r="AC178"/>
  <c r="AD73"/>
  <c r="AF73" s="1"/>
  <c r="AD198"/>
  <c r="AF198" s="1"/>
  <c r="AD199"/>
  <c r="AF199" s="1"/>
  <c r="AD310"/>
  <c r="AF310" s="1"/>
  <c r="AD326"/>
  <c r="AF326" s="1"/>
  <c r="AD327"/>
  <c r="AF327" s="1"/>
  <c r="AC13"/>
  <c r="AC15"/>
  <c r="AC17"/>
  <c r="AC19"/>
  <c r="AC31"/>
  <c r="AC32"/>
  <c r="AC34"/>
  <c r="AC38"/>
  <c r="AC40"/>
  <c r="AC42"/>
  <c r="AC46"/>
  <c r="AC49"/>
  <c r="AC54"/>
  <c r="AC56"/>
  <c r="AC69"/>
  <c r="AC71"/>
  <c r="AC72"/>
  <c r="AC139"/>
  <c r="AC142"/>
  <c r="AC144"/>
  <c r="AC146"/>
  <c r="AC148"/>
  <c r="AC150"/>
  <c r="AC152"/>
  <c r="AC154"/>
  <c r="AC155"/>
  <c r="AC157"/>
  <c r="AC159"/>
  <c r="AC162"/>
  <c r="AC163"/>
  <c r="AC166"/>
  <c r="AC168"/>
  <c r="AC170"/>
  <c r="AC172"/>
  <c r="AC174"/>
  <c r="AC176"/>
  <c r="AC179"/>
  <c r="AC180"/>
  <c r="AC103"/>
  <c r="AD7"/>
  <c r="AF7" s="1"/>
  <c r="AD9"/>
  <c r="AF9" s="1"/>
  <c r="AD311"/>
  <c r="AF311" s="1"/>
  <c r="AD41"/>
  <c r="AF41" s="1"/>
  <c r="AD105"/>
  <c r="AF105" s="1"/>
  <c r="AD169"/>
  <c r="AF169" s="1"/>
  <c r="AD25"/>
  <c r="AF25" s="1"/>
  <c r="AD26"/>
  <c r="AF26" s="1"/>
  <c r="AD57"/>
  <c r="AF57" s="1"/>
  <c r="AD58"/>
  <c r="AF58" s="1"/>
  <c r="AD89"/>
  <c r="AF89" s="1"/>
  <c r="AD90"/>
  <c r="AF90" s="1"/>
  <c r="AD121"/>
  <c r="AF121" s="1"/>
  <c r="AD122"/>
  <c r="AF122" s="1"/>
  <c r="AD153"/>
  <c r="AF153" s="1"/>
  <c r="AD154"/>
  <c r="AF154" s="1"/>
  <c r="AD182"/>
  <c r="AF182" s="1"/>
  <c r="AD183"/>
  <c r="AF183" s="1"/>
  <c r="AD184"/>
  <c r="AF184" s="1"/>
  <c r="AD214"/>
  <c r="AF214" s="1"/>
  <c r="AD215"/>
  <c r="AF215" s="1"/>
  <c r="AD230"/>
  <c r="AF230" s="1"/>
  <c r="AD231"/>
  <c r="AF231" s="1"/>
  <c r="AD232"/>
  <c r="AF232" s="1"/>
  <c r="AD248"/>
  <c r="AF248" s="1"/>
  <c r="AD278"/>
  <c r="AF278" s="1"/>
  <c r="AD279"/>
  <c r="AF279" s="1"/>
  <c r="AD294"/>
  <c r="AF294" s="1"/>
  <c r="AD295"/>
  <c r="AF295" s="1"/>
  <c r="AD312"/>
  <c r="AF312" s="1"/>
  <c r="AD346"/>
  <c r="AF346" s="1"/>
  <c r="AD349"/>
  <c r="AD10"/>
  <c r="AF10" s="1"/>
  <c r="AD42"/>
  <c r="AF42" s="1"/>
  <c r="AD74"/>
  <c r="AF74" s="1"/>
  <c r="AD106"/>
  <c r="AF106" s="1"/>
  <c r="AD138"/>
  <c r="AF138" s="1"/>
  <c r="AD170"/>
  <c r="AF170" s="1"/>
  <c r="AD200"/>
  <c r="AF200" s="1"/>
  <c r="AD216"/>
  <c r="AF216" s="1"/>
  <c r="AD264"/>
  <c r="AF264" s="1"/>
  <c r="AD280"/>
  <c r="AF280" s="1"/>
  <c r="AD328"/>
  <c r="AF328" s="1"/>
  <c r="AD296"/>
  <c r="AF296" s="1"/>
  <c r="AD17"/>
  <c r="AF17" s="1"/>
  <c r="AD18"/>
  <c r="AF18" s="1"/>
  <c r="AD33"/>
  <c r="AF33" s="1"/>
  <c r="AD34"/>
  <c r="AF34" s="1"/>
  <c r="AD49"/>
  <c r="AF49" s="1"/>
  <c r="AD50"/>
  <c r="AF50" s="1"/>
  <c r="AD65"/>
  <c r="AF65" s="1"/>
  <c r="AD66"/>
  <c r="AF66" s="1"/>
  <c r="AD81"/>
  <c r="AF81" s="1"/>
  <c r="AD82"/>
  <c r="AF82" s="1"/>
  <c r="AD97"/>
  <c r="AF97" s="1"/>
  <c r="AD98"/>
  <c r="AF98" s="1"/>
  <c r="AD113"/>
  <c r="AF113" s="1"/>
  <c r="AD114"/>
  <c r="AF114" s="1"/>
  <c r="AD129"/>
  <c r="AF129" s="1"/>
  <c r="AD130"/>
  <c r="AF130" s="1"/>
  <c r="AD145"/>
  <c r="AF145" s="1"/>
  <c r="AD146"/>
  <c r="AF146" s="1"/>
  <c r="AD161"/>
  <c r="AF161" s="1"/>
  <c r="AD162"/>
  <c r="AF162" s="1"/>
  <c r="AD177"/>
  <c r="AF177" s="1"/>
  <c r="AD178"/>
  <c r="AF178" s="1"/>
  <c r="AD190"/>
  <c r="AF190" s="1"/>
  <c r="AD191"/>
  <c r="AF191" s="1"/>
  <c r="AD192"/>
  <c r="AF192" s="1"/>
  <c r="AD206"/>
  <c r="AF206" s="1"/>
  <c r="AD207"/>
  <c r="AF207" s="1"/>
  <c r="AD208"/>
  <c r="AF208" s="1"/>
  <c r="AD222"/>
  <c r="AF222" s="1"/>
  <c r="AD223"/>
  <c r="AF223" s="1"/>
  <c r="AD224"/>
  <c r="AF224" s="1"/>
  <c r="AD238"/>
  <c r="AF238" s="1"/>
  <c r="AD239"/>
  <c r="AF239" s="1"/>
  <c r="AD240"/>
  <c r="AF240" s="1"/>
  <c r="AD254"/>
  <c r="AF254" s="1"/>
  <c r="AD255"/>
  <c r="AF255" s="1"/>
  <c r="AD256"/>
  <c r="AF256" s="1"/>
  <c r="AD270"/>
  <c r="AF270" s="1"/>
  <c r="AD271"/>
  <c r="AF271" s="1"/>
  <c r="AD272"/>
  <c r="AF272" s="1"/>
  <c r="AD286"/>
  <c r="AF286" s="1"/>
  <c r="AD287"/>
  <c r="AF287" s="1"/>
  <c r="AD288"/>
  <c r="AF288" s="1"/>
  <c r="AD302"/>
  <c r="AF302" s="1"/>
  <c r="AD303"/>
  <c r="AF303" s="1"/>
  <c r="AD304"/>
  <c r="AF304" s="1"/>
  <c r="AD318"/>
  <c r="AF318" s="1"/>
  <c r="AD319"/>
  <c r="AF319" s="1"/>
  <c r="AD320"/>
  <c r="AF320" s="1"/>
  <c r="AD334"/>
  <c r="AF334" s="1"/>
  <c r="AD335"/>
  <c r="AF335" s="1"/>
  <c r="AD338"/>
  <c r="AF338" s="1"/>
  <c r="AD341"/>
  <c r="AC2"/>
  <c r="AC10"/>
  <c r="AC27"/>
  <c r="AC35"/>
  <c r="AC36"/>
  <c r="AC44"/>
  <c r="AC51"/>
  <c r="AC52"/>
  <c r="AC59"/>
  <c r="AC60"/>
  <c r="AC66"/>
  <c r="AD3"/>
  <c r="AF3" s="1"/>
  <c r="AD4"/>
  <c r="AF4" s="1"/>
  <c r="AD13"/>
  <c r="AF13" s="1"/>
  <c r="AD14"/>
  <c r="AF14" s="1"/>
  <c r="AD21"/>
  <c r="AF21" s="1"/>
  <c r="AD22"/>
  <c r="AF22" s="1"/>
  <c r="AD29"/>
  <c r="AF29" s="1"/>
  <c r="AD30"/>
  <c r="AF30" s="1"/>
  <c r="AD37"/>
  <c r="AF37" s="1"/>
  <c r="AD38"/>
  <c r="AF38" s="1"/>
  <c r="AD45"/>
  <c r="AF45" s="1"/>
  <c r="AD46"/>
  <c r="AF46" s="1"/>
  <c r="AD53"/>
  <c r="AF53" s="1"/>
  <c r="AD54"/>
  <c r="AF54" s="1"/>
  <c r="AD61"/>
  <c r="AF61" s="1"/>
  <c r="AD62"/>
  <c r="AF62" s="1"/>
  <c r="AD69"/>
  <c r="AF69" s="1"/>
  <c r="AD70"/>
  <c r="AF70" s="1"/>
  <c r="AD77"/>
  <c r="AF77" s="1"/>
  <c r="AD78"/>
  <c r="AF78" s="1"/>
  <c r="AD85"/>
  <c r="AF85" s="1"/>
  <c r="AD86"/>
  <c r="AF86" s="1"/>
  <c r="AD93"/>
  <c r="AF93" s="1"/>
  <c r="AD94"/>
  <c r="AF94" s="1"/>
  <c r="AD101"/>
  <c r="AF101" s="1"/>
  <c r="AD102"/>
  <c r="AF102" s="1"/>
  <c r="AD109"/>
  <c r="AF109" s="1"/>
  <c r="AD110"/>
  <c r="AF110" s="1"/>
  <c r="AD117"/>
  <c r="AF117" s="1"/>
  <c r="AD118"/>
  <c r="AF118" s="1"/>
  <c r="AD125"/>
  <c r="AF125" s="1"/>
  <c r="AD126"/>
  <c r="AF126" s="1"/>
  <c r="AD133"/>
  <c r="AF133" s="1"/>
  <c r="AD134"/>
  <c r="AF134" s="1"/>
  <c r="AD141"/>
  <c r="AF141" s="1"/>
  <c r="AD142"/>
  <c r="AF142" s="1"/>
  <c r="AD149"/>
  <c r="AF149" s="1"/>
  <c r="AD150"/>
  <c r="AF150" s="1"/>
  <c r="AD157"/>
  <c r="AF157" s="1"/>
  <c r="AD158"/>
  <c r="AF158" s="1"/>
  <c r="AD165"/>
  <c r="AF165" s="1"/>
  <c r="AD166"/>
  <c r="AF166" s="1"/>
  <c r="AD173"/>
  <c r="AF173" s="1"/>
  <c r="AD174"/>
  <c r="AF174" s="1"/>
  <c r="AD180"/>
  <c r="AF180" s="1"/>
  <c r="AD181"/>
  <c r="AF181" s="1"/>
  <c r="AD186"/>
  <c r="AF186" s="1"/>
  <c r="AD189"/>
  <c r="AF189" s="1"/>
  <c r="AD194"/>
  <c r="AF194" s="1"/>
  <c r="AD197"/>
  <c r="AF197" s="1"/>
  <c r="AD202"/>
  <c r="AF202" s="1"/>
  <c r="AD205"/>
  <c r="AF205" s="1"/>
  <c r="AD210"/>
  <c r="AF210" s="1"/>
  <c r="AD213"/>
  <c r="AF213" s="1"/>
  <c r="AD218"/>
  <c r="AF218" s="1"/>
  <c r="AD221"/>
  <c r="AF221" s="1"/>
  <c r="AD226"/>
  <c r="AF226" s="1"/>
  <c r="AD229"/>
  <c r="AF229" s="1"/>
  <c r="AD234"/>
  <c r="AF234" s="1"/>
  <c r="AD237"/>
  <c r="AF237" s="1"/>
  <c r="AD242"/>
  <c r="AF242" s="1"/>
  <c r="AD245"/>
  <c r="AF245" s="1"/>
  <c r="AD250"/>
  <c r="AF250" s="1"/>
  <c r="AD253"/>
  <c r="AF253" s="1"/>
  <c r="AD258"/>
  <c r="AF258" s="1"/>
  <c r="AD261"/>
  <c r="AF261" s="1"/>
  <c r="AD266"/>
  <c r="AF266" s="1"/>
  <c r="AD269"/>
  <c r="AF269" s="1"/>
  <c r="AD274"/>
  <c r="AF274" s="1"/>
  <c r="AD277"/>
  <c r="AF277" s="1"/>
  <c r="AD282"/>
  <c r="AF282" s="1"/>
  <c r="AD285"/>
  <c r="AF285" s="1"/>
  <c r="AD290"/>
  <c r="AF290" s="1"/>
  <c r="AD293"/>
  <c r="AF293" s="1"/>
  <c r="AD298"/>
  <c r="AF298" s="1"/>
  <c r="AD301"/>
  <c r="AF301" s="1"/>
  <c r="AD306"/>
  <c r="AF306" s="1"/>
  <c r="AD309"/>
  <c r="AF309" s="1"/>
  <c r="AD314"/>
  <c r="AF314" s="1"/>
  <c r="AD317"/>
  <c r="AF317" s="1"/>
  <c r="AD322"/>
  <c r="AF322" s="1"/>
  <c r="AD325"/>
  <c r="AF325" s="1"/>
  <c r="AD330"/>
  <c r="AF330" s="1"/>
  <c r="AD333"/>
  <c r="AF333" s="1"/>
  <c r="AC11"/>
  <c r="AC12"/>
  <c r="AC26"/>
  <c r="AC50"/>
  <c r="AC58"/>
  <c r="AC67"/>
  <c r="AD336"/>
  <c r="AF336" s="1"/>
  <c r="AD342"/>
  <c r="AF342" s="1"/>
  <c r="AD343"/>
  <c r="AF343" s="1"/>
  <c r="AD344"/>
  <c r="AF344" s="1"/>
  <c r="AD2"/>
  <c r="AF2" s="1"/>
  <c r="AD5"/>
  <c r="AF5" s="1"/>
  <c r="AD6"/>
  <c r="AF6" s="1"/>
  <c r="AD8"/>
  <c r="AF8" s="1"/>
  <c r="AD11"/>
  <c r="AF11" s="1"/>
  <c r="AD12"/>
  <c r="AF12" s="1"/>
  <c r="AD15"/>
  <c r="AF15" s="1"/>
  <c r="AD16"/>
  <c r="AF16" s="1"/>
  <c r="AD19"/>
  <c r="AF19" s="1"/>
  <c r="AD20"/>
  <c r="AF20" s="1"/>
  <c r="AD23"/>
  <c r="AF23" s="1"/>
  <c r="AD24"/>
  <c r="AF24" s="1"/>
  <c r="AD27"/>
  <c r="AF27" s="1"/>
  <c r="AD28"/>
  <c r="AF28" s="1"/>
  <c r="AD31"/>
  <c r="AF31" s="1"/>
  <c r="AD32"/>
  <c r="AF32" s="1"/>
  <c r="AD35"/>
  <c r="AF35" s="1"/>
  <c r="AD36"/>
  <c r="AF36" s="1"/>
  <c r="AD39"/>
  <c r="AF39" s="1"/>
  <c r="AD40"/>
  <c r="AF40" s="1"/>
  <c r="AD43"/>
  <c r="AF43" s="1"/>
  <c r="AD44"/>
  <c r="AF44" s="1"/>
  <c r="AD47"/>
  <c r="AF47" s="1"/>
  <c r="AD48"/>
  <c r="AF48" s="1"/>
  <c r="AD51"/>
  <c r="AF51" s="1"/>
  <c r="AD52"/>
  <c r="AF52" s="1"/>
  <c r="AD55"/>
  <c r="AF55" s="1"/>
  <c r="AD56"/>
  <c r="AF56" s="1"/>
  <c r="AD59"/>
  <c r="AF59" s="1"/>
  <c r="AD60"/>
  <c r="AF60" s="1"/>
  <c r="AD63"/>
  <c r="AF63" s="1"/>
  <c r="AD64"/>
  <c r="AF64" s="1"/>
  <c r="AD67"/>
  <c r="AF67" s="1"/>
  <c r="AD68"/>
  <c r="AF68" s="1"/>
  <c r="AD71"/>
  <c r="AF71" s="1"/>
  <c r="AD72"/>
  <c r="AF72" s="1"/>
  <c r="AD75"/>
  <c r="AF75" s="1"/>
  <c r="AD76"/>
  <c r="AF76" s="1"/>
  <c r="AD79"/>
  <c r="AF79" s="1"/>
  <c r="AD80"/>
  <c r="AF80" s="1"/>
  <c r="AD83"/>
  <c r="AF83" s="1"/>
  <c r="AD84"/>
  <c r="AF84" s="1"/>
  <c r="AD87"/>
  <c r="AF87" s="1"/>
  <c r="AD88"/>
  <c r="AF88" s="1"/>
  <c r="AD91"/>
  <c r="AF91" s="1"/>
  <c r="AD92"/>
  <c r="AF92" s="1"/>
  <c r="AD95"/>
  <c r="AF95" s="1"/>
  <c r="AD96"/>
  <c r="AF96" s="1"/>
  <c r="AD99"/>
  <c r="AF99" s="1"/>
  <c r="AD100"/>
  <c r="AF100" s="1"/>
  <c r="AD103"/>
  <c r="AF103" s="1"/>
  <c r="AD104"/>
  <c r="AF104" s="1"/>
  <c r="AD107"/>
  <c r="AF107" s="1"/>
  <c r="AD108"/>
  <c r="AF108" s="1"/>
  <c r="AD111"/>
  <c r="AF111" s="1"/>
  <c r="AD112"/>
  <c r="AF112" s="1"/>
  <c r="AD115"/>
  <c r="AF115" s="1"/>
  <c r="AD116"/>
  <c r="AF116" s="1"/>
  <c r="AD119"/>
  <c r="AF119" s="1"/>
  <c r="AD120"/>
  <c r="AF120" s="1"/>
  <c r="AD123"/>
  <c r="AF123" s="1"/>
  <c r="AD124"/>
  <c r="AF124" s="1"/>
  <c r="AD127"/>
  <c r="AF127" s="1"/>
  <c r="AD128"/>
  <c r="AF128" s="1"/>
  <c r="AD131"/>
  <c r="AF131" s="1"/>
  <c r="AD132"/>
  <c r="AF132" s="1"/>
  <c r="AD135"/>
  <c r="AF135" s="1"/>
  <c r="AD136"/>
  <c r="AF136" s="1"/>
  <c r="AD139"/>
  <c r="AF139" s="1"/>
  <c r="AD140"/>
  <c r="AF140" s="1"/>
  <c r="AD143"/>
  <c r="AF143" s="1"/>
  <c r="AD144"/>
  <c r="AF144" s="1"/>
  <c r="AD147"/>
  <c r="AF147" s="1"/>
  <c r="AD148"/>
  <c r="AF148" s="1"/>
  <c r="AD151"/>
  <c r="AF151" s="1"/>
  <c r="AD152"/>
  <c r="AF152" s="1"/>
  <c r="AD155"/>
  <c r="AF155" s="1"/>
  <c r="AD156"/>
  <c r="AF156" s="1"/>
  <c r="AD159"/>
  <c r="AF159" s="1"/>
  <c r="AD160"/>
  <c r="AF160" s="1"/>
  <c r="AD163"/>
  <c r="AF163" s="1"/>
  <c r="AD164"/>
  <c r="AF164" s="1"/>
  <c r="AD167"/>
  <c r="AF167" s="1"/>
  <c r="AD168"/>
  <c r="AF168" s="1"/>
  <c r="AD171"/>
  <c r="AF171" s="1"/>
  <c r="AD172"/>
  <c r="AF172" s="1"/>
  <c r="AD175"/>
  <c r="AF175" s="1"/>
  <c r="AD176"/>
  <c r="AF176" s="1"/>
  <c r="AD179"/>
  <c r="AF179" s="1"/>
  <c r="AD185"/>
  <c r="AF185" s="1"/>
  <c r="AD187"/>
  <c r="AF187" s="1"/>
  <c r="AD188"/>
  <c r="AF188" s="1"/>
  <c r="AD193"/>
  <c r="AD195"/>
  <c r="AF195" s="1"/>
  <c r="AD196"/>
  <c r="AF196" s="1"/>
  <c r="AD201"/>
  <c r="AF201" s="1"/>
  <c r="AD203"/>
  <c r="AF203" s="1"/>
  <c r="AD204"/>
  <c r="AF204" s="1"/>
  <c r="AD209"/>
  <c r="AD211"/>
  <c r="AF211" s="1"/>
  <c r="AD212"/>
  <c r="AF212" s="1"/>
  <c r="AD217"/>
  <c r="AF217" s="1"/>
  <c r="AD219"/>
  <c r="AF219" s="1"/>
  <c r="AD220"/>
  <c r="AF220" s="1"/>
  <c r="AD225"/>
  <c r="AD227"/>
  <c r="AF227" s="1"/>
  <c r="AD228"/>
  <c r="AF228" s="1"/>
  <c r="AD233"/>
  <c r="AF233" s="1"/>
  <c r="AD235"/>
  <c r="AF235" s="1"/>
  <c r="AD236"/>
  <c r="AF236" s="1"/>
  <c r="AD241"/>
  <c r="AD243"/>
  <c r="AF243" s="1"/>
  <c r="AD244"/>
  <c r="AF244" s="1"/>
  <c r="AD249"/>
  <c r="AF249" s="1"/>
  <c r="AD251"/>
  <c r="AF251" s="1"/>
  <c r="AD252"/>
  <c r="AF252" s="1"/>
  <c r="AD257"/>
  <c r="AD259"/>
  <c r="AF259" s="1"/>
  <c r="AD260"/>
  <c r="AF260" s="1"/>
  <c r="AD265"/>
  <c r="AF265" s="1"/>
  <c r="AD267"/>
  <c r="AF267" s="1"/>
  <c r="AD268"/>
  <c r="AF268" s="1"/>
  <c r="AD273"/>
  <c r="AD275"/>
  <c r="AF275" s="1"/>
  <c r="AD276"/>
  <c r="AF276" s="1"/>
  <c r="AD281"/>
  <c r="AD283"/>
  <c r="AF283" s="1"/>
  <c r="AD284"/>
  <c r="AF284" s="1"/>
  <c r="AD289"/>
  <c r="AD291"/>
  <c r="AF291" s="1"/>
  <c r="AD292"/>
  <c r="AF292" s="1"/>
  <c r="AD297"/>
  <c r="AD299"/>
  <c r="AF299" s="1"/>
  <c r="AD300"/>
  <c r="AF300" s="1"/>
  <c r="AD305"/>
  <c r="AD307"/>
  <c r="AF307" s="1"/>
  <c r="AD308"/>
  <c r="AF308" s="1"/>
  <c r="AD313"/>
  <c r="AF313" s="1"/>
  <c r="AD315"/>
  <c r="AF315" s="1"/>
  <c r="AD316"/>
  <c r="AF316" s="1"/>
  <c r="AD321"/>
  <c r="AD323"/>
  <c r="AF323" s="1"/>
  <c r="AD324"/>
  <c r="AF324" s="1"/>
  <c r="AD329"/>
  <c r="AF329" s="1"/>
  <c r="AD331"/>
  <c r="AF331" s="1"/>
  <c r="AD332"/>
  <c r="AF332" s="1"/>
  <c r="AD337"/>
  <c r="AF337" s="1"/>
  <c r="AD339"/>
  <c r="AF339" s="1"/>
  <c r="AD340"/>
  <c r="AF340" s="1"/>
  <c r="AD345"/>
  <c r="AF345" s="1"/>
  <c r="AD347"/>
  <c r="AF347" s="1"/>
  <c r="AD348"/>
  <c r="AF348" s="1"/>
  <c r="AF193"/>
  <c r="AF209"/>
  <c r="AF225"/>
  <c r="AF241"/>
  <c r="AF257"/>
  <c r="AF273"/>
  <c r="AF281"/>
  <c r="AF289"/>
  <c r="AF297"/>
  <c r="AF305"/>
  <c r="AF321"/>
  <c r="AF341"/>
  <c r="AF349"/>
  <c r="AE2" i="4"/>
  <c r="AG2" s="1"/>
  <c r="K5" i="1" l="1"/>
  <c r="K9" s="1"/>
  <c r="AC350" i="6"/>
  <c r="AF350"/>
  <c r="Y335" i="4"/>
  <c r="Z335"/>
  <c r="Y336"/>
  <c r="Z336"/>
  <c r="Y337"/>
  <c r="Z337"/>
  <c r="Y338"/>
  <c r="Z338"/>
  <c r="Y339"/>
  <c r="Z339"/>
  <c r="Y340"/>
  <c r="Z340"/>
  <c r="Y341"/>
  <c r="Z341"/>
  <c r="Y342"/>
  <c r="Z342"/>
  <c r="Y343"/>
  <c r="Z343"/>
  <c r="Y344"/>
  <c r="Z344"/>
  <c r="Y345"/>
  <c r="Z345"/>
  <c r="Y346"/>
  <c r="Z346"/>
  <c r="Y347"/>
  <c r="Z347"/>
  <c r="Y348"/>
  <c r="Z348"/>
  <c r="Y349"/>
  <c r="Z349"/>
  <c r="Z334"/>
  <c r="Y334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Y224"/>
  <c r="Z224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Y242"/>
  <c r="Z242"/>
  <c r="Y243"/>
  <c r="Z243"/>
  <c r="Y244"/>
  <c r="Z244"/>
  <c r="Y245"/>
  <c r="Z245"/>
  <c r="Y246"/>
  <c r="Z246"/>
  <c r="Y247"/>
  <c r="Z247"/>
  <c r="Y248"/>
  <c r="Z248"/>
  <c r="Y249"/>
  <c r="Z249"/>
  <c r="Y250"/>
  <c r="Z250"/>
  <c r="Y251"/>
  <c r="Z251"/>
  <c r="Y252"/>
  <c r="Z252"/>
  <c r="Y253"/>
  <c r="Z253"/>
  <c r="Y254"/>
  <c r="Z254"/>
  <c r="Y255"/>
  <c r="Z255"/>
  <c r="Y256"/>
  <c r="Z256"/>
  <c r="Y257"/>
  <c r="Z257"/>
  <c r="Y258"/>
  <c r="Z258"/>
  <c r="Y259"/>
  <c r="Z259"/>
  <c r="Y260"/>
  <c r="Z260"/>
  <c r="Y261"/>
  <c r="Z261"/>
  <c r="Y262"/>
  <c r="Z262"/>
  <c r="Y263"/>
  <c r="Z263"/>
  <c r="Y264"/>
  <c r="Z264"/>
  <c r="Y265"/>
  <c r="Z265"/>
  <c r="Y266"/>
  <c r="Z266"/>
  <c r="Y267"/>
  <c r="Z267"/>
  <c r="Y268"/>
  <c r="Z268"/>
  <c r="Y269"/>
  <c r="Z269"/>
  <c r="Y270"/>
  <c r="Z270"/>
  <c r="Y271"/>
  <c r="Z271"/>
  <c r="Y272"/>
  <c r="Z272"/>
  <c r="Y273"/>
  <c r="Z273"/>
  <c r="Y274"/>
  <c r="Z274"/>
  <c r="Y275"/>
  <c r="Z275"/>
  <c r="Y276"/>
  <c r="Z276"/>
  <c r="Y277"/>
  <c r="Z277"/>
  <c r="Y278"/>
  <c r="Z278"/>
  <c r="Y279"/>
  <c r="Z279"/>
  <c r="Y280"/>
  <c r="Z280"/>
  <c r="Y281"/>
  <c r="Z281"/>
  <c r="Y282"/>
  <c r="Z282"/>
  <c r="Y283"/>
  <c r="Z283"/>
  <c r="Y284"/>
  <c r="Z284"/>
  <c r="Y285"/>
  <c r="Z285"/>
  <c r="Y286"/>
  <c r="Z286"/>
  <c r="Y287"/>
  <c r="Z287"/>
  <c r="Y288"/>
  <c r="Z288"/>
  <c r="Y289"/>
  <c r="Z289"/>
  <c r="Y290"/>
  <c r="Z290"/>
  <c r="Y291"/>
  <c r="Z291"/>
  <c r="Y292"/>
  <c r="Z292"/>
  <c r="Y293"/>
  <c r="Z293"/>
  <c r="Y294"/>
  <c r="Z294"/>
  <c r="Y295"/>
  <c r="Z295"/>
  <c r="Y296"/>
  <c r="Z296"/>
  <c r="Y297"/>
  <c r="Z297"/>
  <c r="Y298"/>
  <c r="Z298"/>
  <c r="Y299"/>
  <c r="Z299"/>
  <c r="Y300"/>
  <c r="Z300"/>
  <c r="Y301"/>
  <c r="Z301"/>
  <c r="Y302"/>
  <c r="Z302"/>
  <c r="Y303"/>
  <c r="Z303"/>
  <c r="Y304"/>
  <c r="Z304"/>
  <c r="Y305"/>
  <c r="Z305"/>
  <c r="Y306"/>
  <c r="Z306"/>
  <c r="Y307"/>
  <c r="Z307"/>
  <c r="Y308"/>
  <c r="Z308"/>
  <c r="Y309"/>
  <c r="Z309"/>
  <c r="Y310"/>
  <c r="Z310"/>
  <c r="Y311"/>
  <c r="Z311"/>
  <c r="Y312"/>
  <c r="Z312"/>
  <c r="Y313"/>
  <c r="Z313"/>
  <c r="Y314"/>
  <c r="Z314"/>
  <c r="Y315"/>
  <c r="Z315"/>
  <c r="Y316"/>
  <c r="Z316"/>
  <c r="Y317"/>
  <c r="Z317"/>
  <c r="Y318"/>
  <c r="Z318"/>
  <c r="Y319"/>
  <c r="Z319"/>
  <c r="Y320"/>
  <c r="Z320"/>
  <c r="Y321"/>
  <c r="Z321"/>
  <c r="Y322"/>
  <c r="Z322"/>
  <c r="Y323"/>
  <c r="Z323"/>
  <c r="Y324"/>
  <c r="Z324"/>
  <c r="Y325"/>
  <c r="Z325"/>
  <c r="Y326"/>
  <c r="Z326"/>
  <c r="Y327"/>
  <c r="Z327"/>
  <c r="Y328"/>
  <c r="Z328"/>
  <c r="Y329"/>
  <c r="Z329"/>
  <c r="Y330"/>
  <c r="Z330"/>
  <c r="Y331"/>
  <c r="Z331"/>
  <c r="Y332"/>
  <c r="Z332"/>
  <c r="Y333"/>
  <c r="Z333"/>
  <c r="Z2"/>
  <c r="Y2"/>
  <c r="H9" i="1"/>
</calcChain>
</file>

<file path=xl/sharedStrings.xml><?xml version="1.0" encoding="utf-8"?>
<sst xmlns="http://schemas.openxmlformats.org/spreadsheetml/2006/main" count="4791" uniqueCount="131">
  <si>
    <t>Project Name</t>
  </si>
  <si>
    <t>Project Number</t>
  </si>
  <si>
    <t>Treated Acres</t>
  </si>
  <si>
    <t>C-15B Impoundment</t>
  </si>
  <si>
    <t>KSC Landscape Fertilizer Reduction</t>
  </si>
  <si>
    <t>KSC Citrus Grove Termination  Jerome Rd West</t>
  </si>
  <si>
    <t>KARS II Racquetball Court M6-0328A</t>
  </si>
  <si>
    <t>Visitor Center Storage Building M6-0503</t>
  </si>
  <si>
    <t>KSC-33</t>
  </si>
  <si>
    <t>KSC-34</t>
  </si>
  <si>
    <t>KSC-35</t>
  </si>
  <si>
    <t>KSC-36</t>
  </si>
  <si>
    <t>KSC-37</t>
  </si>
  <si>
    <t>Project Type</t>
  </si>
  <si>
    <t>Wetland treatment</t>
  </si>
  <si>
    <t>Fertilizer reduction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</si>
  <si>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</si>
  <si>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</si>
  <si>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</si>
  <si>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</si>
  <si>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</si>
  <si>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</si>
  <si>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</si>
  <si>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</si>
  <si>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Project Zone</t>
  </si>
  <si>
    <t>North B</t>
  </si>
  <si>
    <t>TN Base Load (lbs/yr)</t>
  </si>
  <si>
    <t>No credit - ecosystem restoration</t>
  </si>
  <si>
    <t>N/A</t>
  </si>
  <si>
    <t>Facility demolition</t>
  </si>
  <si>
    <t>STATION</t>
  </si>
  <si>
    <t>RAINZ98_99</t>
  </si>
  <si>
    <t>SITE_NAME</t>
  </si>
  <si>
    <t>RAIN98_99</t>
  </si>
  <si>
    <t>Impounded</t>
  </si>
  <si>
    <t>GROUP_LC</t>
  </si>
  <si>
    <t>TSS_MG_L</t>
  </si>
  <si>
    <t>Segment</t>
  </si>
  <si>
    <t>SUB_BASIN</t>
  </si>
  <si>
    <t>RO_VOL_M3</t>
  </si>
  <si>
    <t>Shape_Leng</t>
  </si>
  <si>
    <t>Shape_Area</t>
  </si>
  <si>
    <t>TN_KG</t>
  </si>
  <si>
    <t>TP_KG</t>
  </si>
  <si>
    <t>Join</t>
  </si>
  <si>
    <t>OID_</t>
  </si>
  <si>
    <t>Unique_ID</t>
  </si>
  <si>
    <t>LCCODE</t>
  </si>
  <si>
    <t>HYDRO_G</t>
  </si>
  <si>
    <t>LC_HYDRO</t>
  </si>
  <si>
    <t>MEAN_ANNUA</t>
  </si>
  <si>
    <t>GRD_CODE_1</t>
  </si>
  <si>
    <t>EMC_TN</t>
  </si>
  <si>
    <t>EMC_TP</t>
  </si>
  <si>
    <t>ROC</t>
  </si>
  <si>
    <t>Acres</t>
  </si>
  <si>
    <t>Titusville</t>
  </si>
  <si>
    <t>Addison Creek</t>
  </si>
  <si>
    <t>No</t>
  </si>
  <si>
    <t>IR6-7</t>
  </si>
  <si>
    <t>IRL North</t>
  </si>
  <si>
    <t>B/D</t>
  </si>
  <si>
    <t>6460 B/D</t>
  </si>
  <si>
    <t>2210 B/D</t>
  </si>
  <si>
    <t>W</t>
  </si>
  <si>
    <t>5340 W</t>
  </si>
  <si>
    <t>5340 B/D</t>
  </si>
  <si>
    <t>2210 W</t>
  </si>
  <si>
    <t>6170 B/D</t>
  </si>
  <si>
    <t>D</t>
  </si>
  <si>
    <t>2210 D</t>
  </si>
  <si>
    <t>6460 D</t>
  </si>
  <si>
    <t>6170 D</t>
  </si>
  <si>
    <t>6300 D</t>
  </si>
  <si>
    <t>C/D</t>
  </si>
  <si>
    <t>2210 C/D</t>
  </si>
  <si>
    <t>6300 B/D</t>
  </si>
  <si>
    <t>6300 C/D</t>
  </si>
  <si>
    <t>6460 C/D</t>
  </si>
  <si>
    <t>6170 C/D</t>
  </si>
  <si>
    <t>Kiwanis Park</t>
  </si>
  <si>
    <t>8140 B/D</t>
  </si>
  <si>
    <t>4340 B/D</t>
  </si>
  <si>
    <t>4370 B/D</t>
  </si>
  <si>
    <t>4370 D</t>
  </si>
  <si>
    <t>3200 B/D</t>
  </si>
  <si>
    <t>1750 B/D</t>
  </si>
  <si>
    <t>1750 C/D</t>
  </si>
  <si>
    <t>1750 D</t>
  </si>
  <si>
    <t>5100 B/D</t>
  </si>
  <si>
    <t>A</t>
  </si>
  <si>
    <t>1750 A</t>
  </si>
  <si>
    <t>5100 W</t>
  </si>
  <si>
    <t>1750 W</t>
  </si>
  <si>
    <t>2210 A</t>
  </si>
  <si>
    <t>6170 W</t>
  </si>
  <si>
    <t>6410 A</t>
  </si>
  <si>
    <t>TN EMC</t>
  </si>
  <si>
    <t>TP EMC</t>
  </si>
  <si>
    <t>Annual Runoff (m3)</t>
  </si>
  <si>
    <t>TN Load (lbs/yr)</t>
  </si>
  <si>
    <t>TP Load (lbs/yr)</t>
  </si>
  <si>
    <t>TP Factor</t>
  </si>
  <si>
    <t>Adjusted TP (lbs/yr)</t>
  </si>
  <si>
    <t>PLSM TP</t>
  </si>
  <si>
    <t>TMDL TP</t>
  </si>
  <si>
    <t>IR1-3</t>
  </si>
  <si>
    <t>IR4</t>
  </si>
  <si>
    <t>IR5</t>
  </si>
  <si>
    <t>IR8</t>
  </si>
  <si>
    <t>IR9-11</t>
  </si>
  <si>
    <t>3100 A</t>
  </si>
  <si>
    <t>3100 B/D</t>
  </si>
  <si>
    <t>previously fertilized: 200 acres with 60 tons/yr of 16-4-8 fertilizer</t>
  </si>
  <si>
    <t>now fertilize: 45 acres with 20 tons/yr of 15-0-15 fertilizer</t>
  </si>
  <si>
    <t>previous application rate = (60 tons/yr * 2000 lbs/ton)/200 acres = 600 lbs/ac/yr</t>
  </si>
  <si>
    <t>N application = 600 lbs/ac/yr * 16% = 96 lbs/ac/yr</t>
  </si>
  <si>
    <t>P application = 600 lbs/ac/yr * 4% = 24 lbs/ac/yr</t>
  </si>
  <si>
    <t>Washout rate from FDOT Lower St. Johns River BMAP study</t>
  </si>
  <si>
    <t>N washout = (3.050 kg/yr *53 inches of rain/year * 96 lbs/ac/year)/(50 inches of rain/year * 42.4 lbs/ac/yr) = 7.32 kg/ac</t>
  </si>
  <si>
    <t>7.32 kg/ac * 2.2 lbs/kg * 155 acres = 2496 lbs/yr</t>
  </si>
  <si>
    <t>P washout = (1.340 kg/yr *53 inches of rain/year * 24 lbs/ac/year)/(50 inches of rain/year * 42.4 lbs/ac/yr) = 0.804 kg/ac</t>
  </si>
  <si>
    <t>0.804 kg/ac * 2.2 lbs/kg * 200 acres = 353.8 lbs/yr</t>
  </si>
  <si>
    <t>Reduction Credit</t>
  </si>
  <si>
    <t>TN</t>
  </si>
  <si>
    <t>lbs/yr</t>
  </si>
  <si>
    <t>TP</t>
  </si>
  <si>
    <t>12.5% of this area is in North B</t>
  </si>
  <si>
    <t>credit</t>
  </si>
  <si>
    <t>15% of Required Reductions</t>
  </si>
  <si>
    <t>Reductions Remaining</t>
  </si>
</sst>
</file>

<file path=xl/styles.xml><?xml version="1.0" encoding="utf-8"?>
<styleSheet xmlns="http://schemas.openxmlformats.org/spreadsheetml/2006/main">
  <numFmts count="6">
    <numFmt numFmtId="164" formatCode="0.0%"/>
    <numFmt numFmtId="165" formatCode="#,##0.0"/>
    <numFmt numFmtId="166" formatCode="0.0"/>
    <numFmt numFmtId="167" formatCode="0.00000000000"/>
    <numFmt numFmtId="168" formatCode="0.000000"/>
    <numFmt numFmtId="169" formatCode="0.00000000000000000"/>
  </numFmts>
  <fonts count="8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164" fontId="2" fillId="2" borderId="2" xfId="0" applyNumberFormat="1" applyFont="1" applyFill="1" applyBorder="1" applyAlignment="1">
      <alignment horizontal="center" wrapText="1"/>
    </xf>
    <xf numFmtId="164" fontId="0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 wrapText="1"/>
    </xf>
    <xf numFmtId="3" fontId="4" fillId="0" borderId="0" xfId="0" applyNumberFormat="1" applyFont="1" applyBorder="1"/>
    <xf numFmtId="165" fontId="2" fillId="2" borderId="2" xfId="0" applyNumberFormat="1" applyFont="1" applyFill="1" applyBorder="1" applyAlignment="1">
      <alignment horizontal="center" wrapText="1"/>
    </xf>
    <xf numFmtId="165" fontId="4" fillId="0" borderId="0" xfId="0" applyNumberFormat="1" applyFont="1" applyBorder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68" fontId="6" fillId="0" borderId="0" xfId="0" applyNumberFormat="1" applyFont="1"/>
    <xf numFmtId="1" fontId="0" fillId="0" borderId="0" xfId="0" applyNumberFormat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0" fillId="0" borderId="2" xfId="0" applyBorder="1"/>
    <xf numFmtId="165" fontId="0" fillId="0" borderId="2" xfId="0" applyNumberFormat="1" applyBorder="1"/>
    <xf numFmtId="3" fontId="0" fillId="0" borderId="2" xfId="0" applyNumberFormat="1" applyBorder="1"/>
    <xf numFmtId="3" fontId="5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Fill="1" applyBorder="1" applyAlignment="1"/>
    <xf numFmtId="165" fontId="0" fillId="0" borderId="0" xfId="0" applyNumberFormat="1" applyFont="1" applyAlignment="1">
      <alignment horizontal="right"/>
    </xf>
    <xf numFmtId="165" fontId="3" fillId="2" borderId="3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right" wrapText="1"/>
    </xf>
    <xf numFmtId="1" fontId="6" fillId="0" borderId="0" xfId="0" applyNumberFormat="1" applyFont="1"/>
    <xf numFmtId="165" fontId="5" fillId="0" borderId="2" xfId="0" applyNumberFormat="1" applyFont="1" applyFill="1" applyBorder="1" applyAlignment="1">
      <alignment wrapText="1"/>
    </xf>
    <xf numFmtId="3" fontId="5" fillId="0" borderId="2" xfId="0" applyNumberFormat="1" applyFont="1" applyFill="1" applyBorder="1" applyAlignment="1">
      <alignment wrapText="1"/>
    </xf>
    <xf numFmtId="3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zoomScaleNormal="100" zoomScaleSheetLayoutView="75" workbookViewId="0">
      <selection activeCell="H19" sqref="H19:H20"/>
    </sheetView>
  </sheetViews>
  <sheetFormatPr defaultRowHeight="15"/>
  <cols>
    <col min="1" max="1" width="8.7109375" style="5" customWidth="1"/>
    <col min="2" max="2" width="15.5703125" style="5" customWidth="1"/>
    <col min="3" max="3" width="15.7109375" style="5" customWidth="1"/>
    <col min="4" max="4" width="12.140625" style="5" bestFit="1" customWidth="1"/>
    <col min="5" max="5" width="8.42578125" style="36" customWidth="1"/>
    <col min="6" max="6" width="13.140625" style="30" customWidth="1"/>
    <col min="7" max="7" width="14" style="5" customWidth="1"/>
    <col min="8" max="8" width="10.28515625" style="12" customWidth="1"/>
    <col min="9" max="9" width="12.28515625" style="14" customWidth="1"/>
    <col min="10" max="10" width="13" style="5" customWidth="1"/>
    <col min="11" max="11" width="13.42578125" style="14" customWidth="1"/>
    <col min="12" max="16384" width="9.140625" style="5"/>
  </cols>
  <sheetData>
    <row r="1" spans="1:12" s="3" customFormat="1" ht="30">
      <c r="A1" s="1" t="s">
        <v>1</v>
      </c>
      <c r="B1" s="1" t="s">
        <v>0</v>
      </c>
      <c r="C1" s="1" t="s">
        <v>13</v>
      </c>
      <c r="D1" s="2" t="s">
        <v>24</v>
      </c>
      <c r="E1" s="33" t="s">
        <v>2</v>
      </c>
      <c r="F1" s="11" t="s">
        <v>26</v>
      </c>
      <c r="G1" s="7" t="s">
        <v>16</v>
      </c>
      <c r="H1" s="11" t="s">
        <v>17</v>
      </c>
      <c r="I1" s="13" t="s">
        <v>18</v>
      </c>
      <c r="J1" s="7" t="s">
        <v>19</v>
      </c>
      <c r="K1" s="13" t="s">
        <v>20</v>
      </c>
    </row>
    <row r="2" spans="1:12" ht="30">
      <c r="A2" s="4" t="s">
        <v>8</v>
      </c>
      <c r="B2" s="4" t="s">
        <v>3</v>
      </c>
      <c r="C2" s="4" t="s">
        <v>14</v>
      </c>
      <c r="D2" s="4" t="s">
        <v>25</v>
      </c>
      <c r="E2" s="34">
        <v>1426</v>
      </c>
      <c r="F2" s="31" t="s">
        <v>27</v>
      </c>
      <c r="G2" s="37"/>
      <c r="H2" s="38"/>
      <c r="I2" s="39"/>
      <c r="J2" s="37"/>
      <c r="K2" s="39"/>
    </row>
    <row r="3" spans="1:12" s="46" customFormat="1" ht="45">
      <c r="A3" s="4" t="s">
        <v>9</v>
      </c>
      <c r="B3" s="4" t="s">
        <v>4</v>
      </c>
      <c r="C3" s="4" t="s">
        <v>15</v>
      </c>
      <c r="D3" s="4" t="s">
        <v>25</v>
      </c>
      <c r="E3" s="34">
        <v>155</v>
      </c>
      <c r="F3" s="40" t="s">
        <v>28</v>
      </c>
      <c r="G3" s="40" t="s">
        <v>28</v>
      </c>
      <c r="H3" s="44">
        <f>Fertilizer!B21</f>
        <v>312</v>
      </c>
      <c r="I3" s="40" t="s">
        <v>28</v>
      </c>
      <c r="J3" s="40" t="s">
        <v>28</v>
      </c>
      <c r="K3" s="45">
        <f>Fertilizer!B22</f>
        <v>44.2</v>
      </c>
    </row>
    <row r="4" spans="1:12" ht="60">
      <c r="A4" s="4" t="s">
        <v>10</v>
      </c>
      <c r="B4" s="4" t="s">
        <v>5</v>
      </c>
      <c r="C4" s="4" t="s">
        <v>15</v>
      </c>
      <c r="D4" s="4" t="s">
        <v>25</v>
      </c>
      <c r="E4" s="42">
        <f>'Citrus Jerome'!AB350</f>
        <v>715.68001250256816</v>
      </c>
      <c r="F4" s="43">
        <f>'Citrus Jerome'!AD350</f>
        <v>4536</v>
      </c>
      <c r="G4" s="40" t="s">
        <v>28</v>
      </c>
      <c r="H4" s="38">
        <f>F4-'Jermone - without citrus'!AC350</f>
        <v>184</v>
      </c>
      <c r="I4" s="34">
        <f>'Citrus Jerome'!AG350</f>
        <v>1055.7999999999997</v>
      </c>
      <c r="J4" s="40" t="s">
        <v>28</v>
      </c>
      <c r="K4" s="39">
        <f>I4-'Jermone - without citrus'!AF350</f>
        <v>850.79999999999984</v>
      </c>
    </row>
    <row r="5" spans="1:12" ht="45">
      <c r="A5" s="4" t="s">
        <v>11</v>
      </c>
      <c r="B5" s="4" t="s">
        <v>6</v>
      </c>
      <c r="C5" s="4" t="s">
        <v>29</v>
      </c>
      <c r="D5" s="4" t="s">
        <v>25</v>
      </c>
      <c r="E5" s="42">
        <f>Raquetball!AB4</f>
        <v>5.0403643600838148E-2</v>
      </c>
      <c r="F5" s="43">
        <f>Raquetball!AD4</f>
        <v>1</v>
      </c>
      <c r="G5" s="40" t="s">
        <v>28</v>
      </c>
      <c r="H5" s="38">
        <f>F5-Raquetball!AD10</f>
        <v>1</v>
      </c>
      <c r="I5" s="39">
        <f>Raquetball!AG4</f>
        <v>0.2</v>
      </c>
      <c r="J5" s="40" t="s">
        <v>28</v>
      </c>
      <c r="K5" s="39">
        <f>I5-Raquetball!AG10</f>
        <v>0.2</v>
      </c>
    </row>
    <row r="6" spans="1:12" ht="45">
      <c r="A6" s="4" t="s">
        <v>12</v>
      </c>
      <c r="B6" s="4" t="s">
        <v>7</v>
      </c>
      <c r="C6" s="4" t="s">
        <v>29</v>
      </c>
      <c r="D6" s="4" t="s">
        <v>25</v>
      </c>
      <c r="E6" s="42">
        <f>'Visitor Center'!AB2</f>
        <v>6.6549006150585996E-2</v>
      </c>
      <c r="F6" s="43">
        <f>'Visitor Center'!AD2</f>
        <v>1</v>
      </c>
      <c r="G6" s="40" t="s">
        <v>28</v>
      </c>
      <c r="H6" s="38">
        <f>F6-'Visitor Center'!AD5</f>
        <v>1</v>
      </c>
      <c r="I6" s="39">
        <f>'Visitor Center'!AG2</f>
        <v>0.3</v>
      </c>
      <c r="J6" s="40" t="s">
        <v>28</v>
      </c>
      <c r="K6" s="39">
        <f>I6-'Visitor Center'!AG5</f>
        <v>0.3</v>
      </c>
    </row>
    <row r="7" spans="1:12">
      <c r="A7" s="6"/>
      <c r="B7" s="6"/>
      <c r="C7" s="6"/>
      <c r="D7" s="6"/>
      <c r="E7" s="35"/>
      <c r="F7" s="29"/>
    </row>
    <row r="8" spans="1:12">
      <c r="A8" s="6"/>
      <c r="B8" s="6"/>
      <c r="C8" s="6"/>
      <c r="D8" s="6"/>
      <c r="E8" s="35"/>
      <c r="F8" s="29"/>
      <c r="G8" s="8"/>
      <c r="H8" s="10" t="s">
        <v>21</v>
      </c>
      <c r="I8" s="32"/>
      <c r="J8" s="8"/>
      <c r="K8" s="15" t="s">
        <v>22</v>
      </c>
    </row>
    <row r="9" spans="1:12">
      <c r="A9" s="6"/>
      <c r="B9" s="6"/>
      <c r="C9" s="6"/>
      <c r="D9" s="6"/>
      <c r="E9" s="35"/>
      <c r="F9" s="29"/>
      <c r="G9" s="9" t="s">
        <v>23</v>
      </c>
      <c r="H9" s="10">
        <f>SUM(H2:H6)</f>
        <v>498</v>
      </c>
      <c r="I9" s="32"/>
      <c r="J9" s="8"/>
      <c r="K9" s="16">
        <f>SUM(K2:K6)</f>
        <v>895.49999999999989</v>
      </c>
    </row>
    <row r="10" spans="1:12">
      <c r="A10" s="6"/>
      <c r="B10" s="6"/>
      <c r="C10" s="6"/>
      <c r="D10" s="6"/>
      <c r="E10" s="35"/>
      <c r="F10" s="47"/>
      <c r="G10" s="48" t="s">
        <v>129</v>
      </c>
      <c r="H10" s="49">
        <v>0</v>
      </c>
      <c r="I10" s="49"/>
      <c r="J10" s="49"/>
      <c r="K10" s="49">
        <v>0</v>
      </c>
      <c r="L10" s="50"/>
    </row>
    <row r="11" spans="1:12">
      <c r="A11" s="6"/>
      <c r="B11" s="6"/>
      <c r="C11" s="6"/>
      <c r="D11" s="6"/>
      <c r="E11" s="35"/>
      <c r="F11" s="47"/>
      <c r="G11" s="48" t="s">
        <v>130</v>
      </c>
      <c r="H11" s="49">
        <f>H10-H9</f>
        <v>-498</v>
      </c>
      <c r="I11" s="49" t="s">
        <v>128</v>
      </c>
      <c r="J11" s="49"/>
      <c r="K11" s="49">
        <f>K10-K9</f>
        <v>-895.49999999999989</v>
      </c>
      <c r="L11" s="50" t="s">
        <v>128</v>
      </c>
    </row>
    <row r="12" spans="1:12">
      <c r="A12" s="6"/>
      <c r="B12" s="6"/>
      <c r="C12" s="6"/>
      <c r="D12" s="6"/>
      <c r="E12" s="35"/>
      <c r="F12" s="29"/>
    </row>
    <row r="13" spans="1:12">
      <c r="A13" s="6"/>
      <c r="B13" s="6"/>
      <c r="C13" s="6"/>
      <c r="D13" s="6"/>
      <c r="E13" s="35"/>
      <c r="F13" s="29"/>
    </row>
    <row r="14" spans="1:12">
      <c r="A14" s="6"/>
      <c r="B14" s="6"/>
      <c r="C14" s="6"/>
      <c r="D14" s="6"/>
      <c r="E14" s="35"/>
      <c r="F14" s="29"/>
    </row>
    <row r="15" spans="1:12">
      <c r="A15" s="6"/>
      <c r="B15" s="6"/>
      <c r="C15" s="6"/>
      <c r="D15" s="6"/>
      <c r="E15" s="35"/>
      <c r="F15" s="29"/>
    </row>
    <row r="16" spans="1:12">
      <c r="A16" s="6"/>
      <c r="B16" s="6"/>
      <c r="C16" s="6"/>
      <c r="D16" s="6"/>
      <c r="E16" s="35"/>
      <c r="F16" s="29"/>
    </row>
    <row r="17" spans="1:6">
      <c r="A17" s="6"/>
      <c r="B17" s="6"/>
      <c r="C17" s="6"/>
      <c r="D17" s="6"/>
      <c r="E17" s="35"/>
      <c r="F17" s="29"/>
    </row>
    <row r="18" spans="1:6">
      <c r="A18" s="6"/>
      <c r="B18" s="6"/>
      <c r="C18" s="6"/>
      <c r="D18" s="6"/>
      <c r="E18" s="35"/>
      <c r="F18" s="29"/>
    </row>
    <row r="19" spans="1:6">
      <c r="A19" s="6"/>
      <c r="B19" s="6"/>
      <c r="C19" s="6"/>
      <c r="D19" s="6"/>
      <c r="E19" s="35"/>
      <c r="F19" s="29"/>
    </row>
    <row r="20" spans="1:6">
      <c r="A20" s="6"/>
      <c r="B20" s="6"/>
      <c r="C20" s="6"/>
      <c r="D20" s="6"/>
      <c r="E20" s="35"/>
      <c r="F20" s="29"/>
    </row>
    <row r="21" spans="1:6">
      <c r="A21" s="6"/>
      <c r="B21" s="6"/>
      <c r="C21" s="6"/>
      <c r="D21" s="6"/>
      <c r="E21" s="35"/>
      <c r="F21" s="29"/>
    </row>
    <row r="22" spans="1:6">
      <c r="A22" s="6"/>
      <c r="B22" s="6"/>
      <c r="C22" s="6"/>
      <c r="D22" s="6"/>
      <c r="E22" s="35"/>
      <c r="F22" s="29"/>
    </row>
    <row r="23" spans="1:6">
      <c r="A23" s="6"/>
      <c r="B23" s="6"/>
      <c r="C23" s="6"/>
      <c r="D23" s="6"/>
      <c r="E23" s="35"/>
      <c r="F23" s="29"/>
    </row>
    <row r="24" spans="1:6">
      <c r="A24" s="6"/>
      <c r="B24" s="6"/>
      <c r="C24" s="6"/>
      <c r="D24" s="6"/>
      <c r="E24" s="35"/>
      <c r="F24" s="29"/>
    </row>
    <row r="25" spans="1:6">
      <c r="A25" s="6"/>
      <c r="B25" s="6"/>
      <c r="C25" s="6"/>
      <c r="D25" s="6"/>
      <c r="E25" s="35"/>
      <c r="F25" s="29"/>
    </row>
    <row r="26" spans="1:6">
      <c r="A26" s="6"/>
      <c r="B26" s="6"/>
      <c r="C26" s="6"/>
      <c r="D26" s="6"/>
      <c r="E26" s="35"/>
      <c r="F26" s="29"/>
    </row>
    <row r="27" spans="1:6">
      <c r="A27" s="6"/>
      <c r="B27" s="6"/>
      <c r="C27" s="6"/>
      <c r="D27" s="6"/>
      <c r="E27" s="35"/>
      <c r="F27" s="29"/>
    </row>
    <row r="28" spans="1:6">
      <c r="A28" s="6"/>
      <c r="B28" s="6"/>
      <c r="C28" s="6"/>
      <c r="D28" s="6"/>
      <c r="E28" s="35"/>
      <c r="F28" s="29"/>
    </row>
    <row r="29" spans="1:6">
      <c r="A29" s="6"/>
      <c r="B29" s="6"/>
      <c r="C29" s="6"/>
      <c r="D29" s="6"/>
      <c r="E29" s="35"/>
      <c r="F29" s="29"/>
    </row>
    <row r="30" spans="1:6">
      <c r="A30" s="6"/>
      <c r="B30" s="6"/>
      <c r="C30" s="6"/>
      <c r="D30" s="6"/>
      <c r="E30" s="35"/>
      <c r="F30" s="29"/>
    </row>
    <row r="31" spans="1:6">
      <c r="A31" s="6"/>
      <c r="B31" s="6"/>
      <c r="C31" s="6"/>
      <c r="D31" s="6"/>
      <c r="E31" s="35"/>
      <c r="F31" s="29"/>
    </row>
    <row r="32" spans="1:6">
      <c r="A32" s="6"/>
      <c r="B32" s="6"/>
      <c r="C32" s="6"/>
      <c r="D32" s="6"/>
      <c r="E32" s="35"/>
      <c r="F32" s="29"/>
    </row>
    <row r="33" spans="1:6">
      <c r="A33" s="6"/>
      <c r="B33" s="6"/>
      <c r="C33" s="6"/>
      <c r="D33" s="6"/>
      <c r="E33" s="35"/>
      <c r="F33" s="29"/>
    </row>
    <row r="34" spans="1:6">
      <c r="A34" s="6"/>
      <c r="B34" s="6"/>
      <c r="C34" s="6"/>
      <c r="D34" s="6"/>
      <c r="E34" s="35"/>
      <c r="F34" s="29"/>
    </row>
    <row r="35" spans="1:6">
      <c r="A35" s="6"/>
      <c r="B35" s="6"/>
      <c r="C35" s="6"/>
      <c r="D35" s="6"/>
      <c r="E35" s="35"/>
      <c r="F35" s="29"/>
    </row>
    <row r="36" spans="1:6">
      <c r="A36" s="6"/>
      <c r="B36" s="6"/>
      <c r="C36" s="6"/>
      <c r="D36" s="6"/>
      <c r="E36" s="35"/>
      <c r="F36" s="29"/>
    </row>
    <row r="37" spans="1:6">
      <c r="A37" s="6"/>
      <c r="B37" s="6"/>
      <c r="C37" s="6"/>
      <c r="D37" s="6"/>
      <c r="E37" s="35"/>
      <c r="F37" s="29"/>
    </row>
    <row r="38" spans="1:6">
      <c r="A38" s="6"/>
      <c r="B38" s="6"/>
      <c r="C38" s="6"/>
      <c r="D38" s="6"/>
      <c r="E38" s="35"/>
      <c r="F38" s="29"/>
    </row>
    <row r="39" spans="1:6">
      <c r="A39" s="6"/>
      <c r="B39" s="6"/>
      <c r="C39" s="6"/>
      <c r="D39" s="6"/>
      <c r="E39" s="35"/>
      <c r="F39" s="29"/>
    </row>
    <row r="40" spans="1:6">
      <c r="A40" s="6"/>
      <c r="B40" s="6"/>
      <c r="C40" s="6"/>
      <c r="D40" s="6"/>
      <c r="E40" s="35"/>
      <c r="F40" s="29"/>
    </row>
    <row r="41" spans="1:6">
      <c r="A41" s="6"/>
      <c r="B41" s="6"/>
      <c r="C41" s="6"/>
      <c r="D41" s="6"/>
      <c r="E41" s="35"/>
      <c r="F41" s="29"/>
    </row>
    <row r="42" spans="1:6">
      <c r="A42" s="6"/>
      <c r="B42" s="6"/>
      <c r="C42" s="6"/>
      <c r="D42" s="6"/>
      <c r="E42" s="35"/>
      <c r="F42" s="29"/>
    </row>
    <row r="43" spans="1:6">
      <c r="A43" s="6"/>
      <c r="B43" s="6"/>
      <c r="C43" s="6"/>
      <c r="D43" s="6"/>
      <c r="E43" s="35"/>
      <c r="F43" s="29"/>
    </row>
    <row r="44" spans="1:6">
      <c r="A44" s="6"/>
      <c r="B44" s="6"/>
      <c r="C44" s="6"/>
      <c r="D44" s="6"/>
      <c r="E44" s="35"/>
      <c r="F44" s="29"/>
    </row>
    <row r="45" spans="1:6">
      <c r="A45" s="6"/>
      <c r="B45" s="6"/>
      <c r="C45" s="6"/>
      <c r="D45" s="6"/>
      <c r="E45" s="35"/>
      <c r="F45" s="29"/>
    </row>
    <row r="46" spans="1:6">
      <c r="A46" s="6"/>
      <c r="B46" s="6"/>
      <c r="C46" s="6"/>
      <c r="D46" s="6"/>
      <c r="E46" s="35"/>
      <c r="F46" s="29"/>
    </row>
    <row r="47" spans="1:6">
      <c r="A47" s="6"/>
      <c r="B47" s="6"/>
      <c r="C47" s="6"/>
      <c r="D47" s="6"/>
      <c r="E47" s="35"/>
      <c r="F47" s="29"/>
    </row>
    <row r="48" spans="1:6">
      <c r="A48" s="6"/>
      <c r="B48" s="6"/>
      <c r="C48" s="6"/>
      <c r="D48" s="6"/>
      <c r="E48" s="35"/>
      <c r="F48" s="29"/>
    </row>
    <row r="49" spans="1:6">
      <c r="A49" s="6"/>
      <c r="B49" s="6"/>
      <c r="C49" s="6"/>
      <c r="D49" s="6"/>
      <c r="E49" s="35"/>
      <c r="F49" s="29"/>
    </row>
    <row r="50" spans="1:6">
      <c r="A50" s="6"/>
      <c r="B50" s="6"/>
      <c r="C50" s="6"/>
      <c r="D50" s="6"/>
      <c r="E50" s="35"/>
      <c r="F50" s="29"/>
    </row>
    <row r="51" spans="1:6">
      <c r="A51" s="6"/>
      <c r="B51" s="6"/>
      <c r="C51" s="6"/>
      <c r="D51" s="6"/>
      <c r="E51" s="35"/>
      <c r="F51" s="29"/>
    </row>
    <row r="52" spans="1:6">
      <c r="A52" s="6"/>
      <c r="B52" s="6"/>
      <c r="C52" s="6"/>
      <c r="D52" s="6"/>
      <c r="E52" s="35"/>
      <c r="F52" s="29"/>
    </row>
    <row r="53" spans="1:6">
      <c r="A53" s="6"/>
      <c r="B53" s="6"/>
      <c r="C53" s="6"/>
      <c r="D53" s="6"/>
      <c r="E53" s="35"/>
      <c r="F53" s="29"/>
    </row>
    <row r="54" spans="1:6">
      <c r="A54" s="6"/>
      <c r="B54" s="6"/>
      <c r="C54" s="6"/>
      <c r="D54" s="6"/>
      <c r="E54" s="35"/>
      <c r="F54" s="29"/>
    </row>
    <row r="55" spans="1:6">
      <c r="A55" s="6"/>
      <c r="B55" s="6"/>
      <c r="C55" s="6"/>
      <c r="D55" s="6"/>
      <c r="E55" s="35"/>
      <c r="F55" s="29"/>
    </row>
    <row r="56" spans="1:6">
      <c r="A56" s="6"/>
      <c r="B56" s="6"/>
      <c r="C56" s="6"/>
      <c r="D56" s="6"/>
      <c r="E56" s="35"/>
      <c r="F56" s="29"/>
    </row>
    <row r="57" spans="1:6">
      <c r="A57" s="6"/>
      <c r="B57" s="6"/>
      <c r="C57" s="6"/>
      <c r="D57" s="6"/>
      <c r="E57" s="35"/>
      <c r="F57" s="29"/>
    </row>
  </sheetData>
  <phoneticPr fontId="1" type="noConversion"/>
  <pageMargins left="0.5" right="0.25" top="1" bottom="1" header="0.5" footer="0.5"/>
  <pageSetup scale="94" fitToWidth="0" fitToHeight="0" orientation="landscape" blackAndWhite="1" r:id="rId1"/>
  <headerFooter alignWithMargins="0">
    <oddHeader>&amp;C&amp;"Arial,Bold"North IRL Project Zone B
Kennedy Space Center Projects</oddHeader>
    <oddFooter>&amp;CPage &amp;N of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21" sqref="A21"/>
    </sheetView>
  </sheetViews>
  <sheetFormatPr defaultRowHeight="12.75"/>
  <sheetData>
    <row r="1" spans="1:2">
      <c r="A1" t="s">
        <v>113</v>
      </c>
    </row>
    <row r="2" spans="1:2">
      <c r="A2" t="s">
        <v>114</v>
      </c>
    </row>
    <row r="4" spans="1:2">
      <c r="A4" t="s">
        <v>115</v>
      </c>
    </row>
    <row r="5" spans="1:2">
      <c r="B5" t="s">
        <v>116</v>
      </c>
    </row>
    <row r="6" spans="1:2">
      <c r="B6" t="s">
        <v>117</v>
      </c>
    </row>
    <row r="8" spans="1:2">
      <c r="A8" t="s">
        <v>118</v>
      </c>
    </row>
    <row r="9" spans="1:2">
      <c r="A9" t="s">
        <v>119</v>
      </c>
    </row>
    <row r="10" spans="1:2">
      <c r="B10" t="s">
        <v>120</v>
      </c>
    </row>
    <row r="12" spans="1:2">
      <c r="A12" t="s">
        <v>121</v>
      </c>
    </row>
    <row r="13" spans="1:2">
      <c r="B13" t="s">
        <v>122</v>
      </c>
    </row>
    <row r="16" spans="1:2">
      <c r="A16" t="s">
        <v>123</v>
      </c>
    </row>
    <row r="17" spans="1:3">
      <c r="A17" t="s">
        <v>124</v>
      </c>
      <c r="B17">
        <v>2496</v>
      </c>
      <c r="C17" t="s">
        <v>125</v>
      </c>
    </row>
    <row r="18" spans="1:3">
      <c r="A18" t="s">
        <v>126</v>
      </c>
      <c r="B18">
        <v>353.8</v>
      </c>
      <c r="C18" t="s">
        <v>125</v>
      </c>
    </row>
    <row r="20" spans="1:3">
      <c r="A20" t="s">
        <v>127</v>
      </c>
    </row>
    <row r="21" spans="1:3">
      <c r="A21" t="s">
        <v>124</v>
      </c>
      <c r="B21">
        <f>B17*0.125</f>
        <v>312</v>
      </c>
    </row>
    <row r="22" spans="1:3">
      <c r="A22" t="s">
        <v>126</v>
      </c>
      <c r="B22">
        <f>ROUND(B18*0.125,1)</f>
        <v>44.2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350"/>
  <sheetViews>
    <sheetView topLeftCell="N1" workbookViewId="0">
      <pane ySplit="1" topLeftCell="A329" activePane="bottomLeft" state="frozen"/>
      <selection activeCell="O1" sqref="O1"/>
      <selection pane="bottomLeft" activeCell="AC1" sqref="AC1:AG2"/>
    </sheetView>
  </sheetViews>
  <sheetFormatPr defaultRowHeight="12.75"/>
  <cols>
    <col min="1" max="1" width="8.7109375" style="17" bestFit="1" customWidth="1"/>
    <col min="2" max="2" width="11.28515625" style="17" bestFit="1" customWidth="1"/>
    <col min="3" max="3" width="13.28515625" style="17" bestFit="1" customWidth="1"/>
    <col min="4" max="4" width="10.28515625" style="18" bestFit="1" customWidth="1"/>
    <col min="5" max="5" width="10" style="17" bestFit="1" customWidth="1"/>
    <col min="6" max="6" width="11" style="17" bestFit="1" customWidth="1"/>
    <col min="7" max="7" width="10.5703125" style="19" bestFit="1" customWidth="1"/>
    <col min="8" max="8" width="8.42578125" style="17" bestFit="1" customWidth="1"/>
    <col min="9" max="9" width="11.42578125" style="17" bestFit="1" customWidth="1"/>
    <col min="10" max="10" width="12" style="17" bestFit="1" customWidth="1"/>
    <col min="11" max="11" width="17.85546875" style="20" bestFit="1" customWidth="1"/>
    <col min="12" max="12" width="18.85546875" style="20" bestFit="1" customWidth="1"/>
    <col min="13" max="14" width="7" style="18" bestFit="1" customWidth="1"/>
    <col min="15" max="16" width="6" style="17" bestFit="1" customWidth="1"/>
    <col min="17" max="17" width="12.5703125" style="21" bestFit="1" customWidth="1"/>
    <col min="18" max="18" width="11.5703125" style="21" bestFit="1" customWidth="1"/>
    <col min="19" max="19" width="10" style="17" bestFit="1" customWidth="1"/>
    <col min="20" max="20" width="10.85546875" style="17" bestFit="1" customWidth="1"/>
    <col min="21" max="21" width="14" style="21" bestFit="1" customWidth="1"/>
    <col min="22" max="22" width="13.42578125" style="21" bestFit="1" customWidth="1"/>
    <col min="23" max="24" width="8.5703125" style="21" bestFit="1" customWidth="1"/>
    <col min="25" max="26" width="8.5703125" style="21" customWidth="1"/>
    <col min="27" max="27" width="8.5703125" style="21" bestFit="1" customWidth="1"/>
    <col min="28" max="28" width="22" style="22" bestFit="1" customWidth="1"/>
    <col min="29" max="29" width="14.28515625" customWidth="1"/>
    <col min="33" max="33" width="14" customWidth="1"/>
  </cols>
  <sheetData>
    <row r="1" spans="1:33" ht="25.5">
      <c r="A1" s="17" t="s">
        <v>30</v>
      </c>
      <c r="B1" s="17" t="s">
        <v>31</v>
      </c>
      <c r="C1" s="17" t="s">
        <v>32</v>
      </c>
      <c r="D1" s="18" t="s">
        <v>33</v>
      </c>
      <c r="E1" s="17" t="s">
        <v>34</v>
      </c>
      <c r="F1" s="17" t="s">
        <v>35</v>
      </c>
      <c r="G1" s="19" t="s">
        <v>36</v>
      </c>
      <c r="H1" s="17" t="s">
        <v>37</v>
      </c>
      <c r="I1" s="17" t="s">
        <v>38</v>
      </c>
      <c r="J1" s="17" t="s">
        <v>39</v>
      </c>
      <c r="K1" s="20" t="s">
        <v>40</v>
      </c>
      <c r="L1" s="20" t="s">
        <v>41</v>
      </c>
      <c r="M1" s="18" t="s">
        <v>42</v>
      </c>
      <c r="N1" s="18" t="s">
        <v>43</v>
      </c>
      <c r="O1" s="17" t="s">
        <v>44</v>
      </c>
      <c r="P1" s="17" t="s">
        <v>45</v>
      </c>
      <c r="Q1" s="21" t="s">
        <v>46</v>
      </c>
      <c r="R1" s="21" t="s">
        <v>47</v>
      </c>
      <c r="S1" s="17" t="s">
        <v>48</v>
      </c>
      <c r="T1" s="17" t="s">
        <v>49</v>
      </c>
      <c r="U1" s="21" t="s">
        <v>50</v>
      </c>
      <c r="V1" s="21" t="s">
        <v>51</v>
      </c>
      <c r="W1" s="21" t="s">
        <v>52</v>
      </c>
      <c r="X1" s="21" t="s">
        <v>53</v>
      </c>
      <c r="Y1" s="23" t="s">
        <v>97</v>
      </c>
      <c r="Z1" s="23" t="s">
        <v>98</v>
      </c>
      <c r="AA1" s="21" t="s">
        <v>54</v>
      </c>
      <c r="AB1" s="22" t="s">
        <v>55</v>
      </c>
      <c r="AC1" s="24" t="s">
        <v>99</v>
      </c>
      <c r="AD1" s="24" t="s">
        <v>100</v>
      </c>
      <c r="AE1" s="24" t="s">
        <v>101</v>
      </c>
      <c r="AF1" s="24" t="s">
        <v>102</v>
      </c>
      <c r="AG1" s="24" t="s">
        <v>103</v>
      </c>
    </row>
    <row r="2" spans="1:33">
      <c r="A2" s="17" t="s">
        <v>56</v>
      </c>
      <c r="B2" s="17">
        <v>14</v>
      </c>
      <c r="C2" s="17" t="s">
        <v>57</v>
      </c>
      <c r="D2" s="18">
        <v>33.47</v>
      </c>
      <c r="E2" s="17" t="s">
        <v>58</v>
      </c>
      <c r="F2" s="17">
        <v>3456</v>
      </c>
      <c r="G2" s="19">
        <v>0</v>
      </c>
      <c r="H2" s="17" t="s">
        <v>59</v>
      </c>
      <c r="I2" s="17" t="s">
        <v>60</v>
      </c>
      <c r="J2" s="17">
        <v>7</v>
      </c>
      <c r="K2" s="20">
        <v>39.346344755099999</v>
      </c>
      <c r="L2" s="20">
        <v>46.347039836199997</v>
      </c>
      <c r="M2" s="18">
        <v>0</v>
      </c>
      <c r="N2" s="18">
        <v>0</v>
      </c>
      <c r="O2" s="17">
        <v>38638</v>
      </c>
      <c r="P2" s="17">
        <v>37683</v>
      </c>
      <c r="Q2" s="21">
        <v>38638</v>
      </c>
      <c r="R2" s="21">
        <v>6460</v>
      </c>
      <c r="S2" s="17" t="s">
        <v>61</v>
      </c>
      <c r="T2" s="17" t="s">
        <v>62</v>
      </c>
      <c r="U2" s="21">
        <v>54.65</v>
      </c>
      <c r="V2" s="21">
        <v>1</v>
      </c>
      <c r="W2" s="21">
        <v>0</v>
      </c>
      <c r="X2" s="21">
        <v>0</v>
      </c>
      <c r="Y2" s="21">
        <f>W2</f>
        <v>0</v>
      </c>
      <c r="Z2" s="21">
        <f>X2</f>
        <v>0</v>
      </c>
      <c r="AA2" s="21">
        <v>0.30299999999999999</v>
      </c>
      <c r="AB2" s="22">
        <v>1.2057541726544E-4</v>
      </c>
      <c r="AC2">
        <f>ROUND(AB2*AA2*U2*102.79,0)</f>
        <v>0</v>
      </c>
      <c r="AD2">
        <f>ROUND(Y2*AC2*0.002205,0)</f>
        <v>0</v>
      </c>
      <c r="AE2">
        <f>ROUND(Z2*AC2*0.002205,1)</f>
        <v>0</v>
      </c>
      <c r="AF2">
        <f>'TP Factors'!$D$5</f>
        <v>0.88209793191670816</v>
      </c>
      <c r="AG2">
        <f>ROUND(AE2*AF2,1)</f>
        <v>0</v>
      </c>
    </row>
    <row r="3" spans="1:33">
      <c r="A3" s="17" t="s">
        <v>56</v>
      </c>
      <c r="B3" s="17">
        <v>14</v>
      </c>
      <c r="C3" s="17" t="s">
        <v>57</v>
      </c>
      <c r="D3" s="18">
        <v>33.47</v>
      </c>
      <c r="E3" s="17" t="s">
        <v>58</v>
      </c>
      <c r="F3" s="17">
        <v>3456</v>
      </c>
      <c r="G3" s="19">
        <v>30.5</v>
      </c>
      <c r="H3" s="17" t="s">
        <v>59</v>
      </c>
      <c r="I3" s="17" t="s">
        <v>60</v>
      </c>
      <c r="J3" s="17">
        <v>35516</v>
      </c>
      <c r="K3" s="20">
        <v>7868.9235159199998</v>
      </c>
      <c r="L3" s="20">
        <v>254530.26992699999</v>
      </c>
      <c r="M3" s="18">
        <v>68.19</v>
      </c>
      <c r="N3" s="18">
        <v>17.97</v>
      </c>
      <c r="O3" s="17">
        <v>39670</v>
      </c>
      <c r="P3" s="17">
        <v>38700</v>
      </c>
      <c r="Q3" s="21">
        <v>39670</v>
      </c>
      <c r="R3" s="21">
        <v>2210</v>
      </c>
      <c r="S3" s="17" t="s">
        <v>61</v>
      </c>
      <c r="T3" s="17" t="s">
        <v>63</v>
      </c>
      <c r="U3" s="21">
        <v>54.65</v>
      </c>
      <c r="V3" s="21">
        <v>1</v>
      </c>
      <c r="W3" s="21">
        <v>1.92</v>
      </c>
      <c r="X3" s="21">
        <v>0.50600000000000001</v>
      </c>
      <c r="Y3" s="21">
        <f t="shared" ref="Y3:Y66" si="0">W3</f>
        <v>1.92</v>
      </c>
      <c r="Z3" s="21">
        <f t="shared" ref="Z3:Z66" si="1">X3</f>
        <v>0.50600000000000001</v>
      </c>
      <c r="AA3" s="21">
        <v>0.26800000000000002</v>
      </c>
      <c r="AB3" s="22">
        <v>13.347015644600001</v>
      </c>
      <c r="AC3">
        <f t="shared" ref="AC3:AC66" si="2">ROUND(AB3*AA3*U3*102.79,0)</f>
        <v>20094</v>
      </c>
      <c r="AD3">
        <f t="shared" ref="AD3:AD66" si="3">ROUND(Y3*AC3*0.002205,0)</f>
        <v>85</v>
      </c>
      <c r="AE3">
        <f t="shared" ref="AE3:AE66" si="4">ROUND(Z3*AC3*0.002205,1)</f>
        <v>22.4</v>
      </c>
      <c r="AF3">
        <f>'TP Factors'!$D$5</f>
        <v>0.88209793191670816</v>
      </c>
      <c r="AG3">
        <f t="shared" ref="AG3:AG66" si="5">ROUND(AE3*AF3,1)</f>
        <v>19.8</v>
      </c>
    </row>
    <row r="4" spans="1:33">
      <c r="A4" s="17" t="s">
        <v>56</v>
      </c>
      <c r="B4" s="17">
        <v>14</v>
      </c>
      <c r="C4" s="17" t="s">
        <v>57</v>
      </c>
      <c r="D4" s="18">
        <v>33.47</v>
      </c>
      <c r="E4" s="17" t="s">
        <v>58</v>
      </c>
      <c r="F4" s="17">
        <v>3456</v>
      </c>
      <c r="G4" s="19">
        <v>30.5</v>
      </c>
      <c r="H4" s="17" t="s">
        <v>59</v>
      </c>
      <c r="I4" s="17" t="s">
        <v>60</v>
      </c>
      <c r="J4" s="17">
        <v>38622</v>
      </c>
      <c r="K4" s="20">
        <v>6810.6451211900003</v>
      </c>
      <c r="L4" s="20">
        <v>276789.69302300003</v>
      </c>
      <c r="M4" s="18">
        <v>74.150000000000006</v>
      </c>
      <c r="N4" s="18">
        <v>19.54</v>
      </c>
      <c r="O4" s="17">
        <v>39819</v>
      </c>
      <c r="P4" s="17">
        <v>38846</v>
      </c>
      <c r="Q4" s="21">
        <v>39819</v>
      </c>
      <c r="R4" s="21">
        <v>2210</v>
      </c>
      <c r="S4" s="17" t="s">
        <v>61</v>
      </c>
      <c r="T4" s="17" t="s">
        <v>63</v>
      </c>
      <c r="U4" s="21">
        <v>54.65</v>
      </c>
      <c r="V4" s="21">
        <v>1</v>
      </c>
      <c r="W4" s="21">
        <v>1.92</v>
      </c>
      <c r="X4" s="21">
        <v>0.50600000000000001</v>
      </c>
      <c r="Y4" s="21">
        <f t="shared" si="0"/>
        <v>1.92</v>
      </c>
      <c r="Z4" s="21">
        <f t="shared" si="1"/>
        <v>0.50600000000000001</v>
      </c>
      <c r="AA4" s="21">
        <v>0.26800000000000002</v>
      </c>
      <c r="AB4" s="22">
        <v>45.711005804000003</v>
      </c>
      <c r="AC4">
        <f t="shared" si="2"/>
        <v>68817</v>
      </c>
      <c r="AD4">
        <f t="shared" si="3"/>
        <v>291</v>
      </c>
      <c r="AE4">
        <f t="shared" si="4"/>
        <v>76.8</v>
      </c>
      <c r="AF4">
        <f>'TP Factors'!$D$5</f>
        <v>0.88209793191670816</v>
      </c>
      <c r="AG4">
        <f t="shared" si="5"/>
        <v>67.7</v>
      </c>
    </row>
    <row r="5" spans="1:33">
      <c r="A5" s="17" t="s">
        <v>56</v>
      </c>
      <c r="B5" s="17">
        <v>14</v>
      </c>
      <c r="C5" s="17" t="s">
        <v>57</v>
      </c>
      <c r="D5" s="18">
        <v>33.47</v>
      </c>
      <c r="E5" s="17" t="s">
        <v>58</v>
      </c>
      <c r="F5" s="17">
        <v>3456</v>
      </c>
      <c r="G5" s="19">
        <v>30.5</v>
      </c>
      <c r="H5" s="17" t="s">
        <v>59</v>
      </c>
      <c r="I5" s="17" t="s">
        <v>60</v>
      </c>
      <c r="J5" s="17">
        <v>116863</v>
      </c>
      <c r="K5" s="20">
        <v>10296.4052285</v>
      </c>
      <c r="L5" s="20">
        <v>837504.33888699999</v>
      </c>
      <c r="M5" s="18">
        <v>224.38</v>
      </c>
      <c r="N5" s="18">
        <v>59.13</v>
      </c>
      <c r="O5" s="17">
        <v>39973</v>
      </c>
      <c r="P5" s="17">
        <v>39000</v>
      </c>
      <c r="Q5" s="21">
        <v>39973</v>
      </c>
      <c r="R5" s="21">
        <v>2210</v>
      </c>
      <c r="S5" s="17" t="s">
        <v>61</v>
      </c>
      <c r="T5" s="17" t="s">
        <v>63</v>
      </c>
      <c r="U5" s="21">
        <v>54.65</v>
      </c>
      <c r="V5" s="21">
        <v>1</v>
      </c>
      <c r="W5" s="21">
        <v>1.92</v>
      </c>
      <c r="X5" s="21">
        <v>0.50600000000000001</v>
      </c>
      <c r="Y5" s="21">
        <f t="shared" si="0"/>
        <v>1.92</v>
      </c>
      <c r="Z5" s="21">
        <f t="shared" si="1"/>
        <v>0.50600000000000001</v>
      </c>
      <c r="AA5" s="21">
        <v>0.26800000000000002</v>
      </c>
      <c r="AB5" s="22">
        <v>53.219809424700003</v>
      </c>
      <c r="AC5">
        <f t="shared" si="2"/>
        <v>80122</v>
      </c>
      <c r="AD5">
        <f t="shared" si="3"/>
        <v>339</v>
      </c>
      <c r="AE5">
        <f t="shared" si="4"/>
        <v>89.4</v>
      </c>
      <c r="AF5">
        <f>'TP Factors'!$D$5</f>
        <v>0.88209793191670816</v>
      </c>
      <c r="AG5">
        <f t="shared" si="5"/>
        <v>78.900000000000006</v>
      </c>
    </row>
    <row r="6" spans="1:33">
      <c r="A6" s="17" t="s">
        <v>56</v>
      </c>
      <c r="B6" s="17">
        <v>14</v>
      </c>
      <c r="C6" s="17" t="s">
        <v>57</v>
      </c>
      <c r="D6" s="18">
        <v>33.47</v>
      </c>
      <c r="E6" s="17" t="s">
        <v>58</v>
      </c>
      <c r="F6" s="17">
        <v>1234</v>
      </c>
      <c r="G6" s="19">
        <v>0</v>
      </c>
      <c r="H6" s="17" t="s">
        <v>59</v>
      </c>
      <c r="I6" s="17" t="s">
        <v>60</v>
      </c>
      <c r="J6" s="17">
        <v>53</v>
      </c>
      <c r="K6" s="20">
        <v>62.762518809200003</v>
      </c>
      <c r="L6" s="20">
        <v>201.68811558300001</v>
      </c>
      <c r="M6" s="18">
        <v>0.03</v>
      </c>
      <c r="N6" s="18">
        <v>0.01</v>
      </c>
      <c r="O6" s="17">
        <v>40070</v>
      </c>
      <c r="P6" s="17">
        <v>39097</v>
      </c>
      <c r="Q6" s="21">
        <v>40070</v>
      </c>
      <c r="R6" s="21">
        <v>5340</v>
      </c>
      <c r="S6" s="17" t="s">
        <v>64</v>
      </c>
      <c r="T6" s="17" t="s">
        <v>65</v>
      </c>
      <c r="U6" s="21">
        <v>54.65</v>
      </c>
      <c r="V6" s="21">
        <v>1</v>
      </c>
      <c r="W6" s="21">
        <v>0.6</v>
      </c>
      <c r="X6" s="21">
        <v>0.13500000000000001</v>
      </c>
      <c r="Y6" s="21">
        <f t="shared" si="0"/>
        <v>0.6</v>
      </c>
      <c r="Z6" s="21">
        <f t="shared" si="1"/>
        <v>0.13500000000000001</v>
      </c>
      <c r="AA6" s="21">
        <v>0.5</v>
      </c>
      <c r="AB6" s="22">
        <v>2.3689319691053501E-3</v>
      </c>
      <c r="AC6">
        <f t="shared" si="2"/>
        <v>7</v>
      </c>
      <c r="AD6">
        <f t="shared" si="3"/>
        <v>0</v>
      </c>
      <c r="AE6">
        <f t="shared" si="4"/>
        <v>0</v>
      </c>
      <c r="AF6">
        <f>'TP Factors'!$D$5</f>
        <v>0.88209793191670816</v>
      </c>
      <c r="AG6">
        <f t="shared" si="5"/>
        <v>0</v>
      </c>
    </row>
    <row r="7" spans="1:33">
      <c r="A7" s="17" t="s">
        <v>56</v>
      </c>
      <c r="B7" s="17">
        <v>14</v>
      </c>
      <c r="C7" s="17" t="s">
        <v>57</v>
      </c>
      <c r="D7" s="18">
        <v>33.47</v>
      </c>
      <c r="E7" s="17" t="s">
        <v>58</v>
      </c>
      <c r="F7" s="17">
        <v>1234</v>
      </c>
      <c r="G7" s="19">
        <v>0</v>
      </c>
      <c r="H7" s="17" t="s">
        <v>59</v>
      </c>
      <c r="I7" s="17" t="s">
        <v>60</v>
      </c>
      <c r="J7" s="17">
        <v>3</v>
      </c>
      <c r="K7" s="20">
        <v>17.2117007867</v>
      </c>
      <c r="L7" s="20">
        <v>11.324156818800001</v>
      </c>
      <c r="M7" s="18">
        <v>0</v>
      </c>
      <c r="N7" s="18">
        <v>0</v>
      </c>
      <c r="O7" s="17">
        <v>40074</v>
      </c>
      <c r="P7" s="17">
        <v>39101</v>
      </c>
      <c r="Q7" s="21">
        <v>40074</v>
      </c>
      <c r="R7" s="21">
        <v>5340</v>
      </c>
      <c r="S7" s="17" t="s">
        <v>61</v>
      </c>
      <c r="T7" s="17" t="s">
        <v>66</v>
      </c>
      <c r="U7" s="21">
        <v>54.65</v>
      </c>
      <c r="V7" s="21">
        <v>1</v>
      </c>
      <c r="W7" s="21">
        <v>0.6</v>
      </c>
      <c r="X7" s="21">
        <v>0.13500000000000001</v>
      </c>
      <c r="Y7" s="21">
        <f t="shared" si="0"/>
        <v>0.6</v>
      </c>
      <c r="Z7" s="21">
        <f t="shared" si="1"/>
        <v>0.13500000000000001</v>
      </c>
      <c r="AA7" s="21">
        <v>0.5</v>
      </c>
      <c r="AB7" s="22">
        <v>2.7202995899030702E-3</v>
      </c>
      <c r="AC7">
        <f t="shared" si="2"/>
        <v>8</v>
      </c>
      <c r="AD7">
        <f t="shared" si="3"/>
        <v>0</v>
      </c>
      <c r="AE7">
        <f t="shared" si="4"/>
        <v>0</v>
      </c>
      <c r="AF7">
        <f>'TP Factors'!$D$5</f>
        <v>0.88209793191670816</v>
      </c>
      <c r="AG7">
        <f t="shared" si="5"/>
        <v>0</v>
      </c>
    </row>
    <row r="8" spans="1:33">
      <c r="A8" s="17" t="s">
        <v>56</v>
      </c>
      <c r="B8" s="17">
        <v>14</v>
      </c>
      <c r="C8" s="17" t="s">
        <v>57</v>
      </c>
      <c r="D8" s="18">
        <v>33.47</v>
      </c>
      <c r="E8" s="17" t="s">
        <v>58</v>
      </c>
      <c r="F8" s="17">
        <v>1234</v>
      </c>
      <c r="G8" s="19">
        <v>0</v>
      </c>
      <c r="H8" s="17" t="s">
        <v>59</v>
      </c>
      <c r="I8" s="17" t="s">
        <v>60</v>
      </c>
      <c r="J8" s="17">
        <v>770</v>
      </c>
      <c r="K8" s="20">
        <v>231.683665201</v>
      </c>
      <c r="L8" s="20">
        <v>2959.22470028</v>
      </c>
      <c r="M8" s="18">
        <v>0.46</v>
      </c>
      <c r="N8" s="18">
        <v>0.1</v>
      </c>
      <c r="O8" s="17">
        <v>40084</v>
      </c>
      <c r="P8" s="17">
        <v>39111</v>
      </c>
      <c r="Q8" s="21">
        <v>40084</v>
      </c>
      <c r="R8" s="21">
        <v>5340</v>
      </c>
      <c r="S8" s="17" t="s">
        <v>64</v>
      </c>
      <c r="T8" s="17" t="s">
        <v>65</v>
      </c>
      <c r="U8" s="21">
        <v>54.65</v>
      </c>
      <c r="V8" s="21">
        <v>1</v>
      </c>
      <c r="W8" s="21">
        <v>0.6</v>
      </c>
      <c r="X8" s="21">
        <v>0.13500000000000001</v>
      </c>
      <c r="Y8" s="21">
        <f t="shared" si="0"/>
        <v>0.6</v>
      </c>
      <c r="Z8" s="21">
        <f t="shared" si="1"/>
        <v>0.13500000000000001</v>
      </c>
      <c r="AA8" s="21">
        <v>0.5</v>
      </c>
      <c r="AB8" s="22">
        <v>0.17971550535077399</v>
      </c>
      <c r="AC8">
        <f t="shared" si="2"/>
        <v>505</v>
      </c>
      <c r="AD8">
        <f t="shared" si="3"/>
        <v>1</v>
      </c>
      <c r="AE8">
        <f t="shared" si="4"/>
        <v>0.2</v>
      </c>
      <c r="AF8">
        <f>'TP Factors'!$D$5</f>
        <v>0.88209793191670816</v>
      </c>
      <c r="AG8">
        <f t="shared" si="5"/>
        <v>0.2</v>
      </c>
    </row>
    <row r="9" spans="1:33">
      <c r="A9" s="17" t="s">
        <v>56</v>
      </c>
      <c r="B9" s="17">
        <v>14</v>
      </c>
      <c r="C9" s="17" t="s">
        <v>57</v>
      </c>
      <c r="D9" s="18">
        <v>33.47</v>
      </c>
      <c r="E9" s="17" t="s">
        <v>58</v>
      </c>
      <c r="F9" s="17">
        <v>1234</v>
      </c>
      <c r="G9" s="19">
        <v>0</v>
      </c>
      <c r="H9" s="17" t="s">
        <v>59</v>
      </c>
      <c r="I9" s="17" t="s">
        <v>60</v>
      </c>
      <c r="J9" s="17">
        <v>77</v>
      </c>
      <c r="K9" s="20">
        <v>81.307845924899993</v>
      </c>
      <c r="L9" s="20">
        <v>296.666076444</v>
      </c>
      <c r="M9" s="18">
        <v>0.05</v>
      </c>
      <c r="N9" s="18">
        <v>0.01</v>
      </c>
      <c r="O9" s="17">
        <v>40085</v>
      </c>
      <c r="P9" s="17">
        <v>39112</v>
      </c>
      <c r="Q9" s="21">
        <v>40085</v>
      </c>
      <c r="R9" s="21">
        <v>5340</v>
      </c>
      <c r="S9" s="17" t="s">
        <v>61</v>
      </c>
      <c r="T9" s="17" t="s">
        <v>66</v>
      </c>
      <c r="U9" s="21">
        <v>54.65</v>
      </c>
      <c r="V9" s="21">
        <v>1</v>
      </c>
      <c r="W9" s="21">
        <v>0.6</v>
      </c>
      <c r="X9" s="21">
        <v>0.13500000000000001</v>
      </c>
      <c r="Y9" s="21">
        <f t="shared" si="0"/>
        <v>0.6</v>
      </c>
      <c r="Z9" s="21">
        <f t="shared" si="1"/>
        <v>0.13500000000000001</v>
      </c>
      <c r="AA9" s="21">
        <v>0.5</v>
      </c>
      <c r="AB9" s="22">
        <v>5.2821479908382603E-2</v>
      </c>
      <c r="AC9">
        <f t="shared" si="2"/>
        <v>148</v>
      </c>
      <c r="AD9">
        <f t="shared" si="3"/>
        <v>0</v>
      </c>
      <c r="AE9">
        <f t="shared" si="4"/>
        <v>0</v>
      </c>
      <c r="AF9">
        <f>'TP Factors'!$D$5</f>
        <v>0.88209793191670816</v>
      </c>
      <c r="AG9">
        <f t="shared" si="5"/>
        <v>0</v>
      </c>
    </row>
    <row r="10" spans="1:33">
      <c r="A10" s="17" t="s">
        <v>56</v>
      </c>
      <c r="B10" s="17">
        <v>14</v>
      </c>
      <c r="C10" s="17" t="s">
        <v>57</v>
      </c>
      <c r="D10" s="18">
        <v>33.47</v>
      </c>
      <c r="E10" s="17" t="s">
        <v>58</v>
      </c>
      <c r="F10" s="17">
        <v>3456</v>
      </c>
      <c r="G10" s="19">
        <v>30.5</v>
      </c>
      <c r="H10" s="17" t="s">
        <v>59</v>
      </c>
      <c r="I10" s="17" t="s">
        <v>60</v>
      </c>
      <c r="J10" s="17">
        <v>13</v>
      </c>
      <c r="K10" s="20">
        <v>58.6207908401</v>
      </c>
      <c r="L10" s="20">
        <v>93.004824573199997</v>
      </c>
      <c r="M10" s="18">
        <v>0.02</v>
      </c>
      <c r="N10" s="18">
        <v>0.01</v>
      </c>
      <c r="O10" s="17">
        <v>40096</v>
      </c>
      <c r="P10" s="17">
        <v>39123</v>
      </c>
      <c r="Q10" s="21">
        <v>40096</v>
      </c>
      <c r="R10" s="21">
        <v>2210</v>
      </c>
      <c r="S10" s="17" t="s">
        <v>64</v>
      </c>
      <c r="T10" s="17" t="s">
        <v>67</v>
      </c>
      <c r="U10" s="21">
        <v>54.65</v>
      </c>
      <c r="V10" s="21">
        <v>1</v>
      </c>
      <c r="W10" s="21">
        <v>1.92</v>
      </c>
      <c r="X10" s="21">
        <v>0.50600000000000001</v>
      </c>
      <c r="Y10" s="21">
        <f t="shared" si="0"/>
        <v>1.92</v>
      </c>
      <c r="Z10" s="21">
        <f t="shared" si="1"/>
        <v>0.50600000000000001</v>
      </c>
      <c r="AA10" s="21">
        <v>0.27700000000000002</v>
      </c>
      <c r="AB10" s="22">
        <v>2.2981900727751099E-2</v>
      </c>
      <c r="AC10">
        <f t="shared" si="2"/>
        <v>36</v>
      </c>
      <c r="AD10">
        <f t="shared" si="3"/>
        <v>0</v>
      </c>
      <c r="AE10">
        <f t="shared" si="4"/>
        <v>0</v>
      </c>
      <c r="AF10">
        <f>'TP Factors'!$D$5</f>
        <v>0.88209793191670816</v>
      </c>
      <c r="AG10">
        <f t="shared" si="5"/>
        <v>0</v>
      </c>
    </row>
    <row r="11" spans="1:33">
      <c r="A11" s="17" t="s">
        <v>56</v>
      </c>
      <c r="B11" s="17">
        <v>14</v>
      </c>
      <c r="C11" s="17" t="s">
        <v>57</v>
      </c>
      <c r="D11" s="18">
        <v>33.47</v>
      </c>
      <c r="E11" s="17" t="s">
        <v>58</v>
      </c>
      <c r="F11" s="17">
        <v>3456</v>
      </c>
      <c r="G11" s="19">
        <v>0</v>
      </c>
      <c r="H11" s="17" t="s">
        <v>59</v>
      </c>
      <c r="I11" s="17" t="s">
        <v>60</v>
      </c>
      <c r="J11" s="17">
        <v>54495</v>
      </c>
      <c r="K11" s="20">
        <v>7534.0086272199997</v>
      </c>
      <c r="L11" s="20">
        <v>345429.72165800002</v>
      </c>
      <c r="M11" s="18">
        <v>0</v>
      </c>
      <c r="N11" s="18">
        <v>0</v>
      </c>
      <c r="O11" s="17">
        <v>40226</v>
      </c>
      <c r="P11" s="17">
        <v>39253</v>
      </c>
      <c r="Q11" s="21">
        <v>40226</v>
      </c>
      <c r="R11" s="21">
        <v>6170</v>
      </c>
      <c r="S11" s="17" t="s">
        <v>61</v>
      </c>
      <c r="T11" s="17" t="s">
        <v>68</v>
      </c>
      <c r="U11" s="21">
        <v>54.65</v>
      </c>
      <c r="V11" s="21">
        <v>1</v>
      </c>
      <c r="W11" s="21">
        <v>0</v>
      </c>
      <c r="X11" s="21">
        <v>0</v>
      </c>
      <c r="Y11" s="21">
        <f t="shared" si="0"/>
        <v>0</v>
      </c>
      <c r="Z11" s="21">
        <f t="shared" si="1"/>
        <v>0</v>
      </c>
      <c r="AA11" s="21">
        <v>0.30299999999999999</v>
      </c>
      <c r="AB11" s="22">
        <v>5.4566070684174302E-2</v>
      </c>
      <c r="AC11">
        <f t="shared" si="2"/>
        <v>93</v>
      </c>
      <c r="AD11">
        <f t="shared" si="3"/>
        <v>0</v>
      </c>
      <c r="AE11">
        <f t="shared" si="4"/>
        <v>0</v>
      </c>
      <c r="AF11">
        <f>'TP Factors'!$D$5</f>
        <v>0.88209793191670816</v>
      </c>
      <c r="AG11">
        <f t="shared" si="5"/>
        <v>0</v>
      </c>
    </row>
    <row r="12" spans="1:33">
      <c r="A12" s="17" t="s">
        <v>56</v>
      </c>
      <c r="B12" s="17">
        <v>14</v>
      </c>
      <c r="C12" s="17" t="s">
        <v>57</v>
      </c>
      <c r="D12" s="18">
        <v>33.47</v>
      </c>
      <c r="E12" s="17" t="s">
        <v>58</v>
      </c>
      <c r="F12" s="17">
        <v>1234</v>
      </c>
      <c r="G12" s="19">
        <v>0</v>
      </c>
      <c r="H12" s="17" t="s">
        <v>59</v>
      </c>
      <c r="I12" s="17" t="s">
        <v>60</v>
      </c>
      <c r="J12" s="17">
        <v>1</v>
      </c>
      <c r="K12" s="20">
        <v>15.9448034876</v>
      </c>
      <c r="L12" s="20">
        <v>5.4217796090699997</v>
      </c>
      <c r="M12" s="18">
        <v>0</v>
      </c>
      <c r="N12" s="18">
        <v>0</v>
      </c>
      <c r="O12" s="17">
        <v>40230</v>
      </c>
      <c r="P12" s="17">
        <v>39257</v>
      </c>
      <c r="Q12" s="21">
        <v>40230</v>
      </c>
      <c r="R12" s="21">
        <v>5340</v>
      </c>
      <c r="S12" s="17" t="s">
        <v>61</v>
      </c>
      <c r="T12" s="17" t="s">
        <v>66</v>
      </c>
      <c r="U12" s="21">
        <v>54.65</v>
      </c>
      <c r="V12" s="21">
        <v>1</v>
      </c>
      <c r="W12" s="21">
        <v>0.6</v>
      </c>
      <c r="X12" s="21">
        <v>0.13500000000000001</v>
      </c>
      <c r="Y12" s="21">
        <f t="shared" si="0"/>
        <v>0.6</v>
      </c>
      <c r="Z12" s="21">
        <f t="shared" si="1"/>
        <v>0.13500000000000001</v>
      </c>
      <c r="AA12" s="21">
        <v>0.5</v>
      </c>
      <c r="AB12" s="22">
        <v>1.3397455610922599E-3</v>
      </c>
      <c r="AC12">
        <f t="shared" si="2"/>
        <v>4</v>
      </c>
      <c r="AD12">
        <f t="shared" si="3"/>
        <v>0</v>
      </c>
      <c r="AE12">
        <f t="shared" si="4"/>
        <v>0</v>
      </c>
      <c r="AF12">
        <f>'TP Factors'!$D$5</f>
        <v>0.88209793191670816</v>
      </c>
      <c r="AG12">
        <f t="shared" si="5"/>
        <v>0</v>
      </c>
    </row>
    <row r="13" spans="1:33">
      <c r="A13" s="17" t="s">
        <v>56</v>
      </c>
      <c r="B13" s="17">
        <v>14</v>
      </c>
      <c r="C13" s="17" t="s">
        <v>57</v>
      </c>
      <c r="D13" s="18">
        <v>33.47</v>
      </c>
      <c r="E13" s="17" t="s">
        <v>58</v>
      </c>
      <c r="F13" s="17">
        <v>1234</v>
      </c>
      <c r="G13" s="19">
        <v>0</v>
      </c>
      <c r="H13" s="17" t="s">
        <v>59</v>
      </c>
      <c r="I13" s="17" t="s">
        <v>60</v>
      </c>
      <c r="J13" s="17">
        <v>137</v>
      </c>
      <c r="K13" s="20">
        <v>99.541995321000002</v>
      </c>
      <c r="L13" s="20">
        <v>525.19582222600002</v>
      </c>
      <c r="M13" s="18">
        <v>0.08</v>
      </c>
      <c r="N13" s="18">
        <v>0.02</v>
      </c>
      <c r="O13" s="17">
        <v>40244</v>
      </c>
      <c r="P13" s="17">
        <v>39271</v>
      </c>
      <c r="Q13" s="21">
        <v>40244</v>
      </c>
      <c r="R13" s="21">
        <v>5340</v>
      </c>
      <c r="S13" s="17" t="s">
        <v>61</v>
      </c>
      <c r="T13" s="17" t="s">
        <v>66</v>
      </c>
      <c r="U13" s="21">
        <v>54.65</v>
      </c>
      <c r="V13" s="21">
        <v>1</v>
      </c>
      <c r="W13" s="21">
        <v>0.6</v>
      </c>
      <c r="X13" s="21">
        <v>0.13500000000000001</v>
      </c>
      <c r="Y13" s="21">
        <f t="shared" si="0"/>
        <v>0.6</v>
      </c>
      <c r="Z13" s="21">
        <f t="shared" si="1"/>
        <v>0.13500000000000001</v>
      </c>
      <c r="AA13" s="21">
        <v>0.5</v>
      </c>
      <c r="AB13" s="22">
        <v>4.0363785381399502E-2</v>
      </c>
      <c r="AC13">
        <f t="shared" si="2"/>
        <v>113</v>
      </c>
      <c r="AD13">
        <f t="shared" si="3"/>
        <v>0</v>
      </c>
      <c r="AE13">
        <f t="shared" si="4"/>
        <v>0</v>
      </c>
      <c r="AF13">
        <f>'TP Factors'!$D$5</f>
        <v>0.88209793191670816</v>
      </c>
      <c r="AG13">
        <f t="shared" si="5"/>
        <v>0</v>
      </c>
    </row>
    <row r="14" spans="1:33">
      <c r="A14" s="17" t="s">
        <v>56</v>
      </c>
      <c r="B14" s="17">
        <v>14</v>
      </c>
      <c r="C14" s="17" t="s">
        <v>57</v>
      </c>
      <c r="D14" s="18">
        <v>33.47</v>
      </c>
      <c r="E14" s="17" t="s">
        <v>58</v>
      </c>
      <c r="F14" s="17">
        <v>1234</v>
      </c>
      <c r="G14" s="19">
        <v>0</v>
      </c>
      <c r="H14" s="17" t="s">
        <v>59</v>
      </c>
      <c r="I14" s="17" t="s">
        <v>60</v>
      </c>
      <c r="J14" s="17">
        <v>54</v>
      </c>
      <c r="K14" s="20">
        <v>68.898184088999997</v>
      </c>
      <c r="L14" s="20">
        <v>209.15596221999999</v>
      </c>
      <c r="M14" s="18">
        <v>0.03</v>
      </c>
      <c r="N14" s="18">
        <v>0.01</v>
      </c>
      <c r="O14" s="17">
        <v>40246</v>
      </c>
      <c r="P14" s="17">
        <v>39273</v>
      </c>
      <c r="Q14" s="21">
        <v>40246</v>
      </c>
      <c r="R14" s="21">
        <v>5340</v>
      </c>
      <c r="S14" s="17" t="s">
        <v>61</v>
      </c>
      <c r="T14" s="17" t="s">
        <v>66</v>
      </c>
      <c r="U14" s="21">
        <v>54.65</v>
      </c>
      <c r="V14" s="21">
        <v>1</v>
      </c>
      <c r="W14" s="21">
        <v>0.6</v>
      </c>
      <c r="X14" s="21">
        <v>0.13500000000000001</v>
      </c>
      <c r="Y14" s="21">
        <f t="shared" si="0"/>
        <v>0.6</v>
      </c>
      <c r="Z14" s="21">
        <f t="shared" si="1"/>
        <v>0.13500000000000001</v>
      </c>
      <c r="AA14" s="21">
        <v>0.5</v>
      </c>
      <c r="AB14" s="22">
        <v>2.4464571453537799E-2</v>
      </c>
      <c r="AC14">
        <f t="shared" si="2"/>
        <v>69</v>
      </c>
      <c r="AD14">
        <f t="shared" si="3"/>
        <v>0</v>
      </c>
      <c r="AE14">
        <f t="shared" si="4"/>
        <v>0</v>
      </c>
      <c r="AF14">
        <f>'TP Factors'!$D$5</f>
        <v>0.88209793191670816</v>
      </c>
      <c r="AG14">
        <f t="shared" si="5"/>
        <v>0</v>
      </c>
    </row>
    <row r="15" spans="1:33">
      <c r="A15" s="17" t="s">
        <v>56</v>
      </c>
      <c r="B15" s="17">
        <v>14</v>
      </c>
      <c r="C15" s="17" t="s">
        <v>57</v>
      </c>
      <c r="D15" s="18">
        <v>33.47</v>
      </c>
      <c r="E15" s="17" t="s">
        <v>58</v>
      </c>
      <c r="F15" s="17">
        <v>1234</v>
      </c>
      <c r="G15" s="19">
        <v>0</v>
      </c>
      <c r="H15" s="17" t="s">
        <v>59</v>
      </c>
      <c r="I15" s="17" t="s">
        <v>60</v>
      </c>
      <c r="J15" s="17">
        <v>75</v>
      </c>
      <c r="K15" s="20">
        <v>77.609738559799993</v>
      </c>
      <c r="L15" s="20">
        <v>287.38699092100001</v>
      </c>
      <c r="M15" s="18">
        <v>0.05</v>
      </c>
      <c r="N15" s="18">
        <v>0.01</v>
      </c>
      <c r="O15" s="17">
        <v>40249</v>
      </c>
      <c r="P15" s="17">
        <v>39276</v>
      </c>
      <c r="Q15" s="21">
        <v>40249</v>
      </c>
      <c r="R15" s="21">
        <v>5340</v>
      </c>
      <c r="S15" s="17" t="s">
        <v>61</v>
      </c>
      <c r="T15" s="17" t="s">
        <v>66</v>
      </c>
      <c r="U15" s="21">
        <v>54.65</v>
      </c>
      <c r="V15" s="21">
        <v>1</v>
      </c>
      <c r="W15" s="21">
        <v>0.6</v>
      </c>
      <c r="X15" s="21">
        <v>0.13500000000000001</v>
      </c>
      <c r="Y15" s="21">
        <f t="shared" si="0"/>
        <v>0.6</v>
      </c>
      <c r="Z15" s="21">
        <f t="shared" si="1"/>
        <v>0.13500000000000001</v>
      </c>
      <c r="AA15" s="21">
        <v>0.5</v>
      </c>
      <c r="AB15" s="22">
        <v>5.0646311236555497E-2</v>
      </c>
      <c r="AC15">
        <f t="shared" si="2"/>
        <v>142</v>
      </c>
      <c r="AD15">
        <f t="shared" si="3"/>
        <v>0</v>
      </c>
      <c r="AE15">
        <f t="shared" si="4"/>
        <v>0</v>
      </c>
      <c r="AF15">
        <f>'TP Factors'!$D$5</f>
        <v>0.88209793191670816</v>
      </c>
      <c r="AG15">
        <f t="shared" si="5"/>
        <v>0</v>
      </c>
    </row>
    <row r="16" spans="1:33">
      <c r="A16" s="17" t="s">
        <v>56</v>
      </c>
      <c r="B16" s="17">
        <v>14</v>
      </c>
      <c r="C16" s="17" t="s">
        <v>57</v>
      </c>
      <c r="D16" s="18">
        <v>33.47</v>
      </c>
      <c r="E16" s="17" t="s">
        <v>58</v>
      </c>
      <c r="F16" s="17">
        <v>1234</v>
      </c>
      <c r="G16" s="19">
        <v>0</v>
      </c>
      <c r="H16" s="17" t="s">
        <v>59</v>
      </c>
      <c r="I16" s="17" t="s">
        <v>60</v>
      </c>
      <c r="J16" s="17">
        <v>506</v>
      </c>
      <c r="K16" s="20">
        <v>447.21890991200002</v>
      </c>
      <c r="L16" s="20">
        <v>1944.23956176</v>
      </c>
      <c r="M16" s="18">
        <v>0.3</v>
      </c>
      <c r="N16" s="18">
        <v>7.0000000000000007E-2</v>
      </c>
      <c r="O16" s="17">
        <v>40259</v>
      </c>
      <c r="P16" s="17">
        <v>39286</v>
      </c>
      <c r="Q16" s="21">
        <v>40259</v>
      </c>
      <c r="R16" s="21">
        <v>5340</v>
      </c>
      <c r="S16" s="17" t="s">
        <v>61</v>
      </c>
      <c r="T16" s="17" t="s">
        <v>66</v>
      </c>
      <c r="U16" s="21">
        <v>54.65</v>
      </c>
      <c r="V16" s="21">
        <v>1</v>
      </c>
      <c r="W16" s="21">
        <v>0.6</v>
      </c>
      <c r="X16" s="21">
        <v>0.13500000000000001</v>
      </c>
      <c r="Y16" s="21">
        <f t="shared" si="0"/>
        <v>0.6</v>
      </c>
      <c r="Z16" s="21">
        <f t="shared" si="1"/>
        <v>0.13500000000000001</v>
      </c>
      <c r="AA16" s="21">
        <v>0.5</v>
      </c>
      <c r="AB16" s="22">
        <v>0.29530883561992699</v>
      </c>
      <c r="AC16">
        <f t="shared" si="2"/>
        <v>829</v>
      </c>
      <c r="AD16">
        <f t="shared" si="3"/>
        <v>1</v>
      </c>
      <c r="AE16">
        <f t="shared" si="4"/>
        <v>0.2</v>
      </c>
      <c r="AF16">
        <f>'TP Factors'!$D$5</f>
        <v>0.88209793191670816</v>
      </c>
      <c r="AG16">
        <f t="shared" si="5"/>
        <v>0.2</v>
      </c>
    </row>
    <row r="17" spans="1:33">
      <c r="A17" s="17" t="s">
        <v>56</v>
      </c>
      <c r="B17" s="17">
        <v>14</v>
      </c>
      <c r="C17" s="17" t="s">
        <v>57</v>
      </c>
      <c r="D17" s="18">
        <v>33.47</v>
      </c>
      <c r="E17" s="17" t="s">
        <v>58</v>
      </c>
      <c r="F17" s="17">
        <v>1234</v>
      </c>
      <c r="G17" s="19">
        <v>0</v>
      </c>
      <c r="H17" s="17" t="s">
        <v>59</v>
      </c>
      <c r="I17" s="17" t="s">
        <v>60</v>
      </c>
      <c r="J17" s="17">
        <v>96</v>
      </c>
      <c r="K17" s="20">
        <v>84.250425910800004</v>
      </c>
      <c r="L17" s="20">
        <v>367.36478677899999</v>
      </c>
      <c r="M17" s="18">
        <v>0.06</v>
      </c>
      <c r="N17" s="18">
        <v>0.01</v>
      </c>
      <c r="O17" s="17">
        <v>40262</v>
      </c>
      <c r="P17" s="17">
        <v>39289</v>
      </c>
      <c r="Q17" s="21">
        <v>40262</v>
      </c>
      <c r="R17" s="21">
        <v>5340</v>
      </c>
      <c r="S17" s="17" t="s">
        <v>61</v>
      </c>
      <c r="T17" s="17" t="s">
        <v>66</v>
      </c>
      <c r="U17" s="21">
        <v>54.65</v>
      </c>
      <c r="V17" s="21">
        <v>1</v>
      </c>
      <c r="W17" s="21">
        <v>0.6</v>
      </c>
      <c r="X17" s="21">
        <v>0.13500000000000001</v>
      </c>
      <c r="Y17" s="21">
        <f t="shared" si="0"/>
        <v>0.6</v>
      </c>
      <c r="Z17" s="21">
        <f t="shared" si="1"/>
        <v>0.13500000000000001</v>
      </c>
      <c r="AA17" s="21">
        <v>0.5</v>
      </c>
      <c r="AB17" s="22">
        <v>4.9587680153863898E-3</v>
      </c>
      <c r="AC17">
        <f t="shared" si="2"/>
        <v>14</v>
      </c>
      <c r="AD17">
        <f t="shared" si="3"/>
        <v>0</v>
      </c>
      <c r="AE17">
        <f t="shared" si="4"/>
        <v>0</v>
      </c>
      <c r="AF17">
        <f>'TP Factors'!$D$5</f>
        <v>0.88209793191670816</v>
      </c>
      <c r="AG17">
        <f t="shared" si="5"/>
        <v>0</v>
      </c>
    </row>
    <row r="18" spans="1:33">
      <c r="A18" s="17" t="s">
        <v>56</v>
      </c>
      <c r="B18" s="17">
        <v>14</v>
      </c>
      <c r="C18" s="17" t="s">
        <v>57</v>
      </c>
      <c r="D18" s="18">
        <v>33.47</v>
      </c>
      <c r="E18" s="17" t="s">
        <v>58</v>
      </c>
      <c r="F18" s="17">
        <v>1234</v>
      </c>
      <c r="G18" s="19">
        <v>0</v>
      </c>
      <c r="H18" s="17" t="s">
        <v>59</v>
      </c>
      <c r="I18" s="17" t="s">
        <v>60</v>
      </c>
      <c r="J18" s="17">
        <v>4</v>
      </c>
      <c r="K18" s="20">
        <v>21.362377812399998</v>
      </c>
      <c r="L18" s="20">
        <v>17.179718342800001</v>
      </c>
      <c r="M18" s="18">
        <v>0</v>
      </c>
      <c r="N18" s="18">
        <v>0</v>
      </c>
      <c r="O18" s="17">
        <v>40263</v>
      </c>
      <c r="P18" s="17">
        <v>39290</v>
      </c>
      <c r="Q18" s="21">
        <v>40263</v>
      </c>
      <c r="R18" s="21">
        <v>5340</v>
      </c>
      <c r="S18" s="17" t="s">
        <v>61</v>
      </c>
      <c r="T18" s="17" t="s">
        <v>66</v>
      </c>
      <c r="U18" s="21">
        <v>54.65</v>
      </c>
      <c r="V18" s="21">
        <v>1</v>
      </c>
      <c r="W18" s="21">
        <v>0.6</v>
      </c>
      <c r="X18" s="21">
        <v>0.13500000000000001</v>
      </c>
      <c r="Y18" s="21">
        <f t="shared" si="0"/>
        <v>0.6</v>
      </c>
      <c r="Z18" s="21">
        <f t="shared" si="1"/>
        <v>0.13500000000000001</v>
      </c>
      <c r="AA18" s="21">
        <v>0.5</v>
      </c>
      <c r="AB18" s="22">
        <v>4.2451838747548896E-3</v>
      </c>
      <c r="AC18">
        <f t="shared" si="2"/>
        <v>12</v>
      </c>
      <c r="AD18">
        <f t="shared" si="3"/>
        <v>0</v>
      </c>
      <c r="AE18">
        <f t="shared" si="4"/>
        <v>0</v>
      </c>
      <c r="AF18">
        <f>'TP Factors'!$D$5</f>
        <v>0.88209793191670816</v>
      </c>
      <c r="AG18">
        <f t="shared" si="5"/>
        <v>0</v>
      </c>
    </row>
    <row r="19" spans="1:33">
      <c r="A19" s="17" t="s">
        <v>56</v>
      </c>
      <c r="B19" s="17">
        <v>14</v>
      </c>
      <c r="C19" s="17" t="s">
        <v>57</v>
      </c>
      <c r="D19" s="18">
        <v>33.47</v>
      </c>
      <c r="E19" s="17" t="s">
        <v>58</v>
      </c>
      <c r="F19" s="17">
        <v>1234</v>
      </c>
      <c r="G19" s="19">
        <v>0</v>
      </c>
      <c r="H19" s="17" t="s">
        <v>59</v>
      </c>
      <c r="I19" s="17" t="s">
        <v>60</v>
      </c>
      <c r="J19" s="17">
        <v>122</v>
      </c>
      <c r="K19" s="20">
        <v>92.328001209299998</v>
      </c>
      <c r="L19" s="20">
        <v>469.40970891799998</v>
      </c>
      <c r="M19" s="18">
        <v>7.0000000000000007E-2</v>
      </c>
      <c r="N19" s="18">
        <v>0.02</v>
      </c>
      <c r="O19" s="17">
        <v>40269</v>
      </c>
      <c r="P19" s="17">
        <v>39296</v>
      </c>
      <c r="Q19" s="21">
        <v>40269</v>
      </c>
      <c r="R19" s="21">
        <v>5340</v>
      </c>
      <c r="S19" s="17" t="s">
        <v>61</v>
      </c>
      <c r="T19" s="17" t="s">
        <v>66</v>
      </c>
      <c r="U19" s="21">
        <v>54.65</v>
      </c>
      <c r="V19" s="21">
        <v>1</v>
      </c>
      <c r="W19" s="21">
        <v>0.6</v>
      </c>
      <c r="X19" s="21">
        <v>0.13500000000000001</v>
      </c>
      <c r="Y19" s="21">
        <f t="shared" si="0"/>
        <v>0.6</v>
      </c>
      <c r="Z19" s="21">
        <f t="shared" si="1"/>
        <v>0.13500000000000001</v>
      </c>
      <c r="AA19" s="21">
        <v>0.5</v>
      </c>
      <c r="AB19" s="22">
        <v>8.3440815520000197E-2</v>
      </c>
      <c r="AC19">
        <f t="shared" si="2"/>
        <v>234</v>
      </c>
      <c r="AD19">
        <f t="shared" si="3"/>
        <v>0</v>
      </c>
      <c r="AE19">
        <f t="shared" si="4"/>
        <v>0.1</v>
      </c>
      <c r="AF19">
        <f>'TP Factors'!$D$5</f>
        <v>0.88209793191670816</v>
      </c>
      <c r="AG19">
        <f t="shared" si="5"/>
        <v>0.1</v>
      </c>
    </row>
    <row r="20" spans="1:33">
      <c r="A20" s="17" t="s">
        <v>56</v>
      </c>
      <c r="B20" s="17">
        <v>14</v>
      </c>
      <c r="C20" s="17" t="s">
        <v>57</v>
      </c>
      <c r="D20" s="18">
        <v>33.47</v>
      </c>
      <c r="E20" s="17" t="s">
        <v>58</v>
      </c>
      <c r="F20" s="17">
        <v>3456</v>
      </c>
      <c r="G20" s="19">
        <v>30.5</v>
      </c>
      <c r="H20" s="17" t="s">
        <v>59</v>
      </c>
      <c r="I20" s="17" t="s">
        <v>60</v>
      </c>
      <c r="J20" s="17">
        <v>6</v>
      </c>
      <c r="K20" s="20">
        <v>36.278090213500001</v>
      </c>
      <c r="L20" s="20">
        <v>40.911992422799997</v>
      </c>
      <c r="M20" s="18">
        <v>0.01</v>
      </c>
      <c r="N20" s="18">
        <v>0</v>
      </c>
      <c r="O20" s="17">
        <v>40284</v>
      </c>
      <c r="P20" s="17">
        <v>39311</v>
      </c>
      <c r="Q20" s="21">
        <v>40284</v>
      </c>
      <c r="R20" s="21">
        <v>2210</v>
      </c>
      <c r="S20" s="17" t="s">
        <v>64</v>
      </c>
      <c r="T20" s="17" t="s">
        <v>67</v>
      </c>
      <c r="U20" s="21">
        <v>54.65</v>
      </c>
      <c r="V20" s="21">
        <v>1</v>
      </c>
      <c r="W20" s="21">
        <v>1.92</v>
      </c>
      <c r="X20" s="21">
        <v>0.50600000000000001</v>
      </c>
      <c r="Y20" s="21">
        <f t="shared" si="0"/>
        <v>1.92</v>
      </c>
      <c r="Z20" s="21">
        <f t="shared" si="1"/>
        <v>0.50600000000000001</v>
      </c>
      <c r="AA20" s="21">
        <v>0.27700000000000002</v>
      </c>
      <c r="AB20" s="22">
        <v>1.0109533054119201E-2</v>
      </c>
      <c r="AC20">
        <f t="shared" si="2"/>
        <v>16</v>
      </c>
      <c r="AD20">
        <f t="shared" si="3"/>
        <v>0</v>
      </c>
      <c r="AE20">
        <f t="shared" si="4"/>
        <v>0</v>
      </c>
      <c r="AF20">
        <f>'TP Factors'!$D$5</f>
        <v>0.88209793191670816</v>
      </c>
      <c r="AG20">
        <f t="shared" si="5"/>
        <v>0</v>
      </c>
    </row>
    <row r="21" spans="1:33">
      <c r="A21" s="17" t="s">
        <v>56</v>
      </c>
      <c r="B21" s="17">
        <v>14</v>
      </c>
      <c r="C21" s="17" t="s">
        <v>57</v>
      </c>
      <c r="D21" s="18">
        <v>33.47</v>
      </c>
      <c r="E21" s="17" t="s">
        <v>58</v>
      </c>
      <c r="F21" s="17">
        <v>1234</v>
      </c>
      <c r="G21" s="19">
        <v>0</v>
      </c>
      <c r="H21" s="17" t="s">
        <v>59</v>
      </c>
      <c r="I21" s="17" t="s">
        <v>60</v>
      </c>
      <c r="J21" s="17">
        <v>273</v>
      </c>
      <c r="K21" s="20">
        <v>237.96920928399999</v>
      </c>
      <c r="L21" s="20">
        <v>1049.8762244300001</v>
      </c>
      <c r="M21" s="18">
        <v>0.16</v>
      </c>
      <c r="N21" s="18">
        <v>0.04</v>
      </c>
      <c r="O21" s="17">
        <v>40285</v>
      </c>
      <c r="P21" s="17">
        <v>39312</v>
      </c>
      <c r="Q21" s="21">
        <v>40285</v>
      </c>
      <c r="R21" s="21">
        <v>5340</v>
      </c>
      <c r="S21" s="17" t="s">
        <v>61</v>
      </c>
      <c r="T21" s="17" t="s">
        <v>66</v>
      </c>
      <c r="U21" s="21">
        <v>54.65</v>
      </c>
      <c r="V21" s="21">
        <v>1</v>
      </c>
      <c r="W21" s="21">
        <v>0.6</v>
      </c>
      <c r="X21" s="21">
        <v>0.13500000000000001</v>
      </c>
      <c r="Y21" s="21">
        <f t="shared" si="0"/>
        <v>0.6</v>
      </c>
      <c r="Z21" s="21">
        <f t="shared" si="1"/>
        <v>0.13500000000000001</v>
      </c>
      <c r="AA21" s="21">
        <v>0.5</v>
      </c>
      <c r="AB21" s="22">
        <v>0.259429027209026</v>
      </c>
      <c r="AC21">
        <f t="shared" si="2"/>
        <v>729</v>
      </c>
      <c r="AD21">
        <f t="shared" si="3"/>
        <v>1</v>
      </c>
      <c r="AE21">
        <f t="shared" si="4"/>
        <v>0.2</v>
      </c>
      <c r="AF21">
        <f>'TP Factors'!$D$5</f>
        <v>0.88209793191670816</v>
      </c>
      <c r="AG21">
        <f t="shared" si="5"/>
        <v>0.2</v>
      </c>
    </row>
    <row r="22" spans="1:33">
      <c r="A22" s="17" t="s">
        <v>56</v>
      </c>
      <c r="B22" s="17">
        <v>14</v>
      </c>
      <c r="C22" s="17" t="s">
        <v>57</v>
      </c>
      <c r="D22" s="18">
        <v>33.47</v>
      </c>
      <c r="E22" s="17" t="s">
        <v>58</v>
      </c>
      <c r="F22" s="17">
        <v>1234</v>
      </c>
      <c r="G22" s="19">
        <v>0</v>
      </c>
      <c r="H22" s="17" t="s">
        <v>59</v>
      </c>
      <c r="I22" s="17" t="s">
        <v>60</v>
      </c>
      <c r="J22" s="17">
        <v>140</v>
      </c>
      <c r="K22" s="20">
        <v>101.36689943099999</v>
      </c>
      <c r="L22" s="20">
        <v>537.76470292900001</v>
      </c>
      <c r="M22" s="18">
        <v>0.08</v>
      </c>
      <c r="N22" s="18">
        <v>0.02</v>
      </c>
      <c r="O22" s="17">
        <v>40324</v>
      </c>
      <c r="P22" s="17">
        <v>39350</v>
      </c>
      <c r="Q22" s="21">
        <v>40324</v>
      </c>
      <c r="R22" s="21">
        <v>5340</v>
      </c>
      <c r="S22" s="17" t="s">
        <v>61</v>
      </c>
      <c r="T22" s="17" t="s">
        <v>66</v>
      </c>
      <c r="U22" s="21">
        <v>54.65</v>
      </c>
      <c r="V22" s="21">
        <v>1</v>
      </c>
      <c r="W22" s="21">
        <v>0.6</v>
      </c>
      <c r="X22" s="21">
        <v>0.13500000000000001</v>
      </c>
      <c r="Y22" s="21">
        <f t="shared" si="0"/>
        <v>0.6</v>
      </c>
      <c r="Z22" s="21">
        <f t="shared" si="1"/>
        <v>0.13500000000000001</v>
      </c>
      <c r="AA22" s="21">
        <v>0.5</v>
      </c>
      <c r="AB22" s="22">
        <v>2.2403834676653599E-2</v>
      </c>
      <c r="AC22">
        <f t="shared" si="2"/>
        <v>63</v>
      </c>
      <c r="AD22">
        <f t="shared" si="3"/>
        <v>0</v>
      </c>
      <c r="AE22">
        <f t="shared" si="4"/>
        <v>0</v>
      </c>
      <c r="AF22">
        <f>'TP Factors'!$D$5</f>
        <v>0.88209793191670816</v>
      </c>
      <c r="AG22">
        <f t="shared" si="5"/>
        <v>0</v>
      </c>
    </row>
    <row r="23" spans="1:33">
      <c r="A23" s="17" t="s">
        <v>56</v>
      </c>
      <c r="B23" s="17">
        <v>14</v>
      </c>
      <c r="C23" s="17" t="s">
        <v>57</v>
      </c>
      <c r="D23" s="18">
        <v>33.47</v>
      </c>
      <c r="E23" s="17" t="s">
        <v>58</v>
      </c>
      <c r="F23" s="17">
        <v>1234</v>
      </c>
      <c r="G23" s="19">
        <v>0</v>
      </c>
      <c r="H23" s="17" t="s">
        <v>59</v>
      </c>
      <c r="I23" s="17" t="s">
        <v>60</v>
      </c>
      <c r="J23" s="17">
        <v>155</v>
      </c>
      <c r="K23" s="20">
        <v>128.814639814</v>
      </c>
      <c r="L23" s="20">
        <v>595.05560239500005</v>
      </c>
      <c r="M23" s="18">
        <v>0.09</v>
      </c>
      <c r="N23" s="18">
        <v>0.02</v>
      </c>
      <c r="O23" s="17">
        <v>40327</v>
      </c>
      <c r="P23" s="17">
        <v>39353</v>
      </c>
      <c r="Q23" s="21">
        <v>40327</v>
      </c>
      <c r="R23" s="21">
        <v>5340</v>
      </c>
      <c r="S23" s="17" t="s">
        <v>61</v>
      </c>
      <c r="T23" s="17" t="s">
        <v>66</v>
      </c>
      <c r="U23" s="21">
        <v>54.65</v>
      </c>
      <c r="V23" s="21">
        <v>1</v>
      </c>
      <c r="W23" s="21">
        <v>0.6</v>
      </c>
      <c r="X23" s="21">
        <v>0.13500000000000001</v>
      </c>
      <c r="Y23" s="21">
        <f t="shared" si="0"/>
        <v>0.6</v>
      </c>
      <c r="Z23" s="21">
        <f t="shared" si="1"/>
        <v>0.13500000000000001</v>
      </c>
      <c r="AA23" s="21">
        <v>0.5</v>
      </c>
      <c r="AB23" s="22">
        <v>0.147040853460735</v>
      </c>
      <c r="AC23">
        <f t="shared" si="2"/>
        <v>413</v>
      </c>
      <c r="AD23">
        <f t="shared" si="3"/>
        <v>1</v>
      </c>
      <c r="AE23">
        <f t="shared" si="4"/>
        <v>0.1</v>
      </c>
      <c r="AF23">
        <f>'TP Factors'!$D$5</f>
        <v>0.88209793191670816</v>
      </c>
      <c r="AG23">
        <f t="shared" si="5"/>
        <v>0.1</v>
      </c>
    </row>
    <row r="24" spans="1:33">
      <c r="A24" s="17" t="s">
        <v>56</v>
      </c>
      <c r="B24" s="17">
        <v>14</v>
      </c>
      <c r="C24" s="17" t="s">
        <v>57</v>
      </c>
      <c r="D24" s="18">
        <v>33.47</v>
      </c>
      <c r="E24" s="17" t="s">
        <v>58</v>
      </c>
      <c r="F24" s="17">
        <v>3456</v>
      </c>
      <c r="G24" s="19">
        <v>30.5</v>
      </c>
      <c r="H24" s="17" t="s">
        <v>59</v>
      </c>
      <c r="I24" s="17" t="s">
        <v>60</v>
      </c>
      <c r="J24" s="17">
        <v>231</v>
      </c>
      <c r="K24" s="20">
        <v>283.753440055</v>
      </c>
      <c r="L24" s="20">
        <v>1599.82426749</v>
      </c>
      <c r="M24" s="18">
        <v>0.44</v>
      </c>
      <c r="N24" s="18">
        <v>0.12</v>
      </c>
      <c r="O24" s="17">
        <v>40335</v>
      </c>
      <c r="P24" s="17">
        <v>39361</v>
      </c>
      <c r="Q24" s="21">
        <v>40335</v>
      </c>
      <c r="R24" s="21">
        <v>2210</v>
      </c>
      <c r="S24" s="17" t="s">
        <v>64</v>
      </c>
      <c r="T24" s="17" t="s">
        <v>67</v>
      </c>
      <c r="U24" s="21">
        <v>54.65</v>
      </c>
      <c r="V24" s="21">
        <v>1</v>
      </c>
      <c r="W24" s="21">
        <v>1.92</v>
      </c>
      <c r="X24" s="21">
        <v>0.50600000000000001</v>
      </c>
      <c r="Y24" s="21">
        <f t="shared" si="0"/>
        <v>1.92</v>
      </c>
      <c r="Z24" s="21">
        <f t="shared" si="1"/>
        <v>0.50600000000000001</v>
      </c>
      <c r="AA24" s="21">
        <v>0.27700000000000002</v>
      </c>
      <c r="AB24" s="22">
        <v>0.383918367405927</v>
      </c>
      <c r="AC24">
        <f t="shared" si="2"/>
        <v>597</v>
      </c>
      <c r="AD24">
        <f t="shared" si="3"/>
        <v>3</v>
      </c>
      <c r="AE24">
        <f t="shared" si="4"/>
        <v>0.7</v>
      </c>
      <c r="AF24">
        <f>'TP Factors'!$D$5</f>
        <v>0.88209793191670816</v>
      </c>
      <c r="AG24">
        <f t="shared" si="5"/>
        <v>0.6</v>
      </c>
    </row>
    <row r="25" spans="1:33">
      <c r="A25" s="17" t="s">
        <v>56</v>
      </c>
      <c r="B25" s="17">
        <v>14</v>
      </c>
      <c r="C25" s="17" t="s">
        <v>57</v>
      </c>
      <c r="D25" s="18">
        <v>33.47</v>
      </c>
      <c r="E25" s="17" t="s">
        <v>58</v>
      </c>
      <c r="F25" s="17">
        <v>1234</v>
      </c>
      <c r="G25" s="19">
        <v>0</v>
      </c>
      <c r="H25" s="17" t="s">
        <v>59</v>
      </c>
      <c r="I25" s="17" t="s">
        <v>60</v>
      </c>
      <c r="J25" s="17">
        <v>15</v>
      </c>
      <c r="K25" s="20">
        <v>42.062451283199998</v>
      </c>
      <c r="L25" s="20">
        <v>56.759372065800001</v>
      </c>
      <c r="M25" s="18">
        <v>0.01</v>
      </c>
      <c r="N25" s="18">
        <v>0</v>
      </c>
      <c r="O25" s="17">
        <v>40340</v>
      </c>
      <c r="P25" s="17">
        <v>39366</v>
      </c>
      <c r="Q25" s="21">
        <v>40340</v>
      </c>
      <c r="R25" s="21">
        <v>5340</v>
      </c>
      <c r="S25" s="17" t="s">
        <v>64</v>
      </c>
      <c r="T25" s="17" t="s">
        <v>65</v>
      </c>
      <c r="U25" s="21">
        <v>54.65</v>
      </c>
      <c r="V25" s="21">
        <v>1</v>
      </c>
      <c r="W25" s="21">
        <v>0.6</v>
      </c>
      <c r="X25" s="21">
        <v>0.13500000000000001</v>
      </c>
      <c r="Y25" s="21">
        <f t="shared" si="0"/>
        <v>0.6</v>
      </c>
      <c r="Z25" s="21">
        <f t="shared" si="1"/>
        <v>0.13500000000000001</v>
      </c>
      <c r="AA25" s="21">
        <v>0.5</v>
      </c>
      <c r="AB25" s="22">
        <v>5.1571527920366497E-3</v>
      </c>
      <c r="AC25">
        <f t="shared" si="2"/>
        <v>14</v>
      </c>
      <c r="AD25">
        <f t="shared" si="3"/>
        <v>0</v>
      </c>
      <c r="AE25">
        <f t="shared" si="4"/>
        <v>0</v>
      </c>
      <c r="AF25">
        <f>'TP Factors'!$D$5</f>
        <v>0.88209793191670816</v>
      </c>
      <c r="AG25">
        <f t="shared" si="5"/>
        <v>0</v>
      </c>
    </row>
    <row r="26" spans="1:33">
      <c r="A26" s="17" t="s">
        <v>56</v>
      </c>
      <c r="B26" s="17">
        <v>14</v>
      </c>
      <c r="C26" s="17" t="s">
        <v>57</v>
      </c>
      <c r="D26" s="18">
        <v>33.47</v>
      </c>
      <c r="E26" s="17" t="s">
        <v>58</v>
      </c>
      <c r="F26" s="17">
        <v>3456</v>
      </c>
      <c r="G26" s="19">
        <v>30.5</v>
      </c>
      <c r="H26" s="17" t="s">
        <v>59</v>
      </c>
      <c r="I26" s="17" t="s">
        <v>60</v>
      </c>
      <c r="J26" s="17">
        <v>1</v>
      </c>
      <c r="K26" s="20">
        <v>28.248423128999999</v>
      </c>
      <c r="L26" s="20">
        <v>8.9719322768600005</v>
      </c>
      <c r="M26" s="18">
        <v>0</v>
      </c>
      <c r="N26" s="18">
        <v>0</v>
      </c>
      <c r="O26" s="17">
        <v>40351</v>
      </c>
      <c r="P26" s="17">
        <v>39377</v>
      </c>
      <c r="Q26" s="21">
        <v>40351</v>
      </c>
      <c r="R26" s="21">
        <v>2210</v>
      </c>
      <c r="S26" s="17" t="s">
        <v>64</v>
      </c>
      <c r="T26" s="17" t="s">
        <v>67</v>
      </c>
      <c r="U26" s="21">
        <v>54.65</v>
      </c>
      <c r="V26" s="21">
        <v>1</v>
      </c>
      <c r="W26" s="21">
        <v>1.92</v>
      </c>
      <c r="X26" s="21">
        <v>0.50600000000000001</v>
      </c>
      <c r="Y26" s="21">
        <f t="shared" si="0"/>
        <v>1.92</v>
      </c>
      <c r="Z26" s="21">
        <f t="shared" si="1"/>
        <v>0.50600000000000001</v>
      </c>
      <c r="AA26" s="21">
        <v>0.27700000000000002</v>
      </c>
      <c r="AB26" s="22">
        <v>2.21700387649716E-3</v>
      </c>
      <c r="AC26">
        <f t="shared" si="2"/>
        <v>3</v>
      </c>
      <c r="AD26">
        <f t="shared" si="3"/>
        <v>0</v>
      </c>
      <c r="AE26">
        <f t="shared" si="4"/>
        <v>0</v>
      </c>
      <c r="AF26">
        <f>'TP Factors'!$D$5</f>
        <v>0.88209793191670816</v>
      </c>
      <c r="AG26">
        <f t="shared" si="5"/>
        <v>0</v>
      </c>
    </row>
    <row r="27" spans="1:33">
      <c r="A27" s="17" t="s">
        <v>56</v>
      </c>
      <c r="B27" s="17">
        <v>14</v>
      </c>
      <c r="C27" s="17" t="s">
        <v>57</v>
      </c>
      <c r="D27" s="18">
        <v>33.47</v>
      </c>
      <c r="E27" s="17" t="s">
        <v>58</v>
      </c>
      <c r="F27" s="17">
        <v>3456</v>
      </c>
      <c r="G27" s="19">
        <v>30.5</v>
      </c>
      <c r="H27" s="17" t="s">
        <v>59</v>
      </c>
      <c r="I27" s="17" t="s">
        <v>60</v>
      </c>
      <c r="J27" s="17">
        <v>1193</v>
      </c>
      <c r="K27" s="20">
        <v>511.62146910600001</v>
      </c>
      <c r="L27" s="20">
        <v>7584.9465891999998</v>
      </c>
      <c r="M27" s="18">
        <v>2.29</v>
      </c>
      <c r="N27" s="18">
        <v>0.6</v>
      </c>
      <c r="O27" s="17">
        <v>40357</v>
      </c>
      <c r="P27" s="17">
        <v>39383</v>
      </c>
      <c r="Q27" s="21">
        <v>40357</v>
      </c>
      <c r="R27" s="21">
        <v>2210</v>
      </c>
      <c r="S27" s="17" t="s">
        <v>69</v>
      </c>
      <c r="T27" s="17" t="s">
        <v>70</v>
      </c>
      <c r="U27" s="21">
        <v>54.65</v>
      </c>
      <c r="V27" s="21">
        <v>1</v>
      </c>
      <c r="W27" s="21">
        <v>1.92</v>
      </c>
      <c r="X27" s="21">
        <v>0.50600000000000001</v>
      </c>
      <c r="Y27" s="21">
        <f t="shared" si="0"/>
        <v>1.92</v>
      </c>
      <c r="Z27" s="21">
        <f t="shared" si="1"/>
        <v>0.50600000000000001</v>
      </c>
      <c r="AA27" s="21">
        <v>0.30199999999999999</v>
      </c>
      <c r="AB27" s="22">
        <v>1.8704032957849599</v>
      </c>
      <c r="AC27">
        <f t="shared" si="2"/>
        <v>3173</v>
      </c>
      <c r="AD27">
        <f t="shared" si="3"/>
        <v>13</v>
      </c>
      <c r="AE27">
        <f t="shared" si="4"/>
        <v>3.5</v>
      </c>
      <c r="AF27">
        <f>'TP Factors'!$D$5</f>
        <v>0.88209793191670816</v>
      </c>
      <c r="AG27">
        <f t="shared" si="5"/>
        <v>3.1</v>
      </c>
    </row>
    <row r="28" spans="1:33">
      <c r="A28" s="17" t="s">
        <v>56</v>
      </c>
      <c r="B28" s="17">
        <v>14</v>
      </c>
      <c r="C28" s="17" t="s">
        <v>57</v>
      </c>
      <c r="D28" s="18">
        <v>33.47</v>
      </c>
      <c r="E28" s="17" t="s">
        <v>58</v>
      </c>
      <c r="F28" s="17">
        <v>3456</v>
      </c>
      <c r="G28" s="19">
        <v>0</v>
      </c>
      <c r="H28" s="17" t="s">
        <v>59</v>
      </c>
      <c r="I28" s="17" t="s">
        <v>60</v>
      </c>
      <c r="J28" s="17">
        <v>772</v>
      </c>
      <c r="K28" s="20">
        <v>263.65837288</v>
      </c>
      <c r="L28" s="20">
        <v>4894.2854019599999</v>
      </c>
      <c r="M28" s="18">
        <v>0</v>
      </c>
      <c r="N28" s="18">
        <v>0</v>
      </c>
      <c r="O28" s="17">
        <v>40372</v>
      </c>
      <c r="P28" s="17">
        <v>39398</v>
      </c>
      <c r="Q28" s="21">
        <v>40372</v>
      </c>
      <c r="R28" s="21">
        <v>6460</v>
      </c>
      <c r="S28" s="17" t="s">
        <v>69</v>
      </c>
      <c r="T28" s="17" t="s">
        <v>71</v>
      </c>
      <c r="U28" s="21">
        <v>54.65</v>
      </c>
      <c r="V28" s="21">
        <v>1</v>
      </c>
      <c r="W28" s="21">
        <v>0</v>
      </c>
      <c r="X28" s="21">
        <v>0</v>
      </c>
      <c r="Y28" s="21">
        <f t="shared" si="0"/>
        <v>0</v>
      </c>
      <c r="Z28" s="21">
        <f t="shared" si="1"/>
        <v>0</v>
      </c>
      <c r="AA28" s="21">
        <v>0.30299999999999999</v>
      </c>
      <c r="AB28" s="22">
        <v>7.1083260748739496E-2</v>
      </c>
      <c r="AC28">
        <f t="shared" si="2"/>
        <v>121</v>
      </c>
      <c r="AD28">
        <f t="shared" si="3"/>
        <v>0</v>
      </c>
      <c r="AE28">
        <f t="shared" si="4"/>
        <v>0</v>
      </c>
      <c r="AF28">
        <f>'TP Factors'!$D$5</f>
        <v>0.88209793191670816</v>
      </c>
      <c r="AG28">
        <f t="shared" si="5"/>
        <v>0</v>
      </c>
    </row>
    <row r="29" spans="1:33">
      <c r="A29" s="17" t="s">
        <v>56</v>
      </c>
      <c r="B29" s="17">
        <v>14</v>
      </c>
      <c r="C29" s="17" t="s">
        <v>57</v>
      </c>
      <c r="D29" s="18">
        <v>33.47</v>
      </c>
      <c r="E29" s="17" t="s">
        <v>58</v>
      </c>
      <c r="F29" s="17">
        <v>3456</v>
      </c>
      <c r="G29" s="19">
        <v>0</v>
      </c>
      <c r="H29" s="17" t="s">
        <v>59</v>
      </c>
      <c r="I29" s="17" t="s">
        <v>60</v>
      </c>
      <c r="J29" s="17">
        <v>34</v>
      </c>
      <c r="K29" s="20">
        <v>68.775942343300002</v>
      </c>
      <c r="L29" s="20">
        <v>216.08921343599999</v>
      </c>
      <c r="M29" s="18">
        <v>0</v>
      </c>
      <c r="N29" s="18">
        <v>0</v>
      </c>
      <c r="O29" s="17">
        <v>40373</v>
      </c>
      <c r="P29" s="17">
        <v>39399</v>
      </c>
      <c r="Q29" s="21">
        <v>40373</v>
      </c>
      <c r="R29" s="21">
        <v>6460</v>
      </c>
      <c r="S29" s="17" t="s">
        <v>61</v>
      </c>
      <c r="T29" s="17" t="s">
        <v>62</v>
      </c>
      <c r="U29" s="21">
        <v>54.65</v>
      </c>
      <c r="V29" s="21">
        <v>1</v>
      </c>
      <c r="W29" s="21">
        <v>0</v>
      </c>
      <c r="X29" s="21">
        <v>0</v>
      </c>
      <c r="Y29" s="21">
        <f t="shared" si="0"/>
        <v>0</v>
      </c>
      <c r="Z29" s="21">
        <f t="shared" si="1"/>
        <v>0</v>
      </c>
      <c r="AA29" s="21">
        <v>0.30299999999999999</v>
      </c>
      <c r="AB29" s="22">
        <v>9.3738543097269999E-5</v>
      </c>
      <c r="AC29">
        <f t="shared" si="2"/>
        <v>0</v>
      </c>
      <c r="AD29">
        <f t="shared" si="3"/>
        <v>0</v>
      </c>
      <c r="AE29">
        <f t="shared" si="4"/>
        <v>0</v>
      </c>
      <c r="AF29">
        <f>'TP Factors'!$D$5</f>
        <v>0.88209793191670816</v>
      </c>
      <c r="AG29">
        <f t="shared" si="5"/>
        <v>0</v>
      </c>
    </row>
    <row r="30" spans="1:33">
      <c r="A30" s="17" t="s">
        <v>56</v>
      </c>
      <c r="B30" s="17">
        <v>14</v>
      </c>
      <c r="C30" s="17" t="s">
        <v>57</v>
      </c>
      <c r="D30" s="18">
        <v>33.47</v>
      </c>
      <c r="E30" s="17" t="s">
        <v>58</v>
      </c>
      <c r="F30" s="17">
        <v>3456</v>
      </c>
      <c r="G30" s="19">
        <v>0</v>
      </c>
      <c r="H30" s="17" t="s">
        <v>59</v>
      </c>
      <c r="I30" s="17" t="s">
        <v>60</v>
      </c>
      <c r="J30" s="17">
        <v>271</v>
      </c>
      <c r="K30" s="20">
        <v>171.95381476899999</v>
      </c>
      <c r="L30" s="20">
        <v>1715.9578885000001</v>
      </c>
      <c r="M30" s="18">
        <v>0</v>
      </c>
      <c r="N30" s="18">
        <v>0</v>
      </c>
      <c r="O30" s="17">
        <v>40375</v>
      </c>
      <c r="P30" s="17">
        <v>39401</v>
      </c>
      <c r="Q30" s="21">
        <v>40375</v>
      </c>
      <c r="R30" s="21">
        <v>6460</v>
      </c>
      <c r="S30" s="17" t="s">
        <v>61</v>
      </c>
      <c r="T30" s="17" t="s">
        <v>62</v>
      </c>
      <c r="U30" s="21">
        <v>54.65</v>
      </c>
      <c r="V30" s="21">
        <v>1</v>
      </c>
      <c r="W30" s="21">
        <v>0</v>
      </c>
      <c r="X30" s="21">
        <v>0</v>
      </c>
      <c r="Y30" s="21">
        <f t="shared" si="0"/>
        <v>0</v>
      </c>
      <c r="Z30" s="21">
        <f t="shared" si="1"/>
        <v>0</v>
      </c>
      <c r="AA30" s="21">
        <v>0.30299999999999999</v>
      </c>
      <c r="AB30" s="22">
        <v>4.6433463652478099E-3</v>
      </c>
      <c r="AC30">
        <f t="shared" si="2"/>
        <v>8</v>
      </c>
      <c r="AD30">
        <f t="shared" si="3"/>
        <v>0</v>
      </c>
      <c r="AE30">
        <f t="shared" si="4"/>
        <v>0</v>
      </c>
      <c r="AF30">
        <f>'TP Factors'!$D$5</f>
        <v>0.88209793191670816</v>
      </c>
      <c r="AG30">
        <f t="shared" si="5"/>
        <v>0</v>
      </c>
    </row>
    <row r="31" spans="1:33">
      <c r="A31" s="17" t="s">
        <v>56</v>
      </c>
      <c r="B31" s="17">
        <v>14</v>
      </c>
      <c r="C31" s="17" t="s">
        <v>57</v>
      </c>
      <c r="D31" s="18">
        <v>33.47</v>
      </c>
      <c r="E31" s="17" t="s">
        <v>58</v>
      </c>
      <c r="F31" s="17">
        <v>1234</v>
      </c>
      <c r="G31" s="19">
        <v>0</v>
      </c>
      <c r="H31" s="17" t="s">
        <v>59</v>
      </c>
      <c r="I31" s="17" t="s">
        <v>60</v>
      </c>
      <c r="J31" s="17">
        <v>1</v>
      </c>
      <c r="K31" s="20">
        <v>8.3145178879599992</v>
      </c>
      <c r="L31" s="20">
        <v>2.96526001911</v>
      </c>
      <c r="M31" s="18">
        <v>0</v>
      </c>
      <c r="N31" s="18">
        <v>0</v>
      </c>
      <c r="O31" s="17">
        <v>40397</v>
      </c>
      <c r="P31" s="17">
        <v>39423</v>
      </c>
      <c r="Q31" s="21">
        <v>40397</v>
      </c>
      <c r="R31" s="21">
        <v>5340</v>
      </c>
      <c r="S31" s="17" t="s">
        <v>61</v>
      </c>
      <c r="T31" s="17" t="s">
        <v>66</v>
      </c>
      <c r="U31" s="21">
        <v>54.65</v>
      </c>
      <c r="V31" s="21">
        <v>1</v>
      </c>
      <c r="W31" s="21">
        <v>0.6</v>
      </c>
      <c r="X31" s="21">
        <v>0.13500000000000001</v>
      </c>
      <c r="Y31" s="21">
        <f t="shared" si="0"/>
        <v>0.6</v>
      </c>
      <c r="Z31" s="21">
        <f t="shared" si="1"/>
        <v>0.13500000000000001</v>
      </c>
      <c r="AA31" s="21">
        <v>0.5</v>
      </c>
      <c r="AB31" s="22">
        <v>7.3272877780773996E-4</v>
      </c>
      <c r="AC31">
        <f t="shared" si="2"/>
        <v>2</v>
      </c>
      <c r="AD31">
        <f t="shared" si="3"/>
        <v>0</v>
      </c>
      <c r="AE31">
        <f t="shared" si="4"/>
        <v>0</v>
      </c>
      <c r="AF31">
        <f>'TP Factors'!$D$5</f>
        <v>0.88209793191670816</v>
      </c>
      <c r="AG31">
        <f t="shared" si="5"/>
        <v>0</v>
      </c>
    </row>
    <row r="32" spans="1:33">
      <c r="A32" s="17" t="s">
        <v>56</v>
      </c>
      <c r="B32" s="17">
        <v>14</v>
      </c>
      <c r="C32" s="17" t="s">
        <v>57</v>
      </c>
      <c r="D32" s="18">
        <v>33.47</v>
      </c>
      <c r="E32" s="17" t="s">
        <v>58</v>
      </c>
      <c r="F32" s="17">
        <v>3456</v>
      </c>
      <c r="G32" s="19">
        <v>30.5</v>
      </c>
      <c r="H32" s="17" t="s">
        <v>59</v>
      </c>
      <c r="I32" s="17" t="s">
        <v>60</v>
      </c>
      <c r="J32" s="17">
        <v>39</v>
      </c>
      <c r="K32" s="20">
        <v>89.294735810099994</v>
      </c>
      <c r="L32" s="20">
        <v>245.53895307900001</v>
      </c>
      <c r="M32" s="18">
        <v>7.0000000000000007E-2</v>
      </c>
      <c r="N32" s="18">
        <v>0.02</v>
      </c>
      <c r="O32" s="17">
        <v>40412</v>
      </c>
      <c r="P32" s="17">
        <v>39438</v>
      </c>
      <c r="Q32" s="21">
        <v>40412</v>
      </c>
      <c r="R32" s="21">
        <v>2210</v>
      </c>
      <c r="S32" s="17" t="s">
        <v>69</v>
      </c>
      <c r="T32" s="17" t="s">
        <v>70</v>
      </c>
      <c r="U32" s="21">
        <v>54.65</v>
      </c>
      <c r="V32" s="21">
        <v>1</v>
      </c>
      <c r="W32" s="21">
        <v>1.92</v>
      </c>
      <c r="X32" s="21">
        <v>0.50600000000000001</v>
      </c>
      <c r="Y32" s="21">
        <f t="shared" si="0"/>
        <v>1.92</v>
      </c>
      <c r="Z32" s="21">
        <f t="shared" si="1"/>
        <v>0.50600000000000001</v>
      </c>
      <c r="AA32" s="21">
        <v>0.30199999999999999</v>
      </c>
      <c r="AB32" s="22">
        <v>6.0673753969032802E-2</v>
      </c>
      <c r="AC32">
        <f t="shared" si="2"/>
        <v>103</v>
      </c>
      <c r="AD32">
        <f t="shared" si="3"/>
        <v>0</v>
      </c>
      <c r="AE32">
        <f t="shared" si="4"/>
        <v>0.1</v>
      </c>
      <c r="AF32">
        <f>'TP Factors'!$D$5</f>
        <v>0.88209793191670816</v>
      </c>
      <c r="AG32">
        <f t="shared" si="5"/>
        <v>0.1</v>
      </c>
    </row>
    <row r="33" spans="1:33">
      <c r="A33" s="17" t="s">
        <v>56</v>
      </c>
      <c r="B33" s="17">
        <v>14</v>
      </c>
      <c r="C33" s="17" t="s">
        <v>57</v>
      </c>
      <c r="D33" s="18">
        <v>33.47</v>
      </c>
      <c r="E33" s="17" t="s">
        <v>58</v>
      </c>
      <c r="F33" s="17">
        <v>3456</v>
      </c>
      <c r="G33" s="19">
        <v>30.5</v>
      </c>
      <c r="H33" s="17" t="s">
        <v>59</v>
      </c>
      <c r="I33" s="17" t="s">
        <v>60</v>
      </c>
      <c r="J33" s="17">
        <v>81</v>
      </c>
      <c r="K33" s="20">
        <v>159.21018138400001</v>
      </c>
      <c r="L33" s="20">
        <v>583.41205540600004</v>
      </c>
      <c r="M33" s="18">
        <v>0.16</v>
      </c>
      <c r="N33" s="18">
        <v>0.04</v>
      </c>
      <c r="O33" s="17">
        <v>40430</v>
      </c>
      <c r="P33" s="17">
        <v>39455</v>
      </c>
      <c r="Q33" s="21">
        <v>40430</v>
      </c>
      <c r="R33" s="21">
        <v>2210</v>
      </c>
      <c r="S33" s="17" t="s">
        <v>61</v>
      </c>
      <c r="T33" s="17" t="s">
        <v>63</v>
      </c>
      <c r="U33" s="21">
        <v>54.65</v>
      </c>
      <c r="V33" s="21">
        <v>1</v>
      </c>
      <c r="W33" s="21">
        <v>1.92</v>
      </c>
      <c r="X33" s="21">
        <v>0.50600000000000001</v>
      </c>
      <c r="Y33" s="21">
        <f t="shared" si="0"/>
        <v>1.92</v>
      </c>
      <c r="Z33" s="21">
        <f t="shared" si="1"/>
        <v>0.50600000000000001</v>
      </c>
      <c r="AA33" s="21">
        <v>0.26800000000000002</v>
      </c>
      <c r="AB33" s="22">
        <v>1.4162583130656801E-2</v>
      </c>
      <c r="AC33">
        <f t="shared" si="2"/>
        <v>21</v>
      </c>
      <c r="AD33">
        <f t="shared" si="3"/>
        <v>0</v>
      </c>
      <c r="AE33">
        <f t="shared" si="4"/>
        <v>0</v>
      </c>
      <c r="AF33">
        <f>'TP Factors'!$D$5</f>
        <v>0.88209793191670816</v>
      </c>
      <c r="AG33">
        <f t="shared" si="5"/>
        <v>0</v>
      </c>
    </row>
    <row r="34" spans="1:33">
      <c r="A34" s="17" t="s">
        <v>56</v>
      </c>
      <c r="B34" s="17">
        <v>14</v>
      </c>
      <c r="C34" s="17" t="s">
        <v>57</v>
      </c>
      <c r="D34" s="18">
        <v>33.47</v>
      </c>
      <c r="E34" s="17" t="s">
        <v>58</v>
      </c>
      <c r="F34" s="17">
        <v>3456</v>
      </c>
      <c r="G34" s="19">
        <v>0</v>
      </c>
      <c r="H34" s="17" t="s">
        <v>59</v>
      </c>
      <c r="I34" s="17" t="s">
        <v>60</v>
      </c>
      <c r="J34" s="17">
        <v>402</v>
      </c>
      <c r="K34" s="20">
        <v>266.21479600599997</v>
      </c>
      <c r="L34" s="20">
        <v>2549.0121211300002</v>
      </c>
      <c r="M34" s="18">
        <v>0</v>
      </c>
      <c r="N34" s="18">
        <v>0</v>
      </c>
      <c r="O34" s="17">
        <v>40462</v>
      </c>
      <c r="P34" s="17">
        <v>39487</v>
      </c>
      <c r="Q34" s="21">
        <v>40462</v>
      </c>
      <c r="R34" s="21">
        <v>6170</v>
      </c>
      <c r="S34" s="17" t="s">
        <v>61</v>
      </c>
      <c r="T34" s="17" t="s">
        <v>68</v>
      </c>
      <c r="U34" s="21">
        <v>54.65</v>
      </c>
      <c r="V34" s="21">
        <v>1</v>
      </c>
      <c r="W34" s="21">
        <v>0</v>
      </c>
      <c r="X34" s="21">
        <v>0</v>
      </c>
      <c r="Y34" s="21">
        <f t="shared" si="0"/>
        <v>0</v>
      </c>
      <c r="Z34" s="21">
        <f t="shared" si="1"/>
        <v>0</v>
      </c>
      <c r="AA34" s="21">
        <v>0.30299999999999999</v>
      </c>
      <c r="AB34" s="22">
        <v>5.3688174177868697E-2</v>
      </c>
      <c r="AC34">
        <f t="shared" si="2"/>
        <v>91</v>
      </c>
      <c r="AD34">
        <f t="shared" si="3"/>
        <v>0</v>
      </c>
      <c r="AE34">
        <f t="shared" si="4"/>
        <v>0</v>
      </c>
      <c r="AF34">
        <f>'TP Factors'!$D$5</f>
        <v>0.88209793191670816</v>
      </c>
      <c r="AG34">
        <f t="shared" si="5"/>
        <v>0</v>
      </c>
    </row>
    <row r="35" spans="1:33">
      <c r="A35" s="17" t="s">
        <v>56</v>
      </c>
      <c r="B35" s="17">
        <v>14</v>
      </c>
      <c r="C35" s="17" t="s">
        <v>57</v>
      </c>
      <c r="D35" s="18">
        <v>33.47</v>
      </c>
      <c r="E35" s="17" t="s">
        <v>58</v>
      </c>
      <c r="F35" s="17">
        <v>3456</v>
      </c>
      <c r="G35" s="19">
        <v>0</v>
      </c>
      <c r="H35" s="17" t="s">
        <v>59</v>
      </c>
      <c r="I35" s="17" t="s">
        <v>60</v>
      </c>
      <c r="J35" s="17">
        <v>1958</v>
      </c>
      <c r="K35" s="20">
        <v>549.31101846900003</v>
      </c>
      <c r="L35" s="20">
        <v>12408.177591</v>
      </c>
      <c r="M35" s="18">
        <v>0</v>
      </c>
      <c r="N35" s="18">
        <v>0</v>
      </c>
      <c r="O35" s="17">
        <v>40467</v>
      </c>
      <c r="P35" s="17">
        <v>39491</v>
      </c>
      <c r="Q35" s="21">
        <v>40467</v>
      </c>
      <c r="R35" s="21">
        <v>6170</v>
      </c>
      <c r="S35" s="17" t="s">
        <v>61</v>
      </c>
      <c r="T35" s="17" t="s">
        <v>68</v>
      </c>
      <c r="U35" s="21">
        <v>54.65</v>
      </c>
      <c r="V35" s="21">
        <v>1</v>
      </c>
      <c r="W35" s="21">
        <v>0</v>
      </c>
      <c r="X35" s="21">
        <v>0</v>
      </c>
      <c r="Y35" s="21">
        <f t="shared" si="0"/>
        <v>0</v>
      </c>
      <c r="Z35" s="21">
        <f t="shared" si="1"/>
        <v>0</v>
      </c>
      <c r="AA35" s="21">
        <v>0.30299999999999999</v>
      </c>
      <c r="AB35" s="22">
        <v>6.4972389407458003E-2</v>
      </c>
      <c r="AC35">
        <f t="shared" si="2"/>
        <v>111</v>
      </c>
      <c r="AD35">
        <f t="shared" si="3"/>
        <v>0</v>
      </c>
      <c r="AE35">
        <f t="shared" si="4"/>
        <v>0</v>
      </c>
      <c r="AF35">
        <f>'TP Factors'!$D$5</f>
        <v>0.88209793191670816</v>
      </c>
      <c r="AG35">
        <f t="shared" si="5"/>
        <v>0</v>
      </c>
    </row>
    <row r="36" spans="1:33">
      <c r="A36" s="17" t="s">
        <v>56</v>
      </c>
      <c r="B36" s="17">
        <v>14</v>
      </c>
      <c r="C36" s="17" t="s">
        <v>57</v>
      </c>
      <c r="D36" s="18">
        <v>33.47</v>
      </c>
      <c r="E36" s="17" t="s">
        <v>58</v>
      </c>
      <c r="F36" s="17">
        <v>3456</v>
      </c>
      <c r="G36" s="19">
        <v>0</v>
      </c>
      <c r="H36" s="17" t="s">
        <v>59</v>
      </c>
      <c r="I36" s="17" t="s">
        <v>60</v>
      </c>
      <c r="J36" s="17">
        <v>153</v>
      </c>
      <c r="K36" s="20">
        <v>156.08202447400001</v>
      </c>
      <c r="L36" s="20">
        <v>971.73072889299999</v>
      </c>
      <c r="M36" s="18">
        <v>0</v>
      </c>
      <c r="N36" s="18">
        <v>0</v>
      </c>
      <c r="O36" s="17">
        <v>40474</v>
      </c>
      <c r="P36" s="17">
        <v>39498</v>
      </c>
      <c r="Q36" s="21">
        <v>40474</v>
      </c>
      <c r="R36" s="21">
        <v>6170</v>
      </c>
      <c r="S36" s="17" t="s">
        <v>61</v>
      </c>
      <c r="T36" s="17" t="s">
        <v>68</v>
      </c>
      <c r="U36" s="21">
        <v>54.65</v>
      </c>
      <c r="V36" s="21">
        <v>1</v>
      </c>
      <c r="W36" s="21">
        <v>0</v>
      </c>
      <c r="X36" s="21">
        <v>0</v>
      </c>
      <c r="Y36" s="21">
        <f t="shared" si="0"/>
        <v>0</v>
      </c>
      <c r="Z36" s="21">
        <f t="shared" si="1"/>
        <v>0</v>
      </c>
      <c r="AA36" s="21">
        <v>0.30299999999999999</v>
      </c>
      <c r="AB36" s="22">
        <v>2.8800242486280302E-3</v>
      </c>
      <c r="AC36">
        <f t="shared" si="2"/>
        <v>5</v>
      </c>
      <c r="AD36">
        <f t="shared" si="3"/>
        <v>0</v>
      </c>
      <c r="AE36">
        <f t="shared" si="4"/>
        <v>0</v>
      </c>
      <c r="AF36">
        <f>'TP Factors'!$D$5</f>
        <v>0.88209793191670816</v>
      </c>
      <c r="AG36">
        <f t="shared" si="5"/>
        <v>0</v>
      </c>
    </row>
    <row r="37" spans="1:33">
      <c r="A37" s="17" t="s">
        <v>56</v>
      </c>
      <c r="B37" s="17">
        <v>14</v>
      </c>
      <c r="C37" s="17" t="s">
        <v>57</v>
      </c>
      <c r="D37" s="18">
        <v>33.47</v>
      </c>
      <c r="E37" s="17" t="s">
        <v>58</v>
      </c>
      <c r="F37" s="17">
        <v>3456</v>
      </c>
      <c r="G37" s="19">
        <v>30.5</v>
      </c>
      <c r="H37" s="17" t="s">
        <v>59</v>
      </c>
      <c r="I37" s="17" t="s">
        <v>60</v>
      </c>
      <c r="J37" s="17">
        <v>159</v>
      </c>
      <c r="K37" s="20">
        <v>151.78303598100001</v>
      </c>
      <c r="L37" s="20">
        <v>1142.8196019500001</v>
      </c>
      <c r="M37" s="18">
        <v>0.31</v>
      </c>
      <c r="N37" s="18">
        <v>0.08</v>
      </c>
      <c r="O37" s="17">
        <v>40483</v>
      </c>
      <c r="P37" s="17">
        <v>39507</v>
      </c>
      <c r="Q37" s="21">
        <v>40483</v>
      </c>
      <c r="R37" s="21">
        <v>2210</v>
      </c>
      <c r="S37" s="17" t="s">
        <v>61</v>
      </c>
      <c r="T37" s="17" t="s">
        <v>63</v>
      </c>
      <c r="U37" s="21">
        <v>54.65</v>
      </c>
      <c r="V37" s="21">
        <v>1</v>
      </c>
      <c r="W37" s="21">
        <v>1.92</v>
      </c>
      <c r="X37" s="21">
        <v>0.50600000000000001</v>
      </c>
      <c r="Y37" s="21">
        <f t="shared" si="0"/>
        <v>1.92</v>
      </c>
      <c r="Z37" s="21">
        <f t="shared" si="1"/>
        <v>0.50600000000000001</v>
      </c>
      <c r="AA37" s="21">
        <v>0.26800000000000002</v>
      </c>
      <c r="AB37" s="22">
        <v>0.281674357288073</v>
      </c>
      <c r="AC37">
        <f t="shared" si="2"/>
        <v>424</v>
      </c>
      <c r="AD37">
        <f t="shared" si="3"/>
        <v>2</v>
      </c>
      <c r="AE37">
        <f t="shared" si="4"/>
        <v>0.5</v>
      </c>
      <c r="AF37">
        <f>'TP Factors'!$D$5</f>
        <v>0.88209793191670816</v>
      </c>
      <c r="AG37">
        <f t="shared" si="5"/>
        <v>0.4</v>
      </c>
    </row>
    <row r="38" spans="1:33">
      <c r="A38" s="17" t="s">
        <v>56</v>
      </c>
      <c r="B38" s="17">
        <v>14</v>
      </c>
      <c r="C38" s="17" t="s">
        <v>57</v>
      </c>
      <c r="D38" s="18">
        <v>33.47</v>
      </c>
      <c r="E38" s="17" t="s">
        <v>58</v>
      </c>
      <c r="F38" s="17">
        <v>3456</v>
      </c>
      <c r="G38" s="19">
        <v>0</v>
      </c>
      <c r="H38" s="17" t="s">
        <v>59</v>
      </c>
      <c r="I38" s="17" t="s">
        <v>60</v>
      </c>
      <c r="J38" s="17">
        <v>4746</v>
      </c>
      <c r="K38" s="20">
        <v>825.88068709100003</v>
      </c>
      <c r="L38" s="20">
        <v>30084.155435100001</v>
      </c>
      <c r="M38" s="18">
        <v>0</v>
      </c>
      <c r="N38" s="18">
        <v>0</v>
      </c>
      <c r="O38" s="17">
        <v>40502</v>
      </c>
      <c r="P38" s="17">
        <v>39526</v>
      </c>
      <c r="Q38" s="21">
        <v>40502</v>
      </c>
      <c r="R38" s="21">
        <v>6170</v>
      </c>
      <c r="S38" s="17" t="s">
        <v>61</v>
      </c>
      <c r="T38" s="17" t="s">
        <v>68</v>
      </c>
      <c r="U38" s="21">
        <v>54.65</v>
      </c>
      <c r="V38" s="21">
        <v>1</v>
      </c>
      <c r="W38" s="21">
        <v>0</v>
      </c>
      <c r="X38" s="21">
        <v>0</v>
      </c>
      <c r="Y38" s="21">
        <f t="shared" si="0"/>
        <v>0</v>
      </c>
      <c r="Z38" s="21">
        <f t="shared" si="1"/>
        <v>0</v>
      </c>
      <c r="AA38" s="21">
        <v>0.30299999999999999</v>
      </c>
      <c r="AB38" s="22">
        <v>3.6644669500921498E-3</v>
      </c>
      <c r="AC38">
        <f t="shared" si="2"/>
        <v>6</v>
      </c>
      <c r="AD38">
        <f t="shared" si="3"/>
        <v>0</v>
      </c>
      <c r="AE38">
        <f t="shared" si="4"/>
        <v>0</v>
      </c>
      <c r="AF38">
        <f>'TP Factors'!$D$5</f>
        <v>0.88209793191670816</v>
      </c>
      <c r="AG38">
        <f t="shared" si="5"/>
        <v>0</v>
      </c>
    </row>
    <row r="39" spans="1:33">
      <c r="A39" s="17" t="s">
        <v>56</v>
      </c>
      <c r="B39" s="17">
        <v>14</v>
      </c>
      <c r="C39" s="17" t="s">
        <v>57</v>
      </c>
      <c r="D39" s="18">
        <v>33.47</v>
      </c>
      <c r="E39" s="17" t="s">
        <v>58</v>
      </c>
      <c r="F39" s="17">
        <v>3456</v>
      </c>
      <c r="G39" s="19">
        <v>0</v>
      </c>
      <c r="H39" s="17" t="s">
        <v>59</v>
      </c>
      <c r="I39" s="17" t="s">
        <v>60</v>
      </c>
      <c r="J39" s="17">
        <v>60</v>
      </c>
      <c r="K39" s="20">
        <v>107.324187227</v>
      </c>
      <c r="L39" s="20">
        <v>382.56211557500001</v>
      </c>
      <c r="M39" s="18">
        <v>0</v>
      </c>
      <c r="N39" s="18">
        <v>0</v>
      </c>
      <c r="O39" s="17">
        <v>40521</v>
      </c>
      <c r="P39" s="17">
        <v>39545</v>
      </c>
      <c r="Q39" s="21">
        <v>40521</v>
      </c>
      <c r="R39" s="21">
        <v>6170</v>
      </c>
      <c r="S39" s="17" t="s">
        <v>61</v>
      </c>
      <c r="T39" s="17" t="s">
        <v>68</v>
      </c>
      <c r="U39" s="21">
        <v>54.65</v>
      </c>
      <c r="V39" s="21">
        <v>1</v>
      </c>
      <c r="W39" s="21">
        <v>0</v>
      </c>
      <c r="X39" s="21">
        <v>0</v>
      </c>
      <c r="Y39" s="21">
        <f t="shared" si="0"/>
        <v>0</v>
      </c>
      <c r="Z39" s="21">
        <f t="shared" si="1"/>
        <v>0</v>
      </c>
      <c r="AA39" s="21">
        <v>0.30299999999999999</v>
      </c>
      <c r="AB39" s="22">
        <v>2.6846156096621099E-3</v>
      </c>
      <c r="AC39">
        <f t="shared" si="2"/>
        <v>5</v>
      </c>
      <c r="AD39">
        <f t="shared" si="3"/>
        <v>0</v>
      </c>
      <c r="AE39">
        <f t="shared" si="4"/>
        <v>0</v>
      </c>
      <c r="AF39">
        <f>'TP Factors'!$D$5</f>
        <v>0.88209793191670816</v>
      </c>
      <c r="AG39">
        <f t="shared" si="5"/>
        <v>0</v>
      </c>
    </row>
    <row r="40" spans="1:33">
      <c r="A40" s="17" t="s">
        <v>56</v>
      </c>
      <c r="B40" s="17">
        <v>14</v>
      </c>
      <c r="C40" s="17" t="s">
        <v>57</v>
      </c>
      <c r="D40" s="18">
        <v>33.47</v>
      </c>
      <c r="E40" s="17" t="s">
        <v>58</v>
      </c>
      <c r="F40" s="17">
        <v>3456</v>
      </c>
      <c r="G40" s="19">
        <v>0</v>
      </c>
      <c r="H40" s="17" t="s">
        <v>59</v>
      </c>
      <c r="I40" s="17" t="s">
        <v>60</v>
      </c>
      <c r="J40" s="17">
        <v>344</v>
      </c>
      <c r="K40" s="20">
        <v>384.11376683700001</v>
      </c>
      <c r="L40" s="20">
        <v>2178.4291637199999</v>
      </c>
      <c r="M40" s="18">
        <v>0</v>
      </c>
      <c r="N40" s="18">
        <v>0</v>
      </c>
      <c r="O40" s="17">
        <v>40576</v>
      </c>
      <c r="P40" s="17">
        <v>39598</v>
      </c>
      <c r="Q40" s="21">
        <v>40576</v>
      </c>
      <c r="R40" s="21">
        <v>6170</v>
      </c>
      <c r="S40" s="17" t="s">
        <v>61</v>
      </c>
      <c r="T40" s="17" t="s">
        <v>68</v>
      </c>
      <c r="U40" s="21">
        <v>54.65</v>
      </c>
      <c r="V40" s="21">
        <v>1</v>
      </c>
      <c r="W40" s="21">
        <v>0</v>
      </c>
      <c r="X40" s="21">
        <v>0</v>
      </c>
      <c r="Y40" s="21">
        <f t="shared" si="0"/>
        <v>0</v>
      </c>
      <c r="Z40" s="21">
        <f t="shared" si="1"/>
        <v>0</v>
      </c>
      <c r="AA40" s="21">
        <v>0.30299999999999999</v>
      </c>
      <c r="AB40" s="22">
        <v>1.2687308810667799E-3</v>
      </c>
      <c r="AC40">
        <f t="shared" si="2"/>
        <v>2</v>
      </c>
      <c r="AD40">
        <f t="shared" si="3"/>
        <v>0</v>
      </c>
      <c r="AE40">
        <f t="shared" si="4"/>
        <v>0</v>
      </c>
      <c r="AF40">
        <f>'TP Factors'!$D$5</f>
        <v>0.88209793191670816</v>
      </c>
      <c r="AG40">
        <f t="shared" si="5"/>
        <v>0</v>
      </c>
    </row>
    <row r="41" spans="1:33">
      <c r="A41" s="17" t="s">
        <v>56</v>
      </c>
      <c r="B41" s="17">
        <v>14</v>
      </c>
      <c r="C41" s="17" t="s">
        <v>57</v>
      </c>
      <c r="D41" s="18">
        <v>33.47</v>
      </c>
      <c r="E41" s="17" t="s">
        <v>58</v>
      </c>
      <c r="F41" s="17">
        <v>3456</v>
      </c>
      <c r="G41" s="19">
        <v>0</v>
      </c>
      <c r="H41" s="17" t="s">
        <v>59</v>
      </c>
      <c r="I41" s="17" t="s">
        <v>60</v>
      </c>
      <c r="J41" s="17">
        <v>3023</v>
      </c>
      <c r="K41" s="20">
        <v>698.83945049900001</v>
      </c>
      <c r="L41" s="20">
        <v>19164.7357811</v>
      </c>
      <c r="M41" s="18">
        <v>0</v>
      </c>
      <c r="N41" s="18">
        <v>0</v>
      </c>
      <c r="O41" s="17">
        <v>40582</v>
      </c>
      <c r="P41" s="17">
        <v>39604</v>
      </c>
      <c r="Q41" s="21">
        <v>40582</v>
      </c>
      <c r="R41" s="21">
        <v>6170</v>
      </c>
      <c r="S41" s="17" t="s">
        <v>69</v>
      </c>
      <c r="T41" s="17" t="s">
        <v>72</v>
      </c>
      <c r="U41" s="21">
        <v>54.65</v>
      </c>
      <c r="V41" s="21">
        <v>1</v>
      </c>
      <c r="W41" s="21">
        <v>0</v>
      </c>
      <c r="X41" s="21">
        <v>0</v>
      </c>
      <c r="Y41" s="21">
        <f t="shared" si="0"/>
        <v>0</v>
      </c>
      <c r="Z41" s="21">
        <f t="shared" si="1"/>
        <v>0</v>
      </c>
      <c r="AA41" s="21">
        <v>0.30299999999999999</v>
      </c>
      <c r="AB41" s="22">
        <v>3.9979396075460499E-2</v>
      </c>
      <c r="AC41">
        <f t="shared" si="2"/>
        <v>68</v>
      </c>
      <c r="AD41">
        <f t="shared" si="3"/>
        <v>0</v>
      </c>
      <c r="AE41">
        <f t="shared" si="4"/>
        <v>0</v>
      </c>
      <c r="AF41">
        <f>'TP Factors'!$D$5</f>
        <v>0.88209793191670816</v>
      </c>
      <c r="AG41">
        <f t="shared" si="5"/>
        <v>0</v>
      </c>
    </row>
    <row r="42" spans="1:33">
      <c r="A42" s="17" t="s">
        <v>56</v>
      </c>
      <c r="B42" s="17">
        <v>14</v>
      </c>
      <c r="C42" s="17" t="s">
        <v>57</v>
      </c>
      <c r="D42" s="18">
        <v>33.47</v>
      </c>
      <c r="E42" s="17" t="s">
        <v>58</v>
      </c>
      <c r="F42" s="17">
        <v>3456</v>
      </c>
      <c r="G42" s="19">
        <v>30.5</v>
      </c>
      <c r="H42" s="17" t="s">
        <v>59</v>
      </c>
      <c r="I42" s="17" t="s">
        <v>60</v>
      </c>
      <c r="J42" s="17">
        <v>403</v>
      </c>
      <c r="K42" s="20">
        <v>418.18228229900001</v>
      </c>
      <c r="L42" s="20">
        <v>2560.4330476099999</v>
      </c>
      <c r="M42" s="18">
        <v>0.77</v>
      </c>
      <c r="N42" s="18">
        <v>0.2</v>
      </c>
      <c r="O42" s="17">
        <v>40588</v>
      </c>
      <c r="P42" s="17">
        <v>39610</v>
      </c>
      <c r="Q42" s="21">
        <v>40588</v>
      </c>
      <c r="R42" s="21">
        <v>2210</v>
      </c>
      <c r="S42" s="17" t="s">
        <v>69</v>
      </c>
      <c r="T42" s="17" t="s">
        <v>70</v>
      </c>
      <c r="U42" s="21">
        <v>54.65</v>
      </c>
      <c r="V42" s="21">
        <v>1</v>
      </c>
      <c r="W42" s="21">
        <v>1.92</v>
      </c>
      <c r="X42" s="21">
        <v>0.50600000000000001</v>
      </c>
      <c r="Y42" s="21">
        <f t="shared" si="0"/>
        <v>1.92</v>
      </c>
      <c r="Z42" s="21">
        <f t="shared" si="1"/>
        <v>0.50600000000000001</v>
      </c>
      <c r="AA42" s="21">
        <v>0.30199999999999999</v>
      </c>
      <c r="AB42" s="22">
        <v>0.63163438816140405</v>
      </c>
      <c r="AC42">
        <f t="shared" si="2"/>
        <v>1072</v>
      </c>
      <c r="AD42">
        <f t="shared" si="3"/>
        <v>5</v>
      </c>
      <c r="AE42">
        <f t="shared" si="4"/>
        <v>1.2</v>
      </c>
      <c r="AF42">
        <f>'TP Factors'!$D$5</f>
        <v>0.88209793191670816</v>
      </c>
      <c r="AG42">
        <f t="shared" si="5"/>
        <v>1.1000000000000001</v>
      </c>
    </row>
    <row r="43" spans="1:33">
      <c r="A43" s="17" t="s">
        <v>56</v>
      </c>
      <c r="B43" s="17">
        <v>14</v>
      </c>
      <c r="C43" s="17" t="s">
        <v>57</v>
      </c>
      <c r="D43" s="18">
        <v>33.47</v>
      </c>
      <c r="E43" s="17" t="s">
        <v>58</v>
      </c>
      <c r="F43" s="17">
        <v>3456</v>
      </c>
      <c r="G43" s="19">
        <v>30.5</v>
      </c>
      <c r="H43" s="17" t="s">
        <v>59</v>
      </c>
      <c r="I43" s="17" t="s">
        <v>60</v>
      </c>
      <c r="J43" s="17">
        <v>75</v>
      </c>
      <c r="K43" s="20">
        <v>129.884035539</v>
      </c>
      <c r="L43" s="20">
        <v>475.88870133500001</v>
      </c>
      <c r="M43" s="18">
        <v>0.14000000000000001</v>
      </c>
      <c r="N43" s="18">
        <v>0.04</v>
      </c>
      <c r="O43" s="17">
        <v>40590</v>
      </c>
      <c r="P43" s="17">
        <v>39612</v>
      </c>
      <c r="Q43" s="21">
        <v>40590</v>
      </c>
      <c r="R43" s="21">
        <v>2210</v>
      </c>
      <c r="S43" s="17" t="s">
        <v>69</v>
      </c>
      <c r="T43" s="17" t="s">
        <v>70</v>
      </c>
      <c r="U43" s="21">
        <v>54.65</v>
      </c>
      <c r="V43" s="21">
        <v>1</v>
      </c>
      <c r="W43" s="21">
        <v>1.92</v>
      </c>
      <c r="X43" s="21">
        <v>0.50600000000000001</v>
      </c>
      <c r="Y43" s="21">
        <f t="shared" si="0"/>
        <v>1.92</v>
      </c>
      <c r="Z43" s="21">
        <f t="shared" si="1"/>
        <v>0.50600000000000001</v>
      </c>
      <c r="AA43" s="21">
        <v>0.30199999999999999</v>
      </c>
      <c r="AB43" s="22">
        <v>0.11082450775660201</v>
      </c>
      <c r="AC43">
        <f t="shared" si="2"/>
        <v>188</v>
      </c>
      <c r="AD43">
        <f t="shared" si="3"/>
        <v>1</v>
      </c>
      <c r="AE43">
        <f t="shared" si="4"/>
        <v>0.2</v>
      </c>
      <c r="AF43">
        <f>'TP Factors'!$D$5</f>
        <v>0.88209793191670816</v>
      </c>
      <c r="AG43">
        <f t="shared" si="5"/>
        <v>0.2</v>
      </c>
    </row>
    <row r="44" spans="1:33">
      <c r="A44" s="17" t="s">
        <v>56</v>
      </c>
      <c r="B44" s="17">
        <v>14</v>
      </c>
      <c r="C44" s="17" t="s">
        <v>57</v>
      </c>
      <c r="D44" s="18">
        <v>33.47</v>
      </c>
      <c r="E44" s="17" t="s">
        <v>58</v>
      </c>
      <c r="F44" s="17">
        <v>3456</v>
      </c>
      <c r="G44" s="19">
        <v>0</v>
      </c>
      <c r="H44" s="17" t="s">
        <v>59</v>
      </c>
      <c r="I44" s="17" t="s">
        <v>60</v>
      </c>
      <c r="J44" s="17">
        <v>1340</v>
      </c>
      <c r="K44" s="20">
        <v>407.60205944299997</v>
      </c>
      <c r="L44" s="20">
        <v>8494.4129737999992</v>
      </c>
      <c r="M44" s="18">
        <v>0</v>
      </c>
      <c r="N44" s="18">
        <v>0</v>
      </c>
      <c r="O44" s="17">
        <v>40595</v>
      </c>
      <c r="P44" s="17">
        <v>39617</v>
      </c>
      <c r="Q44" s="21">
        <v>40595</v>
      </c>
      <c r="R44" s="21">
        <v>6170</v>
      </c>
      <c r="S44" s="17" t="s">
        <v>69</v>
      </c>
      <c r="T44" s="17" t="s">
        <v>72</v>
      </c>
      <c r="U44" s="21">
        <v>54.65</v>
      </c>
      <c r="V44" s="21">
        <v>1</v>
      </c>
      <c r="W44" s="21">
        <v>0</v>
      </c>
      <c r="X44" s="21">
        <v>0</v>
      </c>
      <c r="Y44" s="21">
        <f t="shared" si="0"/>
        <v>0</v>
      </c>
      <c r="Z44" s="21">
        <f t="shared" si="1"/>
        <v>0</v>
      </c>
      <c r="AA44" s="21">
        <v>0.30299999999999999</v>
      </c>
      <c r="AB44" s="22">
        <v>1.31844466071362E-2</v>
      </c>
      <c r="AC44">
        <f t="shared" si="2"/>
        <v>22</v>
      </c>
      <c r="AD44">
        <f t="shared" si="3"/>
        <v>0</v>
      </c>
      <c r="AE44">
        <f t="shared" si="4"/>
        <v>0</v>
      </c>
      <c r="AF44">
        <f>'TP Factors'!$D$5</f>
        <v>0.88209793191670816</v>
      </c>
      <c r="AG44">
        <f t="shared" si="5"/>
        <v>0</v>
      </c>
    </row>
    <row r="45" spans="1:33">
      <c r="A45" s="17" t="s">
        <v>56</v>
      </c>
      <c r="B45" s="17">
        <v>14</v>
      </c>
      <c r="C45" s="17" t="s">
        <v>57</v>
      </c>
      <c r="D45" s="18">
        <v>33.47</v>
      </c>
      <c r="E45" s="17" t="s">
        <v>58</v>
      </c>
      <c r="F45" s="17">
        <v>3456</v>
      </c>
      <c r="G45" s="19">
        <v>0</v>
      </c>
      <c r="H45" s="17" t="s">
        <v>59</v>
      </c>
      <c r="I45" s="17" t="s">
        <v>60</v>
      </c>
      <c r="J45" s="17">
        <v>120</v>
      </c>
      <c r="K45" s="20">
        <v>267.11251190000002</v>
      </c>
      <c r="L45" s="20">
        <v>763.35512100999995</v>
      </c>
      <c r="M45" s="18">
        <v>0</v>
      </c>
      <c r="N45" s="18">
        <v>0</v>
      </c>
      <c r="O45" s="17">
        <v>40596</v>
      </c>
      <c r="P45" s="17">
        <v>39618</v>
      </c>
      <c r="Q45" s="21">
        <v>40596</v>
      </c>
      <c r="R45" s="21">
        <v>6170</v>
      </c>
      <c r="S45" s="17" t="s">
        <v>61</v>
      </c>
      <c r="T45" s="17" t="s">
        <v>68</v>
      </c>
      <c r="U45" s="21">
        <v>54.65</v>
      </c>
      <c r="V45" s="21">
        <v>1</v>
      </c>
      <c r="W45" s="21">
        <v>0</v>
      </c>
      <c r="X45" s="21">
        <v>0</v>
      </c>
      <c r="Y45" s="21">
        <f t="shared" si="0"/>
        <v>0</v>
      </c>
      <c r="Z45" s="21">
        <f t="shared" si="1"/>
        <v>0</v>
      </c>
      <c r="AA45" s="21">
        <v>0.30299999999999999</v>
      </c>
      <c r="AB45" s="22">
        <v>3.9025211972348399E-3</v>
      </c>
      <c r="AC45">
        <f t="shared" si="2"/>
        <v>7</v>
      </c>
      <c r="AD45">
        <f t="shared" si="3"/>
        <v>0</v>
      </c>
      <c r="AE45">
        <f t="shared" si="4"/>
        <v>0</v>
      </c>
      <c r="AF45">
        <f>'TP Factors'!$D$5</f>
        <v>0.88209793191670816</v>
      </c>
      <c r="AG45">
        <f t="shared" si="5"/>
        <v>0</v>
      </c>
    </row>
    <row r="46" spans="1:33">
      <c r="A46" s="17" t="s">
        <v>56</v>
      </c>
      <c r="B46" s="17">
        <v>14</v>
      </c>
      <c r="C46" s="17" t="s">
        <v>57</v>
      </c>
      <c r="D46" s="18">
        <v>33.47</v>
      </c>
      <c r="E46" s="17" t="s">
        <v>58</v>
      </c>
      <c r="F46" s="17">
        <v>3456</v>
      </c>
      <c r="G46" s="19">
        <v>0</v>
      </c>
      <c r="H46" s="17" t="s">
        <v>59</v>
      </c>
      <c r="I46" s="17" t="s">
        <v>60</v>
      </c>
      <c r="J46" s="17">
        <v>4</v>
      </c>
      <c r="K46" s="20">
        <v>42.2085633198</v>
      </c>
      <c r="L46" s="20">
        <v>22.42605511</v>
      </c>
      <c r="M46" s="18">
        <v>0</v>
      </c>
      <c r="N46" s="18">
        <v>0</v>
      </c>
      <c r="O46" s="17">
        <v>40611</v>
      </c>
      <c r="P46" s="17">
        <v>39633</v>
      </c>
      <c r="Q46" s="21">
        <v>40611</v>
      </c>
      <c r="R46" s="21">
        <v>6170</v>
      </c>
      <c r="S46" s="17" t="s">
        <v>61</v>
      </c>
      <c r="T46" s="17" t="s">
        <v>68</v>
      </c>
      <c r="U46" s="21">
        <v>54.65</v>
      </c>
      <c r="V46" s="21">
        <v>1</v>
      </c>
      <c r="W46" s="21">
        <v>0</v>
      </c>
      <c r="X46" s="21">
        <v>0</v>
      </c>
      <c r="Y46" s="21">
        <f t="shared" si="0"/>
        <v>0</v>
      </c>
      <c r="Z46" s="21">
        <f t="shared" si="1"/>
        <v>0</v>
      </c>
      <c r="AA46" s="21">
        <v>0.30299999999999999</v>
      </c>
      <c r="AB46" s="22">
        <v>1.3914196162523301E-3</v>
      </c>
      <c r="AC46">
        <f t="shared" si="2"/>
        <v>2</v>
      </c>
      <c r="AD46">
        <f t="shared" si="3"/>
        <v>0</v>
      </c>
      <c r="AE46">
        <f t="shared" si="4"/>
        <v>0</v>
      </c>
      <c r="AF46">
        <f>'TP Factors'!$D$5</f>
        <v>0.88209793191670816</v>
      </c>
      <c r="AG46">
        <f t="shared" si="5"/>
        <v>0</v>
      </c>
    </row>
    <row r="47" spans="1:33">
      <c r="A47" s="17" t="s">
        <v>56</v>
      </c>
      <c r="B47" s="17">
        <v>14</v>
      </c>
      <c r="C47" s="17" t="s">
        <v>57</v>
      </c>
      <c r="D47" s="18">
        <v>33.47</v>
      </c>
      <c r="E47" s="17" t="s">
        <v>58</v>
      </c>
      <c r="F47" s="17">
        <v>3456</v>
      </c>
      <c r="G47" s="19">
        <v>0</v>
      </c>
      <c r="H47" s="17" t="s">
        <v>59</v>
      </c>
      <c r="I47" s="17" t="s">
        <v>60</v>
      </c>
      <c r="J47" s="17">
        <v>2220</v>
      </c>
      <c r="K47" s="20">
        <v>586.44745237400002</v>
      </c>
      <c r="L47" s="20">
        <v>14071.208737999999</v>
      </c>
      <c r="M47" s="18">
        <v>0</v>
      </c>
      <c r="N47" s="18">
        <v>0</v>
      </c>
      <c r="O47" s="17">
        <v>40618</v>
      </c>
      <c r="P47" s="17">
        <v>39640</v>
      </c>
      <c r="Q47" s="21">
        <v>40618</v>
      </c>
      <c r="R47" s="21">
        <v>6460</v>
      </c>
      <c r="S47" s="17" t="s">
        <v>61</v>
      </c>
      <c r="T47" s="17" t="s">
        <v>62</v>
      </c>
      <c r="U47" s="21">
        <v>54.65</v>
      </c>
      <c r="V47" s="21">
        <v>1</v>
      </c>
      <c r="W47" s="21">
        <v>0</v>
      </c>
      <c r="X47" s="21">
        <v>0</v>
      </c>
      <c r="Y47" s="21">
        <f t="shared" si="0"/>
        <v>0</v>
      </c>
      <c r="Z47" s="21">
        <f t="shared" si="1"/>
        <v>0</v>
      </c>
      <c r="AA47" s="21">
        <v>0.30299999999999999</v>
      </c>
      <c r="AB47" s="22">
        <v>2.6739149749917299E-2</v>
      </c>
      <c r="AC47">
        <f t="shared" si="2"/>
        <v>46</v>
      </c>
      <c r="AD47">
        <f t="shared" si="3"/>
        <v>0</v>
      </c>
      <c r="AE47">
        <f t="shared" si="4"/>
        <v>0</v>
      </c>
      <c r="AF47">
        <f>'TP Factors'!$D$5</f>
        <v>0.88209793191670816</v>
      </c>
      <c r="AG47">
        <f t="shared" si="5"/>
        <v>0</v>
      </c>
    </row>
    <row r="48" spans="1:33">
      <c r="A48" s="17" t="s">
        <v>56</v>
      </c>
      <c r="B48" s="17">
        <v>14</v>
      </c>
      <c r="C48" s="17" t="s">
        <v>57</v>
      </c>
      <c r="D48" s="18">
        <v>33.47</v>
      </c>
      <c r="E48" s="17" t="s">
        <v>58</v>
      </c>
      <c r="F48" s="17">
        <v>3456</v>
      </c>
      <c r="G48" s="19">
        <v>30.5</v>
      </c>
      <c r="H48" s="17" t="s">
        <v>59</v>
      </c>
      <c r="I48" s="17" t="s">
        <v>60</v>
      </c>
      <c r="J48" s="17">
        <v>279</v>
      </c>
      <c r="K48" s="20">
        <v>236.645663095</v>
      </c>
      <c r="L48" s="20">
        <v>1775.35621535</v>
      </c>
      <c r="M48" s="18">
        <v>0.54</v>
      </c>
      <c r="N48" s="18">
        <v>0.14000000000000001</v>
      </c>
      <c r="O48" s="17">
        <v>40626</v>
      </c>
      <c r="P48" s="17">
        <v>39648</v>
      </c>
      <c r="Q48" s="21">
        <v>40626</v>
      </c>
      <c r="R48" s="21">
        <v>2210</v>
      </c>
      <c r="S48" s="17" t="s">
        <v>69</v>
      </c>
      <c r="T48" s="17" t="s">
        <v>70</v>
      </c>
      <c r="U48" s="21">
        <v>54.65</v>
      </c>
      <c r="V48" s="21">
        <v>1</v>
      </c>
      <c r="W48" s="21">
        <v>1.92</v>
      </c>
      <c r="X48" s="21">
        <v>0.50600000000000001</v>
      </c>
      <c r="Y48" s="21">
        <f t="shared" si="0"/>
        <v>1.92</v>
      </c>
      <c r="Z48" s="21">
        <f t="shared" si="1"/>
        <v>0.50600000000000001</v>
      </c>
      <c r="AA48" s="21">
        <v>0.30199999999999999</v>
      </c>
      <c r="AB48" s="22">
        <v>0.43685647177539999</v>
      </c>
      <c r="AC48">
        <f t="shared" si="2"/>
        <v>741</v>
      </c>
      <c r="AD48">
        <f t="shared" si="3"/>
        <v>3</v>
      </c>
      <c r="AE48">
        <f t="shared" si="4"/>
        <v>0.8</v>
      </c>
      <c r="AF48">
        <f>'TP Factors'!$D$5</f>
        <v>0.88209793191670816</v>
      </c>
      <c r="AG48">
        <f t="shared" si="5"/>
        <v>0.7</v>
      </c>
    </row>
    <row r="49" spans="1:33">
      <c r="A49" s="17" t="s">
        <v>56</v>
      </c>
      <c r="B49" s="17">
        <v>14</v>
      </c>
      <c r="C49" s="17" t="s">
        <v>57</v>
      </c>
      <c r="D49" s="18">
        <v>33.47</v>
      </c>
      <c r="E49" s="17" t="s">
        <v>58</v>
      </c>
      <c r="F49" s="17">
        <v>3456</v>
      </c>
      <c r="G49" s="19">
        <v>30.5</v>
      </c>
      <c r="H49" s="17" t="s">
        <v>59</v>
      </c>
      <c r="I49" s="17" t="s">
        <v>60</v>
      </c>
      <c r="J49" s="17">
        <v>72</v>
      </c>
      <c r="K49" s="20">
        <v>146.997653034</v>
      </c>
      <c r="L49" s="20">
        <v>460.35566998100001</v>
      </c>
      <c r="M49" s="18">
        <v>0.14000000000000001</v>
      </c>
      <c r="N49" s="18">
        <v>0.04</v>
      </c>
      <c r="O49" s="17">
        <v>40630</v>
      </c>
      <c r="P49" s="17">
        <v>39652</v>
      </c>
      <c r="Q49" s="21">
        <v>40630</v>
      </c>
      <c r="R49" s="21">
        <v>2210</v>
      </c>
      <c r="S49" s="17" t="s">
        <v>69</v>
      </c>
      <c r="T49" s="17" t="s">
        <v>70</v>
      </c>
      <c r="U49" s="21">
        <v>54.65</v>
      </c>
      <c r="V49" s="21">
        <v>1</v>
      </c>
      <c r="W49" s="21">
        <v>1.92</v>
      </c>
      <c r="X49" s="21">
        <v>0.50600000000000001</v>
      </c>
      <c r="Y49" s="21">
        <f t="shared" si="0"/>
        <v>1.92</v>
      </c>
      <c r="Z49" s="21">
        <f t="shared" si="1"/>
        <v>0.50600000000000001</v>
      </c>
      <c r="AA49" s="21">
        <v>0.30199999999999999</v>
      </c>
      <c r="AB49" s="22">
        <v>0.110331156623975</v>
      </c>
      <c r="AC49">
        <f t="shared" si="2"/>
        <v>187</v>
      </c>
      <c r="AD49">
        <f t="shared" si="3"/>
        <v>1</v>
      </c>
      <c r="AE49">
        <f t="shared" si="4"/>
        <v>0.2</v>
      </c>
      <c r="AF49">
        <f>'TP Factors'!$D$5</f>
        <v>0.88209793191670816</v>
      </c>
      <c r="AG49">
        <f t="shared" si="5"/>
        <v>0.2</v>
      </c>
    </row>
    <row r="50" spans="1:33">
      <c r="A50" s="17" t="s">
        <v>56</v>
      </c>
      <c r="B50" s="17">
        <v>14</v>
      </c>
      <c r="C50" s="17" t="s">
        <v>57</v>
      </c>
      <c r="D50" s="18">
        <v>33.47</v>
      </c>
      <c r="E50" s="17" t="s">
        <v>58</v>
      </c>
      <c r="F50" s="17">
        <v>3456</v>
      </c>
      <c r="G50" s="19">
        <v>0</v>
      </c>
      <c r="H50" s="17" t="s">
        <v>59</v>
      </c>
      <c r="I50" s="17" t="s">
        <v>60</v>
      </c>
      <c r="J50" s="17">
        <v>1</v>
      </c>
      <c r="K50" s="20">
        <v>12.278172638499999</v>
      </c>
      <c r="L50" s="20">
        <v>4.6602715044599998</v>
      </c>
      <c r="M50" s="18">
        <v>0</v>
      </c>
      <c r="N50" s="18">
        <v>0</v>
      </c>
      <c r="O50" s="17">
        <v>40636</v>
      </c>
      <c r="P50" s="17">
        <v>39658</v>
      </c>
      <c r="Q50" s="21">
        <v>40636</v>
      </c>
      <c r="R50" s="21">
        <v>6170</v>
      </c>
      <c r="S50" s="17" t="s">
        <v>61</v>
      </c>
      <c r="T50" s="17" t="s">
        <v>68</v>
      </c>
      <c r="U50" s="21">
        <v>54.65</v>
      </c>
      <c r="V50" s="21">
        <v>1</v>
      </c>
      <c r="W50" s="21">
        <v>0</v>
      </c>
      <c r="X50" s="21">
        <v>0</v>
      </c>
      <c r="Y50" s="21">
        <f t="shared" si="0"/>
        <v>0</v>
      </c>
      <c r="Z50" s="21">
        <f t="shared" si="1"/>
        <v>0</v>
      </c>
      <c r="AA50" s="21">
        <v>0.30299999999999999</v>
      </c>
      <c r="AB50" s="22">
        <v>6.1285790088688003E-4</v>
      </c>
      <c r="AC50">
        <f t="shared" si="2"/>
        <v>1</v>
      </c>
      <c r="AD50">
        <f t="shared" si="3"/>
        <v>0</v>
      </c>
      <c r="AE50">
        <f t="shared" si="4"/>
        <v>0</v>
      </c>
      <c r="AF50">
        <f>'TP Factors'!$D$5</f>
        <v>0.88209793191670816</v>
      </c>
      <c r="AG50">
        <f t="shared" si="5"/>
        <v>0</v>
      </c>
    </row>
    <row r="51" spans="1:33">
      <c r="A51" s="17" t="s">
        <v>56</v>
      </c>
      <c r="B51" s="17">
        <v>14</v>
      </c>
      <c r="C51" s="17" t="s">
        <v>57</v>
      </c>
      <c r="D51" s="18">
        <v>33.47</v>
      </c>
      <c r="E51" s="17" t="s">
        <v>58</v>
      </c>
      <c r="F51" s="17">
        <v>3456</v>
      </c>
      <c r="G51" s="19">
        <v>30.5</v>
      </c>
      <c r="H51" s="17" t="s">
        <v>59</v>
      </c>
      <c r="I51" s="17" t="s">
        <v>60</v>
      </c>
      <c r="J51" s="17">
        <v>1</v>
      </c>
      <c r="K51" s="20">
        <v>14.576749205200001</v>
      </c>
      <c r="L51" s="20">
        <v>5.0733410771000003</v>
      </c>
      <c r="M51" s="18">
        <v>0</v>
      </c>
      <c r="N51" s="18">
        <v>0</v>
      </c>
      <c r="O51" s="17">
        <v>40640</v>
      </c>
      <c r="P51" s="17">
        <v>39662</v>
      </c>
      <c r="Q51" s="21">
        <v>40640</v>
      </c>
      <c r="R51" s="21">
        <v>2210</v>
      </c>
      <c r="S51" s="17" t="s">
        <v>69</v>
      </c>
      <c r="T51" s="17" t="s">
        <v>70</v>
      </c>
      <c r="U51" s="21">
        <v>54.65</v>
      </c>
      <c r="V51" s="21">
        <v>1</v>
      </c>
      <c r="W51" s="21">
        <v>1.92</v>
      </c>
      <c r="X51" s="21">
        <v>0.50600000000000001</v>
      </c>
      <c r="Y51" s="21">
        <f t="shared" si="0"/>
        <v>1.92</v>
      </c>
      <c r="Z51" s="21">
        <f t="shared" si="1"/>
        <v>0.50600000000000001</v>
      </c>
      <c r="AA51" s="21">
        <v>0.30199999999999999</v>
      </c>
      <c r="AB51" s="22">
        <v>1.2251526734569499E-3</v>
      </c>
      <c r="AC51">
        <f t="shared" si="2"/>
        <v>2</v>
      </c>
      <c r="AD51">
        <f t="shared" si="3"/>
        <v>0</v>
      </c>
      <c r="AE51">
        <f t="shared" si="4"/>
        <v>0</v>
      </c>
      <c r="AF51">
        <f>'TP Factors'!$D$5</f>
        <v>0.88209793191670816</v>
      </c>
      <c r="AG51">
        <f t="shared" si="5"/>
        <v>0</v>
      </c>
    </row>
    <row r="52" spans="1:33">
      <c r="A52" s="17" t="s">
        <v>56</v>
      </c>
      <c r="B52" s="17">
        <v>14</v>
      </c>
      <c r="C52" s="17" t="s">
        <v>57</v>
      </c>
      <c r="D52" s="18">
        <v>33.47</v>
      </c>
      <c r="E52" s="17" t="s">
        <v>58</v>
      </c>
      <c r="F52" s="17">
        <v>3456</v>
      </c>
      <c r="G52" s="19">
        <v>0</v>
      </c>
      <c r="H52" s="17" t="s">
        <v>59</v>
      </c>
      <c r="I52" s="17" t="s">
        <v>60</v>
      </c>
      <c r="J52" s="17">
        <v>2</v>
      </c>
      <c r="K52" s="20">
        <v>34.125040030299999</v>
      </c>
      <c r="L52" s="20">
        <v>13.872945382099999</v>
      </c>
      <c r="M52" s="18">
        <v>0</v>
      </c>
      <c r="N52" s="18">
        <v>0</v>
      </c>
      <c r="O52" s="17">
        <v>40644</v>
      </c>
      <c r="P52" s="17">
        <v>39666</v>
      </c>
      <c r="Q52" s="21">
        <v>40644</v>
      </c>
      <c r="R52" s="21">
        <v>6170</v>
      </c>
      <c r="S52" s="17" t="s">
        <v>61</v>
      </c>
      <c r="T52" s="17" t="s">
        <v>68</v>
      </c>
      <c r="U52" s="21">
        <v>54.65</v>
      </c>
      <c r="V52" s="21">
        <v>1</v>
      </c>
      <c r="W52" s="21">
        <v>0</v>
      </c>
      <c r="X52" s="21">
        <v>0</v>
      </c>
      <c r="Y52" s="21">
        <f t="shared" si="0"/>
        <v>0</v>
      </c>
      <c r="Z52" s="21">
        <f t="shared" si="1"/>
        <v>0</v>
      </c>
      <c r="AA52" s="21">
        <v>0.30299999999999999</v>
      </c>
      <c r="AB52" s="22">
        <v>2.5543168313309E-4</v>
      </c>
      <c r="AC52">
        <f t="shared" si="2"/>
        <v>0</v>
      </c>
      <c r="AD52">
        <f t="shared" si="3"/>
        <v>0</v>
      </c>
      <c r="AE52">
        <f t="shared" si="4"/>
        <v>0</v>
      </c>
      <c r="AF52">
        <f>'TP Factors'!$D$5</f>
        <v>0.88209793191670816</v>
      </c>
      <c r="AG52">
        <f t="shared" si="5"/>
        <v>0</v>
      </c>
    </row>
    <row r="53" spans="1:33">
      <c r="A53" s="17" t="s">
        <v>56</v>
      </c>
      <c r="B53" s="17">
        <v>14</v>
      </c>
      <c r="C53" s="17" t="s">
        <v>57</v>
      </c>
      <c r="D53" s="18">
        <v>33.47</v>
      </c>
      <c r="E53" s="17" t="s">
        <v>58</v>
      </c>
      <c r="F53" s="17">
        <v>3456</v>
      </c>
      <c r="G53" s="19">
        <v>30.5</v>
      </c>
      <c r="H53" s="17" t="s">
        <v>59</v>
      </c>
      <c r="I53" s="17" t="s">
        <v>60</v>
      </c>
      <c r="J53" s="17">
        <v>394</v>
      </c>
      <c r="K53" s="20">
        <v>343.25134658600001</v>
      </c>
      <c r="L53" s="20">
        <v>2506.91563941</v>
      </c>
      <c r="M53" s="18">
        <v>0.76</v>
      </c>
      <c r="N53" s="18">
        <v>0.2</v>
      </c>
      <c r="O53" s="17">
        <v>40654</v>
      </c>
      <c r="P53" s="17">
        <v>39676</v>
      </c>
      <c r="Q53" s="21">
        <v>40654</v>
      </c>
      <c r="R53" s="21">
        <v>2210</v>
      </c>
      <c r="S53" s="17" t="s">
        <v>69</v>
      </c>
      <c r="T53" s="17" t="s">
        <v>70</v>
      </c>
      <c r="U53" s="21">
        <v>54.65</v>
      </c>
      <c r="V53" s="21">
        <v>1</v>
      </c>
      <c r="W53" s="21">
        <v>1.92</v>
      </c>
      <c r="X53" s="21">
        <v>0.50600000000000001</v>
      </c>
      <c r="Y53" s="21">
        <f t="shared" si="0"/>
        <v>1.92</v>
      </c>
      <c r="Z53" s="21">
        <f t="shared" si="1"/>
        <v>0.50600000000000001</v>
      </c>
      <c r="AA53" s="21">
        <v>0.30199999999999999</v>
      </c>
      <c r="AB53" s="22">
        <v>0.60614153090983702</v>
      </c>
      <c r="AC53">
        <f t="shared" si="2"/>
        <v>1028</v>
      </c>
      <c r="AD53">
        <f t="shared" si="3"/>
        <v>4</v>
      </c>
      <c r="AE53">
        <f t="shared" si="4"/>
        <v>1.1000000000000001</v>
      </c>
      <c r="AF53">
        <f>'TP Factors'!$D$5</f>
        <v>0.88209793191670816</v>
      </c>
      <c r="AG53">
        <f t="shared" si="5"/>
        <v>1</v>
      </c>
    </row>
    <row r="54" spans="1:33">
      <c r="A54" s="17" t="s">
        <v>56</v>
      </c>
      <c r="B54" s="17">
        <v>14</v>
      </c>
      <c r="C54" s="17" t="s">
        <v>57</v>
      </c>
      <c r="D54" s="18">
        <v>33.47</v>
      </c>
      <c r="E54" s="17" t="s">
        <v>58</v>
      </c>
      <c r="F54" s="17">
        <v>3456</v>
      </c>
      <c r="G54" s="19">
        <v>30.5</v>
      </c>
      <c r="H54" s="17" t="s">
        <v>59</v>
      </c>
      <c r="I54" s="17" t="s">
        <v>60</v>
      </c>
      <c r="J54" s="17">
        <v>52</v>
      </c>
      <c r="K54" s="20">
        <v>144.19745229099999</v>
      </c>
      <c r="L54" s="20">
        <v>328.778853486</v>
      </c>
      <c r="M54" s="18">
        <v>0.1</v>
      </c>
      <c r="N54" s="18">
        <v>0.03</v>
      </c>
      <c r="O54" s="17">
        <v>40683</v>
      </c>
      <c r="P54" s="17">
        <v>39704</v>
      </c>
      <c r="Q54" s="21">
        <v>40683</v>
      </c>
      <c r="R54" s="21">
        <v>2210</v>
      </c>
      <c r="S54" s="17" t="s">
        <v>69</v>
      </c>
      <c r="T54" s="17" t="s">
        <v>70</v>
      </c>
      <c r="U54" s="21">
        <v>54.65</v>
      </c>
      <c r="V54" s="21">
        <v>1</v>
      </c>
      <c r="W54" s="21">
        <v>1.92</v>
      </c>
      <c r="X54" s="21">
        <v>0.50600000000000001</v>
      </c>
      <c r="Y54" s="21">
        <f t="shared" si="0"/>
        <v>1.92</v>
      </c>
      <c r="Z54" s="21">
        <f t="shared" si="1"/>
        <v>0.50600000000000001</v>
      </c>
      <c r="AA54" s="21">
        <v>0.30199999999999999</v>
      </c>
      <c r="AB54" s="22">
        <v>7.7491887905107096E-2</v>
      </c>
      <c r="AC54">
        <f t="shared" si="2"/>
        <v>131</v>
      </c>
      <c r="AD54">
        <f t="shared" si="3"/>
        <v>1</v>
      </c>
      <c r="AE54">
        <f t="shared" si="4"/>
        <v>0.1</v>
      </c>
      <c r="AF54">
        <f>'TP Factors'!$D$5</f>
        <v>0.88209793191670816</v>
      </c>
      <c r="AG54">
        <f t="shared" si="5"/>
        <v>0.1</v>
      </c>
    </row>
    <row r="55" spans="1:33">
      <c r="A55" s="17" t="s">
        <v>56</v>
      </c>
      <c r="B55" s="17">
        <v>14</v>
      </c>
      <c r="C55" s="17" t="s">
        <v>57</v>
      </c>
      <c r="D55" s="18">
        <v>33.47</v>
      </c>
      <c r="E55" s="17" t="s">
        <v>58</v>
      </c>
      <c r="F55" s="17">
        <v>3456</v>
      </c>
      <c r="G55" s="19">
        <v>0</v>
      </c>
      <c r="H55" s="17" t="s">
        <v>59</v>
      </c>
      <c r="I55" s="17" t="s">
        <v>60</v>
      </c>
      <c r="J55" s="17">
        <v>7</v>
      </c>
      <c r="K55" s="20">
        <v>54.172446513899999</v>
      </c>
      <c r="L55" s="20">
        <v>46.815120526299999</v>
      </c>
      <c r="M55" s="18">
        <v>0</v>
      </c>
      <c r="N55" s="18">
        <v>0</v>
      </c>
      <c r="O55" s="17">
        <v>40697</v>
      </c>
      <c r="P55" s="17">
        <v>39718</v>
      </c>
      <c r="Q55" s="21">
        <v>40697</v>
      </c>
      <c r="R55" s="21">
        <v>6170</v>
      </c>
      <c r="S55" s="17" t="s">
        <v>61</v>
      </c>
      <c r="T55" s="17" t="s">
        <v>68</v>
      </c>
      <c r="U55" s="21">
        <v>54.65</v>
      </c>
      <c r="V55" s="21">
        <v>1</v>
      </c>
      <c r="W55" s="21">
        <v>0</v>
      </c>
      <c r="X55" s="21">
        <v>0</v>
      </c>
      <c r="Y55" s="21">
        <f t="shared" si="0"/>
        <v>0</v>
      </c>
      <c r="Z55" s="21">
        <f t="shared" si="1"/>
        <v>0</v>
      </c>
      <c r="AA55" s="21">
        <v>0.30299999999999999</v>
      </c>
      <c r="AB55" s="22">
        <v>1.67162826493405E-3</v>
      </c>
      <c r="AC55">
        <f t="shared" si="2"/>
        <v>3</v>
      </c>
      <c r="AD55">
        <f t="shared" si="3"/>
        <v>0</v>
      </c>
      <c r="AE55">
        <f t="shared" si="4"/>
        <v>0</v>
      </c>
      <c r="AF55">
        <f>'TP Factors'!$D$5</f>
        <v>0.88209793191670816</v>
      </c>
      <c r="AG55">
        <f t="shared" si="5"/>
        <v>0</v>
      </c>
    </row>
    <row r="56" spans="1:33">
      <c r="A56" s="17" t="s">
        <v>56</v>
      </c>
      <c r="B56" s="17">
        <v>14</v>
      </c>
      <c r="C56" s="17" t="s">
        <v>57</v>
      </c>
      <c r="D56" s="18">
        <v>33.47</v>
      </c>
      <c r="E56" s="17" t="s">
        <v>58</v>
      </c>
      <c r="F56" s="17">
        <v>3456</v>
      </c>
      <c r="G56" s="19">
        <v>0</v>
      </c>
      <c r="H56" s="17" t="s">
        <v>59</v>
      </c>
      <c r="I56" s="17" t="s">
        <v>60</v>
      </c>
      <c r="J56" s="17">
        <v>685</v>
      </c>
      <c r="K56" s="20">
        <v>257.96314380000001</v>
      </c>
      <c r="L56" s="20">
        <v>4338.9729673100001</v>
      </c>
      <c r="M56" s="18">
        <v>0</v>
      </c>
      <c r="N56" s="18">
        <v>0</v>
      </c>
      <c r="O56" s="17">
        <v>40699</v>
      </c>
      <c r="P56" s="17">
        <v>39720</v>
      </c>
      <c r="Q56" s="21">
        <v>40699</v>
      </c>
      <c r="R56" s="21">
        <v>6170</v>
      </c>
      <c r="S56" s="17" t="s">
        <v>61</v>
      </c>
      <c r="T56" s="17" t="s">
        <v>68</v>
      </c>
      <c r="U56" s="21">
        <v>54.65</v>
      </c>
      <c r="V56" s="21">
        <v>1</v>
      </c>
      <c r="W56" s="21">
        <v>0</v>
      </c>
      <c r="X56" s="21">
        <v>0</v>
      </c>
      <c r="Y56" s="21">
        <f t="shared" si="0"/>
        <v>0</v>
      </c>
      <c r="Z56" s="21">
        <f t="shared" si="1"/>
        <v>0</v>
      </c>
      <c r="AA56" s="21">
        <v>0.30299999999999999</v>
      </c>
      <c r="AB56" s="22">
        <v>2.7488766471930001E-3</v>
      </c>
      <c r="AC56">
        <f t="shared" si="2"/>
        <v>5</v>
      </c>
      <c r="AD56">
        <f t="shared" si="3"/>
        <v>0</v>
      </c>
      <c r="AE56">
        <f t="shared" si="4"/>
        <v>0</v>
      </c>
      <c r="AF56">
        <f>'TP Factors'!$D$5</f>
        <v>0.88209793191670816</v>
      </c>
      <c r="AG56">
        <f t="shared" si="5"/>
        <v>0</v>
      </c>
    </row>
    <row r="57" spans="1:33">
      <c r="A57" s="17" t="s">
        <v>56</v>
      </c>
      <c r="B57" s="17">
        <v>14</v>
      </c>
      <c r="C57" s="17" t="s">
        <v>57</v>
      </c>
      <c r="D57" s="18">
        <v>33.47</v>
      </c>
      <c r="E57" s="17" t="s">
        <v>58</v>
      </c>
      <c r="F57" s="17">
        <v>3456</v>
      </c>
      <c r="G57" s="19">
        <v>0</v>
      </c>
      <c r="H57" s="17" t="s">
        <v>59</v>
      </c>
      <c r="I57" s="17" t="s">
        <v>60</v>
      </c>
      <c r="J57" s="17">
        <v>689</v>
      </c>
      <c r="K57" s="20">
        <v>275.97681620499998</v>
      </c>
      <c r="L57" s="20">
        <v>4369.5706096000004</v>
      </c>
      <c r="M57" s="18">
        <v>0</v>
      </c>
      <c r="N57" s="18">
        <v>0</v>
      </c>
      <c r="O57" s="17">
        <v>40716</v>
      </c>
      <c r="P57" s="17">
        <v>39737</v>
      </c>
      <c r="Q57" s="21">
        <v>40716</v>
      </c>
      <c r="R57" s="21">
        <v>6170</v>
      </c>
      <c r="S57" s="17" t="s">
        <v>61</v>
      </c>
      <c r="T57" s="17" t="s">
        <v>68</v>
      </c>
      <c r="U57" s="21">
        <v>54.65</v>
      </c>
      <c r="V57" s="21">
        <v>1</v>
      </c>
      <c r="W57" s="21">
        <v>0</v>
      </c>
      <c r="X57" s="21">
        <v>0</v>
      </c>
      <c r="Y57" s="21">
        <f t="shared" si="0"/>
        <v>0</v>
      </c>
      <c r="Z57" s="21">
        <f t="shared" si="1"/>
        <v>0</v>
      </c>
      <c r="AA57" s="21">
        <v>0.30299999999999999</v>
      </c>
      <c r="AB57" s="22">
        <v>3.9302772043820697E-3</v>
      </c>
      <c r="AC57">
        <f t="shared" si="2"/>
        <v>7</v>
      </c>
      <c r="AD57">
        <f t="shared" si="3"/>
        <v>0</v>
      </c>
      <c r="AE57">
        <f t="shared" si="4"/>
        <v>0</v>
      </c>
      <c r="AF57">
        <f>'TP Factors'!$D$5</f>
        <v>0.88209793191670816</v>
      </c>
      <c r="AG57">
        <f t="shared" si="5"/>
        <v>0</v>
      </c>
    </row>
    <row r="58" spans="1:33">
      <c r="A58" s="17" t="s">
        <v>56</v>
      </c>
      <c r="B58" s="17">
        <v>14</v>
      </c>
      <c r="C58" s="17" t="s">
        <v>57</v>
      </c>
      <c r="D58" s="18">
        <v>33.47</v>
      </c>
      <c r="E58" s="17" t="s">
        <v>58</v>
      </c>
      <c r="F58" s="17">
        <v>3456</v>
      </c>
      <c r="G58" s="19">
        <v>0</v>
      </c>
      <c r="H58" s="17" t="s">
        <v>59</v>
      </c>
      <c r="I58" s="17" t="s">
        <v>60</v>
      </c>
      <c r="J58" s="17">
        <v>212210</v>
      </c>
      <c r="K58" s="20">
        <v>30295.022350499999</v>
      </c>
      <c r="L58" s="20">
        <v>1345141.3339800001</v>
      </c>
      <c r="M58" s="18">
        <v>0</v>
      </c>
      <c r="N58" s="18">
        <v>0</v>
      </c>
      <c r="O58" s="17">
        <v>38886</v>
      </c>
      <c r="P58" s="17">
        <v>37919</v>
      </c>
      <c r="Q58" s="21">
        <v>38886</v>
      </c>
      <c r="R58" s="21">
        <v>6460</v>
      </c>
      <c r="S58" s="17" t="s">
        <v>69</v>
      </c>
      <c r="T58" s="17" t="s">
        <v>71</v>
      </c>
      <c r="U58" s="21">
        <v>54.65</v>
      </c>
      <c r="V58" s="21">
        <v>1</v>
      </c>
      <c r="W58" s="21">
        <v>0</v>
      </c>
      <c r="X58" s="21">
        <v>0</v>
      </c>
      <c r="Y58" s="21">
        <f t="shared" si="0"/>
        <v>0</v>
      </c>
      <c r="Z58" s="21">
        <f t="shared" si="1"/>
        <v>0</v>
      </c>
      <c r="AA58" s="21">
        <v>0.30299999999999999</v>
      </c>
      <c r="AB58" s="22">
        <v>2.2065711731889001E-4</v>
      </c>
      <c r="AC58">
        <f t="shared" si="2"/>
        <v>0</v>
      </c>
      <c r="AD58">
        <f t="shared" si="3"/>
        <v>0</v>
      </c>
      <c r="AE58">
        <f t="shared" si="4"/>
        <v>0</v>
      </c>
      <c r="AF58">
        <f>'TP Factors'!$D$5</f>
        <v>0.88209793191670816</v>
      </c>
      <c r="AG58">
        <f t="shared" si="5"/>
        <v>0</v>
      </c>
    </row>
    <row r="59" spans="1:33">
      <c r="A59" s="17" t="s">
        <v>56</v>
      </c>
      <c r="B59" s="17">
        <v>14</v>
      </c>
      <c r="C59" s="17" t="s">
        <v>57</v>
      </c>
      <c r="D59" s="18">
        <v>33.47</v>
      </c>
      <c r="E59" s="17" t="s">
        <v>58</v>
      </c>
      <c r="F59" s="17">
        <v>3456</v>
      </c>
      <c r="G59" s="19">
        <v>0</v>
      </c>
      <c r="H59" s="17" t="s">
        <v>59</v>
      </c>
      <c r="I59" s="17" t="s">
        <v>60</v>
      </c>
      <c r="J59" s="17">
        <v>10667</v>
      </c>
      <c r="K59" s="20">
        <v>4236.69829476</v>
      </c>
      <c r="L59" s="20">
        <v>67616.974994400007</v>
      </c>
      <c r="M59" s="18">
        <v>0</v>
      </c>
      <c r="N59" s="18">
        <v>0</v>
      </c>
      <c r="O59" s="17">
        <v>42331</v>
      </c>
      <c r="P59" s="17">
        <v>41329</v>
      </c>
      <c r="Q59" s="21">
        <v>42331</v>
      </c>
      <c r="R59" s="21">
        <v>6170</v>
      </c>
      <c r="S59" s="17" t="s">
        <v>69</v>
      </c>
      <c r="T59" s="17" t="s">
        <v>72</v>
      </c>
      <c r="U59" s="21">
        <v>54.65</v>
      </c>
      <c r="V59" s="21">
        <v>1</v>
      </c>
      <c r="W59" s="21">
        <v>0</v>
      </c>
      <c r="X59" s="21">
        <v>0</v>
      </c>
      <c r="Y59" s="21">
        <f t="shared" si="0"/>
        <v>0</v>
      </c>
      <c r="Z59" s="21">
        <f t="shared" si="1"/>
        <v>0</v>
      </c>
      <c r="AA59" s="21">
        <v>0.30299999999999999</v>
      </c>
      <c r="AB59" s="22">
        <v>3.0698321714975298E-2</v>
      </c>
      <c r="AC59">
        <f t="shared" si="2"/>
        <v>52</v>
      </c>
      <c r="AD59">
        <f t="shared" si="3"/>
        <v>0</v>
      </c>
      <c r="AE59">
        <f t="shared" si="4"/>
        <v>0</v>
      </c>
      <c r="AF59">
        <f>'TP Factors'!$D$5</f>
        <v>0.88209793191670816</v>
      </c>
      <c r="AG59">
        <f t="shared" si="5"/>
        <v>0</v>
      </c>
    </row>
    <row r="60" spans="1:33">
      <c r="A60" s="17" t="s">
        <v>56</v>
      </c>
      <c r="B60" s="17">
        <v>14</v>
      </c>
      <c r="C60" s="17" t="s">
        <v>57</v>
      </c>
      <c r="D60" s="18">
        <v>33.47</v>
      </c>
      <c r="E60" s="17" t="s">
        <v>58</v>
      </c>
      <c r="F60" s="17">
        <v>3456</v>
      </c>
      <c r="G60" s="19">
        <v>0</v>
      </c>
      <c r="H60" s="17" t="s">
        <v>59</v>
      </c>
      <c r="I60" s="17" t="s">
        <v>60</v>
      </c>
      <c r="J60" s="17">
        <v>1225</v>
      </c>
      <c r="K60" s="20">
        <v>654.76196997399995</v>
      </c>
      <c r="L60" s="20">
        <v>7763.6607513099998</v>
      </c>
      <c r="M60" s="18">
        <v>0</v>
      </c>
      <c r="N60" s="18">
        <v>0</v>
      </c>
      <c r="O60" s="17">
        <v>42367</v>
      </c>
      <c r="P60" s="17">
        <v>41364</v>
      </c>
      <c r="Q60" s="21">
        <v>42367</v>
      </c>
      <c r="R60" s="21">
        <v>6170</v>
      </c>
      <c r="S60" s="17" t="s">
        <v>61</v>
      </c>
      <c r="T60" s="17" t="s">
        <v>68</v>
      </c>
      <c r="U60" s="21">
        <v>54.65</v>
      </c>
      <c r="V60" s="21">
        <v>1</v>
      </c>
      <c r="W60" s="21">
        <v>0</v>
      </c>
      <c r="X60" s="21">
        <v>0</v>
      </c>
      <c r="Y60" s="21">
        <f t="shared" si="0"/>
        <v>0</v>
      </c>
      <c r="Z60" s="21">
        <f t="shared" si="1"/>
        <v>0</v>
      </c>
      <c r="AA60" s="21">
        <v>0.30299999999999999</v>
      </c>
      <c r="AB60" s="22">
        <v>7.7487572902764298E-3</v>
      </c>
      <c r="AC60">
        <f t="shared" si="2"/>
        <v>13</v>
      </c>
      <c r="AD60">
        <f t="shared" si="3"/>
        <v>0</v>
      </c>
      <c r="AE60">
        <f t="shared" si="4"/>
        <v>0</v>
      </c>
      <c r="AF60">
        <f>'TP Factors'!$D$5</f>
        <v>0.88209793191670816</v>
      </c>
      <c r="AG60">
        <f t="shared" si="5"/>
        <v>0</v>
      </c>
    </row>
    <row r="61" spans="1:33">
      <c r="A61" s="17" t="s">
        <v>56</v>
      </c>
      <c r="B61" s="17">
        <v>14</v>
      </c>
      <c r="C61" s="17" t="s">
        <v>57</v>
      </c>
      <c r="D61" s="18">
        <v>33.47</v>
      </c>
      <c r="E61" s="17" t="s">
        <v>58</v>
      </c>
      <c r="F61" s="17">
        <v>3456</v>
      </c>
      <c r="G61" s="19">
        <v>30.5</v>
      </c>
      <c r="H61" s="17" t="s">
        <v>59</v>
      </c>
      <c r="I61" s="17" t="s">
        <v>60</v>
      </c>
      <c r="J61" s="17">
        <v>1097</v>
      </c>
      <c r="K61" s="20">
        <v>469.04850615999999</v>
      </c>
      <c r="L61" s="20">
        <v>6977.6151234899999</v>
      </c>
      <c r="M61" s="18">
        <v>2.11</v>
      </c>
      <c r="N61" s="18">
        <v>0.56000000000000005</v>
      </c>
      <c r="O61" s="17">
        <v>42492</v>
      </c>
      <c r="P61" s="17">
        <v>41487</v>
      </c>
      <c r="Q61" s="21">
        <v>42492</v>
      </c>
      <c r="R61" s="21">
        <v>2210</v>
      </c>
      <c r="S61" s="17" t="s">
        <v>69</v>
      </c>
      <c r="T61" s="17" t="s">
        <v>70</v>
      </c>
      <c r="U61" s="21">
        <v>54.65</v>
      </c>
      <c r="V61" s="21">
        <v>1</v>
      </c>
      <c r="W61" s="21">
        <v>1.92</v>
      </c>
      <c r="X61" s="21">
        <v>0.50600000000000001</v>
      </c>
      <c r="Y61" s="21">
        <f t="shared" si="0"/>
        <v>1.92</v>
      </c>
      <c r="Z61" s="21">
        <f t="shared" si="1"/>
        <v>0.50600000000000001</v>
      </c>
      <c r="AA61" s="21">
        <v>0.30199999999999999</v>
      </c>
      <c r="AB61" s="22">
        <v>1.7082311561166801</v>
      </c>
      <c r="AC61">
        <f t="shared" si="2"/>
        <v>2898</v>
      </c>
      <c r="AD61">
        <f t="shared" si="3"/>
        <v>12</v>
      </c>
      <c r="AE61">
        <f t="shared" si="4"/>
        <v>3.2</v>
      </c>
      <c r="AF61">
        <f>'TP Factors'!$D$5</f>
        <v>0.88209793191670816</v>
      </c>
      <c r="AG61">
        <f t="shared" si="5"/>
        <v>2.8</v>
      </c>
    </row>
    <row r="62" spans="1:33">
      <c r="A62" s="17" t="s">
        <v>56</v>
      </c>
      <c r="B62" s="17">
        <v>14</v>
      </c>
      <c r="C62" s="17" t="s">
        <v>57</v>
      </c>
      <c r="D62" s="18">
        <v>33.47</v>
      </c>
      <c r="E62" s="17" t="s">
        <v>58</v>
      </c>
      <c r="F62" s="17">
        <v>3456</v>
      </c>
      <c r="G62" s="19">
        <v>30.5</v>
      </c>
      <c r="H62" s="17" t="s">
        <v>59</v>
      </c>
      <c r="I62" s="17" t="s">
        <v>60</v>
      </c>
      <c r="J62" s="17">
        <v>677</v>
      </c>
      <c r="K62" s="20">
        <v>289.86959006199999</v>
      </c>
      <c r="L62" s="20">
        <v>4851.6588220100002</v>
      </c>
      <c r="M62" s="18">
        <v>1.3</v>
      </c>
      <c r="N62" s="18">
        <v>0.34</v>
      </c>
      <c r="O62" s="17">
        <v>42511</v>
      </c>
      <c r="P62" s="17">
        <v>41506</v>
      </c>
      <c r="Q62" s="21">
        <v>42511</v>
      </c>
      <c r="R62" s="21">
        <v>2210</v>
      </c>
      <c r="S62" s="17" t="s">
        <v>61</v>
      </c>
      <c r="T62" s="17" t="s">
        <v>63</v>
      </c>
      <c r="U62" s="21">
        <v>54.65</v>
      </c>
      <c r="V62" s="21">
        <v>1</v>
      </c>
      <c r="W62" s="21">
        <v>1.92</v>
      </c>
      <c r="X62" s="21">
        <v>0.50600000000000001</v>
      </c>
      <c r="Y62" s="21">
        <f t="shared" si="0"/>
        <v>1.92</v>
      </c>
      <c r="Z62" s="21">
        <f t="shared" si="1"/>
        <v>0.50600000000000001</v>
      </c>
      <c r="AA62" s="21">
        <v>0.26800000000000002</v>
      </c>
      <c r="AB62" s="22">
        <v>1.19526780199201</v>
      </c>
      <c r="AC62">
        <f t="shared" si="2"/>
        <v>1799</v>
      </c>
      <c r="AD62">
        <f t="shared" si="3"/>
        <v>8</v>
      </c>
      <c r="AE62">
        <f t="shared" si="4"/>
        <v>2</v>
      </c>
      <c r="AF62">
        <f>'TP Factors'!$D$5</f>
        <v>0.88209793191670816</v>
      </c>
      <c r="AG62">
        <f t="shared" si="5"/>
        <v>1.8</v>
      </c>
    </row>
    <row r="63" spans="1:33">
      <c r="A63" s="17" t="s">
        <v>56</v>
      </c>
      <c r="B63" s="17">
        <v>14</v>
      </c>
      <c r="C63" s="17" t="s">
        <v>57</v>
      </c>
      <c r="D63" s="18">
        <v>33.47</v>
      </c>
      <c r="E63" s="17" t="s">
        <v>58</v>
      </c>
      <c r="F63" s="17">
        <v>3456</v>
      </c>
      <c r="G63" s="19">
        <v>30.5</v>
      </c>
      <c r="H63" s="17" t="s">
        <v>59</v>
      </c>
      <c r="I63" s="17" t="s">
        <v>60</v>
      </c>
      <c r="J63" s="17">
        <v>102</v>
      </c>
      <c r="K63" s="20">
        <v>121.527110377</v>
      </c>
      <c r="L63" s="20">
        <v>651.04644704600003</v>
      </c>
      <c r="M63" s="18">
        <v>0.2</v>
      </c>
      <c r="N63" s="18">
        <v>0.05</v>
      </c>
      <c r="O63" s="17">
        <v>42533</v>
      </c>
      <c r="P63" s="17">
        <v>41528</v>
      </c>
      <c r="Q63" s="21">
        <v>42533</v>
      </c>
      <c r="R63" s="21">
        <v>2210</v>
      </c>
      <c r="S63" s="17" t="s">
        <v>69</v>
      </c>
      <c r="T63" s="17" t="s">
        <v>70</v>
      </c>
      <c r="U63" s="21">
        <v>54.65</v>
      </c>
      <c r="V63" s="21">
        <v>1</v>
      </c>
      <c r="W63" s="21">
        <v>1.92</v>
      </c>
      <c r="X63" s="21">
        <v>0.50600000000000001</v>
      </c>
      <c r="Y63" s="21">
        <f t="shared" si="0"/>
        <v>1.92</v>
      </c>
      <c r="Z63" s="21">
        <f t="shared" si="1"/>
        <v>0.50600000000000001</v>
      </c>
      <c r="AA63" s="21">
        <v>0.30199999999999999</v>
      </c>
      <c r="AB63" s="22">
        <v>0.154126816298636</v>
      </c>
      <c r="AC63">
        <f t="shared" si="2"/>
        <v>261</v>
      </c>
      <c r="AD63">
        <f t="shared" si="3"/>
        <v>1</v>
      </c>
      <c r="AE63">
        <f t="shared" si="4"/>
        <v>0.3</v>
      </c>
      <c r="AF63">
        <f>'TP Factors'!$D$5</f>
        <v>0.88209793191670816</v>
      </c>
      <c r="AG63">
        <f t="shared" si="5"/>
        <v>0.3</v>
      </c>
    </row>
    <row r="64" spans="1:33">
      <c r="A64" s="17" t="s">
        <v>56</v>
      </c>
      <c r="B64" s="17">
        <v>14</v>
      </c>
      <c r="C64" s="17" t="s">
        <v>57</v>
      </c>
      <c r="D64" s="18">
        <v>33.47</v>
      </c>
      <c r="E64" s="17" t="s">
        <v>58</v>
      </c>
      <c r="F64" s="17">
        <v>3456</v>
      </c>
      <c r="G64" s="19">
        <v>0</v>
      </c>
      <c r="H64" s="17" t="s">
        <v>59</v>
      </c>
      <c r="I64" s="17" t="s">
        <v>60</v>
      </c>
      <c r="J64" s="17">
        <v>12064</v>
      </c>
      <c r="K64" s="20">
        <v>3447.5949154999998</v>
      </c>
      <c r="L64" s="20">
        <v>76471.605875199995</v>
      </c>
      <c r="M64" s="18">
        <v>0</v>
      </c>
      <c r="N64" s="18">
        <v>0</v>
      </c>
      <c r="O64" s="17">
        <v>42535</v>
      </c>
      <c r="P64" s="17">
        <v>41530</v>
      </c>
      <c r="Q64" s="21">
        <v>42535</v>
      </c>
      <c r="R64" s="21">
        <v>6300</v>
      </c>
      <c r="S64" s="17" t="s">
        <v>69</v>
      </c>
      <c r="T64" s="17" t="s">
        <v>73</v>
      </c>
      <c r="U64" s="21">
        <v>54.65</v>
      </c>
      <c r="V64" s="21">
        <v>1</v>
      </c>
      <c r="W64" s="21">
        <v>0</v>
      </c>
      <c r="X64" s="21">
        <v>0</v>
      </c>
      <c r="Y64" s="21">
        <f t="shared" si="0"/>
        <v>0</v>
      </c>
      <c r="Z64" s="21">
        <f t="shared" si="1"/>
        <v>0</v>
      </c>
      <c r="AA64" s="21">
        <v>0.30299999999999999</v>
      </c>
      <c r="AB64" s="22">
        <v>1.62460589966478E-2</v>
      </c>
      <c r="AC64">
        <f t="shared" si="2"/>
        <v>28</v>
      </c>
      <c r="AD64">
        <f t="shared" si="3"/>
        <v>0</v>
      </c>
      <c r="AE64">
        <f t="shared" si="4"/>
        <v>0</v>
      </c>
      <c r="AF64">
        <f>'TP Factors'!$D$5</f>
        <v>0.88209793191670816</v>
      </c>
      <c r="AG64">
        <f t="shared" si="5"/>
        <v>0</v>
      </c>
    </row>
    <row r="65" spans="1:33">
      <c r="A65" s="17" t="s">
        <v>56</v>
      </c>
      <c r="B65" s="17">
        <v>14</v>
      </c>
      <c r="C65" s="17" t="s">
        <v>57</v>
      </c>
      <c r="D65" s="18">
        <v>33.47</v>
      </c>
      <c r="E65" s="17" t="s">
        <v>58</v>
      </c>
      <c r="F65" s="17">
        <v>3456</v>
      </c>
      <c r="G65" s="19">
        <v>0</v>
      </c>
      <c r="H65" s="17" t="s">
        <v>59</v>
      </c>
      <c r="I65" s="17" t="s">
        <v>60</v>
      </c>
      <c r="J65" s="17">
        <v>1335</v>
      </c>
      <c r="K65" s="20">
        <v>406.80004378199999</v>
      </c>
      <c r="L65" s="20">
        <v>8462.9619737800003</v>
      </c>
      <c r="M65" s="18">
        <v>0</v>
      </c>
      <c r="N65" s="18">
        <v>0</v>
      </c>
      <c r="O65" s="17">
        <v>42536</v>
      </c>
      <c r="P65" s="17">
        <v>41531</v>
      </c>
      <c r="Q65" s="21">
        <v>42536</v>
      </c>
      <c r="R65" s="21">
        <v>6170</v>
      </c>
      <c r="S65" s="17" t="s">
        <v>69</v>
      </c>
      <c r="T65" s="17" t="s">
        <v>72</v>
      </c>
      <c r="U65" s="21">
        <v>54.65</v>
      </c>
      <c r="V65" s="21">
        <v>1</v>
      </c>
      <c r="W65" s="21">
        <v>0</v>
      </c>
      <c r="X65" s="21">
        <v>0</v>
      </c>
      <c r="Y65" s="21">
        <f t="shared" si="0"/>
        <v>0</v>
      </c>
      <c r="Z65" s="21">
        <f t="shared" si="1"/>
        <v>0</v>
      </c>
      <c r="AA65" s="21">
        <v>0.30299999999999999</v>
      </c>
      <c r="AB65" s="22">
        <v>2.30251972354127E-2</v>
      </c>
      <c r="AC65">
        <f t="shared" si="2"/>
        <v>39</v>
      </c>
      <c r="AD65">
        <f t="shared" si="3"/>
        <v>0</v>
      </c>
      <c r="AE65">
        <f t="shared" si="4"/>
        <v>0</v>
      </c>
      <c r="AF65">
        <f>'TP Factors'!$D$5</f>
        <v>0.88209793191670816</v>
      </c>
      <c r="AG65">
        <f t="shared" si="5"/>
        <v>0</v>
      </c>
    </row>
    <row r="66" spans="1:33">
      <c r="A66" s="17" t="s">
        <v>56</v>
      </c>
      <c r="B66" s="17">
        <v>14</v>
      </c>
      <c r="C66" s="17" t="s">
        <v>57</v>
      </c>
      <c r="D66" s="18">
        <v>33.47</v>
      </c>
      <c r="E66" s="17" t="s">
        <v>58</v>
      </c>
      <c r="F66" s="17">
        <v>3456</v>
      </c>
      <c r="G66" s="19">
        <v>0</v>
      </c>
      <c r="H66" s="17" t="s">
        <v>59</v>
      </c>
      <c r="I66" s="17" t="s">
        <v>60</v>
      </c>
      <c r="J66" s="17">
        <v>3272</v>
      </c>
      <c r="K66" s="20">
        <v>732.70610594300001</v>
      </c>
      <c r="L66" s="20">
        <v>20739.675844400001</v>
      </c>
      <c r="M66" s="18">
        <v>0</v>
      </c>
      <c r="N66" s="18">
        <v>0</v>
      </c>
      <c r="O66" s="17">
        <v>42541</v>
      </c>
      <c r="P66" s="17">
        <v>41536</v>
      </c>
      <c r="Q66" s="21">
        <v>42541</v>
      </c>
      <c r="R66" s="21">
        <v>6170</v>
      </c>
      <c r="S66" s="17" t="s">
        <v>61</v>
      </c>
      <c r="T66" s="17" t="s">
        <v>68</v>
      </c>
      <c r="U66" s="21">
        <v>54.65</v>
      </c>
      <c r="V66" s="21">
        <v>1</v>
      </c>
      <c r="W66" s="21">
        <v>0</v>
      </c>
      <c r="X66" s="21">
        <v>0</v>
      </c>
      <c r="Y66" s="21">
        <f t="shared" si="0"/>
        <v>0</v>
      </c>
      <c r="Z66" s="21">
        <f t="shared" si="1"/>
        <v>0</v>
      </c>
      <c r="AA66" s="21">
        <v>0.30299999999999999</v>
      </c>
      <c r="AB66" s="22">
        <v>7.1046707501169403E-3</v>
      </c>
      <c r="AC66">
        <f t="shared" si="2"/>
        <v>12</v>
      </c>
      <c r="AD66">
        <f t="shared" si="3"/>
        <v>0</v>
      </c>
      <c r="AE66">
        <f t="shared" si="4"/>
        <v>0</v>
      </c>
      <c r="AF66">
        <f>'TP Factors'!$D$5</f>
        <v>0.88209793191670816</v>
      </c>
      <c r="AG66">
        <f t="shared" si="5"/>
        <v>0</v>
      </c>
    </row>
    <row r="67" spans="1:33">
      <c r="A67" s="17" t="s">
        <v>56</v>
      </c>
      <c r="B67" s="17">
        <v>14</v>
      </c>
      <c r="C67" s="17" t="s">
        <v>57</v>
      </c>
      <c r="D67" s="18">
        <v>33.47</v>
      </c>
      <c r="E67" s="17" t="s">
        <v>58</v>
      </c>
      <c r="F67" s="17">
        <v>3456</v>
      </c>
      <c r="G67" s="19">
        <v>0</v>
      </c>
      <c r="H67" s="17" t="s">
        <v>59</v>
      </c>
      <c r="I67" s="17" t="s">
        <v>60</v>
      </c>
      <c r="J67" s="17">
        <v>28</v>
      </c>
      <c r="K67" s="20">
        <v>85.956903970100001</v>
      </c>
      <c r="L67" s="20">
        <v>178.39896218999999</v>
      </c>
      <c r="M67" s="18">
        <v>0</v>
      </c>
      <c r="N67" s="18">
        <v>0</v>
      </c>
      <c r="O67" s="17">
        <v>42545</v>
      </c>
      <c r="P67" s="17">
        <v>41540</v>
      </c>
      <c r="Q67" s="21">
        <v>42545</v>
      </c>
      <c r="R67" s="21">
        <v>6170</v>
      </c>
      <c r="S67" s="17" t="s">
        <v>61</v>
      </c>
      <c r="T67" s="17" t="s">
        <v>68</v>
      </c>
      <c r="U67" s="21">
        <v>54.65</v>
      </c>
      <c r="V67" s="21">
        <v>1</v>
      </c>
      <c r="W67" s="21">
        <v>0</v>
      </c>
      <c r="X67" s="21">
        <v>0</v>
      </c>
      <c r="Y67" s="21">
        <f t="shared" ref="Y67:Y130" si="6">W67</f>
        <v>0</v>
      </c>
      <c r="Z67" s="21">
        <f t="shared" ref="Z67:Z130" si="7">X67</f>
        <v>0</v>
      </c>
      <c r="AA67" s="21">
        <v>0.30299999999999999</v>
      </c>
      <c r="AB67" s="22">
        <v>3.7887639488660002E-5</v>
      </c>
      <c r="AC67">
        <f t="shared" ref="AC67:AC130" si="8">ROUND(AB67*AA67*U67*102.79,0)</f>
        <v>0</v>
      </c>
      <c r="AD67">
        <f t="shared" ref="AD67:AD130" si="9">ROUND(Y67*AC67*0.002205,0)</f>
        <v>0</v>
      </c>
      <c r="AE67">
        <f t="shared" ref="AE67:AE130" si="10">ROUND(Z67*AC67*0.002205,1)</f>
        <v>0</v>
      </c>
      <c r="AF67">
        <f>'TP Factors'!$D$5</f>
        <v>0.88209793191670816</v>
      </c>
      <c r="AG67">
        <f t="shared" ref="AG67:AG130" si="11">ROUND(AE67*AF67,1)</f>
        <v>0</v>
      </c>
    </row>
    <row r="68" spans="1:33">
      <c r="A68" s="17" t="s">
        <v>56</v>
      </c>
      <c r="B68" s="17">
        <v>14</v>
      </c>
      <c r="C68" s="17" t="s">
        <v>57</v>
      </c>
      <c r="D68" s="18">
        <v>33.47</v>
      </c>
      <c r="E68" s="17" t="s">
        <v>58</v>
      </c>
      <c r="F68" s="17">
        <v>3456</v>
      </c>
      <c r="G68" s="19">
        <v>30.5</v>
      </c>
      <c r="H68" s="17" t="s">
        <v>59</v>
      </c>
      <c r="I68" s="17" t="s">
        <v>60</v>
      </c>
      <c r="J68" s="17">
        <v>533</v>
      </c>
      <c r="K68" s="20">
        <v>458.39939404099999</v>
      </c>
      <c r="L68" s="20">
        <v>3391.9174963599999</v>
      </c>
      <c r="M68" s="18">
        <v>1.02</v>
      </c>
      <c r="N68" s="18">
        <v>0.27</v>
      </c>
      <c r="O68" s="17">
        <v>42548</v>
      </c>
      <c r="P68" s="17">
        <v>41543</v>
      </c>
      <c r="Q68" s="21">
        <v>42548</v>
      </c>
      <c r="R68" s="21">
        <v>2210</v>
      </c>
      <c r="S68" s="17" t="s">
        <v>69</v>
      </c>
      <c r="T68" s="17" t="s">
        <v>70</v>
      </c>
      <c r="U68" s="21">
        <v>54.65</v>
      </c>
      <c r="V68" s="21">
        <v>1</v>
      </c>
      <c r="W68" s="21">
        <v>1.92</v>
      </c>
      <c r="X68" s="21">
        <v>0.50600000000000001</v>
      </c>
      <c r="Y68" s="21">
        <f t="shared" si="6"/>
        <v>1.92</v>
      </c>
      <c r="Z68" s="21">
        <f t="shared" si="7"/>
        <v>0.50600000000000001</v>
      </c>
      <c r="AA68" s="21">
        <v>0.30199999999999999</v>
      </c>
      <c r="AB68" s="22">
        <v>0.83769866418331396</v>
      </c>
      <c r="AC68">
        <f t="shared" si="8"/>
        <v>1421</v>
      </c>
      <c r="AD68">
        <f t="shared" si="9"/>
        <v>6</v>
      </c>
      <c r="AE68">
        <f t="shared" si="10"/>
        <v>1.6</v>
      </c>
      <c r="AF68">
        <f>'TP Factors'!$D$5</f>
        <v>0.88209793191670816</v>
      </c>
      <c r="AG68">
        <f t="shared" si="11"/>
        <v>1.4</v>
      </c>
    </row>
    <row r="69" spans="1:33">
      <c r="A69" s="17" t="s">
        <v>56</v>
      </c>
      <c r="B69" s="17">
        <v>14</v>
      </c>
      <c r="C69" s="17" t="s">
        <v>57</v>
      </c>
      <c r="D69" s="18">
        <v>33.47</v>
      </c>
      <c r="E69" s="17" t="s">
        <v>58</v>
      </c>
      <c r="F69" s="17">
        <v>3456</v>
      </c>
      <c r="G69" s="19">
        <v>0</v>
      </c>
      <c r="H69" s="17" t="s">
        <v>59</v>
      </c>
      <c r="I69" s="17" t="s">
        <v>60</v>
      </c>
      <c r="J69" s="17">
        <v>312</v>
      </c>
      <c r="K69" s="20">
        <v>254.00604210700001</v>
      </c>
      <c r="L69" s="20">
        <v>1979.5906266500001</v>
      </c>
      <c r="M69" s="18">
        <v>0</v>
      </c>
      <c r="N69" s="18">
        <v>0</v>
      </c>
      <c r="O69" s="17">
        <v>42582</v>
      </c>
      <c r="P69" s="17">
        <v>41577</v>
      </c>
      <c r="Q69" s="21">
        <v>42582</v>
      </c>
      <c r="R69" s="21">
        <v>6170</v>
      </c>
      <c r="S69" s="17" t="s">
        <v>69</v>
      </c>
      <c r="T69" s="17" t="s">
        <v>72</v>
      </c>
      <c r="U69" s="21">
        <v>54.65</v>
      </c>
      <c r="V69" s="21">
        <v>1</v>
      </c>
      <c r="W69" s="21">
        <v>0</v>
      </c>
      <c r="X69" s="21">
        <v>0</v>
      </c>
      <c r="Y69" s="21">
        <f t="shared" si="6"/>
        <v>0</v>
      </c>
      <c r="Z69" s="21">
        <f t="shared" si="7"/>
        <v>0</v>
      </c>
      <c r="AA69" s="21">
        <v>0.30299999999999999</v>
      </c>
      <c r="AB69" s="22">
        <v>2.1488573510304899E-2</v>
      </c>
      <c r="AC69">
        <f t="shared" si="8"/>
        <v>37</v>
      </c>
      <c r="AD69">
        <f t="shared" si="9"/>
        <v>0</v>
      </c>
      <c r="AE69">
        <f t="shared" si="10"/>
        <v>0</v>
      </c>
      <c r="AF69">
        <f>'TP Factors'!$D$5</f>
        <v>0.88209793191670816</v>
      </c>
      <c r="AG69">
        <f t="shared" si="11"/>
        <v>0</v>
      </c>
    </row>
    <row r="70" spans="1:33">
      <c r="A70" s="17" t="s">
        <v>56</v>
      </c>
      <c r="B70" s="17">
        <v>14</v>
      </c>
      <c r="C70" s="17" t="s">
        <v>57</v>
      </c>
      <c r="D70" s="18">
        <v>33.47</v>
      </c>
      <c r="E70" s="17" t="s">
        <v>58</v>
      </c>
      <c r="F70" s="17">
        <v>3456</v>
      </c>
      <c r="G70" s="19">
        <v>0</v>
      </c>
      <c r="H70" s="17" t="s">
        <v>59</v>
      </c>
      <c r="I70" s="17" t="s">
        <v>60</v>
      </c>
      <c r="J70" s="17">
        <v>36</v>
      </c>
      <c r="K70" s="20">
        <v>116.437218532</v>
      </c>
      <c r="L70" s="20">
        <v>227.45047464500001</v>
      </c>
      <c r="M70" s="18">
        <v>0</v>
      </c>
      <c r="N70" s="18">
        <v>0</v>
      </c>
      <c r="O70" s="17">
        <v>42594</v>
      </c>
      <c r="P70" s="17">
        <v>41589</v>
      </c>
      <c r="Q70" s="21">
        <v>42594</v>
      </c>
      <c r="R70" s="21">
        <v>6170</v>
      </c>
      <c r="S70" s="17" t="s">
        <v>61</v>
      </c>
      <c r="T70" s="17" t="s">
        <v>68</v>
      </c>
      <c r="U70" s="21">
        <v>54.65</v>
      </c>
      <c r="V70" s="21">
        <v>1</v>
      </c>
      <c r="W70" s="21">
        <v>0</v>
      </c>
      <c r="X70" s="21">
        <v>0</v>
      </c>
      <c r="Y70" s="21">
        <f t="shared" si="6"/>
        <v>0</v>
      </c>
      <c r="Z70" s="21">
        <f t="shared" si="7"/>
        <v>0</v>
      </c>
      <c r="AA70" s="21">
        <v>0.30299999999999999</v>
      </c>
      <c r="AB70" s="22">
        <v>3.7491614316732997E-4</v>
      </c>
      <c r="AC70">
        <f t="shared" si="8"/>
        <v>1</v>
      </c>
      <c r="AD70">
        <f t="shared" si="9"/>
        <v>0</v>
      </c>
      <c r="AE70">
        <f t="shared" si="10"/>
        <v>0</v>
      </c>
      <c r="AF70">
        <f>'TP Factors'!$D$5</f>
        <v>0.88209793191670816</v>
      </c>
      <c r="AG70">
        <f t="shared" si="11"/>
        <v>0</v>
      </c>
    </row>
    <row r="71" spans="1:33">
      <c r="A71" s="17" t="s">
        <v>56</v>
      </c>
      <c r="B71" s="17">
        <v>14</v>
      </c>
      <c r="C71" s="17" t="s">
        <v>57</v>
      </c>
      <c r="D71" s="18">
        <v>33.47</v>
      </c>
      <c r="E71" s="17" t="s">
        <v>58</v>
      </c>
      <c r="F71" s="17">
        <v>3456</v>
      </c>
      <c r="G71" s="19">
        <v>30.5</v>
      </c>
      <c r="H71" s="17" t="s">
        <v>59</v>
      </c>
      <c r="I71" s="17" t="s">
        <v>60</v>
      </c>
      <c r="J71" s="17">
        <v>38</v>
      </c>
      <c r="K71" s="20">
        <v>75.196956552100005</v>
      </c>
      <c r="L71" s="20">
        <v>242.56604351300001</v>
      </c>
      <c r="M71" s="18">
        <v>7.0000000000000007E-2</v>
      </c>
      <c r="N71" s="18">
        <v>0.02</v>
      </c>
      <c r="O71" s="17">
        <v>42621</v>
      </c>
      <c r="P71" s="17">
        <v>41616</v>
      </c>
      <c r="Q71" s="21">
        <v>42621</v>
      </c>
      <c r="R71" s="21">
        <v>2210</v>
      </c>
      <c r="S71" s="17" t="s">
        <v>69</v>
      </c>
      <c r="T71" s="17" t="s">
        <v>70</v>
      </c>
      <c r="U71" s="21">
        <v>54.65</v>
      </c>
      <c r="V71" s="21">
        <v>1</v>
      </c>
      <c r="W71" s="21">
        <v>1.92</v>
      </c>
      <c r="X71" s="21">
        <v>0.50600000000000001</v>
      </c>
      <c r="Y71" s="21">
        <f t="shared" si="6"/>
        <v>1.92</v>
      </c>
      <c r="Z71" s="21">
        <f t="shared" si="7"/>
        <v>0.50600000000000001</v>
      </c>
      <c r="AA71" s="21">
        <v>0.30199999999999999</v>
      </c>
      <c r="AB71" s="22">
        <v>5.9939134957536798E-2</v>
      </c>
      <c r="AC71">
        <f t="shared" si="8"/>
        <v>102</v>
      </c>
      <c r="AD71">
        <f t="shared" si="9"/>
        <v>0</v>
      </c>
      <c r="AE71">
        <f t="shared" si="10"/>
        <v>0.1</v>
      </c>
      <c r="AF71">
        <f>'TP Factors'!$D$5</f>
        <v>0.88209793191670816</v>
      </c>
      <c r="AG71">
        <f t="shared" si="11"/>
        <v>0.1</v>
      </c>
    </row>
    <row r="72" spans="1:33">
      <c r="A72" s="17" t="s">
        <v>56</v>
      </c>
      <c r="B72" s="17">
        <v>14</v>
      </c>
      <c r="C72" s="17" t="s">
        <v>57</v>
      </c>
      <c r="D72" s="18">
        <v>33.47</v>
      </c>
      <c r="E72" s="17" t="s">
        <v>58</v>
      </c>
      <c r="F72" s="17">
        <v>3456</v>
      </c>
      <c r="G72" s="19">
        <v>30.5</v>
      </c>
      <c r="H72" s="17" t="s">
        <v>59</v>
      </c>
      <c r="I72" s="17" t="s">
        <v>60</v>
      </c>
      <c r="J72" s="17">
        <v>69</v>
      </c>
      <c r="K72" s="20">
        <v>103.574676934</v>
      </c>
      <c r="L72" s="20">
        <v>463.50504856399999</v>
      </c>
      <c r="M72" s="18">
        <v>0.13</v>
      </c>
      <c r="N72" s="18">
        <v>0.03</v>
      </c>
      <c r="O72" s="17">
        <v>42626</v>
      </c>
      <c r="P72" s="17">
        <v>41621</v>
      </c>
      <c r="Q72" s="21">
        <v>42626</v>
      </c>
      <c r="R72" s="21">
        <v>2210</v>
      </c>
      <c r="S72" s="17" t="s">
        <v>74</v>
      </c>
      <c r="T72" s="17" t="s">
        <v>75</v>
      </c>
      <c r="U72" s="21">
        <v>54.65</v>
      </c>
      <c r="V72" s="21">
        <v>1</v>
      </c>
      <c r="W72" s="21">
        <v>1.92</v>
      </c>
      <c r="X72" s="21">
        <v>0.50600000000000001</v>
      </c>
      <c r="Y72" s="21">
        <f t="shared" si="6"/>
        <v>1.92</v>
      </c>
      <c r="Z72" s="21">
        <f t="shared" si="7"/>
        <v>0.50600000000000001</v>
      </c>
      <c r="AA72" s="21">
        <v>0.28499999999999998</v>
      </c>
      <c r="AB72" s="22">
        <v>0.107004570707187</v>
      </c>
      <c r="AC72">
        <f t="shared" si="8"/>
        <v>171</v>
      </c>
      <c r="AD72">
        <f t="shared" si="9"/>
        <v>1</v>
      </c>
      <c r="AE72">
        <f t="shared" si="10"/>
        <v>0.2</v>
      </c>
      <c r="AF72">
        <f>'TP Factors'!$D$5</f>
        <v>0.88209793191670816</v>
      </c>
      <c r="AG72">
        <f t="shared" si="11"/>
        <v>0.2</v>
      </c>
    </row>
    <row r="73" spans="1:33">
      <c r="A73" s="17" t="s">
        <v>56</v>
      </c>
      <c r="B73" s="17">
        <v>14</v>
      </c>
      <c r="C73" s="17" t="s">
        <v>57</v>
      </c>
      <c r="D73" s="18">
        <v>33.47</v>
      </c>
      <c r="E73" s="17" t="s">
        <v>58</v>
      </c>
      <c r="F73" s="17">
        <v>3456</v>
      </c>
      <c r="G73" s="19">
        <v>0</v>
      </c>
      <c r="H73" s="17" t="s">
        <v>59</v>
      </c>
      <c r="I73" s="17" t="s">
        <v>60</v>
      </c>
      <c r="J73" s="17">
        <v>9434</v>
      </c>
      <c r="K73" s="20">
        <v>1587.84097808</v>
      </c>
      <c r="L73" s="20">
        <v>59799.548897000001</v>
      </c>
      <c r="M73" s="18">
        <v>0</v>
      </c>
      <c r="N73" s="18">
        <v>0</v>
      </c>
      <c r="O73" s="17">
        <v>42633</v>
      </c>
      <c r="P73" s="17">
        <v>41628</v>
      </c>
      <c r="Q73" s="21">
        <v>42633</v>
      </c>
      <c r="R73" s="21">
        <v>6300</v>
      </c>
      <c r="S73" s="17" t="s">
        <v>61</v>
      </c>
      <c r="T73" s="17" t="s">
        <v>76</v>
      </c>
      <c r="U73" s="21">
        <v>54.65</v>
      </c>
      <c r="V73" s="21">
        <v>1</v>
      </c>
      <c r="W73" s="21">
        <v>0</v>
      </c>
      <c r="X73" s="21">
        <v>0</v>
      </c>
      <c r="Y73" s="21">
        <f t="shared" si="6"/>
        <v>0</v>
      </c>
      <c r="Z73" s="21">
        <f t="shared" si="7"/>
        <v>0</v>
      </c>
      <c r="AA73" s="21">
        <v>0.30299999999999999</v>
      </c>
      <c r="AB73" s="22">
        <v>3.9714957555471303E-2</v>
      </c>
      <c r="AC73">
        <f t="shared" si="8"/>
        <v>68</v>
      </c>
      <c r="AD73">
        <f t="shared" si="9"/>
        <v>0</v>
      </c>
      <c r="AE73">
        <f t="shared" si="10"/>
        <v>0</v>
      </c>
      <c r="AF73">
        <f>'TP Factors'!$D$5</f>
        <v>0.88209793191670816</v>
      </c>
      <c r="AG73">
        <f t="shared" si="11"/>
        <v>0</v>
      </c>
    </row>
    <row r="74" spans="1:33">
      <c r="A74" s="17" t="s">
        <v>56</v>
      </c>
      <c r="B74" s="17">
        <v>14</v>
      </c>
      <c r="C74" s="17" t="s">
        <v>57</v>
      </c>
      <c r="D74" s="18">
        <v>33.47</v>
      </c>
      <c r="E74" s="17" t="s">
        <v>58</v>
      </c>
      <c r="F74" s="17">
        <v>3456</v>
      </c>
      <c r="G74" s="19">
        <v>0</v>
      </c>
      <c r="H74" s="17" t="s">
        <v>59</v>
      </c>
      <c r="I74" s="17" t="s">
        <v>60</v>
      </c>
      <c r="J74" s="17">
        <v>82</v>
      </c>
      <c r="K74" s="20">
        <v>105.909966708</v>
      </c>
      <c r="L74" s="20">
        <v>521.21168030000001</v>
      </c>
      <c r="M74" s="18">
        <v>0</v>
      </c>
      <c r="N74" s="18">
        <v>0</v>
      </c>
      <c r="O74" s="17">
        <v>42635</v>
      </c>
      <c r="P74" s="17">
        <v>41630</v>
      </c>
      <c r="Q74" s="21">
        <v>42635</v>
      </c>
      <c r="R74" s="21">
        <v>6300</v>
      </c>
      <c r="S74" s="17" t="s">
        <v>61</v>
      </c>
      <c r="T74" s="17" t="s">
        <v>76</v>
      </c>
      <c r="U74" s="21">
        <v>54.65</v>
      </c>
      <c r="V74" s="21">
        <v>1</v>
      </c>
      <c r="W74" s="21">
        <v>0</v>
      </c>
      <c r="X74" s="21">
        <v>0</v>
      </c>
      <c r="Y74" s="21">
        <f t="shared" si="6"/>
        <v>0</v>
      </c>
      <c r="Z74" s="21">
        <f t="shared" si="7"/>
        <v>0</v>
      </c>
      <c r="AA74" s="21">
        <v>0.30299999999999999</v>
      </c>
      <c r="AB74" s="22">
        <v>1.8960616834823999E-3</v>
      </c>
      <c r="AC74">
        <f t="shared" si="8"/>
        <v>3</v>
      </c>
      <c r="AD74">
        <f t="shared" si="9"/>
        <v>0</v>
      </c>
      <c r="AE74">
        <f t="shared" si="10"/>
        <v>0</v>
      </c>
      <c r="AF74">
        <f>'TP Factors'!$D$5</f>
        <v>0.88209793191670816</v>
      </c>
      <c r="AG74">
        <f t="shared" si="11"/>
        <v>0</v>
      </c>
    </row>
    <row r="75" spans="1:33">
      <c r="A75" s="17" t="s">
        <v>56</v>
      </c>
      <c r="B75" s="17">
        <v>14</v>
      </c>
      <c r="C75" s="17" t="s">
        <v>57</v>
      </c>
      <c r="D75" s="18">
        <v>33.47</v>
      </c>
      <c r="E75" s="17" t="s">
        <v>58</v>
      </c>
      <c r="F75" s="17">
        <v>3456</v>
      </c>
      <c r="G75" s="19">
        <v>0</v>
      </c>
      <c r="H75" s="17" t="s">
        <v>59</v>
      </c>
      <c r="I75" s="17" t="s">
        <v>60</v>
      </c>
      <c r="J75" s="17">
        <v>1875</v>
      </c>
      <c r="K75" s="20">
        <v>470.51589714300002</v>
      </c>
      <c r="L75" s="20">
        <v>11885.355645199999</v>
      </c>
      <c r="M75" s="18">
        <v>0</v>
      </c>
      <c r="N75" s="18">
        <v>0</v>
      </c>
      <c r="O75" s="17">
        <v>42636</v>
      </c>
      <c r="P75" s="17">
        <v>41631</v>
      </c>
      <c r="Q75" s="21">
        <v>42636</v>
      </c>
      <c r="R75" s="21">
        <v>6300</v>
      </c>
      <c r="S75" s="17" t="s">
        <v>74</v>
      </c>
      <c r="T75" s="17" t="s">
        <v>77</v>
      </c>
      <c r="U75" s="21">
        <v>54.65</v>
      </c>
      <c r="V75" s="21">
        <v>1</v>
      </c>
      <c r="W75" s="21">
        <v>0</v>
      </c>
      <c r="X75" s="21">
        <v>0</v>
      </c>
      <c r="Y75" s="21">
        <f t="shared" si="6"/>
        <v>0</v>
      </c>
      <c r="Z75" s="21">
        <f t="shared" si="7"/>
        <v>0</v>
      </c>
      <c r="AA75" s="21">
        <v>0.30299999999999999</v>
      </c>
      <c r="AB75" s="22">
        <v>5.6908859470907998E-4</v>
      </c>
      <c r="AC75">
        <f t="shared" si="8"/>
        <v>1</v>
      </c>
      <c r="AD75">
        <f t="shared" si="9"/>
        <v>0</v>
      </c>
      <c r="AE75">
        <f t="shared" si="10"/>
        <v>0</v>
      </c>
      <c r="AF75">
        <f>'TP Factors'!$D$5</f>
        <v>0.88209793191670816</v>
      </c>
      <c r="AG75">
        <f t="shared" si="11"/>
        <v>0</v>
      </c>
    </row>
    <row r="76" spans="1:33">
      <c r="A76" s="17" t="s">
        <v>56</v>
      </c>
      <c r="B76" s="17">
        <v>14</v>
      </c>
      <c r="C76" s="17" t="s">
        <v>57</v>
      </c>
      <c r="D76" s="18">
        <v>33.47</v>
      </c>
      <c r="E76" s="17" t="s">
        <v>58</v>
      </c>
      <c r="F76" s="17">
        <v>3456</v>
      </c>
      <c r="G76" s="19">
        <v>30.5</v>
      </c>
      <c r="H76" s="17" t="s">
        <v>59</v>
      </c>
      <c r="I76" s="17" t="s">
        <v>60</v>
      </c>
      <c r="J76" s="17">
        <v>46</v>
      </c>
      <c r="K76" s="20">
        <v>74.297937502600007</v>
      </c>
      <c r="L76" s="20">
        <v>308.38035771599999</v>
      </c>
      <c r="M76" s="18">
        <v>0.09</v>
      </c>
      <c r="N76" s="18">
        <v>0.02</v>
      </c>
      <c r="O76" s="17">
        <v>42641</v>
      </c>
      <c r="P76" s="17">
        <v>41635</v>
      </c>
      <c r="Q76" s="21">
        <v>42641</v>
      </c>
      <c r="R76" s="21">
        <v>2210</v>
      </c>
      <c r="S76" s="17" t="s">
        <v>74</v>
      </c>
      <c r="T76" s="17" t="s">
        <v>75</v>
      </c>
      <c r="U76" s="21">
        <v>54.65</v>
      </c>
      <c r="V76" s="21">
        <v>1</v>
      </c>
      <c r="W76" s="21">
        <v>1.92</v>
      </c>
      <c r="X76" s="21">
        <v>0.50600000000000001</v>
      </c>
      <c r="Y76" s="21">
        <f t="shared" si="6"/>
        <v>1.92</v>
      </c>
      <c r="Z76" s="21">
        <f t="shared" si="7"/>
        <v>0.50600000000000001</v>
      </c>
      <c r="AA76" s="21">
        <v>0.28499999999999998</v>
      </c>
      <c r="AB76" s="22">
        <v>5.3215487196236602E-2</v>
      </c>
      <c r="AC76">
        <f t="shared" si="8"/>
        <v>85</v>
      </c>
      <c r="AD76">
        <f t="shared" si="9"/>
        <v>0</v>
      </c>
      <c r="AE76">
        <f t="shared" si="10"/>
        <v>0.1</v>
      </c>
      <c r="AF76">
        <f>'TP Factors'!$D$5</f>
        <v>0.88209793191670816</v>
      </c>
      <c r="AG76">
        <f t="shared" si="11"/>
        <v>0.1</v>
      </c>
    </row>
    <row r="77" spans="1:33">
      <c r="A77" s="17" t="s">
        <v>56</v>
      </c>
      <c r="B77" s="17">
        <v>14</v>
      </c>
      <c r="C77" s="17" t="s">
        <v>57</v>
      </c>
      <c r="D77" s="18">
        <v>33.47</v>
      </c>
      <c r="E77" s="17" t="s">
        <v>58</v>
      </c>
      <c r="F77" s="17">
        <v>3456</v>
      </c>
      <c r="G77" s="19">
        <v>30.5</v>
      </c>
      <c r="H77" s="17" t="s">
        <v>59</v>
      </c>
      <c r="I77" s="17" t="s">
        <v>60</v>
      </c>
      <c r="J77" s="17">
        <v>25</v>
      </c>
      <c r="K77" s="20">
        <v>66.697029343200001</v>
      </c>
      <c r="L77" s="20">
        <v>169.021718832</v>
      </c>
      <c r="M77" s="18">
        <v>0.05</v>
      </c>
      <c r="N77" s="18">
        <v>0.01</v>
      </c>
      <c r="O77" s="17">
        <v>42650</v>
      </c>
      <c r="P77" s="17">
        <v>41644</v>
      </c>
      <c r="Q77" s="21">
        <v>42650</v>
      </c>
      <c r="R77" s="21">
        <v>2210</v>
      </c>
      <c r="S77" s="17" t="s">
        <v>74</v>
      </c>
      <c r="T77" s="17" t="s">
        <v>75</v>
      </c>
      <c r="U77" s="21">
        <v>54.65</v>
      </c>
      <c r="V77" s="21">
        <v>1</v>
      </c>
      <c r="W77" s="21">
        <v>1.92</v>
      </c>
      <c r="X77" s="21">
        <v>0.50600000000000001</v>
      </c>
      <c r="Y77" s="21">
        <f t="shared" si="6"/>
        <v>1.92</v>
      </c>
      <c r="Z77" s="21">
        <f t="shared" si="7"/>
        <v>0.50600000000000001</v>
      </c>
      <c r="AA77" s="21">
        <v>0.28499999999999998</v>
      </c>
      <c r="AB77" s="22">
        <v>3.2502459885738598E-2</v>
      </c>
      <c r="AC77">
        <f t="shared" si="8"/>
        <v>52</v>
      </c>
      <c r="AD77">
        <f t="shared" si="9"/>
        <v>0</v>
      </c>
      <c r="AE77">
        <f t="shared" si="10"/>
        <v>0.1</v>
      </c>
      <c r="AF77">
        <f>'TP Factors'!$D$5</f>
        <v>0.88209793191670816</v>
      </c>
      <c r="AG77">
        <f t="shared" si="11"/>
        <v>0.1</v>
      </c>
    </row>
    <row r="78" spans="1:33">
      <c r="A78" s="17" t="s">
        <v>56</v>
      </c>
      <c r="B78" s="17">
        <v>14</v>
      </c>
      <c r="C78" s="17" t="s">
        <v>57</v>
      </c>
      <c r="D78" s="18">
        <v>33.47</v>
      </c>
      <c r="E78" s="17" t="s">
        <v>58</v>
      </c>
      <c r="F78" s="17">
        <v>3456</v>
      </c>
      <c r="G78" s="19">
        <v>0</v>
      </c>
      <c r="H78" s="17" t="s">
        <v>59</v>
      </c>
      <c r="I78" s="17" t="s">
        <v>60</v>
      </c>
      <c r="J78" s="17">
        <v>98</v>
      </c>
      <c r="K78" s="20">
        <v>124.15025655399999</v>
      </c>
      <c r="L78" s="20">
        <v>619.88972256</v>
      </c>
      <c r="M78" s="18">
        <v>0</v>
      </c>
      <c r="N78" s="18">
        <v>0</v>
      </c>
      <c r="O78" s="17">
        <v>42674</v>
      </c>
      <c r="P78" s="17">
        <v>41668</v>
      </c>
      <c r="Q78" s="21">
        <v>42674</v>
      </c>
      <c r="R78" s="21">
        <v>6300</v>
      </c>
      <c r="S78" s="17" t="s">
        <v>61</v>
      </c>
      <c r="T78" s="17" t="s">
        <v>76</v>
      </c>
      <c r="U78" s="21">
        <v>54.65</v>
      </c>
      <c r="V78" s="21">
        <v>1</v>
      </c>
      <c r="W78" s="21">
        <v>0</v>
      </c>
      <c r="X78" s="21">
        <v>0</v>
      </c>
      <c r="Y78" s="21">
        <f t="shared" si="6"/>
        <v>0</v>
      </c>
      <c r="Z78" s="21">
        <f t="shared" si="7"/>
        <v>0</v>
      </c>
      <c r="AA78" s="21">
        <v>0.30299999999999999</v>
      </c>
      <c r="AB78" s="22">
        <v>5.6135827893884103E-3</v>
      </c>
      <c r="AC78">
        <f t="shared" si="8"/>
        <v>10</v>
      </c>
      <c r="AD78">
        <f t="shared" si="9"/>
        <v>0</v>
      </c>
      <c r="AE78">
        <f t="shared" si="10"/>
        <v>0</v>
      </c>
      <c r="AF78">
        <f>'TP Factors'!$D$5</f>
        <v>0.88209793191670816</v>
      </c>
      <c r="AG78">
        <f t="shared" si="11"/>
        <v>0</v>
      </c>
    </row>
    <row r="79" spans="1:33">
      <c r="A79" s="17" t="s">
        <v>56</v>
      </c>
      <c r="B79" s="17">
        <v>14</v>
      </c>
      <c r="C79" s="17" t="s">
        <v>57</v>
      </c>
      <c r="D79" s="18">
        <v>33.47</v>
      </c>
      <c r="E79" s="17" t="s">
        <v>58</v>
      </c>
      <c r="F79" s="17">
        <v>3456</v>
      </c>
      <c r="G79" s="19">
        <v>0</v>
      </c>
      <c r="H79" s="17" t="s">
        <v>59</v>
      </c>
      <c r="I79" s="17" t="s">
        <v>60</v>
      </c>
      <c r="J79" s="17">
        <v>154</v>
      </c>
      <c r="K79" s="20">
        <v>158.94018675699999</v>
      </c>
      <c r="L79" s="20">
        <v>978.23678757200003</v>
      </c>
      <c r="M79" s="18">
        <v>0</v>
      </c>
      <c r="N79" s="18">
        <v>0</v>
      </c>
      <c r="O79" s="17">
        <v>42680</v>
      </c>
      <c r="P79" s="17">
        <v>41674</v>
      </c>
      <c r="Q79" s="21">
        <v>42680</v>
      </c>
      <c r="R79" s="21">
        <v>6170</v>
      </c>
      <c r="S79" s="17" t="s">
        <v>69</v>
      </c>
      <c r="T79" s="17" t="s">
        <v>72</v>
      </c>
      <c r="U79" s="21">
        <v>54.65</v>
      </c>
      <c r="V79" s="21">
        <v>1</v>
      </c>
      <c r="W79" s="21">
        <v>0</v>
      </c>
      <c r="X79" s="21">
        <v>0</v>
      </c>
      <c r="Y79" s="21">
        <f t="shared" si="6"/>
        <v>0</v>
      </c>
      <c r="Z79" s="21">
        <f t="shared" si="7"/>
        <v>0</v>
      </c>
      <c r="AA79" s="21">
        <v>0.30299999999999999</v>
      </c>
      <c r="AB79" s="22">
        <v>5.0014142446860397E-3</v>
      </c>
      <c r="AC79">
        <f t="shared" si="8"/>
        <v>9</v>
      </c>
      <c r="AD79">
        <f t="shared" si="9"/>
        <v>0</v>
      </c>
      <c r="AE79">
        <f t="shared" si="10"/>
        <v>0</v>
      </c>
      <c r="AF79">
        <f>'TP Factors'!$D$5</f>
        <v>0.88209793191670816</v>
      </c>
      <c r="AG79">
        <f t="shared" si="11"/>
        <v>0</v>
      </c>
    </row>
    <row r="80" spans="1:33">
      <c r="A80" s="17" t="s">
        <v>56</v>
      </c>
      <c r="B80" s="17">
        <v>14</v>
      </c>
      <c r="C80" s="17" t="s">
        <v>57</v>
      </c>
      <c r="D80" s="18">
        <v>33.47</v>
      </c>
      <c r="E80" s="17" t="s">
        <v>58</v>
      </c>
      <c r="F80" s="17">
        <v>3456</v>
      </c>
      <c r="G80" s="19">
        <v>30.5</v>
      </c>
      <c r="H80" s="17" t="s">
        <v>59</v>
      </c>
      <c r="I80" s="17" t="s">
        <v>60</v>
      </c>
      <c r="J80" s="17">
        <v>104</v>
      </c>
      <c r="K80" s="20">
        <v>109.101659094</v>
      </c>
      <c r="L80" s="20">
        <v>659.25702232900005</v>
      </c>
      <c r="M80" s="18">
        <v>0.2</v>
      </c>
      <c r="N80" s="18">
        <v>0.05</v>
      </c>
      <c r="O80" s="17">
        <v>42681</v>
      </c>
      <c r="P80" s="17">
        <v>41675</v>
      </c>
      <c r="Q80" s="21">
        <v>42681</v>
      </c>
      <c r="R80" s="21">
        <v>2210</v>
      </c>
      <c r="S80" s="17" t="s">
        <v>69</v>
      </c>
      <c r="T80" s="17" t="s">
        <v>70</v>
      </c>
      <c r="U80" s="21">
        <v>54.65</v>
      </c>
      <c r="V80" s="21">
        <v>1</v>
      </c>
      <c r="W80" s="21">
        <v>1.92</v>
      </c>
      <c r="X80" s="21">
        <v>0.50600000000000001</v>
      </c>
      <c r="Y80" s="21">
        <f t="shared" si="6"/>
        <v>1.92</v>
      </c>
      <c r="Z80" s="21">
        <f t="shared" si="7"/>
        <v>0.50600000000000001</v>
      </c>
      <c r="AA80" s="21">
        <v>0.30199999999999999</v>
      </c>
      <c r="AB80" s="22">
        <v>0.160658911876123</v>
      </c>
      <c r="AC80">
        <f t="shared" si="8"/>
        <v>273</v>
      </c>
      <c r="AD80">
        <f t="shared" si="9"/>
        <v>1</v>
      </c>
      <c r="AE80">
        <f t="shared" si="10"/>
        <v>0.3</v>
      </c>
      <c r="AF80">
        <f>'TP Factors'!$D$5</f>
        <v>0.88209793191670816</v>
      </c>
      <c r="AG80">
        <f t="shared" si="11"/>
        <v>0.3</v>
      </c>
    </row>
    <row r="81" spans="1:33">
      <c r="A81" s="17" t="s">
        <v>56</v>
      </c>
      <c r="B81" s="17">
        <v>14</v>
      </c>
      <c r="C81" s="17" t="s">
        <v>57</v>
      </c>
      <c r="D81" s="18">
        <v>33.47</v>
      </c>
      <c r="E81" s="17" t="s">
        <v>58</v>
      </c>
      <c r="F81" s="17">
        <v>3456</v>
      </c>
      <c r="G81" s="19">
        <v>0</v>
      </c>
      <c r="H81" s="17" t="s">
        <v>59</v>
      </c>
      <c r="I81" s="17" t="s">
        <v>60</v>
      </c>
      <c r="J81" s="17">
        <v>1026</v>
      </c>
      <c r="K81" s="20">
        <v>566.74890220400005</v>
      </c>
      <c r="L81" s="20">
        <v>6504.9907992799999</v>
      </c>
      <c r="M81" s="18">
        <v>0</v>
      </c>
      <c r="N81" s="18">
        <v>0</v>
      </c>
      <c r="O81" s="17">
        <v>42711</v>
      </c>
      <c r="P81" s="17">
        <v>41705</v>
      </c>
      <c r="Q81" s="21">
        <v>42711</v>
      </c>
      <c r="R81" s="21">
        <v>6460</v>
      </c>
      <c r="S81" s="17" t="s">
        <v>69</v>
      </c>
      <c r="T81" s="17" t="s">
        <v>71</v>
      </c>
      <c r="U81" s="21">
        <v>54.65</v>
      </c>
      <c r="V81" s="21">
        <v>1</v>
      </c>
      <c r="W81" s="21">
        <v>0</v>
      </c>
      <c r="X81" s="21">
        <v>0</v>
      </c>
      <c r="Y81" s="21">
        <f t="shared" si="6"/>
        <v>0</v>
      </c>
      <c r="Z81" s="21">
        <f t="shared" si="7"/>
        <v>0</v>
      </c>
      <c r="AA81" s="21">
        <v>0.30299999999999999</v>
      </c>
      <c r="AB81" s="22">
        <v>1.51446702437901E-2</v>
      </c>
      <c r="AC81">
        <f t="shared" si="8"/>
        <v>26</v>
      </c>
      <c r="AD81">
        <f t="shared" si="9"/>
        <v>0</v>
      </c>
      <c r="AE81">
        <f t="shared" si="10"/>
        <v>0</v>
      </c>
      <c r="AF81">
        <f>'TP Factors'!$D$5</f>
        <v>0.88209793191670816</v>
      </c>
      <c r="AG81">
        <f t="shared" si="11"/>
        <v>0</v>
      </c>
    </row>
    <row r="82" spans="1:33">
      <c r="A82" s="17" t="s">
        <v>56</v>
      </c>
      <c r="B82" s="17">
        <v>14</v>
      </c>
      <c r="C82" s="17" t="s">
        <v>57</v>
      </c>
      <c r="D82" s="18">
        <v>33.47</v>
      </c>
      <c r="E82" s="17" t="s">
        <v>58</v>
      </c>
      <c r="F82" s="17">
        <v>3456</v>
      </c>
      <c r="G82" s="19">
        <v>0</v>
      </c>
      <c r="H82" s="17" t="s">
        <v>59</v>
      </c>
      <c r="I82" s="17" t="s">
        <v>60</v>
      </c>
      <c r="J82" s="17">
        <v>36</v>
      </c>
      <c r="K82" s="20">
        <v>79.155548645400003</v>
      </c>
      <c r="L82" s="20">
        <v>228.73014161</v>
      </c>
      <c r="M82" s="18">
        <v>0</v>
      </c>
      <c r="N82" s="18">
        <v>0</v>
      </c>
      <c r="O82" s="17">
        <v>42715</v>
      </c>
      <c r="P82" s="17">
        <v>41709</v>
      </c>
      <c r="Q82" s="21">
        <v>42715</v>
      </c>
      <c r="R82" s="21">
        <v>6170</v>
      </c>
      <c r="S82" s="17" t="s">
        <v>69</v>
      </c>
      <c r="T82" s="17" t="s">
        <v>72</v>
      </c>
      <c r="U82" s="21">
        <v>54.65</v>
      </c>
      <c r="V82" s="21">
        <v>1</v>
      </c>
      <c r="W82" s="21">
        <v>0</v>
      </c>
      <c r="X82" s="21">
        <v>0</v>
      </c>
      <c r="Y82" s="21">
        <f t="shared" si="6"/>
        <v>0</v>
      </c>
      <c r="Z82" s="21">
        <f t="shared" si="7"/>
        <v>0</v>
      </c>
      <c r="AA82" s="21">
        <v>0.30299999999999999</v>
      </c>
      <c r="AB82" s="22">
        <v>2.2472977441525001E-4</v>
      </c>
      <c r="AC82">
        <f t="shared" si="8"/>
        <v>0</v>
      </c>
      <c r="AD82">
        <f t="shared" si="9"/>
        <v>0</v>
      </c>
      <c r="AE82">
        <f t="shared" si="10"/>
        <v>0</v>
      </c>
      <c r="AF82">
        <f>'TP Factors'!$D$5</f>
        <v>0.88209793191670816</v>
      </c>
      <c r="AG82">
        <f t="shared" si="11"/>
        <v>0</v>
      </c>
    </row>
    <row r="83" spans="1:33">
      <c r="A83" s="17" t="s">
        <v>56</v>
      </c>
      <c r="B83" s="17">
        <v>14</v>
      </c>
      <c r="C83" s="17" t="s">
        <v>57</v>
      </c>
      <c r="D83" s="18">
        <v>33.47</v>
      </c>
      <c r="E83" s="17" t="s">
        <v>58</v>
      </c>
      <c r="F83" s="17">
        <v>3456</v>
      </c>
      <c r="G83" s="19">
        <v>30.5</v>
      </c>
      <c r="H83" s="17" t="s">
        <v>59</v>
      </c>
      <c r="I83" s="17" t="s">
        <v>60</v>
      </c>
      <c r="J83" s="17">
        <v>6662</v>
      </c>
      <c r="K83" s="20">
        <v>1804.8258364799999</v>
      </c>
      <c r="L83" s="20">
        <v>47741.072130100001</v>
      </c>
      <c r="M83" s="18">
        <v>12.79</v>
      </c>
      <c r="N83" s="18">
        <v>3.37</v>
      </c>
      <c r="O83" s="17">
        <v>42716</v>
      </c>
      <c r="P83" s="17">
        <v>41710</v>
      </c>
      <c r="Q83" s="21">
        <v>42716</v>
      </c>
      <c r="R83" s="21">
        <v>2210</v>
      </c>
      <c r="S83" s="17" t="s">
        <v>61</v>
      </c>
      <c r="T83" s="17" t="s">
        <v>63</v>
      </c>
      <c r="U83" s="21">
        <v>54.65</v>
      </c>
      <c r="V83" s="21">
        <v>1</v>
      </c>
      <c r="W83" s="21">
        <v>1.92</v>
      </c>
      <c r="X83" s="21">
        <v>0.50600000000000001</v>
      </c>
      <c r="Y83" s="21">
        <f t="shared" si="6"/>
        <v>1.92</v>
      </c>
      <c r="Z83" s="21">
        <f t="shared" si="7"/>
        <v>0.50600000000000001</v>
      </c>
      <c r="AA83" s="21">
        <v>0.26800000000000002</v>
      </c>
      <c r="AB83" s="22">
        <v>11.750692239799999</v>
      </c>
      <c r="AC83">
        <f t="shared" si="8"/>
        <v>17690</v>
      </c>
      <c r="AD83">
        <f t="shared" si="9"/>
        <v>75</v>
      </c>
      <c r="AE83">
        <f t="shared" si="10"/>
        <v>19.7</v>
      </c>
      <c r="AF83">
        <f>'TP Factors'!$D$5</f>
        <v>0.88209793191670816</v>
      </c>
      <c r="AG83">
        <f t="shared" si="11"/>
        <v>17.399999999999999</v>
      </c>
    </row>
    <row r="84" spans="1:33">
      <c r="A84" s="17" t="s">
        <v>56</v>
      </c>
      <c r="B84" s="17">
        <v>14</v>
      </c>
      <c r="C84" s="17" t="s">
        <v>57</v>
      </c>
      <c r="D84" s="18">
        <v>33.47</v>
      </c>
      <c r="E84" s="17" t="s">
        <v>58</v>
      </c>
      <c r="F84" s="17">
        <v>3456</v>
      </c>
      <c r="G84" s="19">
        <v>30.5</v>
      </c>
      <c r="H84" s="17" t="s">
        <v>59</v>
      </c>
      <c r="I84" s="17" t="s">
        <v>60</v>
      </c>
      <c r="J84" s="17">
        <v>110</v>
      </c>
      <c r="K84" s="20">
        <v>247.66739976900001</v>
      </c>
      <c r="L84" s="20">
        <v>699.70659682899998</v>
      </c>
      <c r="M84" s="18">
        <v>0.21</v>
      </c>
      <c r="N84" s="18">
        <v>0.06</v>
      </c>
      <c r="O84" s="17">
        <v>42717</v>
      </c>
      <c r="P84" s="17">
        <v>41711</v>
      </c>
      <c r="Q84" s="21">
        <v>42717</v>
      </c>
      <c r="R84" s="21">
        <v>2210</v>
      </c>
      <c r="S84" s="17" t="s">
        <v>69</v>
      </c>
      <c r="T84" s="17" t="s">
        <v>70</v>
      </c>
      <c r="U84" s="21">
        <v>54.65</v>
      </c>
      <c r="V84" s="21">
        <v>1</v>
      </c>
      <c r="W84" s="21">
        <v>1.92</v>
      </c>
      <c r="X84" s="21">
        <v>0.50600000000000001</v>
      </c>
      <c r="Y84" s="21">
        <f t="shared" si="6"/>
        <v>1.92</v>
      </c>
      <c r="Z84" s="21">
        <f t="shared" si="7"/>
        <v>0.50600000000000001</v>
      </c>
      <c r="AA84" s="21">
        <v>0.30199999999999999</v>
      </c>
      <c r="AB84" s="22">
        <v>0.15930178874819201</v>
      </c>
      <c r="AC84">
        <f t="shared" si="8"/>
        <v>270</v>
      </c>
      <c r="AD84">
        <f t="shared" si="9"/>
        <v>1</v>
      </c>
      <c r="AE84">
        <f t="shared" si="10"/>
        <v>0.3</v>
      </c>
      <c r="AF84">
        <f>'TP Factors'!$D$5</f>
        <v>0.88209793191670816</v>
      </c>
      <c r="AG84">
        <f t="shared" si="11"/>
        <v>0.3</v>
      </c>
    </row>
    <row r="85" spans="1:33">
      <c r="A85" s="17" t="s">
        <v>56</v>
      </c>
      <c r="B85" s="17">
        <v>14</v>
      </c>
      <c r="C85" s="17" t="s">
        <v>57</v>
      </c>
      <c r="D85" s="18">
        <v>33.47</v>
      </c>
      <c r="E85" s="17" t="s">
        <v>58</v>
      </c>
      <c r="F85" s="17">
        <v>3456</v>
      </c>
      <c r="G85" s="19">
        <v>0</v>
      </c>
      <c r="H85" s="17" t="s">
        <v>59</v>
      </c>
      <c r="I85" s="17" t="s">
        <v>60</v>
      </c>
      <c r="J85" s="17">
        <v>670</v>
      </c>
      <c r="K85" s="20">
        <v>294.18212828200001</v>
      </c>
      <c r="L85" s="20">
        <v>4245.3297243400002</v>
      </c>
      <c r="M85" s="18">
        <v>0</v>
      </c>
      <c r="N85" s="18">
        <v>0</v>
      </c>
      <c r="O85" s="17">
        <v>42869</v>
      </c>
      <c r="P85" s="17">
        <v>41860</v>
      </c>
      <c r="Q85" s="21">
        <v>42869</v>
      </c>
      <c r="R85" s="21">
        <v>6460</v>
      </c>
      <c r="S85" s="17" t="s">
        <v>74</v>
      </c>
      <c r="T85" s="17" t="s">
        <v>78</v>
      </c>
      <c r="U85" s="21">
        <v>54.65</v>
      </c>
      <c r="V85" s="21">
        <v>1</v>
      </c>
      <c r="W85" s="21">
        <v>0</v>
      </c>
      <c r="X85" s="21">
        <v>0</v>
      </c>
      <c r="Y85" s="21">
        <f t="shared" si="6"/>
        <v>0</v>
      </c>
      <c r="Z85" s="21">
        <f t="shared" si="7"/>
        <v>0</v>
      </c>
      <c r="AA85" s="21">
        <v>0.30299999999999999</v>
      </c>
      <c r="AB85" s="22">
        <v>4.2843001417680803E-3</v>
      </c>
      <c r="AC85">
        <f t="shared" si="8"/>
        <v>7</v>
      </c>
      <c r="AD85">
        <f t="shared" si="9"/>
        <v>0</v>
      </c>
      <c r="AE85">
        <f t="shared" si="10"/>
        <v>0</v>
      </c>
      <c r="AF85">
        <f>'TP Factors'!$D$5</f>
        <v>0.88209793191670816</v>
      </c>
      <c r="AG85">
        <f t="shared" si="11"/>
        <v>0</v>
      </c>
    </row>
    <row r="86" spans="1:33">
      <c r="A86" s="17" t="s">
        <v>56</v>
      </c>
      <c r="B86" s="17">
        <v>14</v>
      </c>
      <c r="C86" s="17" t="s">
        <v>57</v>
      </c>
      <c r="D86" s="18">
        <v>33.47</v>
      </c>
      <c r="E86" s="17" t="s">
        <v>58</v>
      </c>
      <c r="F86" s="17">
        <v>3456</v>
      </c>
      <c r="G86" s="19">
        <v>30.5</v>
      </c>
      <c r="H86" s="17" t="s">
        <v>59</v>
      </c>
      <c r="I86" s="17" t="s">
        <v>60</v>
      </c>
      <c r="J86" s="17">
        <v>11</v>
      </c>
      <c r="K86" s="20">
        <v>79.955878282699999</v>
      </c>
      <c r="L86" s="20">
        <v>74.944511218700001</v>
      </c>
      <c r="M86" s="18">
        <v>0.02</v>
      </c>
      <c r="N86" s="18">
        <v>0.01</v>
      </c>
      <c r="O86" s="17">
        <v>42875</v>
      </c>
      <c r="P86" s="17">
        <v>41866</v>
      </c>
      <c r="Q86" s="21">
        <v>42875</v>
      </c>
      <c r="R86" s="21">
        <v>2210</v>
      </c>
      <c r="S86" s="17" t="s">
        <v>74</v>
      </c>
      <c r="T86" s="17" t="s">
        <v>75</v>
      </c>
      <c r="U86" s="21">
        <v>54.65</v>
      </c>
      <c r="V86" s="21">
        <v>1</v>
      </c>
      <c r="W86" s="21">
        <v>1.92</v>
      </c>
      <c r="X86" s="21">
        <v>0.50600000000000001</v>
      </c>
      <c r="Y86" s="21">
        <f t="shared" si="6"/>
        <v>1.92</v>
      </c>
      <c r="Z86" s="21">
        <f t="shared" si="7"/>
        <v>0.50600000000000001</v>
      </c>
      <c r="AA86" s="21">
        <v>0.28499999999999998</v>
      </c>
      <c r="AB86" s="22">
        <v>1.7640519607632601E-2</v>
      </c>
      <c r="AC86">
        <f t="shared" si="8"/>
        <v>28</v>
      </c>
      <c r="AD86">
        <f t="shared" si="9"/>
        <v>0</v>
      </c>
      <c r="AE86">
        <f t="shared" si="10"/>
        <v>0</v>
      </c>
      <c r="AF86">
        <f>'TP Factors'!$D$5</f>
        <v>0.88209793191670816</v>
      </c>
      <c r="AG86">
        <f t="shared" si="11"/>
        <v>0</v>
      </c>
    </row>
    <row r="87" spans="1:33">
      <c r="A87" s="17" t="s">
        <v>56</v>
      </c>
      <c r="B87" s="17">
        <v>14</v>
      </c>
      <c r="C87" s="17" t="s">
        <v>57</v>
      </c>
      <c r="D87" s="18">
        <v>33.47</v>
      </c>
      <c r="E87" s="17" t="s">
        <v>58</v>
      </c>
      <c r="F87" s="17">
        <v>3456</v>
      </c>
      <c r="G87" s="19">
        <v>0</v>
      </c>
      <c r="H87" s="17" t="s">
        <v>59</v>
      </c>
      <c r="I87" s="17" t="s">
        <v>60</v>
      </c>
      <c r="J87" s="17">
        <v>2369</v>
      </c>
      <c r="K87" s="20">
        <v>620.25858959300001</v>
      </c>
      <c r="L87" s="20">
        <v>15013.592917600001</v>
      </c>
      <c r="M87" s="18">
        <v>0</v>
      </c>
      <c r="N87" s="18">
        <v>0</v>
      </c>
      <c r="O87" s="17">
        <v>42881</v>
      </c>
      <c r="P87" s="17">
        <v>41872</v>
      </c>
      <c r="Q87" s="21">
        <v>42881</v>
      </c>
      <c r="R87" s="21">
        <v>6170</v>
      </c>
      <c r="S87" s="17" t="s">
        <v>74</v>
      </c>
      <c r="T87" s="17" t="s">
        <v>79</v>
      </c>
      <c r="U87" s="21">
        <v>54.65</v>
      </c>
      <c r="V87" s="21">
        <v>1</v>
      </c>
      <c r="W87" s="21">
        <v>0</v>
      </c>
      <c r="X87" s="21">
        <v>0</v>
      </c>
      <c r="Y87" s="21">
        <f t="shared" si="6"/>
        <v>0</v>
      </c>
      <c r="Z87" s="21">
        <f t="shared" si="7"/>
        <v>0</v>
      </c>
      <c r="AA87" s="21">
        <v>0.30299999999999999</v>
      </c>
      <c r="AB87" s="22">
        <v>5.8402312297826996E-4</v>
      </c>
      <c r="AC87">
        <f t="shared" si="8"/>
        <v>1</v>
      </c>
      <c r="AD87">
        <f t="shared" si="9"/>
        <v>0</v>
      </c>
      <c r="AE87">
        <f t="shared" si="10"/>
        <v>0</v>
      </c>
      <c r="AF87">
        <f>'TP Factors'!$D$5</f>
        <v>0.88209793191670816</v>
      </c>
      <c r="AG87">
        <f t="shared" si="11"/>
        <v>0</v>
      </c>
    </row>
    <row r="88" spans="1:33">
      <c r="A88" s="17" t="s">
        <v>56</v>
      </c>
      <c r="B88" s="17">
        <v>14</v>
      </c>
      <c r="C88" s="17" t="s">
        <v>57</v>
      </c>
      <c r="D88" s="18">
        <v>33.47</v>
      </c>
      <c r="E88" s="17" t="s">
        <v>58</v>
      </c>
      <c r="F88" s="17">
        <v>3456</v>
      </c>
      <c r="G88" s="19">
        <v>30.5</v>
      </c>
      <c r="H88" s="17" t="s">
        <v>59</v>
      </c>
      <c r="I88" s="17" t="s">
        <v>60</v>
      </c>
      <c r="J88" s="17">
        <v>1</v>
      </c>
      <c r="K88" s="20">
        <v>17.101494601199999</v>
      </c>
      <c r="L88" s="20">
        <v>9.0583943896299992</v>
      </c>
      <c r="M88" s="18">
        <v>0</v>
      </c>
      <c r="N88" s="18">
        <v>0</v>
      </c>
      <c r="O88" s="17">
        <v>42885</v>
      </c>
      <c r="P88" s="17">
        <v>41875</v>
      </c>
      <c r="Q88" s="21">
        <v>42885</v>
      </c>
      <c r="R88" s="21">
        <v>2210</v>
      </c>
      <c r="S88" s="17" t="s">
        <v>74</v>
      </c>
      <c r="T88" s="17" t="s">
        <v>75</v>
      </c>
      <c r="U88" s="21">
        <v>54.65</v>
      </c>
      <c r="V88" s="21">
        <v>1</v>
      </c>
      <c r="W88" s="21">
        <v>1.92</v>
      </c>
      <c r="X88" s="21">
        <v>0.50600000000000001</v>
      </c>
      <c r="Y88" s="21">
        <f t="shared" si="6"/>
        <v>1.92</v>
      </c>
      <c r="Z88" s="21">
        <f t="shared" si="7"/>
        <v>0.50600000000000001</v>
      </c>
      <c r="AA88" s="21">
        <v>0.28499999999999998</v>
      </c>
      <c r="AB88" s="22">
        <v>2.1865600607674398E-3</v>
      </c>
      <c r="AC88">
        <f t="shared" si="8"/>
        <v>4</v>
      </c>
      <c r="AD88">
        <f t="shared" si="9"/>
        <v>0</v>
      </c>
      <c r="AE88">
        <f t="shared" si="10"/>
        <v>0</v>
      </c>
      <c r="AF88">
        <f>'TP Factors'!$D$5</f>
        <v>0.88209793191670816</v>
      </c>
      <c r="AG88">
        <f t="shared" si="11"/>
        <v>0</v>
      </c>
    </row>
    <row r="89" spans="1:33">
      <c r="A89" s="17" t="s">
        <v>56</v>
      </c>
      <c r="B89" s="17">
        <v>14</v>
      </c>
      <c r="C89" s="17" t="s">
        <v>57</v>
      </c>
      <c r="D89" s="18">
        <v>33.47</v>
      </c>
      <c r="E89" s="17" t="s">
        <v>58</v>
      </c>
      <c r="F89" s="17">
        <v>3456</v>
      </c>
      <c r="G89" s="19">
        <v>30.5</v>
      </c>
      <c r="H89" s="17" t="s">
        <v>59</v>
      </c>
      <c r="I89" s="17" t="s">
        <v>60</v>
      </c>
      <c r="J89" s="17">
        <v>639</v>
      </c>
      <c r="K89" s="20">
        <v>307.87995316799999</v>
      </c>
      <c r="L89" s="20">
        <v>4304.8055587899998</v>
      </c>
      <c r="M89" s="18">
        <v>1.23</v>
      </c>
      <c r="N89" s="18">
        <v>0.32</v>
      </c>
      <c r="O89" s="17">
        <v>42891</v>
      </c>
      <c r="P89" s="17">
        <v>41881</v>
      </c>
      <c r="Q89" s="21">
        <v>42891</v>
      </c>
      <c r="R89" s="21">
        <v>2210</v>
      </c>
      <c r="S89" s="17" t="s">
        <v>74</v>
      </c>
      <c r="T89" s="17" t="s">
        <v>75</v>
      </c>
      <c r="U89" s="21">
        <v>54.65</v>
      </c>
      <c r="V89" s="21">
        <v>1</v>
      </c>
      <c r="W89" s="21">
        <v>1.92</v>
      </c>
      <c r="X89" s="21">
        <v>0.50600000000000001</v>
      </c>
      <c r="Y89" s="21">
        <f t="shared" si="6"/>
        <v>1.92</v>
      </c>
      <c r="Z89" s="21">
        <f t="shared" si="7"/>
        <v>0.50600000000000001</v>
      </c>
      <c r="AA89" s="21">
        <v>0.28499999999999998</v>
      </c>
      <c r="AB89" s="22">
        <v>1.0630789174436499</v>
      </c>
      <c r="AC89">
        <f t="shared" si="8"/>
        <v>1702</v>
      </c>
      <c r="AD89">
        <f t="shared" si="9"/>
        <v>7</v>
      </c>
      <c r="AE89">
        <f t="shared" si="10"/>
        <v>1.9</v>
      </c>
      <c r="AF89">
        <f>'TP Factors'!$D$5</f>
        <v>0.88209793191670816</v>
      </c>
      <c r="AG89">
        <f t="shared" si="11"/>
        <v>1.7</v>
      </c>
    </row>
    <row r="90" spans="1:33">
      <c r="A90" s="17" t="s">
        <v>56</v>
      </c>
      <c r="B90" s="17">
        <v>14</v>
      </c>
      <c r="C90" s="17" t="s">
        <v>57</v>
      </c>
      <c r="D90" s="18">
        <v>33.47</v>
      </c>
      <c r="E90" s="17" t="s">
        <v>58</v>
      </c>
      <c r="F90" s="17">
        <v>3456</v>
      </c>
      <c r="G90" s="19">
        <v>0</v>
      </c>
      <c r="H90" s="17" t="s">
        <v>59</v>
      </c>
      <c r="I90" s="17" t="s">
        <v>60</v>
      </c>
      <c r="J90" s="17">
        <v>937</v>
      </c>
      <c r="K90" s="20">
        <v>482.01098091799997</v>
      </c>
      <c r="L90" s="20">
        <v>5940.6418141599997</v>
      </c>
      <c r="M90" s="18">
        <v>0</v>
      </c>
      <c r="N90" s="18">
        <v>0</v>
      </c>
      <c r="O90" s="17">
        <v>42897</v>
      </c>
      <c r="P90" s="17">
        <v>41886</v>
      </c>
      <c r="Q90" s="21">
        <v>42897</v>
      </c>
      <c r="R90" s="21">
        <v>6170</v>
      </c>
      <c r="S90" s="17" t="s">
        <v>74</v>
      </c>
      <c r="T90" s="17" t="s">
        <v>79</v>
      </c>
      <c r="U90" s="21">
        <v>54.65</v>
      </c>
      <c r="V90" s="21">
        <v>1</v>
      </c>
      <c r="W90" s="21">
        <v>0</v>
      </c>
      <c r="X90" s="21">
        <v>0</v>
      </c>
      <c r="Y90" s="21">
        <f t="shared" si="6"/>
        <v>0</v>
      </c>
      <c r="Z90" s="21">
        <f t="shared" si="7"/>
        <v>0</v>
      </c>
      <c r="AA90" s="21">
        <v>0.30299999999999999</v>
      </c>
      <c r="AB90" s="22">
        <v>1.04528463987706E-2</v>
      </c>
      <c r="AC90">
        <f t="shared" si="8"/>
        <v>18</v>
      </c>
      <c r="AD90">
        <f t="shared" si="9"/>
        <v>0</v>
      </c>
      <c r="AE90">
        <f t="shared" si="10"/>
        <v>0</v>
      </c>
      <c r="AF90">
        <f>'TP Factors'!$D$5</f>
        <v>0.88209793191670816</v>
      </c>
      <c r="AG90">
        <f t="shared" si="11"/>
        <v>0</v>
      </c>
    </row>
    <row r="91" spans="1:33">
      <c r="A91" s="17" t="s">
        <v>56</v>
      </c>
      <c r="B91" s="17">
        <v>14</v>
      </c>
      <c r="C91" s="17" t="s">
        <v>57</v>
      </c>
      <c r="D91" s="18">
        <v>33.47</v>
      </c>
      <c r="E91" s="17" t="s">
        <v>58</v>
      </c>
      <c r="F91" s="17">
        <v>3456</v>
      </c>
      <c r="G91" s="19">
        <v>0</v>
      </c>
      <c r="H91" s="17" t="s">
        <v>59</v>
      </c>
      <c r="I91" s="17" t="s">
        <v>60</v>
      </c>
      <c r="J91" s="17">
        <v>369</v>
      </c>
      <c r="K91" s="20">
        <v>213.80309045000001</v>
      </c>
      <c r="L91" s="20">
        <v>2337.4866110100002</v>
      </c>
      <c r="M91" s="18">
        <v>0</v>
      </c>
      <c r="N91" s="18">
        <v>0</v>
      </c>
      <c r="O91" s="17">
        <v>42929</v>
      </c>
      <c r="P91" s="17">
        <v>41918</v>
      </c>
      <c r="Q91" s="21">
        <v>42929</v>
      </c>
      <c r="R91" s="21">
        <v>6300</v>
      </c>
      <c r="S91" s="17" t="s">
        <v>74</v>
      </c>
      <c r="T91" s="17" t="s">
        <v>77</v>
      </c>
      <c r="U91" s="21">
        <v>54.65</v>
      </c>
      <c r="V91" s="21">
        <v>1</v>
      </c>
      <c r="W91" s="21">
        <v>0</v>
      </c>
      <c r="X91" s="21">
        <v>0</v>
      </c>
      <c r="Y91" s="21">
        <f t="shared" si="6"/>
        <v>0</v>
      </c>
      <c r="Z91" s="21">
        <f t="shared" si="7"/>
        <v>0</v>
      </c>
      <c r="AA91" s="21">
        <v>0.30299999999999999</v>
      </c>
      <c r="AB91" s="22">
        <v>2.9937895026680098E-3</v>
      </c>
      <c r="AC91">
        <f t="shared" si="8"/>
        <v>5</v>
      </c>
      <c r="AD91">
        <f t="shared" si="9"/>
        <v>0</v>
      </c>
      <c r="AE91">
        <f t="shared" si="10"/>
        <v>0</v>
      </c>
      <c r="AF91">
        <f>'TP Factors'!$D$5</f>
        <v>0.88209793191670816</v>
      </c>
      <c r="AG91">
        <f t="shared" si="11"/>
        <v>0</v>
      </c>
    </row>
    <row r="92" spans="1:33">
      <c r="A92" s="17" t="s">
        <v>56</v>
      </c>
      <c r="B92" s="17">
        <v>14</v>
      </c>
      <c r="C92" s="17" t="s">
        <v>57</v>
      </c>
      <c r="D92" s="18">
        <v>33.47</v>
      </c>
      <c r="E92" s="17" t="s">
        <v>58</v>
      </c>
      <c r="F92" s="17">
        <v>3456</v>
      </c>
      <c r="G92" s="19">
        <v>30.5</v>
      </c>
      <c r="H92" s="17" t="s">
        <v>59</v>
      </c>
      <c r="I92" s="17" t="s">
        <v>60</v>
      </c>
      <c r="J92" s="17">
        <v>259</v>
      </c>
      <c r="K92" s="20">
        <v>198.20420978499999</v>
      </c>
      <c r="L92" s="20">
        <v>1745.83835376</v>
      </c>
      <c r="M92" s="18">
        <v>0.5</v>
      </c>
      <c r="N92" s="18">
        <v>0.13</v>
      </c>
      <c r="O92" s="17">
        <v>42930</v>
      </c>
      <c r="P92" s="17">
        <v>41919</v>
      </c>
      <c r="Q92" s="21">
        <v>42930</v>
      </c>
      <c r="R92" s="21">
        <v>2210</v>
      </c>
      <c r="S92" s="17" t="s">
        <v>74</v>
      </c>
      <c r="T92" s="17" t="s">
        <v>75</v>
      </c>
      <c r="U92" s="21">
        <v>54.65</v>
      </c>
      <c r="V92" s="21">
        <v>1</v>
      </c>
      <c r="W92" s="21">
        <v>1.92</v>
      </c>
      <c r="X92" s="21">
        <v>0.50600000000000001</v>
      </c>
      <c r="Y92" s="21">
        <f t="shared" si="6"/>
        <v>1.92</v>
      </c>
      <c r="Z92" s="21">
        <f t="shared" si="7"/>
        <v>0.50600000000000001</v>
      </c>
      <c r="AA92" s="21">
        <v>0.28499999999999998</v>
      </c>
      <c r="AB92" s="22">
        <v>0.391100716585354</v>
      </c>
      <c r="AC92">
        <f t="shared" si="8"/>
        <v>626</v>
      </c>
      <c r="AD92">
        <f t="shared" si="9"/>
        <v>3</v>
      </c>
      <c r="AE92">
        <f t="shared" si="10"/>
        <v>0.7</v>
      </c>
      <c r="AF92">
        <f>'TP Factors'!$D$5</f>
        <v>0.88209793191670816</v>
      </c>
      <c r="AG92">
        <f t="shared" si="11"/>
        <v>0.6</v>
      </c>
    </row>
    <row r="93" spans="1:33">
      <c r="A93" s="17" t="s">
        <v>56</v>
      </c>
      <c r="B93" s="17">
        <v>14</v>
      </c>
      <c r="C93" s="17" t="s">
        <v>57</v>
      </c>
      <c r="D93" s="18">
        <v>33.47</v>
      </c>
      <c r="E93" s="17" t="s">
        <v>58</v>
      </c>
      <c r="F93" s="17">
        <v>3456</v>
      </c>
      <c r="G93" s="19">
        <v>0</v>
      </c>
      <c r="H93" s="17" t="s">
        <v>59</v>
      </c>
      <c r="I93" s="17" t="s">
        <v>60</v>
      </c>
      <c r="J93" s="17">
        <v>287</v>
      </c>
      <c r="K93" s="20">
        <v>170.22154997499999</v>
      </c>
      <c r="L93" s="20">
        <v>1816.1904881800001</v>
      </c>
      <c r="M93" s="18">
        <v>0</v>
      </c>
      <c r="N93" s="18">
        <v>0</v>
      </c>
      <c r="O93" s="17">
        <v>42936</v>
      </c>
      <c r="P93" s="17">
        <v>41925</v>
      </c>
      <c r="Q93" s="21">
        <v>42936</v>
      </c>
      <c r="R93" s="21">
        <v>6300</v>
      </c>
      <c r="S93" s="17" t="s">
        <v>74</v>
      </c>
      <c r="T93" s="17" t="s">
        <v>77</v>
      </c>
      <c r="U93" s="21">
        <v>54.65</v>
      </c>
      <c r="V93" s="21">
        <v>1</v>
      </c>
      <c r="W93" s="21">
        <v>0</v>
      </c>
      <c r="X93" s="21">
        <v>0</v>
      </c>
      <c r="Y93" s="21">
        <f t="shared" si="6"/>
        <v>0</v>
      </c>
      <c r="Z93" s="21">
        <f t="shared" si="7"/>
        <v>0</v>
      </c>
      <c r="AA93" s="21">
        <v>0.30299999999999999</v>
      </c>
      <c r="AB93" s="22">
        <v>7.29500585128096E-3</v>
      </c>
      <c r="AC93">
        <f t="shared" si="8"/>
        <v>12</v>
      </c>
      <c r="AD93">
        <f t="shared" si="9"/>
        <v>0</v>
      </c>
      <c r="AE93">
        <f t="shared" si="10"/>
        <v>0</v>
      </c>
      <c r="AF93">
        <f>'TP Factors'!$D$5</f>
        <v>0.88209793191670816</v>
      </c>
      <c r="AG93">
        <f t="shared" si="11"/>
        <v>0</v>
      </c>
    </row>
    <row r="94" spans="1:33">
      <c r="A94" s="17" t="s">
        <v>56</v>
      </c>
      <c r="B94" s="17">
        <v>14</v>
      </c>
      <c r="C94" s="17" t="s">
        <v>57</v>
      </c>
      <c r="D94" s="18">
        <v>33.47</v>
      </c>
      <c r="E94" s="17" t="s">
        <v>58</v>
      </c>
      <c r="F94" s="17">
        <v>3456</v>
      </c>
      <c r="G94" s="19">
        <v>0</v>
      </c>
      <c r="H94" s="17" t="s">
        <v>59</v>
      </c>
      <c r="I94" s="17" t="s">
        <v>60</v>
      </c>
      <c r="J94" s="17">
        <v>70</v>
      </c>
      <c r="K94" s="20">
        <v>120.033290589</v>
      </c>
      <c r="L94" s="20">
        <v>441.478331325</v>
      </c>
      <c r="M94" s="18">
        <v>0</v>
      </c>
      <c r="N94" s="18">
        <v>0</v>
      </c>
      <c r="O94" s="17">
        <v>42960</v>
      </c>
      <c r="P94" s="17">
        <v>41949</v>
      </c>
      <c r="Q94" s="21">
        <v>42960</v>
      </c>
      <c r="R94" s="21">
        <v>6300</v>
      </c>
      <c r="S94" s="17" t="s">
        <v>61</v>
      </c>
      <c r="T94" s="17" t="s">
        <v>76</v>
      </c>
      <c r="U94" s="21">
        <v>54.65</v>
      </c>
      <c r="V94" s="21">
        <v>1</v>
      </c>
      <c r="W94" s="21">
        <v>0</v>
      </c>
      <c r="X94" s="21">
        <v>0</v>
      </c>
      <c r="Y94" s="21">
        <f t="shared" si="6"/>
        <v>0</v>
      </c>
      <c r="Z94" s="21">
        <f t="shared" si="7"/>
        <v>0</v>
      </c>
      <c r="AA94" s="21">
        <v>0.30299999999999999</v>
      </c>
      <c r="AB94" s="22">
        <v>1.1496647645128E-2</v>
      </c>
      <c r="AC94">
        <f t="shared" si="8"/>
        <v>20</v>
      </c>
      <c r="AD94">
        <f t="shared" si="9"/>
        <v>0</v>
      </c>
      <c r="AE94">
        <f t="shared" si="10"/>
        <v>0</v>
      </c>
      <c r="AF94">
        <f>'TP Factors'!$D$5</f>
        <v>0.88209793191670816</v>
      </c>
      <c r="AG94">
        <f t="shared" si="11"/>
        <v>0</v>
      </c>
    </row>
    <row r="95" spans="1:33">
      <c r="A95" s="17" t="s">
        <v>56</v>
      </c>
      <c r="B95" s="17">
        <v>14</v>
      </c>
      <c r="C95" s="17" t="s">
        <v>57</v>
      </c>
      <c r="D95" s="18">
        <v>33.47</v>
      </c>
      <c r="E95" s="17" t="s">
        <v>58</v>
      </c>
      <c r="F95" s="17">
        <v>3456</v>
      </c>
      <c r="G95" s="19">
        <v>0</v>
      </c>
      <c r="H95" s="17" t="s">
        <v>59</v>
      </c>
      <c r="I95" s="17" t="s">
        <v>60</v>
      </c>
      <c r="J95" s="17">
        <v>30704</v>
      </c>
      <c r="K95" s="20">
        <v>4769.52666563</v>
      </c>
      <c r="L95" s="20">
        <v>194624.25296499999</v>
      </c>
      <c r="M95" s="18">
        <v>0</v>
      </c>
      <c r="N95" s="18">
        <v>0</v>
      </c>
      <c r="O95" s="17">
        <v>41698</v>
      </c>
      <c r="P95" s="17">
        <v>40710</v>
      </c>
      <c r="Q95" s="21">
        <v>41698</v>
      </c>
      <c r="R95" s="21">
        <v>6170</v>
      </c>
      <c r="S95" s="17" t="s">
        <v>61</v>
      </c>
      <c r="T95" s="17" t="s">
        <v>68</v>
      </c>
      <c r="U95" s="21">
        <v>54.65</v>
      </c>
      <c r="V95" s="21">
        <v>1</v>
      </c>
      <c r="W95" s="21">
        <v>0</v>
      </c>
      <c r="X95" s="21">
        <v>0</v>
      </c>
      <c r="Y95" s="21">
        <f t="shared" si="6"/>
        <v>0</v>
      </c>
      <c r="Z95" s="21">
        <f t="shared" si="7"/>
        <v>0</v>
      </c>
      <c r="AA95" s="21">
        <v>0.30299999999999999</v>
      </c>
      <c r="AB95" s="22">
        <v>8.8732021764479405E-2</v>
      </c>
      <c r="AC95">
        <f t="shared" si="8"/>
        <v>151</v>
      </c>
      <c r="AD95">
        <f t="shared" si="9"/>
        <v>0</v>
      </c>
      <c r="AE95">
        <f t="shared" si="10"/>
        <v>0</v>
      </c>
      <c r="AF95">
        <f>'TP Factors'!$D$5</f>
        <v>0.88209793191670816</v>
      </c>
      <c r="AG95">
        <f t="shared" si="11"/>
        <v>0</v>
      </c>
    </row>
    <row r="96" spans="1:33">
      <c r="A96" s="17" t="s">
        <v>56</v>
      </c>
      <c r="B96" s="17">
        <v>14</v>
      </c>
      <c r="C96" s="17" t="s">
        <v>57</v>
      </c>
      <c r="D96" s="18">
        <v>33.47</v>
      </c>
      <c r="E96" s="17" t="s">
        <v>58</v>
      </c>
      <c r="F96" s="17">
        <v>3456</v>
      </c>
      <c r="G96" s="19">
        <v>0</v>
      </c>
      <c r="H96" s="17" t="s">
        <v>59</v>
      </c>
      <c r="I96" s="17" t="s">
        <v>60</v>
      </c>
      <c r="J96" s="17">
        <v>33134</v>
      </c>
      <c r="K96" s="20">
        <v>3935.8334435900001</v>
      </c>
      <c r="L96" s="20">
        <v>210023.98287000001</v>
      </c>
      <c r="M96" s="18">
        <v>0</v>
      </c>
      <c r="N96" s="18">
        <v>0</v>
      </c>
      <c r="O96" s="17">
        <v>42139</v>
      </c>
      <c r="P96" s="17">
        <v>41144</v>
      </c>
      <c r="Q96" s="21">
        <v>42139</v>
      </c>
      <c r="R96" s="21">
        <v>6300</v>
      </c>
      <c r="S96" s="17" t="s">
        <v>61</v>
      </c>
      <c r="T96" s="17" t="s">
        <v>76</v>
      </c>
      <c r="U96" s="21">
        <v>54.65</v>
      </c>
      <c r="V96" s="21">
        <v>1</v>
      </c>
      <c r="W96" s="21">
        <v>0</v>
      </c>
      <c r="X96" s="21">
        <v>0</v>
      </c>
      <c r="Y96" s="21">
        <f t="shared" si="6"/>
        <v>0</v>
      </c>
      <c r="Z96" s="21">
        <f t="shared" si="7"/>
        <v>0</v>
      </c>
      <c r="AA96" s="21">
        <v>0.30299999999999999</v>
      </c>
      <c r="AB96" s="22">
        <v>5.5122091697041402E-2</v>
      </c>
      <c r="AC96">
        <f t="shared" si="8"/>
        <v>94</v>
      </c>
      <c r="AD96">
        <f t="shared" si="9"/>
        <v>0</v>
      </c>
      <c r="AE96">
        <f t="shared" si="10"/>
        <v>0</v>
      </c>
      <c r="AF96">
        <f>'TP Factors'!$D$5</f>
        <v>0.88209793191670816</v>
      </c>
      <c r="AG96">
        <f t="shared" si="11"/>
        <v>0</v>
      </c>
    </row>
    <row r="97" spans="1:33">
      <c r="A97" s="17" t="s">
        <v>56</v>
      </c>
      <c r="B97" s="17">
        <v>14</v>
      </c>
      <c r="C97" s="17" t="s">
        <v>57</v>
      </c>
      <c r="D97" s="18">
        <v>33.47</v>
      </c>
      <c r="E97" s="17" t="s">
        <v>58</v>
      </c>
      <c r="F97" s="17">
        <v>3456</v>
      </c>
      <c r="G97" s="19">
        <v>30.5</v>
      </c>
      <c r="H97" s="17" t="s">
        <v>59</v>
      </c>
      <c r="I97" s="17" t="s">
        <v>60</v>
      </c>
      <c r="J97" s="17">
        <v>1606</v>
      </c>
      <c r="K97" s="20">
        <v>566.65962842900001</v>
      </c>
      <c r="L97" s="20">
        <v>11507.7471535</v>
      </c>
      <c r="M97" s="18">
        <v>3.08</v>
      </c>
      <c r="N97" s="18">
        <v>0.81</v>
      </c>
      <c r="O97" s="17">
        <v>42383</v>
      </c>
      <c r="P97" s="17">
        <v>41380</v>
      </c>
      <c r="Q97" s="21">
        <v>42383</v>
      </c>
      <c r="R97" s="21">
        <v>2210</v>
      </c>
      <c r="S97" s="17" t="s">
        <v>61</v>
      </c>
      <c r="T97" s="17" t="s">
        <v>63</v>
      </c>
      <c r="U97" s="21">
        <v>54.65</v>
      </c>
      <c r="V97" s="21">
        <v>1</v>
      </c>
      <c r="W97" s="21">
        <v>1.92</v>
      </c>
      <c r="X97" s="21">
        <v>0.50600000000000001</v>
      </c>
      <c r="Y97" s="21">
        <f t="shared" si="6"/>
        <v>1.92</v>
      </c>
      <c r="Z97" s="21">
        <f t="shared" si="7"/>
        <v>0.50600000000000001</v>
      </c>
      <c r="AA97" s="21">
        <v>0.26800000000000002</v>
      </c>
      <c r="AB97" s="22">
        <v>2.8198687839979399</v>
      </c>
      <c r="AC97">
        <f t="shared" si="8"/>
        <v>4245</v>
      </c>
      <c r="AD97">
        <f t="shared" si="9"/>
        <v>18</v>
      </c>
      <c r="AE97">
        <f t="shared" si="10"/>
        <v>4.7</v>
      </c>
      <c r="AF97">
        <f>'TP Factors'!$D$5</f>
        <v>0.88209793191670816</v>
      </c>
      <c r="AG97">
        <f t="shared" si="11"/>
        <v>4.0999999999999996</v>
      </c>
    </row>
    <row r="98" spans="1:33">
      <c r="A98" s="17" t="s">
        <v>56</v>
      </c>
      <c r="B98" s="17">
        <v>14</v>
      </c>
      <c r="C98" s="17" t="s">
        <v>57</v>
      </c>
      <c r="D98" s="18">
        <v>33.47</v>
      </c>
      <c r="E98" s="17" t="s">
        <v>58</v>
      </c>
      <c r="F98" s="17">
        <v>3456</v>
      </c>
      <c r="G98" s="19">
        <v>30.5</v>
      </c>
      <c r="H98" s="17" t="s">
        <v>59</v>
      </c>
      <c r="I98" s="17" t="s">
        <v>60</v>
      </c>
      <c r="J98" s="17">
        <v>74363</v>
      </c>
      <c r="K98" s="20">
        <v>7875.5004922600001</v>
      </c>
      <c r="L98" s="20">
        <v>532927.76361899998</v>
      </c>
      <c r="M98" s="18">
        <v>142.78</v>
      </c>
      <c r="N98" s="18">
        <v>37.630000000000003</v>
      </c>
      <c r="O98" s="17">
        <v>41572</v>
      </c>
      <c r="P98" s="17">
        <v>40586</v>
      </c>
      <c r="Q98" s="21">
        <v>41572</v>
      </c>
      <c r="R98" s="21">
        <v>2210</v>
      </c>
      <c r="S98" s="17" t="s">
        <v>61</v>
      </c>
      <c r="T98" s="17" t="s">
        <v>63</v>
      </c>
      <c r="U98" s="21">
        <v>54.65</v>
      </c>
      <c r="V98" s="21">
        <v>1</v>
      </c>
      <c r="W98" s="21">
        <v>1.92</v>
      </c>
      <c r="X98" s="21">
        <v>0.50600000000000001</v>
      </c>
      <c r="Y98" s="21">
        <f t="shared" si="6"/>
        <v>1.92</v>
      </c>
      <c r="Z98" s="21">
        <f t="shared" si="7"/>
        <v>0.50600000000000001</v>
      </c>
      <c r="AA98" s="21">
        <v>0.26800000000000002</v>
      </c>
      <c r="AB98" s="22">
        <v>0.37844906479621598</v>
      </c>
      <c r="AC98">
        <f t="shared" si="8"/>
        <v>570</v>
      </c>
      <c r="AD98">
        <f t="shared" si="9"/>
        <v>2</v>
      </c>
      <c r="AE98">
        <f t="shared" si="10"/>
        <v>0.6</v>
      </c>
      <c r="AF98">
        <f>'TP Factors'!$D$5</f>
        <v>0.88209793191670816</v>
      </c>
      <c r="AG98">
        <f t="shared" si="11"/>
        <v>0.5</v>
      </c>
    </row>
    <row r="99" spans="1:33">
      <c r="A99" s="17" t="s">
        <v>56</v>
      </c>
      <c r="B99" s="17">
        <v>14</v>
      </c>
      <c r="C99" s="17" t="s">
        <v>57</v>
      </c>
      <c r="D99" s="18">
        <v>33.47</v>
      </c>
      <c r="E99" s="17" t="s">
        <v>58</v>
      </c>
      <c r="F99" s="17">
        <v>3456</v>
      </c>
      <c r="G99" s="19">
        <v>30.5</v>
      </c>
      <c r="H99" s="17" t="s">
        <v>59</v>
      </c>
      <c r="I99" s="17" t="s">
        <v>60</v>
      </c>
      <c r="J99" s="17">
        <v>5054</v>
      </c>
      <c r="K99" s="20">
        <v>820.44029754600001</v>
      </c>
      <c r="L99" s="20">
        <v>36220.379342300002</v>
      </c>
      <c r="M99" s="18">
        <v>9.6999999999999993</v>
      </c>
      <c r="N99" s="18">
        <v>2.56</v>
      </c>
      <c r="O99" s="17">
        <v>42233</v>
      </c>
      <c r="P99" s="17">
        <v>41235</v>
      </c>
      <c r="Q99" s="21">
        <v>42233</v>
      </c>
      <c r="R99" s="21">
        <v>2210</v>
      </c>
      <c r="S99" s="17" t="s">
        <v>61</v>
      </c>
      <c r="T99" s="17" t="s">
        <v>63</v>
      </c>
      <c r="U99" s="21">
        <v>54.65</v>
      </c>
      <c r="V99" s="21">
        <v>1</v>
      </c>
      <c r="W99" s="21">
        <v>1.92</v>
      </c>
      <c r="X99" s="21">
        <v>0.50600000000000001</v>
      </c>
      <c r="Y99" s="21">
        <f t="shared" si="6"/>
        <v>1.92</v>
      </c>
      <c r="Z99" s="21">
        <f t="shared" si="7"/>
        <v>0.50600000000000001</v>
      </c>
      <c r="AA99" s="21">
        <v>0.26800000000000002</v>
      </c>
      <c r="AB99" s="22">
        <v>5.67962761083992</v>
      </c>
      <c r="AC99">
        <f t="shared" si="8"/>
        <v>8551</v>
      </c>
      <c r="AD99">
        <f t="shared" si="9"/>
        <v>36</v>
      </c>
      <c r="AE99">
        <f t="shared" si="10"/>
        <v>9.5</v>
      </c>
      <c r="AF99">
        <f>'TP Factors'!$D$5</f>
        <v>0.88209793191670816</v>
      </c>
      <c r="AG99">
        <f t="shared" si="11"/>
        <v>8.4</v>
      </c>
    </row>
    <row r="100" spans="1:33">
      <c r="A100" s="17" t="s">
        <v>56</v>
      </c>
      <c r="B100" s="17">
        <v>14</v>
      </c>
      <c r="C100" s="17" t="s">
        <v>57</v>
      </c>
      <c r="D100" s="18">
        <v>33.47</v>
      </c>
      <c r="E100" s="17" t="s">
        <v>58</v>
      </c>
      <c r="F100" s="17">
        <v>3456</v>
      </c>
      <c r="G100" s="19">
        <v>30.5</v>
      </c>
      <c r="H100" s="17" t="s">
        <v>59</v>
      </c>
      <c r="I100" s="17" t="s">
        <v>60</v>
      </c>
      <c r="J100" s="17">
        <v>75</v>
      </c>
      <c r="K100" s="20">
        <v>104.945944169</v>
      </c>
      <c r="L100" s="20">
        <v>537.57326165200004</v>
      </c>
      <c r="M100" s="18">
        <v>0.14000000000000001</v>
      </c>
      <c r="N100" s="18">
        <v>0.04</v>
      </c>
      <c r="O100" s="17">
        <v>42250</v>
      </c>
      <c r="P100" s="17">
        <v>41251</v>
      </c>
      <c r="Q100" s="21">
        <v>42250</v>
      </c>
      <c r="R100" s="21">
        <v>2210</v>
      </c>
      <c r="S100" s="17" t="s">
        <v>61</v>
      </c>
      <c r="T100" s="17" t="s">
        <v>63</v>
      </c>
      <c r="U100" s="21">
        <v>54.65</v>
      </c>
      <c r="V100" s="21">
        <v>1</v>
      </c>
      <c r="W100" s="21">
        <v>1.92</v>
      </c>
      <c r="X100" s="21">
        <v>0.50600000000000001</v>
      </c>
      <c r="Y100" s="21">
        <f t="shared" si="6"/>
        <v>1.92</v>
      </c>
      <c r="Z100" s="21">
        <f t="shared" si="7"/>
        <v>0.50600000000000001</v>
      </c>
      <c r="AA100" s="21">
        <v>0.26800000000000002</v>
      </c>
      <c r="AB100" s="22">
        <v>3.53824198599781E-3</v>
      </c>
      <c r="AC100">
        <f t="shared" si="8"/>
        <v>5</v>
      </c>
      <c r="AD100">
        <f t="shared" si="9"/>
        <v>0</v>
      </c>
      <c r="AE100">
        <f t="shared" si="10"/>
        <v>0</v>
      </c>
      <c r="AF100">
        <f>'TP Factors'!$D$5</f>
        <v>0.88209793191670816</v>
      </c>
      <c r="AG100">
        <f t="shared" si="11"/>
        <v>0</v>
      </c>
    </row>
    <row r="101" spans="1:33">
      <c r="A101" s="17" t="s">
        <v>56</v>
      </c>
      <c r="B101" s="17">
        <v>14</v>
      </c>
      <c r="C101" s="17" t="s">
        <v>57</v>
      </c>
      <c r="D101" s="18">
        <v>33.47</v>
      </c>
      <c r="E101" s="17" t="s">
        <v>58</v>
      </c>
      <c r="F101" s="17">
        <v>3456</v>
      </c>
      <c r="G101" s="19">
        <v>30.5</v>
      </c>
      <c r="H101" s="17" t="s">
        <v>59</v>
      </c>
      <c r="I101" s="17" t="s">
        <v>60</v>
      </c>
      <c r="J101" s="17">
        <v>22787</v>
      </c>
      <c r="K101" s="20">
        <v>2999.5298099199999</v>
      </c>
      <c r="L101" s="20">
        <v>163301.25787999999</v>
      </c>
      <c r="M101" s="18">
        <v>43.75</v>
      </c>
      <c r="N101" s="18">
        <v>11.53</v>
      </c>
      <c r="O101" s="17">
        <v>42354</v>
      </c>
      <c r="P101" s="17">
        <v>41351</v>
      </c>
      <c r="Q101" s="21">
        <v>42354</v>
      </c>
      <c r="R101" s="21">
        <v>2210</v>
      </c>
      <c r="S101" s="17" t="s">
        <v>61</v>
      </c>
      <c r="T101" s="17" t="s">
        <v>63</v>
      </c>
      <c r="U101" s="21">
        <v>54.65</v>
      </c>
      <c r="V101" s="21">
        <v>1</v>
      </c>
      <c r="W101" s="21">
        <v>1.92</v>
      </c>
      <c r="X101" s="21">
        <v>0.50600000000000001</v>
      </c>
      <c r="Y101" s="21">
        <f t="shared" si="6"/>
        <v>1.92</v>
      </c>
      <c r="Z101" s="21">
        <f t="shared" si="7"/>
        <v>0.50600000000000001</v>
      </c>
      <c r="AA101" s="21">
        <v>0.26800000000000002</v>
      </c>
      <c r="AB101" s="22">
        <v>13.9111924137</v>
      </c>
      <c r="AC101">
        <f t="shared" si="8"/>
        <v>20943</v>
      </c>
      <c r="AD101">
        <f t="shared" si="9"/>
        <v>89</v>
      </c>
      <c r="AE101">
        <f t="shared" si="10"/>
        <v>23.4</v>
      </c>
      <c r="AF101">
        <f>'TP Factors'!$D$5</f>
        <v>0.88209793191670816</v>
      </c>
      <c r="AG101">
        <f t="shared" si="11"/>
        <v>20.6</v>
      </c>
    </row>
    <row r="102" spans="1:33">
      <c r="A102" s="17" t="s">
        <v>56</v>
      </c>
      <c r="B102" s="17">
        <v>14</v>
      </c>
      <c r="C102" s="17" t="s">
        <v>57</v>
      </c>
      <c r="D102" s="18">
        <v>33.47</v>
      </c>
      <c r="E102" s="17" t="s">
        <v>58</v>
      </c>
      <c r="F102" s="17">
        <v>3456</v>
      </c>
      <c r="G102" s="19">
        <v>30.5</v>
      </c>
      <c r="H102" s="17" t="s">
        <v>59</v>
      </c>
      <c r="I102" s="17" t="s">
        <v>60</v>
      </c>
      <c r="J102" s="17">
        <v>20631</v>
      </c>
      <c r="K102" s="20">
        <v>1987.60758749</v>
      </c>
      <c r="L102" s="20">
        <v>147850.99981800001</v>
      </c>
      <c r="M102" s="18">
        <v>39.61</v>
      </c>
      <c r="N102" s="18">
        <v>10.44</v>
      </c>
      <c r="O102" s="17">
        <v>42456</v>
      </c>
      <c r="P102" s="17">
        <v>41451</v>
      </c>
      <c r="Q102" s="21">
        <v>42456</v>
      </c>
      <c r="R102" s="21">
        <v>2210</v>
      </c>
      <c r="S102" s="17" t="s">
        <v>61</v>
      </c>
      <c r="T102" s="17" t="s">
        <v>63</v>
      </c>
      <c r="U102" s="21">
        <v>54.65</v>
      </c>
      <c r="V102" s="21">
        <v>1</v>
      </c>
      <c r="W102" s="21">
        <v>1.92</v>
      </c>
      <c r="X102" s="21">
        <v>0.50600000000000001</v>
      </c>
      <c r="Y102" s="21">
        <f t="shared" si="6"/>
        <v>1.92</v>
      </c>
      <c r="Z102" s="21">
        <f t="shared" si="7"/>
        <v>0.50600000000000001</v>
      </c>
      <c r="AA102" s="21">
        <v>0.26800000000000002</v>
      </c>
      <c r="AB102" s="22">
        <v>12.8768148621</v>
      </c>
      <c r="AC102">
        <f t="shared" si="8"/>
        <v>19386</v>
      </c>
      <c r="AD102">
        <f t="shared" si="9"/>
        <v>82</v>
      </c>
      <c r="AE102">
        <f t="shared" si="10"/>
        <v>21.6</v>
      </c>
      <c r="AF102">
        <f>'TP Factors'!$D$5</f>
        <v>0.88209793191670816</v>
      </c>
      <c r="AG102">
        <f t="shared" si="11"/>
        <v>19.100000000000001</v>
      </c>
    </row>
    <row r="103" spans="1:33">
      <c r="A103" s="17" t="s">
        <v>56</v>
      </c>
      <c r="B103" s="17">
        <v>17</v>
      </c>
      <c r="C103" s="17" t="s">
        <v>80</v>
      </c>
      <c r="D103" s="18">
        <v>32.369999999999997</v>
      </c>
      <c r="E103" s="17" t="s">
        <v>58</v>
      </c>
      <c r="F103" s="17">
        <v>3456</v>
      </c>
      <c r="G103" s="19">
        <v>30.5</v>
      </c>
      <c r="H103" s="17" t="s">
        <v>59</v>
      </c>
      <c r="I103" s="17" t="s">
        <v>60</v>
      </c>
      <c r="J103" s="17">
        <v>172</v>
      </c>
      <c r="K103" s="20">
        <v>264.83784089699998</v>
      </c>
      <c r="L103" s="20">
        <v>1315.72802295</v>
      </c>
      <c r="M103" s="18">
        <v>0.33</v>
      </c>
      <c r="N103" s="18">
        <v>0.09</v>
      </c>
      <c r="O103" s="17">
        <v>42564</v>
      </c>
      <c r="P103" s="17">
        <v>41559</v>
      </c>
      <c r="Q103" s="21">
        <v>42564</v>
      </c>
      <c r="R103" s="21">
        <v>2210</v>
      </c>
      <c r="S103" s="17" t="s">
        <v>61</v>
      </c>
      <c r="T103" s="17" t="s">
        <v>63</v>
      </c>
      <c r="U103" s="21">
        <v>54.65</v>
      </c>
      <c r="V103" s="21">
        <v>1</v>
      </c>
      <c r="W103" s="21">
        <v>1.92</v>
      </c>
      <c r="X103" s="21">
        <v>0.50600000000000001</v>
      </c>
      <c r="Y103" s="21">
        <f t="shared" si="6"/>
        <v>1.92</v>
      </c>
      <c r="Z103" s="21">
        <f t="shared" si="7"/>
        <v>0.50600000000000001</v>
      </c>
      <c r="AA103" s="21">
        <v>0.26800000000000002</v>
      </c>
      <c r="AB103" s="22">
        <v>0.19068117606731899</v>
      </c>
      <c r="AC103">
        <f t="shared" si="8"/>
        <v>287</v>
      </c>
      <c r="AD103">
        <f t="shared" si="9"/>
        <v>1</v>
      </c>
      <c r="AE103">
        <f t="shared" si="10"/>
        <v>0.3</v>
      </c>
      <c r="AF103">
        <f>'TP Factors'!$D$5</f>
        <v>0.88209793191670816</v>
      </c>
      <c r="AG103">
        <f t="shared" si="11"/>
        <v>0.3</v>
      </c>
    </row>
    <row r="104" spans="1:33">
      <c r="A104" s="17" t="s">
        <v>56</v>
      </c>
      <c r="B104" s="17">
        <v>17</v>
      </c>
      <c r="C104" s="17" t="s">
        <v>80</v>
      </c>
      <c r="D104" s="18">
        <v>32.369999999999997</v>
      </c>
      <c r="E104" s="17" t="s">
        <v>58</v>
      </c>
      <c r="F104" s="17">
        <v>3456</v>
      </c>
      <c r="G104" s="19">
        <v>30.5</v>
      </c>
      <c r="H104" s="17" t="s">
        <v>59</v>
      </c>
      <c r="I104" s="17" t="s">
        <v>60</v>
      </c>
      <c r="J104" s="17">
        <v>260</v>
      </c>
      <c r="K104" s="20">
        <v>207.88472659300001</v>
      </c>
      <c r="L104" s="20">
        <v>1989.22580728</v>
      </c>
      <c r="M104" s="18">
        <v>0.5</v>
      </c>
      <c r="N104" s="18">
        <v>0.13</v>
      </c>
      <c r="O104" s="17">
        <v>42699</v>
      </c>
      <c r="P104" s="17">
        <v>41693</v>
      </c>
      <c r="Q104" s="21">
        <v>42699</v>
      </c>
      <c r="R104" s="21">
        <v>2210</v>
      </c>
      <c r="S104" s="17" t="s">
        <v>61</v>
      </c>
      <c r="T104" s="17" t="s">
        <v>63</v>
      </c>
      <c r="U104" s="21">
        <v>54.65</v>
      </c>
      <c r="V104" s="21">
        <v>1</v>
      </c>
      <c r="W104" s="21">
        <v>1.92</v>
      </c>
      <c r="X104" s="21">
        <v>0.50600000000000001</v>
      </c>
      <c r="Y104" s="21">
        <f t="shared" si="6"/>
        <v>1.92</v>
      </c>
      <c r="Z104" s="21">
        <f t="shared" si="7"/>
        <v>0.50600000000000001</v>
      </c>
      <c r="AA104" s="21">
        <v>0.26800000000000002</v>
      </c>
      <c r="AB104" s="22">
        <v>0.40713233187419401</v>
      </c>
      <c r="AC104">
        <f t="shared" si="8"/>
        <v>613</v>
      </c>
      <c r="AD104">
        <f t="shared" si="9"/>
        <v>3</v>
      </c>
      <c r="AE104">
        <f t="shared" si="10"/>
        <v>0.7</v>
      </c>
      <c r="AF104">
        <f>'TP Factors'!$D$5</f>
        <v>0.88209793191670816</v>
      </c>
      <c r="AG104">
        <f t="shared" si="11"/>
        <v>0.6</v>
      </c>
    </row>
    <row r="105" spans="1:33">
      <c r="A105" s="17" t="s">
        <v>56</v>
      </c>
      <c r="B105" s="17">
        <v>17</v>
      </c>
      <c r="C105" s="17" t="s">
        <v>80</v>
      </c>
      <c r="D105" s="18">
        <v>32.369999999999997</v>
      </c>
      <c r="E105" s="17" t="s">
        <v>58</v>
      </c>
      <c r="F105" s="17">
        <v>3456</v>
      </c>
      <c r="G105" s="19">
        <v>30.5</v>
      </c>
      <c r="H105" s="17" t="s">
        <v>59</v>
      </c>
      <c r="I105" s="17" t="s">
        <v>60</v>
      </c>
      <c r="J105" s="17">
        <v>29159</v>
      </c>
      <c r="K105" s="20">
        <v>2414.3165547499998</v>
      </c>
      <c r="L105" s="20">
        <v>223410.34798399999</v>
      </c>
      <c r="M105" s="18">
        <v>55.99</v>
      </c>
      <c r="N105" s="18">
        <v>14.75</v>
      </c>
      <c r="O105" s="17">
        <v>42714</v>
      </c>
      <c r="P105" s="17">
        <v>41708</v>
      </c>
      <c r="Q105" s="21">
        <v>42714</v>
      </c>
      <c r="R105" s="21">
        <v>2210</v>
      </c>
      <c r="S105" s="17" t="s">
        <v>61</v>
      </c>
      <c r="T105" s="17" t="s">
        <v>63</v>
      </c>
      <c r="U105" s="21">
        <v>54.65</v>
      </c>
      <c r="V105" s="21">
        <v>1</v>
      </c>
      <c r="W105" s="21">
        <v>1.92</v>
      </c>
      <c r="X105" s="21">
        <v>0.50600000000000001</v>
      </c>
      <c r="Y105" s="21">
        <f t="shared" si="6"/>
        <v>1.92</v>
      </c>
      <c r="Z105" s="21">
        <f t="shared" si="7"/>
        <v>0.50600000000000001</v>
      </c>
      <c r="AA105" s="21">
        <v>0.26800000000000002</v>
      </c>
      <c r="AB105" s="22">
        <v>18.1920152812</v>
      </c>
      <c r="AC105">
        <f t="shared" si="8"/>
        <v>27388</v>
      </c>
      <c r="AD105">
        <f t="shared" si="9"/>
        <v>116</v>
      </c>
      <c r="AE105">
        <f t="shared" si="10"/>
        <v>30.6</v>
      </c>
      <c r="AF105">
        <f>'TP Factors'!$D$5</f>
        <v>0.88209793191670816</v>
      </c>
      <c r="AG105">
        <f t="shared" si="11"/>
        <v>27</v>
      </c>
    </row>
    <row r="106" spans="1:33">
      <c r="A106" s="17" t="s">
        <v>56</v>
      </c>
      <c r="B106" s="17">
        <v>17</v>
      </c>
      <c r="C106" s="17" t="s">
        <v>80</v>
      </c>
      <c r="D106" s="18">
        <v>32.369999999999997</v>
      </c>
      <c r="E106" s="17" t="s">
        <v>58</v>
      </c>
      <c r="F106" s="17">
        <v>1234</v>
      </c>
      <c r="G106" s="19">
        <v>45</v>
      </c>
      <c r="H106" s="17" t="s">
        <v>59</v>
      </c>
      <c r="I106" s="17" t="s">
        <v>60</v>
      </c>
      <c r="J106" s="17">
        <v>1011</v>
      </c>
      <c r="K106" s="20">
        <v>295.94276695999997</v>
      </c>
      <c r="L106" s="20">
        <v>2953.8151892199999</v>
      </c>
      <c r="M106" s="18">
        <v>1.21</v>
      </c>
      <c r="N106" s="18">
        <v>0.49</v>
      </c>
      <c r="O106" s="17">
        <v>42887</v>
      </c>
      <c r="P106" s="17">
        <v>41877</v>
      </c>
      <c r="Q106" s="21">
        <v>42887</v>
      </c>
      <c r="R106" s="21">
        <v>8140</v>
      </c>
      <c r="S106" s="17" t="s">
        <v>61</v>
      </c>
      <c r="T106" s="17" t="s">
        <v>81</v>
      </c>
      <c r="U106" s="21">
        <v>54.65</v>
      </c>
      <c r="V106" s="21">
        <v>1</v>
      </c>
      <c r="W106" s="21">
        <v>1.18</v>
      </c>
      <c r="X106" s="21">
        <v>0.48</v>
      </c>
      <c r="Y106" s="21">
        <f t="shared" si="6"/>
        <v>1.18</v>
      </c>
      <c r="Z106" s="21">
        <f t="shared" si="7"/>
        <v>0.48</v>
      </c>
      <c r="AA106" s="21">
        <v>0.70299999999999996</v>
      </c>
      <c r="AB106" s="22">
        <v>3.1619964580066298E-3</v>
      </c>
      <c r="AC106">
        <f t="shared" si="8"/>
        <v>12</v>
      </c>
      <c r="AD106">
        <f t="shared" si="9"/>
        <v>0</v>
      </c>
      <c r="AE106">
        <f t="shared" si="10"/>
        <v>0</v>
      </c>
      <c r="AF106">
        <f>'TP Factors'!$D$5</f>
        <v>0.88209793191670816</v>
      </c>
      <c r="AG106">
        <f t="shared" si="11"/>
        <v>0</v>
      </c>
    </row>
    <row r="107" spans="1:33">
      <c r="A107" s="17" t="s">
        <v>56</v>
      </c>
      <c r="B107" s="17">
        <v>17</v>
      </c>
      <c r="C107" s="17" t="s">
        <v>80</v>
      </c>
      <c r="D107" s="18">
        <v>32.369999999999997</v>
      </c>
      <c r="E107" s="17" t="s">
        <v>58</v>
      </c>
      <c r="F107" s="17">
        <v>1234</v>
      </c>
      <c r="G107" s="19">
        <v>45</v>
      </c>
      <c r="H107" s="17" t="s">
        <v>59</v>
      </c>
      <c r="I107" s="17" t="s">
        <v>60</v>
      </c>
      <c r="J107" s="17">
        <v>1335</v>
      </c>
      <c r="K107" s="20">
        <v>300.99429867600003</v>
      </c>
      <c r="L107" s="20">
        <v>3900.3628392800001</v>
      </c>
      <c r="M107" s="18">
        <v>1.6</v>
      </c>
      <c r="N107" s="18">
        <v>0.64</v>
      </c>
      <c r="O107" s="17">
        <v>42934</v>
      </c>
      <c r="P107" s="17">
        <v>41923</v>
      </c>
      <c r="Q107" s="21">
        <v>42934</v>
      </c>
      <c r="R107" s="21">
        <v>8140</v>
      </c>
      <c r="S107" s="17" t="s">
        <v>61</v>
      </c>
      <c r="T107" s="17" t="s">
        <v>81</v>
      </c>
      <c r="U107" s="21">
        <v>54.65</v>
      </c>
      <c r="V107" s="21">
        <v>1</v>
      </c>
      <c r="W107" s="21">
        <v>1.18</v>
      </c>
      <c r="X107" s="21">
        <v>0.48</v>
      </c>
      <c r="Y107" s="21">
        <f t="shared" si="6"/>
        <v>1.18</v>
      </c>
      <c r="Z107" s="21">
        <f t="shared" si="7"/>
        <v>0.48</v>
      </c>
      <c r="AA107" s="21">
        <v>0.70299999999999996</v>
      </c>
      <c r="AB107" s="22">
        <v>4.6399922570929598E-2</v>
      </c>
      <c r="AC107">
        <f t="shared" si="8"/>
        <v>183</v>
      </c>
      <c r="AD107">
        <f t="shared" si="9"/>
        <v>0</v>
      </c>
      <c r="AE107">
        <f t="shared" si="10"/>
        <v>0.2</v>
      </c>
      <c r="AF107">
        <f>'TP Factors'!$D$5</f>
        <v>0.88209793191670816</v>
      </c>
      <c r="AG107">
        <f t="shared" si="11"/>
        <v>0.2</v>
      </c>
    </row>
    <row r="108" spans="1:33">
      <c r="A108" s="17" t="s">
        <v>56</v>
      </c>
      <c r="B108" s="17">
        <v>14</v>
      </c>
      <c r="C108" s="17" t="s">
        <v>57</v>
      </c>
      <c r="D108" s="18">
        <v>33.47</v>
      </c>
      <c r="E108" s="17" t="s">
        <v>58</v>
      </c>
      <c r="F108" s="17">
        <v>3456</v>
      </c>
      <c r="G108" s="19">
        <v>30.5</v>
      </c>
      <c r="H108" s="17" t="s">
        <v>59</v>
      </c>
      <c r="I108" s="17" t="s">
        <v>60</v>
      </c>
      <c r="J108" s="17">
        <v>74363</v>
      </c>
      <c r="K108" s="20">
        <v>7875.5004922600001</v>
      </c>
      <c r="L108" s="20">
        <v>532927.76361899998</v>
      </c>
      <c r="M108" s="18">
        <v>142.78</v>
      </c>
      <c r="N108" s="18">
        <v>37.630000000000003</v>
      </c>
      <c r="O108" s="17">
        <v>41572</v>
      </c>
      <c r="P108" s="17">
        <v>40586</v>
      </c>
      <c r="Q108" s="21">
        <v>41572</v>
      </c>
      <c r="R108" s="21">
        <v>2210</v>
      </c>
      <c r="S108" s="17" t="s">
        <v>61</v>
      </c>
      <c r="T108" s="17" t="s">
        <v>63</v>
      </c>
      <c r="U108" s="21">
        <v>54.65</v>
      </c>
      <c r="V108" s="21">
        <v>1</v>
      </c>
      <c r="W108" s="21">
        <v>1.92</v>
      </c>
      <c r="X108" s="21">
        <v>0.50600000000000001</v>
      </c>
      <c r="Y108" s="21">
        <f t="shared" si="6"/>
        <v>1.92</v>
      </c>
      <c r="Z108" s="21">
        <f t="shared" si="7"/>
        <v>0.50600000000000001</v>
      </c>
      <c r="AA108" s="21">
        <v>0.26800000000000002</v>
      </c>
      <c r="AB108" s="22">
        <v>5.3943525521174598</v>
      </c>
      <c r="AC108">
        <f t="shared" si="8"/>
        <v>8121</v>
      </c>
      <c r="AD108">
        <f t="shared" si="9"/>
        <v>34</v>
      </c>
      <c r="AE108">
        <f t="shared" si="10"/>
        <v>9.1</v>
      </c>
      <c r="AF108">
        <f>'TP Factors'!$D$5</f>
        <v>0.88209793191670816</v>
      </c>
      <c r="AG108">
        <f t="shared" si="11"/>
        <v>8</v>
      </c>
    </row>
    <row r="109" spans="1:33">
      <c r="A109" s="17" t="s">
        <v>56</v>
      </c>
      <c r="B109" s="17">
        <v>14</v>
      </c>
      <c r="C109" s="17" t="s">
        <v>57</v>
      </c>
      <c r="D109" s="18">
        <v>33.47</v>
      </c>
      <c r="E109" s="17" t="s">
        <v>58</v>
      </c>
      <c r="F109" s="17">
        <v>3456</v>
      </c>
      <c r="G109" s="19">
        <v>30.5</v>
      </c>
      <c r="H109" s="17" t="s">
        <v>59</v>
      </c>
      <c r="I109" s="17" t="s">
        <v>60</v>
      </c>
      <c r="J109" s="17">
        <v>92</v>
      </c>
      <c r="K109" s="20">
        <v>116.41991662</v>
      </c>
      <c r="L109" s="20">
        <v>583.04518767000002</v>
      </c>
      <c r="M109" s="18">
        <v>0.18</v>
      </c>
      <c r="N109" s="18">
        <v>0.05</v>
      </c>
      <c r="O109" s="17">
        <v>42361</v>
      </c>
      <c r="P109" s="17">
        <v>41358</v>
      </c>
      <c r="Q109" s="21">
        <v>42361</v>
      </c>
      <c r="R109" s="21">
        <v>2210</v>
      </c>
      <c r="S109" s="17" t="s">
        <v>69</v>
      </c>
      <c r="T109" s="17" t="s">
        <v>70</v>
      </c>
      <c r="U109" s="21">
        <v>54.65</v>
      </c>
      <c r="V109" s="21">
        <v>1</v>
      </c>
      <c r="W109" s="21">
        <v>1.92</v>
      </c>
      <c r="X109" s="21">
        <v>0.50600000000000001</v>
      </c>
      <c r="Y109" s="21">
        <f t="shared" si="6"/>
        <v>1.92</v>
      </c>
      <c r="Z109" s="21">
        <f t="shared" si="7"/>
        <v>0.50600000000000001</v>
      </c>
      <c r="AA109" s="21">
        <v>0.30199999999999999</v>
      </c>
      <c r="AB109" s="22">
        <v>9.1752002058251597E-2</v>
      </c>
      <c r="AC109">
        <f t="shared" si="8"/>
        <v>156</v>
      </c>
      <c r="AD109">
        <f t="shared" si="9"/>
        <v>1</v>
      </c>
      <c r="AE109">
        <f t="shared" si="10"/>
        <v>0.2</v>
      </c>
      <c r="AF109">
        <f>'TP Factors'!$D$5</f>
        <v>0.88209793191670816</v>
      </c>
      <c r="AG109">
        <f t="shared" si="11"/>
        <v>0.2</v>
      </c>
    </row>
    <row r="110" spans="1:33">
      <c r="A110" s="17" t="s">
        <v>56</v>
      </c>
      <c r="B110" s="17">
        <v>14</v>
      </c>
      <c r="C110" s="17" t="s">
        <v>57</v>
      </c>
      <c r="D110" s="18">
        <v>33.47</v>
      </c>
      <c r="E110" s="17" t="s">
        <v>58</v>
      </c>
      <c r="F110" s="17">
        <v>3456</v>
      </c>
      <c r="G110" s="19">
        <v>0</v>
      </c>
      <c r="H110" s="17" t="s">
        <v>59</v>
      </c>
      <c r="I110" s="17" t="s">
        <v>60</v>
      </c>
      <c r="J110" s="17">
        <v>7201</v>
      </c>
      <c r="K110" s="20">
        <v>2331.1685771699999</v>
      </c>
      <c r="L110" s="20">
        <v>45643.8838836</v>
      </c>
      <c r="M110" s="18">
        <v>0</v>
      </c>
      <c r="N110" s="18">
        <v>0</v>
      </c>
      <c r="O110" s="17">
        <v>38675</v>
      </c>
      <c r="P110" s="17">
        <v>37720</v>
      </c>
      <c r="Q110" s="21">
        <v>38675</v>
      </c>
      <c r="R110" s="21">
        <v>6170</v>
      </c>
      <c r="S110" s="17" t="s">
        <v>61</v>
      </c>
      <c r="T110" s="17" t="s">
        <v>68</v>
      </c>
      <c r="U110" s="21">
        <v>54.65</v>
      </c>
      <c r="V110" s="21">
        <v>1</v>
      </c>
      <c r="W110" s="21">
        <v>0</v>
      </c>
      <c r="X110" s="21">
        <v>0</v>
      </c>
      <c r="Y110" s="21">
        <f t="shared" si="6"/>
        <v>0</v>
      </c>
      <c r="Z110" s="21">
        <f t="shared" si="7"/>
        <v>0</v>
      </c>
      <c r="AA110" s="21">
        <v>0.30299999999999999</v>
      </c>
      <c r="AB110" s="22">
        <v>0.16547414943437899</v>
      </c>
      <c r="AC110">
        <f t="shared" si="8"/>
        <v>282</v>
      </c>
      <c r="AD110">
        <f t="shared" si="9"/>
        <v>0</v>
      </c>
      <c r="AE110">
        <f t="shared" si="10"/>
        <v>0</v>
      </c>
      <c r="AF110">
        <f>'TP Factors'!$D$5</f>
        <v>0.88209793191670816</v>
      </c>
      <c r="AG110">
        <f t="shared" si="11"/>
        <v>0</v>
      </c>
    </row>
    <row r="111" spans="1:33">
      <c r="A111" s="17" t="s">
        <v>56</v>
      </c>
      <c r="B111" s="17">
        <v>14</v>
      </c>
      <c r="C111" s="17" t="s">
        <v>57</v>
      </c>
      <c r="D111" s="18">
        <v>33.47</v>
      </c>
      <c r="E111" s="17" t="s">
        <v>58</v>
      </c>
      <c r="F111" s="17">
        <v>3456</v>
      </c>
      <c r="G111" s="19">
        <v>0</v>
      </c>
      <c r="H111" s="17" t="s">
        <v>59</v>
      </c>
      <c r="I111" s="17" t="s">
        <v>60</v>
      </c>
      <c r="J111" s="17">
        <v>22621</v>
      </c>
      <c r="K111" s="20">
        <v>3000.9877178299998</v>
      </c>
      <c r="L111" s="20">
        <v>143386.833197</v>
      </c>
      <c r="M111" s="18">
        <v>0</v>
      </c>
      <c r="N111" s="18">
        <v>0</v>
      </c>
      <c r="O111" s="17">
        <v>41182</v>
      </c>
      <c r="P111" s="17">
        <v>40198</v>
      </c>
      <c r="Q111" s="21">
        <v>41182</v>
      </c>
      <c r="R111" s="21">
        <v>6170</v>
      </c>
      <c r="S111" s="17" t="s">
        <v>61</v>
      </c>
      <c r="T111" s="17" t="s">
        <v>68</v>
      </c>
      <c r="U111" s="21">
        <v>54.65</v>
      </c>
      <c r="V111" s="21">
        <v>1</v>
      </c>
      <c r="W111" s="21">
        <v>0</v>
      </c>
      <c r="X111" s="21">
        <v>0</v>
      </c>
      <c r="Y111" s="21">
        <f t="shared" si="6"/>
        <v>0</v>
      </c>
      <c r="Z111" s="21">
        <f t="shared" si="7"/>
        <v>0</v>
      </c>
      <c r="AA111" s="21">
        <v>0.30299999999999999</v>
      </c>
      <c r="AB111" s="22">
        <v>1.9511447607505599E-2</v>
      </c>
      <c r="AC111">
        <f t="shared" si="8"/>
        <v>33</v>
      </c>
      <c r="AD111">
        <f t="shared" si="9"/>
        <v>0</v>
      </c>
      <c r="AE111">
        <f t="shared" si="10"/>
        <v>0</v>
      </c>
      <c r="AF111">
        <f>'TP Factors'!$D$5</f>
        <v>0.88209793191670816</v>
      </c>
      <c r="AG111">
        <f t="shared" si="11"/>
        <v>0</v>
      </c>
    </row>
    <row r="112" spans="1:33">
      <c r="A112" s="17" t="s">
        <v>56</v>
      </c>
      <c r="B112" s="17">
        <v>14</v>
      </c>
      <c r="C112" s="17" t="s">
        <v>57</v>
      </c>
      <c r="D112" s="18">
        <v>33.47</v>
      </c>
      <c r="E112" s="17" t="s">
        <v>58</v>
      </c>
      <c r="F112" s="17">
        <v>3456</v>
      </c>
      <c r="G112" s="19">
        <v>0</v>
      </c>
      <c r="H112" s="17" t="s">
        <v>59</v>
      </c>
      <c r="I112" s="17" t="s">
        <v>60</v>
      </c>
      <c r="J112" s="17">
        <v>11345</v>
      </c>
      <c r="K112" s="20">
        <v>3389.6945538</v>
      </c>
      <c r="L112" s="20">
        <v>71909.867840499996</v>
      </c>
      <c r="M112" s="18">
        <v>0</v>
      </c>
      <c r="N112" s="18">
        <v>0</v>
      </c>
      <c r="O112" s="17">
        <v>41496</v>
      </c>
      <c r="P112" s="17">
        <v>40510</v>
      </c>
      <c r="Q112" s="21">
        <v>41496</v>
      </c>
      <c r="R112" s="21">
        <v>6170</v>
      </c>
      <c r="S112" s="17" t="s">
        <v>61</v>
      </c>
      <c r="T112" s="17" t="s">
        <v>68</v>
      </c>
      <c r="U112" s="21">
        <v>54.65</v>
      </c>
      <c r="V112" s="21">
        <v>1</v>
      </c>
      <c r="W112" s="21">
        <v>0</v>
      </c>
      <c r="X112" s="21">
        <v>0</v>
      </c>
      <c r="Y112" s="21">
        <f t="shared" si="6"/>
        <v>0</v>
      </c>
      <c r="Z112" s="21">
        <f t="shared" si="7"/>
        <v>0</v>
      </c>
      <c r="AA112" s="21">
        <v>0.30299999999999999</v>
      </c>
      <c r="AB112" s="22">
        <v>3.8662102273230997E-2</v>
      </c>
      <c r="AC112">
        <f t="shared" si="8"/>
        <v>66</v>
      </c>
      <c r="AD112">
        <f t="shared" si="9"/>
        <v>0</v>
      </c>
      <c r="AE112">
        <f t="shared" si="10"/>
        <v>0</v>
      </c>
      <c r="AF112">
        <f>'TP Factors'!$D$5</f>
        <v>0.88209793191670816</v>
      </c>
      <c r="AG112">
        <f t="shared" si="11"/>
        <v>0</v>
      </c>
    </row>
    <row r="113" spans="1:33">
      <c r="A113" s="17" t="s">
        <v>56</v>
      </c>
      <c r="B113" s="17">
        <v>14</v>
      </c>
      <c r="C113" s="17" t="s">
        <v>57</v>
      </c>
      <c r="D113" s="18">
        <v>33.47</v>
      </c>
      <c r="E113" s="17" t="s">
        <v>58</v>
      </c>
      <c r="F113" s="17">
        <v>3456</v>
      </c>
      <c r="G113" s="19">
        <v>0</v>
      </c>
      <c r="H113" s="17" t="s">
        <v>59</v>
      </c>
      <c r="I113" s="17" t="s">
        <v>60</v>
      </c>
      <c r="J113" s="17">
        <v>275</v>
      </c>
      <c r="K113" s="20">
        <v>312.50882711600002</v>
      </c>
      <c r="L113" s="20">
        <v>1742.5950474399999</v>
      </c>
      <c r="M113" s="18">
        <v>0</v>
      </c>
      <c r="N113" s="18">
        <v>0</v>
      </c>
      <c r="O113" s="17">
        <v>41564</v>
      </c>
      <c r="P113" s="17">
        <v>40578</v>
      </c>
      <c r="Q113" s="21">
        <v>41564</v>
      </c>
      <c r="R113" s="21">
        <v>6170</v>
      </c>
      <c r="S113" s="17" t="s">
        <v>61</v>
      </c>
      <c r="T113" s="17" t="s">
        <v>68</v>
      </c>
      <c r="U113" s="21">
        <v>54.65</v>
      </c>
      <c r="V113" s="21">
        <v>1</v>
      </c>
      <c r="W113" s="21">
        <v>0</v>
      </c>
      <c r="X113" s="21">
        <v>0</v>
      </c>
      <c r="Y113" s="21">
        <f t="shared" si="6"/>
        <v>0</v>
      </c>
      <c r="Z113" s="21">
        <f t="shared" si="7"/>
        <v>0</v>
      </c>
      <c r="AA113" s="21">
        <v>0.30299999999999999</v>
      </c>
      <c r="AB113" s="22">
        <v>6.1749584243813004E-3</v>
      </c>
      <c r="AC113">
        <f t="shared" si="8"/>
        <v>11</v>
      </c>
      <c r="AD113">
        <f t="shared" si="9"/>
        <v>0</v>
      </c>
      <c r="AE113">
        <f t="shared" si="10"/>
        <v>0</v>
      </c>
      <c r="AF113">
        <f>'TP Factors'!$D$5</f>
        <v>0.88209793191670816</v>
      </c>
      <c r="AG113">
        <f t="shared" si="11"/>
        <v>0</v>
      </c>
    </row>
    <row r="114" spans="1:33">
      <c r="A114" s="17" t="s">
        <v>56</v>
      </c>
      <c r="B114" s="17">
        <v>14</v>
      </c>
      <c r="C114" s="17" t="s">
        <v>57</v>
      </c>
      <c r="D114" s="18">
        <v>33.47</v>
      </c>
      <c r="E114" s="17" t="s">
        <v>58</v>
      </c>
      <c r="F114" s="17">
        <v>3456</v>
      </c>
      <c r="G114" s="19">
        <v>30.5</v>
      </c>
      <c r="H114" s="17" t="s">
        <v>59</v>
      </c>
      <c r="I114" s="17" t="s">
        <v>60</v>
      </c>
      <c r="J114" s="17">
        <v>195</v>
      </c>
      <c r="K114" s="20">
        <v>251.36326340100001</v>
      </c>
      <c r="L114" s="20">
        <v>1394.8531581300001</v>
      </c>
      <c r="M114" s="18">
        <v>0.37</v>
      </c>
      <c r="N114" s="18">
        <v>0.1</v>
      </c>
      <c r="O114" s="17">
        <v>41571</v>
      </c>
      <c r="P114" s="17">
        <v>40585</v>
      </c>
      <c r="Q114" s="21">
        <v>41571</v>
      </c>
      <c r="R114" s="21">
        <v>2210</v>
      </c>
      <c r="S114" s="17" t="s">
        <v>61</v>
      </c>
      <c r="T114" s="17" t="s">
        <v>63</v>
      </c>
      <c r="U114" s="21">
        <v>54.65</v>
      </c>
      <c r="V114" s="21">
        <v>1</v>
      </c>
      <c r="W114" s="21">
        <v>1.92</v>
      </c>
      <c r="X114" s="21">
        <v>0.50600000000000001</v>
      </c>
      <c r="Y114" s="21">
        <f t="shared" si="6"/>
        <v>1.92</v>
      </c>
      <c r="Z114" s="21">
        <f t="shared" si="7"/>
        <v>0.50600000000000001</v>
      </c>
      <c r="AA114" s="21">
        <v>0.26800000000000002</v>
      </c>
      <c r="AB114" s="22">
        <v>0.34206976922127602</v>
      </c>
      <c r="AC114">
        <f t="shared" si="8"/>
        <v>515</v>
      </c>
      <c r="AD114">
        <f t="shared" si="9"/>
        <v>2</v>
      </c>
      <c r="AE114">
        <f t="shared" si="10"/>
        <v>0.6</v>
      </c>
      <c r="AF114">
        <f>'TP Factors'!$D$5</f>
        <v>0.88209793191670816</v>
      </c>
      <c r="AG114">
        <f t="shared" si="11"/>
        <v>0.5</v>
      </c>
    </row>
    <row r="115" spans="1:33">
      <c r="A115" s="17" t="s">
        <v>56</v>
      </c>
      <c r="B115" s="17">
        <v>14</v>
      </c>
      <c r="C115" s="17" t="s">
        <v>57</v>
      </c>
      <c r="D115" s="18">
        <v>33.47</v>
      </c>
      <c r="E115" s="17" t="s">
        <v>58</v>
      </c>
      <c r="F115" s="17">
        <v>3456</v>
      </c>
      <c r="G115" s="19">
        <v>30.5</v>
      </c>
      <c r="H115" s="17" t="s">
        <v>59</v>
      </c>
      <c r="I115" s="17" t="s">
        <v>60</v>
      </c>
      <c r="J115" s="17">
        <v>74363</v>
      </c>
      <c r="K115" s="20">
        <v>7875.5004922600001</v>
      </c>
      <c r="L115" s="20">
        <v>532927.76361899998</v>
      </c>
      <c r="M115" s="18">
        <v>142.78</v>
      </c>
      <c r="N115" s="18">
        <v>37.630000000000003</v>
      </c>
      <c r="O115" s="17">
        <v>41572</v>
      </c>
      <c r="P115" s="17">
        <v>40586</v>
      </c>
      <c r="Q115" s="21">
        <v>41572</v>
      </c>
      <c r="R115" s="21">
        <v>2210</v>
      </c>
      <c r="S115" s="17" t="s">
        <v>61</v>
      </c>
      <c r="T115" s="17" t="s">
        <v>63</v>
      </c>
      <c r="U115" s="21">
        <v>54.65</v>
      </c>
      <c r="V115" s="21">
        <v>1</v>
      </c>
      <c r="W115" s="21">
        <v>1.92</v>
      </c>
      <c r="X115" s="21">
        <v>0.50600000000000001</v>
      </c>
      <c r="Y115" s="21">
        <f t="shared" si="6"/>
        <v>1.92</v>
      </c>
      <c r="Z115" s="21">
        <f t="shared" si="7"/>
        <v>0.50600000000000001</v>
      </c>
      <c r="AA115" s="21">
        <v>0.26800000000000002</v>
      </c>
      <c r="AB115" s="22">
        <v>98.621834462999999</v>
      </c>
      <c r="AC115">
        <f t="shared" si="8"/>
        <v>148473</v>
      </c>
      <c r="AD115">
        <f t="shared" si="9"/>
        <v>629</v>
      </c>
      <c r="AE115">
        <f t="shared" si="10"/>
        <v>165.7</v>
      </c>
      <c r="AF115">
        <f>'TP Factors'!$D$5</f>
        <v>0.88209793191670816</v>
      </c>
      <c r="AG115">
        <f t="shared" si="11"/>
        <v>146.19999999999999</v>
      </c>
    </row>
    <row r="116" spans="1:33">
      <c r="A116" s="17" t="s">
        <v>56</v>
      </c>
      <c r="B116" s="17">
        <v>14</v>
      </c>
      <c r="C116" s="17" t="s">
        <v>57</v>
      </c>
      <c r="D116" s="18">
        <v>33.47</v>
      </c>
      <c r="E116" s="17" t="s">
        <v>58</v>
      </c>
      <c r="F116" s="17">
        <v>3456</v>
      </c>
      <c r="G116" s="19">
        <v>0</v>
      </c>
      <c r="H116" s="17" t="s">
        <v>59</v>
      </c>
      <c r="I116" s="17" t="s">
        <v>60</v>
      </c>
      <c r="J116" s="17">
        <v>591</v>
      </c>
      <c r="K116" s="20">
        <v>337.74863881800002</v>
      </c>
      <c r="L116" s="20">
        <v>3745.1148619199998</v>
      </c>
      <c r="M116" s="18">
        <v>0</v>
      </c>
      <c r="N116" s="18">
        <v>0</v>
      </c>
      <c r="O116" s="17">
        <v>41590</v>
      </c>
      <c r="P116" s="17">
        <v>40604</v>
      </c>
      <c r="Q116" s="21">
        <v>41590</v>
      </c>
      <c r="R116" s="21">
        <v>6460</v>
      </c>
      <c r="S116" s="17" t="s">
        <v>61</v>
      </c>
      <c r="T116" s="17" t="s">
        <v>62</v>
      </c>
      <c r="U116" s="21">
        <v>54.65</v>
      </c>
      <c r="V116" s="21">
        <v>1</v>
      </c>
      <c r="W116" s="21">
        <v>0</v>
      </c>
      <c r="X116" s="21">
        <v>0</v>
      </c>
      <c r="Y116" s="21">
        <f t="shared" si="6"/>
        <v>0</v>
      </c>
      <c r="Z116" s="21">
        <f t="shared" si="7"/>
        <v>0</v>
      </c>
      <c r="AA116" s="21">
        <v>0.30299999999999999</v>
      </c>
      <c r="AB116" s="22">
        <v>1.8433859267163E-2</v>
      </c>
      <c r="AC116">
        <f t="shared" si="8"/>
        <v>31</v>
      </c>
      <c r="AD116">
        <f t="shared" si="9"/>
        <v>0</v>
      </c>
      <c r="AE116">
        <f t="shared" si="10"/>
        <v>0</v>
      </c>
      <c r="AF116">
        <f>'TP Factors'!$D$5</f>
        <v>0.88209793191670816</v>
      </c>
      <c r="AG116">
        <f t="shared" si="11"/>
        <v>0</v>
      </c>
    </row>
    <row r="117" spans="1:33">
      <c r="A117" s="17" t="s">
        <v>56</v>
      </c>
      <c r="B117" s="17">
        <v>14</v>
      </c>
      <c r="C117" s="17" t="s">
        <v>57</v>
      </c>
      <c r="D117" s="18">
        <v>33.47</v>
      </c>
      <c r="E117" s="17" t="s">
        <v>58</v>
      </c>
      <c r="F117" s="17">
        <v>3456</v>
      </c>
      <c r="G117" s="19">
        <v>0</v>
      </c>
      <c r="H117" s="17" t="s">
        <v>59</v>
      </c>
      <c r="I117" s="17" t="s">
        <v>60</v>
      </c>
      <c r="J117" s="17">
        <v>5289</v>
      </c>
      <c r="K117" s="20">
        <v>1675.84878923</v>
      </c>
      <c r="L117" s="20">
        <v>33525.679635699998</v>
      </c>
      <c r="M117" s="18">
        <v>0</v>
      </c>
      <c r="N117" s="18">
        <v>0</v>
      </c>
      <c r="O117" s="17">
        <v>41605</v>
      </c>
      <c r="P117" s="17">
        <v>40619</v>
      </c>
      <c r="Q117" s="21">
        <v>41605</v>
      </c>
      <c r="R117" s="21">
        <v>6170</v>
      </c>
      <c r="S117" s="17" t="s">
        <v>61</v>
      </c>
      <c r="T117" s="17" t="s">
        <v>68</v>
      </c>
      <c r="U117" s="21">
        <v>54.65</v>
      </c>
      <c r="V117" s="21">
        <v>1</v>
      </c>
      <c r="W117" s="21">
        <v>0</v>
      </c>
      <c r="X117" s="21">
        <v>0</v>
      </c>
      <c r="Y117" s="21">
        <f t="shared" si="6"/>
        <v>0</v>
      </c>
      <c r="Z117" s="21">
        <f t="shared" si="7"/>
        <v>0</v>
      </c>
      <c r="AA117" s="21">
        <v>0.30299999999999999</v>
      </c>
      <c r="AB117" s="22">
        <v>0.100339552827917</v>
      </c>
      <c r="AC117">
        <f t="shared" si="8"/>
        <v>171</v>
      </c>
      <c r="AD117">
        <f t="shared" si="9"/>
        <v>0</v>
      </c>
      <c r="AE117">
        <f t="shared" si="10"/>
        <v>0</v>
      </c>
      <c r="AF117">
        <f>'TP Factors'!$D$5</f>
        <v>0.88209793191670816</v>
      </c>
      <c r="AG117">
        <f t="shared" si="11"/>
        <v>0</v>
      </c>
    </row>
    <row r="118" spans="1:33">
      <c r="A118" s="17" t="s">
        <v>56</v>
      </c>
      <c r="B118" s="17">
        <v>14</v>
      </c>
      <c r="C118" s="17" t="s">
        <v>57</v>
      </c>
      <c r="D118" s="18">
        <v>33.47</v>
      </c>
      <c r="E118" s="17" t="s">
        <v>58</v>
      </c>
      <c r="F118" s="17">
        <v>3456</v>
      </c>
      <c r="G118" s="19">
        <v>30.5</v>
      </c>
      <c r="H118" s="17" t="s">
        <v>59</v>
      </c>
      <c r="I118" s="17" t="s">
        <v>60</v>
      </c>
      <c r="J118" s="17">
        <v>458</v>
      </c>
      <c r="K118" s="20">
        <v>277.86718957400001</v>
      </c>
      <c r="L118" s="20">
        <v>3280.2208598000002</v>
      </c>
      <c r="M118" s="18">
        <v>0.88</v>
      </c>
      <c r="N118" s="18">
        <v>0.23</v>
      </c>
      <c r="O118" s="17">
        <v>41635</v>
      </c>
      <c r="P118" s="17">
        <v>40648</v>
      </c>
      <c r="Q118" s="21">
        <v>41635</v>
      </c>
      <c r="R118" s="21">
        <v>2210</v>
      </c>
      <c r="S118" s="17" t="s">
        <v>61</v>
      </c>
      <c r="T118" s="17" t="s">
        <v>63</v>
      </c>
      <c r="U118" s="21">
        <v>54.65</v>
      </c>
      <c r="V118" s="21">
        <v>1</v>
      </c>
      <c r="W118" s="21">
        <v>1.92</v>
      </c>
      <c r="X118" s="21">
        <v>0.50600000000000001</v>
      </c>
      <c r="Y118" s="21">
        <f t="shared" si="6"/>
        <v>1.92</v>
      </c>
      <c r="Z118" s="21">
        <f t="shared" si="7"/>
        <v>0.50600000000000001</v>
      </c>
      <c r="AA118" s="21">
        <v>0.26800000000000002</v>
      </c>
      <c r="AB118" s="22">
        <v>0.80520436018333796</v>
      </c>
      <c r="AC118">
        <f t="shared" si="8"/>
        <v>1212</v>
      </c>
      <c r="AD118">
        <f t="shared" si="9"/>
        <v>5</v>
      </c>
      <c r="AE118">
        <f t="shared" si="10"/>
        <v>1.4</v>
      </c>
      <c r="AF118">
        <f>'TP Factors'!$D$5</f>
        <v>0.88209793191670816</v>
      </c>
      <c r="AG118">
        <f t="shared" si="11"/>
        <v>1.2</v>
      </c>
    </row>
    <row r="119" spans="1:33">
      <c r="A119" s="17" t="s">
        <v>56</v>
      </c>
      <c r="B119" s="17">
        <v>14</v>
      </c>
      <c r="C119" s="17" t="s">
        <v>57</v>
      </c>
      <c r="D119" s="18">
        <v>33.47</v>
      </c>
      <c r="E119" s="17" t="s">
        <v>58</v>
      </c>
      <c r="F119" s="17">
        <v>3456</v>
      </c>
      <c r="G119" s="19">
        <v>30.5</v>
      </c>
      <c r="H119" s="17" t="s">
        <v>59</v>
      </c>
      <c r="I119" s="17" t="s">
        <v>60</v>
      </c>
      <c r="J119" s="17">
        <v>149</v>
      </c>
      <c r="K119" s="20">
        <v>235.92503175499999</v>
      </c>
      <c r="L119" s="20">
        <v>1066.6589618400001</v>
      </c>
      <c r="M119" s="18">
        <v>0.28999999999999998</v>
      </c>
      <c r="N119" s="18">
        <v>0.08</v>
      </c>
      <c r="O119" s="17">
        <v>41660</v>
      </c>
      <c r="P119" s="17">
        <v>40673</v>
      </c>
      <c r="Q119" s="21">
        <v>41660</v>
      </c>
      <c r="R119" s="21">
        <v>2210</v>
      </c>
      <c r="S119" s="17" t="s">
        <v>61</v>
      </c>
      <c r="T119" s="17" t="s">
        <v>63</v>
      </c>
      <c r="U119" s="21">
        <v>54.65</v>
      </c>
      <c r="V119" s="21">
        <v>1</v>
      </c>
      <c r="W119" s="21">
        <v>1.92</v>
      </c>
      <c r="X119" s="21">
        <v>0.50600000000000001</v>
      </c>
      <c r="Y119" s="21">
        <f t="shared" si="6"/>
        <v>1.92</v>
      </c>
      <c r="Z119" s="21">
        <f t="shared" si="7"/>
        <v>0.50600000000000001</v>
      </c>
      <c r="AA119" s="21">
        <v>0.26800000000000002</v>
      </c>
      <c r="AB119" s="22">
        <v>0.26301685052285301</v>
      </c>
      <c r="AC119">
        <f t="shared" si="8"/>
        <v>396</v>
      </c>
      <c r="AD119">
        <f t="shared" si="9"/>
        <v>2</v>
      </c>
      <c r="AE119">
        <f t="shared" si="10"/>
        <v>0.4</v>
      </c>
      <c r="AF119">
        <f>'TP Factors'!$D$5</f>
        <v>0.88209793191670816</v>
      </c>
      <c r="AG119">
        <f t="shared" si="11"/>
        <v>0.4</v>
      </c>
    </row>
    <row r="120" spans="1:33">
      <c r="A120" s="17" t="s">
        <v>56</v>
      </c>
      <c r="B120" s="17">
        <v>14</v>
      </c>
      <c r="C120" s="17" t="s">
        <v>57</v>
      </c>
      <c r="D120" s="18">
        <v>33.47</v>
      </c>
      <c r="E120" s="17" t="s">
        <v>58</v>
      </c>
      <c r="F120" s="17">
        <v>3456</v>
      </c>
      <c r="G120" s="19">
        <v>0</v>
      </c>
      <c r="H120" s="17" t="s">
        <v>59</v>
      </c>
      <c r="I120" s="17" t="s">
        <v>60</v>
      </c>
      <c r="J120" s="17">
        <v>30704</v>
      </c>
      <c r="K120" s="20">
        <v>4769.52666563</v>
      </c>
      <c r="L120" s="20">
        <v>194624.25296499999</v>
      </c>
      <c r="M120" s="18">
        <v>0</v>
      </c>
      <c r="N120" s="18">
        <v>0</v>
      </c>
      <c r="O120" s="17">
        <v>41698</v>
      </c>
      <c r="P120" s="17">
        <v>40710</v>
      </c>
      <c r="Q120" s="21">
        <v>41698</v>
      </c>
      <c r="R120" s="21">
        <v>6170</v>
      </c>
      <c r="S120" s="17" t="s">
        <v>61</v>
      </c>
      <c r="T120" s="17" t="s">
        <v>68</v>
      </c>
      <c r="U120" s="21">
        <v>54.65</v>
      </c>
      <c r="V120" s="21">
        <v>1</v>
      </c>
      <c r="W120" s="21">
        <v>0</v>
      </c>
      <c r="X120" s="21">
        <v>0</v>
      </c>
      <c r="Y120" s="21">
        <f t="shared" si="6"/>
        <v>0</v>
      </c>
      <c r="Z120" s="21">
        <f t="shared" si="7"/>
        <v>0</v>
      </c>
      <c r="AA120" s="21">
        <v>0.30299999999999999</v>
      </c>
      <c r="AB120" s="22">
        <v>5.4366538748642702E-2</v>
      </c>
      <c r="AC120">
        <f t="shared" si="8"/>
        <v>93</v>
      </c>
      <c r="AD120">
        <f t="shared" si="9"/>
        <v>0</v>
      </c>
      <c r="AE120">
        <f t="shared" si="10"/>
        <v>0</v>
      </c>
      <c r="AF120">
        <f>'TP Factors'!$D$5</f>
        <v>0.88209793191670816</v>
      </c>
      <c r="AG120">
        <f t="shared" si="11"/>
        <v>0</v>
      </c>
    </row>
    <row r="121" spans="1:33">
      <c r="A121" s="17" t="s">
        <v>56</v>
      </c>
      <c r="B121" s="17">
        <v>14</v>
      </c>
      <c r="C121" s="17" t="s">
        <v>57</v>
      </c>
      <c r="D121" s="18">
        <v>33.47</v>
      </c>
      <c r="E121" s="17" t="s">
        <v>58</v>
      </c>
      <c r="F121" s="17">
        <v>3456</v>
      </c>
      <c r="G121" s="19">
        <v>0</v>
      </c>
      <c r="H121" s="17" t="s">
        <v>59</v>
      </c>
      <c r="I121" s="17" t="s">
        <v>60</v>
      </c>
      <c r="J121" s="17">
        <v>96</v>
      </c>
      <c r="K121" s="20">
        <v>113.493438302</v>
      </c>
      <c r="L121" s="20">
        <v>608.20795127400004</v>
      </c>
      <c r="M121" s="18">
        <v>0</v>
      </c>
      <c r="N121" s="18">
        <v>0</v>
      </c>
      <c r="O121" s="17">
        <v>41718</v>
      </c>
      <c r="P121" s="17">
        <v>40730</v>
      </c>
      <c r="Q121" s="21">
        <v>41718</v>
      </c>
      <c r="R121" s="21">
        <v>6170</v>
      </c>
      <c r="S121" s="17" t="s">
        <v>61</v>
      </c>
      <c r="T121" s="17" t="s">
        <v>68</v>
      </c>
      <c r="U121" s="21">
        <v>54.65</v>
      </c>
      <c r="V121" s="21">
        <v>1</v>
      </c>
      <c r="W121" s="21">
        <v>0</v>
      </c>
      <c r="X121" s="21">
        <v>0</v>
      </c>
      <c r="Y121" s="21">
        <f t="shared" si="6"/>
        <v>0</v>
      </c>
      <c r="Z121" s="21">
        <f t="shared" si="7"/>
        <v>0</v>
      </c>
      <c r="AA121" s="21">
        <v>0.30299999999999999</v>
      </c>
      <c r="AB121" s="22">
        <v>4.2296909062099703E-3</v>
      </c>
      <c r="AC121">
        <f t="shared" si="8"/>
        <v>7</v>
      </c>
      <c r="AD121">
        <f t="shared" si="9"/>
        <v>0</v>
      </c>
      <c r="AE121">
        <f t="shared" si="10"/>
        <v>0</v>
      </c>
      <c r="AF121">
        <f>'TP Factors'!$D$5</f>
        <v>0.88209793191670816</v>
      </c>
      <c r="AG121">
        <f t="shared" si="11"/>
        <v>0</v>
      </c>
    </row>
    <row r="122" spans="1:33">
      <c r="A122" s="17" t="s">
        <v>56</v>
      </c>
      <c r="B122" s="17">
        <v>14</v>
      </c>
      <c r="C122" s="17" t="s">
        <v>57</v>
      </c>
      <c r="D122" s="18">
        <v>33.47</v>
      </c>
      <c r="E122" s="17" t="s">
        <v>58</v>
      </c>
      <c r="F122" s="17">
        <v>3456</v>
      </c>
      <c r="G122" s="19">
        <v>30.5</v>
      </c>
      <c r="H122" s="17" t="s">
        <v>59</v>
      </c>
      <c r="I122" s="17" t="s">
        <v>60</v>
      </c>
      <c r="J122" s="17">
        <v>358</v>
      </c>
      <c r="K122" s="20">
        <v>373.23247922399997</v>
      </c>
      <c r="L122" s="20">
        <v>2568.39221877</v>
      </c>
      <c r="M122" s="18">
        <v>0.69</v>
      </c>
      <c r="N122" s="18">
        <v>0.18</v>
      </c>
      <c r="O122" s="17">
        <v>41741</v>
      </c>
      <c r="P122" s="17">
        <v>40753</v>
      </c>
      <c r="Q122" s="21">
        <v>41741</v>
      </c>
      <c r="R122" s="21">
        <v>2210</v>
      </c>
      <c r="S122" s="17" t="s">
        <v>61</v>
      </c>
      <c r="T122" s="17" t="s">
        <v>63</v>
      </c>
      <c r="U122" s="21">
        <v>54.65</v>
      </c>
      <c r="V122" s="21">
        <v>1</v>
      </c>
      <c r="W122" s="21">
        <v>1.92</v>
      </c>
      <c r="X122" s="21">
        <v>0.50600000000000001</v>
      </c>
      <c r="Y122" s="21">
        <f t="shared" si="6"/>
        <v>1.92</v>
      </c>
      <c r="Z122" s="21">
        <f t="shared" si="7"/>
        <v>0.50600000000000001</v>
      </c>
      <c r="AA122" s="21">
        <v>0.26800000000000002</v>
      </c>
      <c r="AB122" s="22">
        <v>0.61756112134542196</v>
      </c>
      <c r="AC122">
        <f t="shared" si="8"/>
        <v>930</v>
      </c>
      <c r="AD122">
        <f t="shared" si="9"/>
        <v>4</v>
      </c>
      <c r="AE122">
        <f t="shared" si="10"/>
        <v>1</v>
      </c>
      <c r="AF122">
        <f>'TP Factors'!$D$5</f>
        <v>0.88209793191670816</v>
      </c>
      <c r="AG122">
        <f t="shared" si="11"/>
        <v>0.9</v>
      </c>
    </row>
    <row r="123" spans="1:33">
      <c r="A123" s="17" t="s">
        <v>56</v>
      </c>
      <c r="B123" s="17">
        <v>14</v>
      </c>
      <c r="C123" s="17" t="s">
        <v>57</v>
      </c>
      <c r="D123" s="18">
        <v>33.47</v>
      </c>
      <c r="E123" s="17" t="s">
        <v>58</v>
      </c>
      <c r="F123" s="17">
        <v>3456</v>
      </c>
      <c r="G123" s="19">
        <v>30.5</v>
      </c>
      <c r="H123" s="17" t="s">
        <v>59</v>
      </c>
      <c r="I123" s="17" t="s">
        <v>60</v>
      </c>
      <c r="J123" s="17">
        <v>191</v>
      </c>
      <c r="K123" s="20">
        <v>143.716810444</v>
      </c>
      <c r="L123" s="20">
        <v>1370.01708869</v>
      </c>
      <c r="M123" s="18">
        <v>0.37</v>
      </c>
      <c r="N123" s="18">
        <v>0.1</v>
      </c>
      <c r="O123" s="17">
        <v>41778</v>
      </c>
      <c r="P123" s="17">
        <v>40790</v>
      </c>
      <c r="Q123" s="21">
        <v>41778</v>
      </c>
      <c r="R123" s="21">
        <v>2210</v>
      </c>
      <c r="S123" s="17" t="s">
        <v>61</v>
      </c>
      <c r="T123" s="17" t="s">
        <v>63</v>
      </c>
      <c r="U123" s="21">
        <v>54.65</v>
      </c>
      <c r="V123" s="21">
        <v>1</v>
      </c>
      <c r="W123" s="21">
        <v>1.92</v>
      </c>
      <c r="X123" s="21">
        <v>0.50600000000000001</v>
      </c>
      <c r="Y123" s="21">
        <f t="shared" si="6"/>
        <v>1.92</v>
      </c>
      <c r="Z123" s="21">
        <f t="shared" si="7"/>
        <v>0.50600000000000001</v>
      </c>
      <c r="AA123" s="21">
        <v>0.26800000000000002</v>
      </c>
      <c r="AB123" s="22">
        <v>0.337492292182415</v>
      </c>
      <c r="AC123">
        <f t="shared" si="8"/>
        <v>508</v>
      </c>
      <c r="AD123">
        <f t="shared" si="9"/>
        <v>2</v>
      </c>
      <c r="AE123">
        <f t="shared" si="10"/>
        <v>0.6</v>
      </c>
      <c r="AF123">
        <f>'TP Factors'!$D$5</f>
        <v>0.88209793191670816</v>
      </c>
      <c r="AG123">
        <f t="shared" si="11"/>
        <v>0.5</v>
      </c>
    </row>
    <row r="124" spans="1:33">
      <c r="A124" s="17" t="s">
        <v>56</v>
      </c>
      <c r="B124" s="17">
        <v>14</v>
      </c>
      <c r="C124" s="17" t="s">
        <v>57</v>
      </c>
      <c r="D124" s="18">
        <v>33.47</v>
      </c>
      <c r="E124" s="17" t="s">
        <v>58</v>
      </c>
      <c r="F124" s="17">
        <v>3456</v>
      </c>
      <c r="G124" s="19">
        <v>0</v>
      </c>
      <c r="H124" s="17" t="s">
        <v>59</v>
      </c>
      <c r="I124" s="17" t="s">
        <v>60</v>
      </c>
      <c r="J124" s="17">
        <v>150</v>
      </c>
      <c r="K124" s="20">
        <v>139.86542034300001</v>
      </c>
      <c r="L124" s="20">
        <v>949.09420820699995</v>
      </c>
      <c r="M124" s="18">
        <v>0</v>
      </c>
      <c r="N124" s="18">
        <v>0</v>
      </c>
      <c r="O124" s="17">
        <v>41827</v>
      </c>
      <c r="P124" s="17">
        <v>40837</v>
      </c>
      <c r="Q124" s="21">
        <v>41827</v>
      </c>
      <c r="R124" s="21">
        <v>6170</v>
      </c>
      <c r="S124" s="17" t="s">
        <v>61</v>
      </c>
      <c r="T124" s="17" t="s">
        <v>68</v>
      </c>
      <c r="U124" s="21">
        <v>54.65</v>
      </c>
      <c r="V124" s="21">
        <v>1</v>
      </c>
      <c r="W124" s="21">
        <v>0</v>
      </c>
      <c r="X124" s="21">
        <v>0</v>
      </c>
      <c r="Y124" s="21">
        <f t="shared" si="6"/>
        <v>0</v>
      </c>
      <c r="Z124" s="21">
        <f t="shared" si="7"/>
        <v>0</v>
      </c>
      <c r="AA124" s="21">
        <v>0.30299999999999999</v>
      </c>
      <c r="AB124" s="22">
        <v>4.2356724704563001E-4</v>
      </c>
      <c r="AC124">
        <f t="shared" si="8"/>
        <v>1</v>
      </c>
      <c r="AD124">
        <f t="shared" si="9"/>
        <v>0</v>
      </c>
      <c r="AE124">
        <f t="shared" si="10"/>
        <v>0</v>
      </c>
      <c r="AF124">
        <f>'TP Factors'!$D$5</f>
        <v>0.88209793191670816</v>
      </c>
      <c r="AG124">
        <f t="shared" si="11"/>
        <v>0</v>
      </c>
    </row>
    <row r="125" spans="1:33">
      <c r="A125" s="17" t="s">
        <v>56</v>
      </c>
      <c r="B125" s="17">
        <v>14</v>
      </c>
      <c r="C125" s="17" t="s">
        <v>57</v>
      </c>
      <c r="D125" s="18">
        <v>33.47</v>
      </c>
      <c r="E125" s="17" t="s">
        <v>58</v>
      </c>
      <c r="F125" s="17">
        <v>3456</v>
      </c>
      <c r="G125" s="19">
        <v>0</v>
      </c>
      <c r="H125" s="17" t="s">
        <v>59</v>
      </c>
      <c r="I125" s="17" t="s">
        <v>60</v>
      </c>
      <c r="J125" s="17">
        <v>1001</v>
      </c>
      <c r="K125" s="20">
        <v>598.57775053700004</v>
      </c>
      <c r="L125" s="20">
        <v>6347.1770520700002</v>
      </c>
      <c r="M125" s="18">
        <v>0</v>
      </c>
      <c r="N125" s="18">
        <v>0</v>
      </c>
      <c r="O125" s="17">
        <v>41966</v>
      </c>
      <c r="P125" s="17">
        <v>40973</v>
      </c>
      <c r="Q125" s="21">
        <v>41966</v>
      </c>
      <c r="R125" s="21">
        <v>6170</v>
      </c>
      <c r="S125" s="17" t="s">
        <v>61</v>
      </c>
      <c r="T125" s="17" t="s">
        <v>68</v>
      </c>
      <c r="U125" s="21">
        <v>54.65</v>
      </c>
      <c r="V125" s="21">
        <v>1</v>
      </c>
      <c r="W125" s="21">
        <v>0</v>
      </c>
      <c r="X125" s="21">
        <v>0</v>
      </c>
      <c r="Y125" s="21">
        <f t="shared" si="6"/>
        <v>0</v>
      </c>
      <c r="Z125" s="21">
        <f t="shared" si="7"/>
        <v>0</v>
      </c>
      <c r="AA125" s="21">
        <v>0.30299999999999999</v>
      </c>
      <c r="AB125" s="22">
        <v>7.35136688445446E-3</v>
      </c>
      <c r="AC125">
        <f t="shared" si="8"/>
        <v>13</v>
      </c>
      <c r="AD125">
        <f t="shared" si="9"/>
        <v>0</v>
      </c>
      <c r="AE125">
        <f t="shared" si="10"/>
        <v>0</v>
      </c>
      <c r="AF125">
        <f>'TP Factors'!$D$5</f>
        <v>0.88209793191670816</v>
      </c>
      <c r="AG125">
        <f t="shared" si="11"/>
        <v>0</v>
      </c>
    </row>
    <row r="126" spans="1:33">
      <c r="A126" s="17" t="s">
        <v>56</v>
      </c>
      <c r="B126" s="17">
        <v>14</v>
      </c>
      <c r="C126" s="17" t="s">
        <v>57</v>
      </c>
      <c r="D126" s="18">
        <v>33.47</v>
      </c>
      <c r="E126" s="17" t="s">
        <v>58</v>
      </c>
      <c r="F126" s="17">
        <v>3456</v>
      </c>
      <c r="G126" s="19">
        <v>30.5</v>
      </c>
      <c r="H126" s="17" t="s">
        <v>59</v>
      </c>
      <c r="I126" s="17" t="s">
        <v>60</v>
      </c>
      <c r="J126" s="17">
        <v>846</v>
      </c>
      <c r="K126" s="20">
        <v>751.38032625100004</v>
      </c>
      <c r="L126" s="20">
        <v>6066.1182040900003</v>
      </c>
      <c r="M126" s="18">
        <v>1.62</v>
      </c>
      <c r="N126" s="18">
        <v>0.43</v>
      </c>
      <c r="O126" s="17">
        <v>41969</v>
      </c>
      <c r="P126" s="17">
        <v>40976</v>
      </c>
      <c r="Q126" s="21">
        <v>41969</v>
      </c>
      <c r="R126" s="21">
        <v>2210</v>
      </c>
      <c r="S126" s="17" t="s">
        <v>61</v>
      </c>
      <c r="T126" s="17" t="s">
        <v>63</v>
      </c>
      <c r="U126" s="21">
        <v>54.65</v>
      </c>
      <c r="V126" s="21">
        <v>1</v>
      </c>
      <c r="W126" s="21">
        <v>1.92</v>
      </c>
      <c r="X126" s="21">
        <v>0.50600000000000001</v>
      </c>
      <c r="Y126" s="21">
        <f t="shared" si="6"/>
        <v>1.92</v>
      </c>
      <c r="Z126" s="21">
        <f t="shared" si="7"/>
        <v>0.50600000000000001</v>
      </c>
      <c r="AA126" s="21">
        <v>0.26800000000000002</v>
      </c>
      <c r="AB126" s="22">
        <v>1.3795377091098799</v>
      </c>
      <c r="AC126">
        <f t="shared" si="8"/>
        <v>2077</v>
      </c>
      <c r="AD126">
        <f t="shared" si="9"/>
        <v>9</v>
      </c>
      <c r="AE126">
        <f t="shared" si="10"/>
        <v>2.2999999999999998</v>
      </c>
      <c r="AF126">
        <f>'TP Factors'!$D$5</f>
        <v>0.88209793191670816</v>
      </c>
      <c r="AG126">
        <f t="shared" si="11"/>
        <v>2</v>
      </c>
    </row>
    <row r="127" spans="1:33">
      <c r="A127" s="17" t="s">
        <v>56</v>
      </c>
      <c r="B127" s="17">
        <v>14</v>
      </c>
      <c r="C127" s="17" t="s">
        <v>57</v>
      </c>
      <c r="D127" s="18">
        <v>33.47</v>
      </c>
      <c r="E127" s="17" t="s">
        <v>58</v>
      </c>
      <c r="F127" s="17">
        <v>3456</v>
      </c>
      <c r="G127" s="19">
        <v>30.5</v>
      </c>
      <c r="H127" s="17" t="s">
        <v>59</v>
      </c>
      <c r="I127" s="17" t="s">
        <v>60</v>
      </c>
      <c r="J127" s="17">
        <v>9253</v>
      </c>
      <c r="K127" s="20">
        <v>1042.6658199200001</v>
      </c>
      <c r="L127" s="20">
        <v>66311.691683500001</v>
      </c>
      <c r="M127" s="18">
        <v>17.77</v>
      </c>
      <c r="N127" s="18">
        <v>4.68</v>
      </c>
      <c r="O127" s="17">
        <v>38667</v>
      </c>
      <c r="P127" s="17">
        <v>37712</v>
      </c>
      <c r="Q127" s="21">
        <v>38667</v>
      </c>
      <c r="R127" s="21">
        <v>2210</v>
      </c>
      <c r="S127" s="17" t="s">
        <v>61</v>
      </c>
      <c r="T127" s="17" t="s">
        <v>63</v>
      </c>
      <c r="U127" s="21">
        <v>54.65</v>
      </c>
      <c r="V127" s="21">
        <v>1</v>
      </c>
      <c r="W127" s="21">
        <v>1.92</v>
      </c>
      <c r="X127" s="21">
        <v>0.50600000000000001</v>
      </c>
      <c r="Y127" s="21">
        <f t="shared" si="6"/>
        <v>1.92</v>
      </c>
      <c r="Z127" s="21">
        <f t="shared" si="7"/>
        <v>0.50600000000000001</v>
      </c>
      <c r="AA127" s="21">
        <v>0.26800000000000002</v>
      </c>
      <c r="AB127" s="22">
        <v>16.335490353899999</v>
      </c>
      <c r="AC127">
        <f t="shared" si="8"/>
        <v>24593</v>
      </c>
      <c r="AD127">
        <f t="shared" si="9"/>
        <v>104</v>
      </c>
      <c r="AE127">
        <f t="shared" si="10"/>
        <v>27.4</v>
      </c>
      <c r="AF127">
        <f>'TP Factors'!$D$5</f>
        <v>0.88209793191670816</v>
      </c>
      <c r="AG127">
        <f t="shared" si="11"/>
        <v>24.2</v>
      </c>
    </row>
    <row r="128" spans="1:33">
      <c r="A128" s="17" t="s">
        <v>56</v>
      </c>
      <c r="B128" s="17">
        <v>14</v>
      </c>
      <c r="C128" s="17" t="s">
        <v>57</v>
      </c>
      <c r="D128" s="18">
        <v>33.47</v>
      </c>
      <c r="E128" s="17" t="s">
        <v>58</v>
      </c>
      <c r="F128" s="17">
        <v>3456</v>
      </c>
      <c r="G128" s="19">
        <v>0</v>
      </c>
      <c r="H128" s="17" t="s">
        <v>59</v>
      </c>
      <c r="I128" s="17" t="s">
        <v>60</v>
      </c>
      <c r="J128" s="17">
        <v>11345</v>
      </c>
      <c r="K128" s="20">
        <v>3389.6945538</v>
      </c>
      <c r="L128" s="20">
        <v>71909.867840499996</v>
      </c>
      <c r="M128" s="18">
        <v>0</v>
      </c>
      <c r="N128" s="18">
        <v>0</v>
      </c>
      <c r="O128" s="17">
        <v>41496</v>
      </c>
      <c r="P128" s="17">
        <v>40510</v>
      </c>
      <c r="Q128" s="21">
        <v>41496</v>
      </c>
      <c r="R128" s="21">
        <v>6170</v>
      </c>
      <c r="S128" s="17" t="s">
        <v>61</v>
      </c>
      <c r="T128" s="17" t="s">
        <v>68</v>
      </c>
      <c r="U128" s="21">
        <v>54.65</v>
      </c>
      <c r="V128" s="21">
        <v>1</v>
      </c>
      <c r="W128" s="21">
        <v>0</v>
      </c>
      <c r="X128" s="21">
        <v>0</v>
      </c>
      <c r="Y128" s="21">
        <f t="shared" si="6"/>
        <v>0</v>
      </c>
      <c r="Z128" s="21">
        <f t="shared" si="7"/>
        <v>0</v>
      </c>
      <c r="AA128" s="21">
        <v>0.30299999999999999</v>
      </c>
      <c r="AB128" s="22">
        <v>6.3209709095557398E-2</v>
      </c>
      <c r="AC128">
        <f t="shared" si="8"/>
        <v>108</v>
      </c>
      <c r="AD128">
        <f t="shared" si="9"/>
        <v>0</v>
      </c>
      <c r="AE128">
        <f t="shared" si="10"/>
        <v>0</v>
      </c>
      <c r="AF128">
        <f>'TP Factors'!$D$5</f>
        <v>0.88209793191670816</v>
      </c>
      <c r="AG128">
        <f t="shared" si="11"/>
        <v>0</v>
      </c>
    </row>
    <row r="129" spans="1:33">
      <c r="A129" s="17" t="s">
        <v>56</v>
      </c>
      <c r="B129" s="17">
        <v>14</v>
      </c>
      <c r="C129" s="17" t="s">
        <v>57</v>
      </c>
      <c r="D129" s="18">
        <v>33.47</v>
      </c>
      <c r="E129" s="17" t="s">
        <v>58</v>
      </c>
      <c r="F129" s="17">
        <v>3456</v>
      </c>
      <c r="G129" s="19">
        <v>0</v>
      </c>
      <c r="H129" s="17" t="s">
        <v>59</v>
      </c>
      <c r="I129" s="17" t="s">
        <v>60</v>
      </c>
      <c r="J129" s="17">
        <v>5289</v>
      </c>
      <c r="K129" s="20">
        <v>1675.84878923</v>
      </c>
      <c r="L129" s="20">
        <v>33525.679635699998</v>
      </c>
      <c r="M129" s="18">
        <v>0</v>
      </c>
      <c r="N129" s="18">
        <v>0</v>
      </c>
      <c r="O129" s="17">
        <v>41605</v>
      </c>
      <c r="P129" s="17">
        <v>40619</v>
      </c>
      <c r="Q129" s="21">
        <v>41605</v>
      </c>
      <c r="R129" s="21">
        <v>6170</v>
      </c>
      <c r="S129" s="17" t="s">
        <v>61</v>
      </c>
      <c r="T129" s="17" t="s">
        <v>68</v>
      </c>
      <c r="U129" s="21">
        <v>54.65</v>
      </c>
      <c r="V129" s="21">
        <v>1</v>
      </c>
      <c r="W129" s="21">
        <v>0</v>
      </c>
      <c r="X129" s="21">
        <v>0</v>
      </c>
      <c r="Y129" s="21">
        <f t="shared" si="6"/>
        <v>0</v>
      </c>
      <c r="Z129" s="21">
        <f t="shared" si="7"/>
        <v>0</v>
      </c>
      <c r="AA129" s="21">
        <v>0.30299999999999999</v>
      </c>
      <c r="AB129" s="22">
        <v>2.9966269144892101E-3</v>
      </c>
      <c r="AC129">
        <f t="shared" si="8"/>
        <v>5</v>
      </c>
      <c r="AD129">
        <f t="shared" si="9"/>
        <v>0</v>
      </c>
      <c r="AE129">
        <f t="shared" si="10"/>
        <v>0</v>
      </c>
      <c r="AF129">
        <f>'TP Factors'!$D$5</f>
        <v>0.88209793191670816</v>
      </c>
      <c r="AG129">
        <f t="shared" si="11"/>
        <v>0</v>
      </c>
    </row>
    <row r="130" spans="1:33">
      <c r="A130" s="17" t="s">
        <v>56</v>
      </c>
      <c r="B130" s="17">
        <v>14</v>
      </c>
      <c r="C130" s="17" t="s">
        <v>57</v>
      </c>
      <c r="D130" s="18">
        <v>33.47</v>
      </c>
      <c r="E130" s="17" t="s">
        <v>58</v>
      </c>
      <c r="F130" s="17">
        <v>3456</v>
      </c>
      <c r="G130" s="19">
        <v>30.5</v>
      </c>
      <c r="H130" s="17" t="s">
        <v>59</v>
      </c>
      <c r="I130" s="17" t="s">
        <v>60</v>
      </c>
      <c r="J130" s="17">
        <v>7</v>
      </c>
      <c r="K130" s="20">
        <v>50.664638690499999</v>
      </c>
      <c r="L130" s="20">
        <v>49.4466096994</v>
      </c>
      <c r="M130" s="18">
        <v>0.01</v>
      </c>
      <c r="N130" s="18">
        <v>0</v>
      </c>
      <c r="O130" s="17">
        <v>41621</v>
      </c>
      <c r="P130" s="17">
        <v>40634</v>
      </c>
      <c r="Q130" s="21">
        <v>41621</v>
      </c>
      <c r="R130" s="21">
        <v>2210</v>
      </c>
      <c r="S130" s="17" t="s">
        <v>61</v>
      </c>
      <c r="T130" s="17" t="s">
        <v>63</v>
      </c>
      <c r="U130" s="21">
        <v>54.65</v>
      </c>
      <c r="V130" s="21">
        <v>1</v>
      </c>
      <c r="W130" s="21">
        <v>1.92</v>
      </c>
      <c r="X130" s="21">
        <v>0.50600000000000001</v>
      </c>
      <c r="Y130" s="21">
        <f t="shared" si="6"/>
        <v>1.92</v>
      </c>
      <c r="Z130" s="21">
        <f t="shared" si="7"/>
        <v>0.50600000000000001</v>
      </c>
      <c r="AA130" s="21">
        <v>0.26800000000000002</v>
      </c>
      <c r="AB130" s="22">
        <v>1.22184744720706E-2</v>
      </c>
      <c r="AC130">
        <f t="shared" si="8"/>
        <v>18</v>
      </c>
      <c r="AD130">
        <f t="shared" si="9"/>
        <v>0</v>
      </c>
      <c r="AE130">
        <f t="shared" si="10"/>
        <v>0</v>
      </c>
      <c r="AF130">
        <f>'TP Factors'!$D$5</f>
        <v>0.88209793191670816</v>
      </c>
      <c r="AG130">
        <f t="shared" si="11"/>
        <v>0</v>
      </c>
    </row>
    <row r="131" spans="1:33">
      <c r="A131" s="17" t="s">
        <v>56</v>
      </c>
      <c r="B131" s="17">
        <v>14</v>
      </c>
      <c r="C131" s="17" t="s">
        <v>57</v>
      </c>
      <c r="D131" s="18">
        <v>33.47</v>
      </c>
      <c r="E131" s="17" t="s">
        <v>58</v>
      </c>
      <c r="F131" s="17">
        <v>3456</v>
      </c>
      <c r="G131" s="19">
        <v>0</v>
      </c>
      <c r="H131" s="17" t="s">
        <v>59</v>
      </c>
      <c r="I131" s="17" t="s">
        <v>60</v>
      </c>
      <c r="J131" s="17">
        <v>28</v>
      </c>
      <c r="K131" s="20">
        <v>91.943072154000006</v>
      </c>
      <c r="L131" s="20">
        <v>174.70742883</v>
      </c>
      <c r="M131" s="18">
        <v>0</v>
      </c>
      <c r="N131" s="18">
        <v>0</v>
      </c>
      <c r="O131" s="17">
        <v>41642</v>
      </c>
      <c r="P131" s="17">
        <v>40655</v>
      </c>
      <c r="Q131" s="21">
        <v>41642</v>
      </c>
      <c r="R131" s="21">
        <v>6170</v>
      </c>
      <c r="S131" s="17" t="s">
        <v>61</v>
      </c>
      <c r="T131" s="17" t="s">
        <v>68</v>
      </c>
      <c r="U131" s="21">
        <v>54.65</v>
      </c>
      <c r="V131" s="21">
        <v>1</v>
      </c>
      <c r="W131" s="21">
        <v>0</v>
      </c>
      <c r="X131" s="21">
        <v>0</v>
      </c>
      <c r="Y131" s="21">
        <f t="shared" ref="Y131:Y194" si="12">W131</f>
        <v>0</v>
      </c>
      <c r="Z131" s="21">
        <f t="shared" ref="Z131:Z194" si="13">X131</f>
        <v>0</v>
      </c>
      <c r="AA131" s="21">
        <v>0.30299999999999999</v>
      </c>
      <c r="AB131" s="22">
        <v>1.945372480641E-3</v>
      </c>
      <c r="AC131">
        <f t="shared" ref="AC131:AC194" si="14">ROUND(AB131*AA131*U131*102.79,0)</f>
        <v>3</v>
      </c>
      <c r="AD131">
        <f t="shared" ref="AD131:AD194" si="15">ROUND(Y131*AC131*0.002205,0)</f>
        <v>0</v>
      </c>
      <c r="AE131">
        <f t="shared" ref="AE131:AE194" si="16">ROUND(Z131*AC131*0.002205,1)</f>
        <v>0</v>
      </c>
      <c r="AF131">
        <f>'TP Factors'!$D$5</f>
        <v>0.88209793191670816</v>
      </c>
      <c r="AG131">
        <f t="shared" ref="AG131:AG194" si="17">ROUND(AE131*AF131,1)</f>
        <v>0</v>
      </c>
    </row>
    <row r="132" spans="1:33">
      <c r="A132" s="17" t="s">
        <v>56</v>
      </c>
      <c r="B132" s="17">
        <v>14</v>
      </c>
      <c r="C132" s="17" t="s">
        <v>57</v>
      </c>
      <c r="D132" s="18">
        <v>33.47</v>
      </c>
      <c r="E132" s="17" t="s">
        <v>58</v>
      </c>
      <c r="F132" s="17">
        <v>3456</v>
      </c>
      <c r="G132" s="19">
        <v>30.5</v>
      </c>
      <c r="H132" s="17" t="s">
        <v>59</v>
      </c>
      <c r="I132" s="17" t="s">
        <v>60</v>
      </c>
      <c r="J132" s="17">
        <v>1</v>
      </c>
      <c r="K132" s="20">
        <v>15.8811634191</v>
      </c>
      <c r="L132" s="20">
        <v>9.0031114900000002</v>
      </c>
      <c r="M132" s="18">
        <v>0</v>
      </c>
      <c r="N132" s="18">
        <v>0</v>
      </c>
      <c r="O132" s="17">
        <v>41673</v>
      </c>
      <c r="P132" s="17">
        <v>40685</v>
      </c>
      <c r="Q132" s="21">
        <v>41673</v>
      </c>
      <c r="R132" s="21">
        <v>2210</v>
      </c>
      <c r="S132" s="17" t="s">
        <v>61</v>
      </c>
      <c r="T132" s="17" t="s">
        <v>63</v>
      </c>
      <c r="U132" s="21">
        <v>54.65</v>
      </c>
      <c r="V132" s="21">
        <v>1</v>
      </c>
      <c r="W132" s="21">
        <v>1.92</v>
      </c>
      <c r="X132" s="21">
        <v>0.50600000000000001</v>
      </c>
      <c r="Y132" s="21">
        <f t="shared" si="12"/>
        <v>1.92</v>
      </c>
      <c r="Z132" s="21">
        <f t="shared" si="13"/>
        <v>0.50600000000000001</v>
      </c>
      <c r="AA132" s="21">
        <v>0.26800000000000002</v>
      </c>
      <c r="AB132" s="22">
        <v>2.1219148680337199E-3</v>
      </c>
      <c r="AC132">
        <f t="shared" si="14"/>
        <v>3</v>
      </c>
      <c r="AD132">
        <f t="shared" si="15"/>
        <v>0</v>
      </c>
      <c r="AE132">
        <f t="shared" si="16"/>
        <v>0</v>
      </c>
      <c r="AF132">
        <f>'TP Factors'!$D$5</f>
        <v>0.88209793191670816</v>
      </c>
      <c r="AG132">
        <f t="shared" si="17"/>
        <v>0</v>
      </c>
    </row>
    <row r="133" spans="1:33">
      <c r="A133" s="17" t="s">
        <v>56</v>
      </c>
      <c r="B133" s="17">
        <v>14</v>
      </c>
      <c r="C133" s="17" t="s">
        <v>57</v>
      </c>
      <c r="D133" s="18">
        <v>33.47</v>
      </c>
      <c r="E133" s="17" t="s">
        <v>58</v>
      </c>
      <c r="F133" s="17">
        <v>3456</v>
      </c>
      <c r="G133" s="19">
        <v>0</v>
      </c>
      <c r="H133" s="17" t="s">
        <v>59</v>
      </c>
      <c r="I133" s="17" t="s">
        <v>60</v>
      </c>
      <c r="J133" s="17">
        <v>2349</v>
      </c>
      <c r="K133" s="20">
        <v>1327.8145571699999</v>
      </c>
      <c r="L133" s="20">
        <v>14892.1217206</v>
      </c>
      <c r="M133" s="18">
        <v>0</v>
      </c>
      <c r="N133" s="18">
        <v>0</v>
      </c>
      <c r="O133" s="17">
        <v>39762</v>
      </c>
      <c r="P133" s="17">
        <v>38791</v>
      </c>
      <c r="Q133" s="21">
        <v>39762</v>
      </c>
      <c r="R133" s="21">
        <v>6170</v>
      </c>
      <c r="S133" s="17" t="s">
        <v>61</v>
      </c>
      <c r="T133" s="17" t="s">
        <v>68</v>
      </c>
      <c r="U133" s="21">
        <v>54.65</v>
      </c>
      <c r="V133" s="21">
        <v>1</v>
      </c>
      <c r="W133" s="21">
        <v>0</v>
      </c>
      <c r="X133" s="21">
        <v>0</v>
      </c>
      <c r="Y133" s="21">
        <f t="shared" si="12"/>
        <v>0</v>
      </c>
      <c r="Z133" s="21">
        <f t="shared" si="13"/>
        <v>0</v>
      </c>
      <c r="AA133" s="21">
        <v>0.30299999999999999</v>
      </c>
      <c r="AB133" s="22">
        <v>6.2144015465743999E-3</v>
      </c>
      <c r="AC133">
        <f t="shared" si="14"/>
        <v>11</v>
      </c>
      <c r="AD133">
        <f t="shared" si="15"/>
        <v>0</v>
      </c>
      <c r="AE133">
        <f t="shared" si="16"/>
        <v>0</v>
      </c>
      <c r="AF133">
        <f>'TP Factors'!$D$5</f>
        <v>0.88209793191670816</v>
      </c>
      <c r="AG133">
        <f t="shared" si="17"/>
        <v>0</v>
      </c>
    </row>
    <row r="134" spans="1:33">
      <c r="A134" s="17" t="s">
        <v>56</v>
      </c>
      <c r="B134" s="17">
        <v>14</v>
      </c>
      <c r="C134" s="17" t="s">
        <v>57</v>
      </c>
      <c r="D134" s="18">
        <v>33.47</v>
      </c>
      <c r="E134" s="17" t="s">
        <v>58</v>
      </c>
      <c r="F134" s="17">
        <v>3456</v>
      </c>
      <c r="G134" s="19">
        <v>3</v>
      </c>
      <c r="H134" s="17" t="s">
        <v>59</v>
      </c>
      <c r="I134" s="17" t="s">
        <v>60</v>
      </c>
      <c r="J134" s="17">
        <v>25552</v>
      </c>
      <c r="K134" s="20">
        <v>2833.5291167999999</v>
      </c>
      <c r="L134" s="20">
        <v>118828.737941</v>
      </c>
      <c r="M134" s="18">
        <v>17.89</v>
      </c>
      <c r="N134" s="18">
        <v>2.2999999999999998</v>
      </c>
      <c r="O134" s="17">
        <v>41031</v>
      </c>
      <c r="P134" s="17">
        <v>40051</v>
      </c>
      <c r="Q134" s="21">
        <v>41031</v>
      </c>
      <c r="R134" s="21">
        <v>4340</v>
      </c>
      <c r="S134" s="17" t="s">
        <v>61</v>
      </c>
      <c r="T134" s="17" t="s">
        <v>82</v>
      </c>
      <c r="U134" s="21">
        <v>54.65</v>
      </c>
      <c r="V134" s="21">
        <v>1</v>
      </c>
      <c r="W134" s="21">
        <v>0.7</v>
      </c>
      <c r="X134" s="21">
        <v>0.09</v>
      </c>
      <c r="Y134" s="21">
        <f t="shared" si="12"/>
        <v>0.7</v>
      </c>
      <c r="Z134" s="21">
        <f t="shared" si="13"/>
        <v>0.09</v>
      </c>
      <c r="AA134" s="21">
        <v>0.41299999999999998</v>
      </c>
      <c r="AB134" s="22">
        <v>3.6048255113442097E-2</v>
      </c>
      <c r="AC134">
        <f t="shared" si="14"/>
        <v>84</v>
      </c>
      <c r="AD134">
        <f t="shared" si="15"/>
        <v>0</v>
      </c>
      <c r="AE134">
        <f t="shared" si="16"/>
        <v>0</v>
      </c>
      <c r="AF134">
        <f>'TP Factors'!$D$5</f>
        <v>0.88209793191670816</v>
      </c>
      <c r="AG134">
        <f t="shared" si="17"/>
        <v>0</v>
      </c>
    </row>
    <row r="135" spans="1:33">
      <c r="A135" s="17" t="s">
        <v>56</v>
      </c>
      <c r="B135" s="17">
        <v>14</v>
      </c>
      <c r="C135" s="17" t="s">
        <v>57</v>
      </c>
      <c r="D135" s="18">
        <v>33.47</v>
      </c>
      <c r="E135" s="17" t="s">
        <v>58</v>
      </c>
      <c r="F135" s="17">
        <v>3456</v>
      </c>
      <c r="G135" s="19">
        <v>30.5</v>
      </c>
      <c r="H135" s="17" t="s">
        <v>59</v>
      </c>
      <c r="I135" s="17" t="s">
        <v>60</v>
      </c>
      <c r="J135" s="17">
        <v>14791</v>
      </c>
      <c r="K135" s="20">
        <v>2671.5290502799999</v>
      </c>
      <c r="L135" s="20">
        <v>106000.266087</v>
      </c>
      <c r="M135" s="18">
        <v>28.4</v>
      </c>
      <c r="N135" s="18">
        <v>7.48</v>
      </c>
      <c r="O135" s="17">
        <v>41192</v>
      </c>
      <c r="P135" s="17">
        <v>40208</v>
      </c>
      <c r="Q135" s="21">
        <v>41192</v>
      </c>
      <c r="R135" s="21">
        <v>2210</v>
      </c>
      <c r="S135" s="17" t="s">
        <v>61</v>
      </c>
      <c r="T135" s="17" t="s">
        <v>63</v>
      </c>
      <c r="U135" s="21">
        <v>54.65</v>
      </c>
      <c r="V135" s="21">
        <v>1</v>
      </c>
      <c r="W135" s="21">
        <v>1.92</v>
      </c>
      <c r="X135" s="21">
        <v>0.50600000000000001</v>
      </c>
      <c r="Y135" s="21">
        <f t="shared" si="12"/>
        <v>1.92</v>
      </c>
      <c r="Z135" s="21">
        <f t="shared" si="13"/>
        <v>0.50600000000000001</v>
      </c>
      <c r="AA135" s="21">
        <v>0.26800000000000002</v>
      </c>
      <c r="AB135" s="22">
        <v>2.7783434893852998</v>
      </c>
      <c r="AC135">
        <f t="shared" si="14"/>
        <v>4183</v>
      </c>
      <c r="AD135">
        <f t="shared" si="15"/>
        <v>18</v>
      </c>
      <c r="AE135">
        <f t="shared" si="16"/>
        <v>4.7</v>
      </c>
      <c r="AF135">
        <f>'TP Factors'!$D$5</f>
        <v>0.88209793191670816</v>
      </c>
      <c r="AG135">
        <f t="shared" si="17"/>
        <v>4.0999999999999996</v>
      </c>
    </row>
    <row r="136" spans="1:33">
      <c r="A136" s="17" t="s">
        <v>56</v>
      </c>
      <c r="B136" s="17">
        <v>14</v>
      </c>
      <c r="C136" s="17" t="s">
        <v>57</v>
      </c>
      <c r="D136" s="18">
        <v>33.47</v>
      </c>
      <c r="E136" s="17" t="s">
        <v>58</v>
      </c>
      <c r="F136" s="17">
        <v>3456</v>
      </c>
      <c r="G136" s="19">
        <v>0</v>
      </c>
      <c r="H136" s="17" t="s">
        <v>59</v>
      </c>
      <c r="I136" s="17" t="s">
        <v>60</v>
      </c>
      <c r="J136" s="17">
        <v>1163</v>
      </c>
      <c r="K136" s="20">
        <v>406.78671611499999</v>
      </c>
      <c r="L136" s="20">
        <v>7374.5726518900001</v>
      </c>
      <c r="M136" s="18">
        <v>0</v>
      </c>
      <c r="N136" s="18">
        <v>0</v>
      </c>
      <c r="O136" s="17">
        <v>41369</v>
      </c>
      <c r="P136" s="17">
        <v>40385</v>
      </c>
      <c r="Q136" s="21">
        <v>41369</v>
      </c>
      <c r="R136" s="21">
        <v>6300</v>
      </c>
      <c r="S136" s="17" t="s">
        <v>61</v>
      </c>
      <c r="T136" s="17" t="s">
        <v>76</v>
      </c>
      <c r="U136" s="21">
        <v>54.65</v>
      </c>
      <c r="V136" s="21">
        <v>1</v>
      </c>
      <c r="W136" s="21">
        <v>0</v>
      </c>
      <c r="X136" s="21">
        <v>0</v>
      </c>
      <c r="Y136" s="21">
        <f t="shared" si="12"/>
        <v>0</v>
      </c>
      <c r="Z136" s="21">
        <f t="shared" si="13"/>
        <v>0</v>
      </c>
      <c r="AA136" s="21">
        <v>0.30299999999999999</v>
      </c>
      <c r="AB136" s="22">
        <v>1.416822878273E-5</v>
      </c>
      <c r="AC136">
        <f t="shared" si="14"/>
        <v>0</v>
      </c>
      <c r="AD136">
        <f t="shared" si="15"/>
        <v>0</v>
      </c>
      <c r="AE136">
        <f t="shared" si="16"/>
        <v>0</v>
      </c>
      <c r="AF136">
        <f>'TP Factors'!$D$5</f>
        <v>0.88209793191670816</v>
      </c>
      <c r="AG136">
        <f t="shared" si="17"/>
        <v>0</v>
      </c>
    </row>
    <row r="137" spans="1:33">
      <c r="A137" s="17" t="s">
        <v>56</v>
      </c>
      <c r="B137" s="17">
        <v>14</v>
      </c>
      <c r="C137" s="17" t="s">
        <v>57</v>
      </c>
      <c r="D137" s="18">
        <v>33.47</v>
      </c>
      <c r="E137" s="17" t="s">
        <v>58</v>
      </c>
      <c r="F137" s="17">
        <v>3456</v>
      </c>
      <c r="G137" s="19">
        <v>0</v>
      </c>
      <c r="H137" s="17" t="s">
        <v>59</v>
      </c>
      <c r="I137" s="17" t="s">
        <v>60</v>
      </c>
      <c r="J137" s="17">
        <v>576</v>
      </c>
      <c r="K137" s="20">
        <v>290.49055535600002</v>
      </c>
      <c r="L137" s="20">
        <v>3650.29931859</v>
      </c>
      <c r="M137" s="18">
        <v>0</v>
      </c>
      <c r="N137" s="18">
        <v>0</v>
      </c>
      <c r="O137" s="17">
        <v>41393</v>
      </c>
      <c r="P137" s="17">
        <v>40409</v>
      </c>
      <c r="Q137" s="21">
        <v>41393</v>
      </c>
      <c r="R137" s="21">
        <v>6300</v>
      </c>
      <c r="S137" s="17" t="s">
        <v>61</v>
      </c>
      <c r="T137" s="17" t="s">
        <v>76</v>
      </c>
      <c r="U137" s="21">
        <v>54.65</v>
      </c>
      <c r="V137" s="21">
        <v>1</v>
      </c>
      <c r="W137" s="21">
        <v>0</v>
      </c>
      <c r="X137" s="21">
        <v>0</v>
      </c>
      <c r="Y137" s="21">
        <f t="shared" si="12"/>
        <v>0</v>
      </c>
      <c r="Z137" s="21">
        <f t="shared" si="13"/>
        <v>0</v>
      </c>
      <c r="AA137" s="21">
        <v>0.30299999999999999</v>
      </c>
      <c r="AB137" s="22">
        <v>4.7966961112282901E-3</v>
      </c>
      <c r="AC137">
        <f t="shared" si="14"/>
        <v>8</v>
      </c>
      <c r="AD137">
        <f t="shared" si="15"/>
        <v>0</v>
      </c>
      <c r="AE137">
        <f t="shared" si="16"/>
        <v>0</v>
      </c>
      <c r="AF137">
        <f>'TP Factors'!$D$5</f>
        <v>0.88209793191670816</v>
      </c>
      <c r="AG137">
        <f t="shared" si="17"/>
        <v>0</v>
      </c>
    </row>
    <row r="138" spans="1:33">
      <c r="A138" s="17" t="s">
        <v>56</v>
      </c>
      <c r="B138" s="17">
        <v>14</v>
      </c>
      <c r="C138" s="17" t="s">
        <v>57</v>
      </c>
      <c r="D138" s="18">
        <v>33.47</v>
      </c>
      <c r="E138" s="17" t="s">
        <v>58</v>
      </c>
      <c r="F138" s="17">
        <v>3456</v>
      </c>
      <c r="G138" s="19">
        <v>30.5</v>
      </c>
      <c r="H138" s="17" t="s">
        <v>59</v>
      </c>
      <c r="I138" s="17" t="s">
        <v>60</v>
      </c>
      <c r="J138" s="17">
        <v>7653</v>
      </c>
      <c r="K138" s="20">
        <v>1896.75842025</v>
      </c>
      <c r="L138" s="20">
        <v>54846.0835773</v>
      </c>
      <c r="M138" s="18">
        <v>14.69</v>
      </c>
      <c r="N138" s="18">
        <v>3.87</v>
      </c>
      <c r="O138" s="17">
        <v>41413</v>
      </c>
      <c r="P138" s="17">
        <v>40429</v>
      </c>
      <c r="Q138" s="21">
        <v>41413</v>
      </c>
      <c r="R138" s="21">
        <v>2210</v>
      </c>
      <c r="S138" s="17" t="s">
        <v>61</v>
      </c>
      <c r="T138" s="17" t="s">
        <v>63</v>
      </c>
      <c r="U138" s="21">
        <v>54.65</v>
      </c>
      <c r="V138" s="21">
        <v>1</v>
      </c>
      <c r="W138" s="21">
        <v>1.92</v>
      </c>
      <c r="X138" s="21">
        <v>0.50600000000000001</v>
      </c>
      <c r="Y138" s="21">
        <f t="shared" si="12"/>
        <v>1.92</v>
      </c>
      <c r="Z138" s="21">
        <f t="shared" si="13"/>
        <v>0.50600000000000001</v>
      </c>
      <c r="AA138" s="21">
        <v>0.26800000000000002</v>
      </c>
      <c r="AB138" s="22">
        <v>12.649237838299999</v>
      </c>
      <c r="AC138">
        <f t="shared" si="14"/>
        <v>19043</v>
      </c>
      <c r="AD138">
        <f t="shared" si="15"/>
        <v>81</v>
      </c>
      <c r="AE138">
        <f t="shared" si="16"/>
        <v>21.2</v>
      </c>
      <c r="AF138">
        <f>'TP Factors'!$D$5</f>
        <v>0.88209793191670816</v>
      </c>
      <c r="AG138">
        <f t="shared" si="17"/>
        <v>18.7</v>
      </c>
    </row>
    <row r="139" spans="1:33">
      <c r="A139" s="17" t="s">
        <v>56</v>
      </c>
      <c r="B139" s="17">
        <v>14</v>
      </c>
      <c r="C139" s="17" t="s">
        <v>57</v>
      </c>
      <c r="D139" s="18">
        <v>33.47</v>
      </c>
      <c r="E139" s="17" t="s">
        <v>58</v>
      </c>
      <c r="F139" s="17">
        <v>3456</v>
      </c>
      <c r="G139" s="19">
        <v>0</v>
      </c>
      <c r="H139" s="17" t="s">
        <v>59</v>
      </c>
      <c r="I139" s="17" t="s">
        <v>60</v>
      </c>
      <c r="J139" s="17">
        <v>137</v>
      </c>
      <c r="K139" s="20">
        <v>145.02942812399999</v>
      </c>
      <c r="L139" s="20">
        <v>868.224655794</v>
      </c>
      <c r="M139" s="18">
        <v>0</v>
      </c>
      <c r="N139" s="18">
        <v>0</v>
      </c>
      <c r="O139" s="17">
        <v>41417</v>
      </c>
      <c r="P139" s="17">
        <v>40432</v>
      </c>
      <c r="Q139" s="21">
        <v>41417</v>
      </c>
      <c r="R139" s="21">
        <v>6300</v>
      </c>
      <c r="S139" s="17" t="s">
        <v>61</v>
      </c>
      <c r="T139" s="17" t="s">
        <v>76</v>
      </c>
      <c r="U139" s="21">
        <v>54.65</v>
      </c>
      <c r="V139" s="21">
        <v>1</v>
      </c>
      <c r="W139" s="21">
        <v>0</v>
      </c>
      <c r="X139" s="21">
        <v>0</v>
      </c>
      <c r="Y139" s="21">
        <f t="shared" si="12"/>
        <v>0</v>
      </c>
      <c r="Z139" s="21">
        <f t="shared" si="13"/>
        <v>0</v>
      </c>
      <c r="AA139" s="21">
        <v>0.30299999999999999</v>
      </c>
      <c r="AB139" s="22">
        <v>2.896763512727E-5</v>
      </c>
      <c r="AC139">
        <f t="shared" si="14"/>
        <v>0</v>
      </c>
      <c r="AD139">
        <f t="shared" si="15"/>
        <v>0</v>
      </c>
      <c r="AE139">
        <f t="shared" si="16"/>
        <v>0</v>
      </c>
      <c r="AF139">
        <f>'TP Factors'!$D$5</f>
        <v>0.88209793191670816</v>
      </c>
      <c r="AG139">
        <f t="shared" si="17"/>
        <v>0</v>
      </c>
    </row>
    <row r="140" spans="1:33">
      <c r="A140" s="17" t="s">
        <v>56</v>
      </c>
      <c r="B140" s="17">
        <v>14</v>
      </c>
      <c r="C140" s="17" t="s">
        <v>57</v>
      </c>
      <c r="D140" s="18">
        <v>33.47</v>
      </c>
      <c r="E140" s="17" t="s">
        <v>58</v>
      </c>
      <c r="F140" s="17">
        <v>3456</v>
      </c>
      <c r="G140" s="19">
        <v>30.5</v>
      </c>
      <c r="H140" s="17" t="s">
        <v>59</v>
      </c>
      <c r="I140" s="17" t="s">
        <v>60</v>
      </c>
      <c r="J140" s="17">
        <v>870</v>
      </c>
      <c r="K140" s="20">
        <v>397.88701821299998</v>
      </c>
      <c r="L140" s="20">
        <v>6232.51391375</v>
      </c>
      <c r="M140" s="18">
        <v>1.67</v>
      </c>
      <c r="N140" s="18">
        <v>0.44</v>
      </c>
      <c r="O140" s="17">
        <v>41441</v>
      </c>
      <c r="P140" s="17">
        <v>40456</v>
      </c>
      <c r="Q140" s="21">
        <v>41441</v>
      </c>
      <c r="R140" s="21">
        <v>2210</v>
      </c>
      <c r="S140" s="17" t="s">
        <v>61</v>
      </c>
      <c r="T140" s="17" t="s">
        <v>63</v>
      </c>
      <c r="U140" s="21">
        <v>54.65</v>
      </c>
      <c r="V140" s="21">
        <v>1</v>
      </c>
      <c r="W140" s="21">
        <v>1.92</v>
      </c>
      <c r="X140" s="21">
        <v>0.50600000000000001</v>
      </c>
      <c r="Y140" s="21">
        <f t="shared" si="12"/>
        <v>1.92</v>
      </c>
      <c r="Z140" s="21">
        <f t="shared" si="13"/>
        <v>0.50600000000000001</v>
      </c>
      <c r="AA140" s="21">
        <v>0.26800000000000002</v>
      </c>
      <c r="AB140" s="22">
        <v>1.49457382957133</v>
      </c>
      <c r="AC140">
        <f t="shared" si="14"/>
        <v>2250</v>
      </c>
      <c r="AD140">
        <f t="shared" si="15"/>
        <v>10</v>
      </c>
      <c r="AE140">
        <f t="shared" si="16"/>
        <v>2.5</v>
      </c>
      <c r="AF140">
        <f>'TP Factors'!$D$5</f>
        <v>0.88209793191670816</v>
      </c>
      <c r="AG140">
        <f t="shared" si="17"/>
        <v>2.2000000000000002</v>
      </c>
    </row>
    <row r="141" spans="1:33">
      <c r="A141" s="17" t="s">
        <v>56</v>
      </c>
      <c r="B141" s="17">
        <v>14</v>
      </c>
      <c r="C141" s="17" t="s">
        <v>57</v>
      </c>
      <c r="D141" s="18">
        <v>33.47</v>
      </c>
      <c r="E141" s="17" t="s">
        <v>58</v>
      </c>
      <c r="F141" s="17">
        <v>3456</v>
      </c>
      <c r="G141" s="19">
        <v>3</v>
      </c>
      <c r="H141" s="17" t="s">
        <v>59</v>
      </c>
      <c r="I141" s="17" t="s">
        <v>60</v>
      </c>
      <c r="J141" s="17">
        <v>963</v>
      </c>
      <c r="K141" s="20">
        <v>481.38028393899998</v>
      </c>
      <c r="L141" s="20">
        <v>4477.5131821499999</v>
      </c>
      <c r="M141" s="18">
        <v>0.67</v>
      </c>
      <c r="N141" s="18">
        <v>0.09</v>
      </c>
      <c r="O141" s="17">
        <v>41574</v>
      </c>
      <c r="P141" s="17">
        <v>40588</v>
      </c>
      <c r="Q141" s="21">
        <v>41574</v>
      </c>
      <c r="R141" s="21">
        <v>4340</v>
      </c>
      <c r="S141" s="17" t="s">
        <v>61</v>
      </c>
      <c r="T141" s="17" t="s">
        <v>82</v>
      </c>
      <c r="U141" s="21">
        <v>54.65</v>
      </c>
      <c r="V141" s="21">
        <v>1</v>
      </c>
      <c r="W141" s="21">
        <v>0.7</v>
      </c>
      <c r="X141" s="21">
        <v>0.09</v>
      </c>
      <c r="Y141" s="21">
        <f t="shared" si="12"/>
        <v>0.7</v>
      </c>
      <c r="Z141" s="21">
        <f t="shared" si="13"/>
        <v>0.09</v>
      </c>
      <c r="AA141" s="21">
        <v>0.41299999999999998</v>
      </c>
      <c r="AB141" s="22">
        <v>3.0672946842631301E-2</v>
      </c>
      <c r="AC141">
        <f t="shared" si="14"/>
        <v>71</v>
      </c>
      <c r="AD141">
        <f t="shared" si="15"/>
        <v>0</v>
      </c>
      <c r="AE141">
        <f t="shared" si="16"/>
        <v>0</v>
      </c>
      <c r="AF141">
        <f>'TP Factors'!$D$5</f>
        <v>0.88209793191670816</v>
      </c>
      <c r="AG141">
        <f t="shared" si="17"/>
        <v>0</v>
      </c>
    </row>
    <row r="142" spans="1:33">
      <c r="A142" s="17" t="s">
        <v>56</v>
      </c>
      <c r="B142" s="17">
        <v>14</v>
      </c>
      <c r="C142" s="17" t="s">
        <v>57</v>
      </c>
      <c r="D142" s="18">
        <v>33.47</v>
      </c>
      <c r="E142" s="17" t="s">
        <v>58</v>
      </c>
      <c r="F142" s="17">
        <v>3456</v>
      </c>
      <c r="G142" s="19">
        <v>30.5</v>
      </c>
      <c r="H142" s="17" t="s">
        <v>59</v>
      </c>
      <c r="I142" s="17" t="s">
        <v>60</v>
      </c>
      <c r="J142" s="17">
        <v>901</v>
      </c>
      <c r="K142" s="20">
        <v>809.66901602200005</v>
      </c>
      <c r="L142" s="20">
        <v>6460.0166419400002</v>
      </c>
      <c r="M142" s="18">
        <v>1.73</v>
      </c>
      <c r="N142" s="18">
        <v>0.46</v>
      </c>
      <c r="O142" s="17">
        <v>41745</v>
      </c>
      <c r="P142" s="17">
        <v>40757</v>
      </c>
      <c r="Q142" s="21">
        <v>41745</v>
      </c>
      <c r="R142" s="21">
        <v>2210</v>
      </c>
      <c r="S142" s="17" t="s">
        <v>61</v>
      </c>
      <c r="T142" s="17" t="s">
        <v>63</v>
      </c>
      <c r="U142" s="21">
        <v>54.65</v>
      </c>
      <c r="V142" s="21">
        <v>1</v>
      </c>
      <c r="W142" s="21">
        <v>1.92</v>
      </c>
      <c r="X142" s="21">
        <v>0.50600000000000001</v>
      </c>
      <c r="Y142" s="21">
        <f t="shared" si="12"/>
        <v>1.92</v>
      </c>
      <c r="Z142" s="21">
        <f t="shared" si="13"/>
        <v>0.50600000000000001</v>
      </c>
      <c r="AA142" s="21">
        <v>0.26800000000000002</v>
      </c>
      <c r="AB142" s="22">
        <v>0.93105212022918704</v>
      </c>
      <c r="AC142">
        <f t="shared" si="14"/>
        <v>1402</v>
      </c>
      <c r="AD142">
        <f t="shared" si="15"/>
        <v>6</v>
      </c>
      <c r="AE142">
        <f t="shared" si="16"/>
        <v>1.6</v>
      </c>
      <c r="AF142">
        <f>'TP Factors'!$D$5</f>
        <v>0.88209793191670816</v>
      </c>
      <c r="AG142">
        <f t="shared" si="17"/>
        <v>1.4</v>
      </c>
    </row>
    <row r="143" spans="1:33">
      <c r="A143" s="17" t="s">
        <v>56</v>
      </c>
      <c r="B143" s="17">
        <v>14</v>
      </c>
      <c r="C143" s="17" t="s">
        <v>57</v>
      </c>
      <c r="D143" s="18">
        <v>33.47</v>
      </c>
      <c r="E143" s="17" t="s">
        <v>58</v>
      </c>
      <c r="F143" s="17">
        <v>3456</v>
      </c>
      <c r="G143" s="19">
        <v>30.5</v>
      </c>
      <c r="H143" s="17" t="s">
        <v>59</v>
      </c>
      <c r="I143" s="17" t="s">
        <v>60</v>
      </c>
      <c r="J143" s="17">
        <v>420</v>
      </c>
      <c r="K143" s="20">
        <v>225.17434176200001</v>
      </c>
      <c r="L143" s="20">
        <v>3011.1190074000001</v>
      </c>
      <c r="M143" s="18">
        <v>0.81</v>
      </c>
      <c r="N143" s="18">
        <v>0.21</v>
      </c>
      <c r="O143" s="17">
        <v>38620</v>
      </c>
      <c r="P143" s="17">
        <v>37665</v>
      </c>
      <c r="Q143" s="21">
        <v>38620</v>
      </c>
      <c r="R143" s="21">
        <v>2210</v>
      </c>
      <c r="S143" s="17" t="s">
        <v>61</v>
      </c>
      <c r="T143" s="17" t="s">
        <v>63</v>
      </c>
      <c r="U143" s="21">
        <v>54.65</v>
      </c>
      <c r="V143" s="21">
        <v>1</v>
      </c>
      <c r="W143" s="21">
        <v>1.92</v>
      </c>
      <c r="X143" s="21">
        <v>0.50600000000000001</v>
      </c>
      <c r="Y143" s="21">
        <f t="shared" si="12"/>
        <v>1.92</v>
      </c>
      <c r="Z143" s="21">
        <f t="shared" si="13"/>
        <v>0.50600000000000001</v>
      </c>
      <c r="AA143" s="21">
        <v>0.26800000000000002</v>
      </c>
      <c r="AB143" s="22">
        <v>0.74185570700648695</v>
      </c>
      <c r="AC143">
        <f t="shared" si="14"/>
        <v>1117</v>
      </c>
      <c r="AD143">
        <f t="shared" si="15"/>
        <v>5</v>
      </c>
      <c r="AE143">
        <f t="shared" si="16"/>
        <v>1.2</v>
      </c>
      <c r="AF143">
        <f>'TP Factors'!$D$5</f>
        <v>0.88209793191670816</v>
      </c>
      <c r="AG143">
        <f t="shared" si="17"/>
        <v>1.1000000000000001</v>
      </c>
    </row>
    <row r="144" spans="1:33">
      <c r="A144" s="17" t="s">
        <v>56</v>
      </c>
      <c r="B144" s="17">
        <v>14</v>
      </c>
      <c r="C144" s="17" t="s">
        <v>57</v>
      </c>
      <c r="D144" s="18">
        <v>33.47</v>
      </c>
      <c r="E144" s="17" t="s">
        <v>58</v>
      </c>
      <c r="F144" s="17">
        <v>3456</v>
      </c>
      <c r="G144" s="19">
        <v>0</v>
      </c>
      <c r="H144" s="17" t="s">
        <v>59</v>
      </c>
      <c r="I144" s="17" t="s">
        <v>60</v>
      </c>
      <c r="J144" s="17">
        <v>22621</v>
      </c>
      <c r="K144" s="20">
        <v>3000.9877178299998</v>
      </c>
      <c r="L144" s="20">
        <v>143386.833197</v>
      </c>
      <c r="M144" s="18">
        <v>0</v>
      </c>
      <c r="N144" s="18">
        <v>0</v>
      </c>
      <c r="O144" s="17">
        <v>41182</v>
      </c>
      <c r="P144" s="17">
        <v>40198</v>
      </c>
      <c r="Q144" s="21">
        <v>41182</v>
      </c>
      <c r="R144" s="21">
        <v>6170</v>
      </c>
      <c r="S144" s="17" t="s">
        <v>61</v>
      </c>
      <c r="T144" s="17" t="s">
        <v>68</v>
      </c>
      <c r="U144" s="21">
        <v>54.65</v>
      </c>
      <c r="V144" s="21">
        <v>1</v>
      </c>
      <c r="W144" s="21">
        <v>0</v>
      </c>
      <c r="X144" s="21">
        <v>0</v>
      </c>
      <c r="Y144" s="21">
        <f t="shared" si="12"/>
        <v>0</v>
      </c>
      <c r="Z144" s="21">
        <f t="shared" si="13"/>
        <v>0</v>
      </c>
      <c r="AA144" s="21">
        <v>0.30299999999999999</v>
      </c>
      <c r="AB144" s="22">
        <v>4.35944856402199E-2</v>
      </c>
      <c r="AC144">
        <f t="shared" si="14"/>
        <v>74</v>
      </c>
      <c r="AD144">
        <f t="shared" si="15"/>
        <v>0</v>
      </c>
      <c r="AE144">
        <f t="shared" si="16"/>
        <v>0</v>
      </c>
      <c r="AF144">
        <f>'TP Factors'!$D$5</f>
        <v>0.88209793191670816</v>
      </c>
      <c r="AG144">
        <f t="shared" si="17"/>
        <v>0</v>
      </c>
    </row>
    <row r="145" spans="1:33">
      <c r="A145" s="17" t="s">
        <v>56</v>
      </c>
      <c r="B145" s="17">
        <v>14</v>
      </c>
      <c r="C145" s="17" t="s">
        <v>57</v>
      </c>
      <c r="D145" s="18">
        <v>33.47</v>
      </c>
      <c r="E145" s="17" t="s">
        <v>58</v>
      </c>
      <c r="F145" s="17">
        <v>3456</v>
      </c>
      <c r="G145" s="19">
        <v>0</v>
      </c>
      <c r="H145" s="17" t="s">
        <v>59</v>
      </c>
      <c r="I145" s="17" t="s">
        <v>60</v>
      </c>
      <c r="J145" s="17">
        <v>992</v>
      </c>
      <c r="K145" s="20">
        <v>690.08660164200001</v>
      </c>
      <c r="L145" s="20">
        <v>6291.1123512200002</v>
      </c>
      <c r="M145" s="18">
        <v>0</v>
      </c>
      <c r="N145" s="18">
        <v>0</v>
      </c>
      <c r="O145" s="17">
        <v>41321</v>
      </c>
      <c r="P145" s="17">
        <v>40337</v>
      </c>
      <c r="Q145" s="21">
        <v>41321</v>
      </c>
      <c r="R145" s="21">
        <v>6170</v>
      </c>
      <c r="S145" s="17" t="s">
        <v>61</v>
      </c>
      <c r="T145" s="17" t="s">
        <v>68</v>
      </c>
      <c r="U145" s="21">
        <v>54.65</v>
      </c>
      <c r="V145" s="21">
        <v>1</v>
      </c>
      <c r="W145" s="21">
        <v>0</v>
      </c>
      <c r="X145" s="21">
        <v>0</v>
      </c>
      <c r="Y145" s="21">
        <f t="shared" si="12"/>
        <v>0</v>
      </c>
      <c r="Z145" s="21">
        <f t="shared" si="13"/>
        <v>0</v>
      </c>
      <c r="AA145" s="21">
        <v>0.30299999999999999</v>
      </c>
      <c r="AB145" s="22">
        <v>1.5713763298167701E-2</v>
      </c>
      <c r="AC145">
        <f t="shared" si="14"/>
        <v>27</v>
      </c>
      <c r="AD145">
        <f t="shared" si="15"/>
        <v>0</v>
      </c>
      <c r="AE145">
        <f t="shared" si="16"/>
        <v>0</v>
      </c>
      <c r="AF145">
        <f>'TP Factors'!$D$5</f>
        <v>0.88209793191670816</v>
      </c>
      <c r="AG145">
        <f t="shared" si="17"/>
        <v>0</v>
      </c>
    </row>
    <row r="146" spans="1:33">
      <c r="A146" s="17" t="s">
        <v>56</v>
      </c>
      <c r="B146" s="17">
        <v>14</v>
      </c>
      <c r="C146" s="17" t="s">
        <v>57</v>
      </c>
      <c r="D146" s="18">
        <v>33.47</v>
      </c>
      <c r="E146" s="17" t="s">
        <v>58</v>
      </c>
      <c r="F146" s="17">
        <v>3456</v>
      </c>
      <c r="G146" s="19">
        <v>30.5</v>
      </c>
      <c r="H146" s="17" t="s">
        <v>59</v>
      </c>
      <c r="I146" s="17" t="s">
        <v>60</v>
      </c>
      <c r="J146" s="17">
        <v>150</v>
      </c>
      <c r="K146" s="20">
        <v>218.09617581500001</v>
      </c>
      <c r="L146" s="20">
        <v>1072.1255797399999</v>
      </c>
      <c r="M146" s="18">
        <v>0.28999999999999998</v>
      </c>
      <c r="N146" s="18">
        <v>0.08</v>
      </c>
      <c r="O146" s="17">
        <v>41362</v>
      </c>
      <c r="P146" s="17">
        <v>40378</v>
      </c>
      <c r="Q146" s="21">
        <v>41362</v>
      </c>
      <c r="R146" s="21">
        <v>2210</v>
      </c>
      <c r="S146" s="17" t="s">
        <v>61</v>
      </c>
      <c r="T146" s="17" t="s">
        <v>63</v>
      </c>
      <c r="U146" s="21">
        <v>54.65</v>
      </c>
      <c r="V146" s="21">
        <v>1</v>
      </c>
      <c r="W146" s="21">
        <v>1.92</v>
      </c>
      <c r="X146" s="21">
        <v>0.50600000000000001</v>
      </c>
      <c r="Y146" s="21">
        <f t="shared" si="12"/>
        <v>1.92</v>
      </c>
      <c r="Z146" s="21">
        <f t="shared" si="13"/>
        <v>0.50600000000000001</v>
      </c>
      <c r="AA146" s="21">
        <v>0.26800000000000002</v>
      </c>
      <c r="AB146" s="22">
        <v>0.264317842406531</v>
      </c>
      <c r="AC146">
        <f t="shared" si="14"/>
        <v>398</v>
      </c>
      <c r="AD146">
        <f t="shared" si="15"/>
        <v>2</v>
      </c>
      <c r="AE146">
        <f t="shared" si="16"/>
        <v>0.4</v>
      </c>
      <c r="AF146">
        <f>'TP Factors'!$D$5</f>
        <v>0.88209793191670816</v>
      </c>
      <c r="AG146">
        <f t="shared" si="17"/>
        <v>0.4</v>
      </c>
    </row>
    <row r="147" spans="1:33">
      <c r="A147" s="17" t="s">
        <v>56</v>
      </c>
      <c r="B147" s="17">
        <v>14</v>
      </c>
      <c r="C147" s="17" t="s">
        <v>57</v>
      </c>
      <c r="D147" s="18">
        <v>33.47</v>
      </c>
      <c r="E147" s="17" t="s">
        <v>58</v>
      </c>
      <c r="F147" s="17">
        <v>3456</v>
      </c>
      <c r="G147" s="19">
        <v>0</v>
      </c>
      <c r="H147" s="17" t="s">
        <v>59</v>
      </c>
      <c r="I147" s="17" t="s">
        <v>60</v>
      </c>
      <c r="J147" s="17">
        <v>1</v>
      </c>
      <c r="K147" s="20">
        <v>11.5093994463</v>
      </c>
      <c r="L147" s="20">
        <v>3.1735537321399998</v>
      </c>
      <c r="M147" s="18">
        <v>0</v>
      </c>
      <c r="N147" s="18">
        <v>0</v>
      </c>
      <c r="O147" s="17">
        <v>41375</v>
      </c>
      <c r="P147" s="17">
        <v>40391</v>
      </c>
      <c r="Q147" s="21">
        <v>41375</v>
      </c>
      <c r="R147" s="21">
        <v>6170</v>
      </c>
      <c r="S147" s="17" t="s">
        <v>61</v>
      </c>
      <c r="T147" s="17" t="s">
        <v>68</v>
      </c>
      <c r="U147" s="21">
        <v>54.65</v>
      </c>
      <c r="V147" s="21">
        <v>1</v>
      </c>
      <c r="W147" s="21">
        <v>0</v>
      </c>
      <c r="X147" s="21">
        <v>0</v>
      </c>
      <c r="Y147" s="21">
        <f t="shared" si="12"/>
        <v>0</v>
      </c>
      <c r="Z147" s="21">
        <f t="shared" si="13"/>
        <v>0</v>
      </c>
      <c r="AA147" s="21">
        <v>0.30299999999999999</v>
      </c>
      <c r="AB147" s="22">
        <v>7.8419906951032996E-4</v>
      </c>
      <c r="AC147">
        <f t="shared" si="14"/>
        <v>1</v>
      </c>
      <c r="AD147">
        <f t="shared" si="15"/>
        <v>0</v>
      </c>
      <c r="AE147">
        <f t="shared" si="16"/>
        <v>0</v>
      </c>
      <c r="AF147">
        <f>'TP Factors'!$D$5</f>
        <v>0.88209793191670816</v>
      </c>
      <c r="AG147">
        <f t="shared" si="17"/>
        <v>0</v>
      </c>
    </row>
    <row r="148" spans="1:33">
      <c r="A148" s="17" t="s">
        <v>56</v>
      </c>
      <c r="B148" s="17">
        <v>14</v>
      </c>
      <c r="C148" s="17" t="s">
        <v>57</v>
      </c>
      <c r="D148" s="18">
        <v>33.47</v>
      </c>
      <c r="E148" s="17" t="s">
        <v>58</v>
      </c>
      <c r="F148" s="17">
        <v>3456</v>
      </c>
      <c r="G148" s="19">
        <v>30.5</v>
      </c>
      <c r="H148" s="17" t="s">
        <v>59</v>
      </c>
      <c r="I148" s="17" t="s">
        <v>60</v>
      </c>
      <c r="J148" s="17">
        <v>10</v>
      </c>
      <c r="K148" s="20">
        <v>58.512144553399999</v>
      </c>
      <c r="L148" s="20">
        <v>68.464533621699999</v>
      </c>
      <c r="M148" s="18">
        <v>0.02</v>
      </c>
      <c r="N148" s="18">
        <v>0.01</v>
      </c>
      <c r="O148" s="17">
        <v>41380</v>
      </c>
      <c r="P148" s="17">
        <v>40396</v>
      </c>
      <c r="Q148" s="21">
        <v>41380</v>
      </c>
      <c r="R148" s="21">
        <v>2210</v>
      </c>
      <c r="S148" s="17" t="s">
        <v>61</v>
      </c>
      <c r="T148" s="17" t="s">
        <v>63</v>
      </c>
      <c r="U148" s="21">
        <v>54.65</v>
      </c>
      <c r="V148" s="21">
        <v>1</v>
      </c>
      <c r="W148" s="21">
        <v>1.92</v>
      </c>
      <c r="X148" s="21">
        <v>0.50600000000000001</v>
      </c>
      <c r="Y148" s="21">
        <f t="shared" si="12"/>
        <v>1.92</v>
      </c>
      <c r="Z148" s="21">
        <f t="shared" si="13"/>
        <v>0.50600000000000001</v>
      </c>
      <c r="AA148" s="21">
        <v>0.26800000000000002</v>
      </c>
      <c r="AB148" s="22">
        <v>1.6917887027291301E-2</v>
      </c>
      <c r="AC148">
        <f t="shared" si="14"/>
        <v>25</v>
      </c>
      <c r="AD148">
        <f t="shared" si="15"/>
        <v>0</v>
      </c>
      <c r="AE148">
        <f t="shared" si="16"/>
        <v>0</v>
      </c>
      <c r="AF148">
        <f>'TP Factors'!$D$5</f>
        <v>0.88209793191670816</v>
      </c>
      <c r="AG148">
        <f t="shared" si="17"/>
        <v>0</v>
      </c>
    </row>
    <row r="149" spans="1:33">
      <c r="A149" s="17" t="s">
        <v>56</v>
      </c>
      <c r="B149" s="17">
        <v>14</v>
      </c>
      <c r="C149" s="17" t="s">
        <v>57</v>
      </c>
      <c r="D149" s="18">
        <v>33.47</v>
      </c>
      <c r="E149" s="17" t="s">
        <v>58</v>
      </c>
      <c r="F149" s="17">
        <v>3456</v>
      </c>
      <c r="G149" s="19">
        <v>0</v>
      </c>
      <c r="H149" s="17" t="s">
        <v>59</v>
      </c>
      <c r="I149" s="17" t="s">
        <v>60</v>
      </c>
      <c r="J149" s="17">
        <v>7201</v>
      </c>
      <c r="K149" s="20">
        <v>2331.1685771699999</v>
      </c>
      <c r="L149" s="20">
        <v>45643.8838836</v>
      </c>
      <c r="M149" s="18">
        <v>0</v>
      </c>
      <c r="N149" s="18">
        <v>0</v>
      </c>
      <c r="O149" s="17">
        <v>38675</v>
      </c>
      <c r="P149" s="17">
        <v>37720</v>
      </c>
      <c r="Q149" s="21">
        <v>38675</v>
      </c>
      <c r="R149" s="21">
        <v>6170</v>
      </c>
      <c r="S149" s="17" t="s">
        <v>61</v>
      </c>
      <c r="T149" s="17" t="s">
        <v>68</v>
      </c>
      <c r="U149" s="21">
        <v>54.65</v>
      </c>
      <c r="V149" s="21">
        <v>1</v>
      </c>
      <c r="W149" s="21">
        <v>0</v>
      </c>
      <c r="X149" s="21">
        <v>0</v>
      </c>
      <c r="Y149" s="21">
        <f t="shared" si="12"/>
        <v>0</v>
      </c>
      <c r="Z149" s="21">
        <f t="shared" si="13"/>
        <v>0</v>
      </c>
      <c r="AA149" s="21">
        <v>0.30299999999999999</v>
      </c>
      <c r="AB149" s="22">
        <v>4.40248117512302E-2</v>
      </c>
      <c r="AC149">
        <f t="shared" si="14"/>
        <v>75</v>
      </c>
      <c r="AD149">
        <f t="shared" si="15"/>
        <v>0</v>
      </c>
      <c r="AE149">
        <f t="shared" si="16"/>
        <v>0</v>
      </c>
      <c r="AF149">
        <f>'TP Factors'!$D$5</f>
        <v>0.88209793191670816</v>
      </c>
      <c r="AG149">
        <f t="shared" si="17"/>
        <v>0</v>
      </c>
    </row>
    <row r="150" spans="1:33">
      <c r="A150" s="17" t="s">
        <v>56</v>
      </c>
      <c r="B150" s="17">
        <v>14</v>
      </c>
      <c r="C150" s="17" t="s">
        <v>57</v>
      </c>
      <c r="D150" s="18">
        <v>33.47</v>
      </c>
      <c r="E150" s="17" t="s">
        <v>58</v>
      </c>
      <c r="F150" s="17">
        <v>3456</v>
      </c>
      <c r="G150" s="19">
        <v>30.5</v>
      </c>
      <c r="H150" s="17" t="s">
        <v>59</v>
      </c>
      <c r="I150" s="17" t="s">
        <v>60</v>
      </c>
      <c r="J150" s="17">
        <v>116863</v>
      </c>
      <c r="K150" s="20">
        <v>10296.4052285</v>
      </c>
      <c r="L150" s="20">
        <v>837504.33888699999</v>
      </c>
      <c r="M150" s="18">
        <v>224.38</v>
      </c>
      <c r="N150" s="18">
        <v>59.13</v>
      </c>
      <c r="O150" s="17">
        <v>39973</v>
      </c>
      <c r="P150" s="17">
        <v>39000</v>
      </c>
      <c r="Q150" s="21">
        <v>39973</v>
      </c>
      <c r="R150" s="21">
        <v>2210</v>
      </c>
      <c r="S150" s="17" t="s">
        <v>61</v>
      </c>
      <c r="T150" s="17" t="s">
        <v>63</v>
      </c>
      <c r="U150" s="21">
        <v>54.65</v>
      </c>
      <c r="V150" s="21">
        <v>1</v>
      </c>
      <c r="W150" s="21">
        <v>1.92</v>
      </c>
      <c r="X150" s="21">
        <v>0.50600000000000001</v>
      </c>
      <c r="Y150" s="21">
        <f t="shared" si="12"/>
        <v>1.92</v>
      </c>
      <c r="Z150" s="21">
        <f t="shared" si="13"/>
        <v>0.50600000000000001</v>
      </c>
      <c r="AA150" s="21">
        <v>0.26800000000000002</v>
      </c>
      <c r="AB150" s="22">
        <v>75.736042294599997</v>
      </c>
      <c r="AC150">
        <f t="shared" si="14"/>
        <v>114019</v>
      </c>
      <c r="AD150">
        <f t="shared" si="15"/>
        <v>483</v>
      </c>
      <c r="AE150">
        <f t="shared" si="16"/>
        <v>127.2</v>
      </c>
      <c r="AF150">
        <f>'TP Factors'!$D$5</f>
        <v>0.88209793191670816</v>
      </c>
      <c r="AG150">
        <f t="shared" si="17"/>
        <v>112.2</v>
      </c>
    </row>
    <row r="151" spans="1:33">
      <c r="A151" s="17" t="s">
        <v>56</v>
      </c>
      <c r="B151" s="17">
        <v>14</v>
      </c>
      <c r="C151" s="17" t="s">
        <v>57</v>
      </c>
      <c r="D151" s="18">
        <v>33.47</v>
      </c>
      <c r="E151" s="17" t="s">
        <v>58</v>
      </c>
      <c r="F151" s="17">
        <v>3456</v>
      </c>
      <c r="G151" s="19">
        <v>0</v>
      </c>
      <c r="H151" s="17" t="s">
        <v>59</v>
      </c>
      <c r="I151" s="17" t="s">
        <v>60</v>
      </c>
      <c r="J151" s="17">
        <v>54495</v>
      </c>
      <c r="K151" s="20">
        <v>7534.0086272199997</v>
      </c>
      <c r="L151" s="20">
        <v>345429.72165800002</v>
      </c>
      <c r="M151" s="18">
        <v>0</v>
      </c>
      <c r="N151" s="18">
        <v>0</v>
      </c>
      <c r="O151" s="17">
        <v>40226</v>
      </c>
      <c r="P151" s="17">
        <v>39253</v>
      </c>
      <c r="Q151" s="21">
        <v>40226</v>
      </c>
      <c r="R151" s="21">
        <v>6170</v>
      </c>
      <c r="S151" s="17" t="s">
        <v>61</v>
      </c>
      <c r="T151" s="17" t="s">
        <v>68</v>
      </c>
      <c r="U151" s="21">
        <v>54.65</v>
      </c>
      <c r="V151" s="21">
        <v>1</v>
      </c>
      <c r="W151" s="21">
        <v>0</v>
      </c>
      <c r="X151" s="21">
        <v>0</v>
      </c>
      <c r="Y151" s="21">
        <f t="shared" si="12"/>
        <v>0</v>
      </c>
      <c r="Z151" s="21">
        <f t="shared" si="13"/>
        <v>0</v>
      </c>
      <c r="AA151" s="21">
        <v>0.30299999999999999</v>
      </c>
      <c r="AB151" s="22">
        <v>4.4142849672389503E-2</v>
      </c>
      <c r="AC151">
        <f t="shared" si="14"/>
        <v>75</v>
      </c>
      <c r="AD151">
        <f t="shared" si="15"/>
        <v>0</v>
      </c>
      <c r="AE151">
        <f t="shared" si="16"/>
        <v>0</v>
      </c>
      <c r="AF151">
        <f>'TP Factors'!$D$5</f>
        <v>0.88209793191670816</v>
      </c>
      <c r="AG151">
        <f t="shared" si="17"/>
        <v>0</v>
      </c>
    </row>
    <row r="152" spans="1:33">
      <c r="A152" s="17" t="s">
        <v>56</v>
      </c>
      <c r="B152" s="17">
        <v>14</v>
      </c>
      <c r="C152" s="17" t="s">
        <v>57</v>
      </c>
      <c r="D152" s="18">
        <v>33.47</v>
      </c>
      <c r="E152" s="17" t="s">
        <v>58</v>
      </c>
      <c r="F152" s="17">
        <v>3456</v>
      </c>
      <c r="G152" s="19">
        <v>3</v>
      </c>
      <c r="H152" s="17" t="s">
        <v>59</v>
      </c>
      <c r="I152" s="17" t="s">
        <v>60</v>
      </c>
      <c r="J152" s="17">
        <v>1939</v>
      </c>
      <c r="K152" s="20">
        <v>717.83765636299995</v>
      </c>
      <c r="L152" s="20">
        <v>9015.7100185599993</v>
      </c>
      <c r="M152" s="18">
        <v>1.36</v>
      </c>
      <c r="N152" s="18">
        <v>0.17</v>
      </c>
      <c r="O152" s="17">
        <v>40922</v>
      </c>
      <c r="P152" s="17">
        <v>39942</v>
      </c>
      <c r="Q152" s="21">
        <v>40922</v>
      </c>
      <c r="R152" s="21">
        <v>4370</v>
      </c>
      <c r="S152" s="17" t="s">
        <v>61</v>
      </c>
      <c r="T152" s="17" t="s">
        <v>83</v>
      </c>
      <c r="U152" s="21">
        <v>54.65</v>
      </c>
      <c r="V152" s="21">
        <v>1</v>
      </c>
      <c r="W152" s="21">
        <v>0.7</v>
      </c>
      <c r="X152" s="21">
        <v>0.09</v>
      </c>
      <c r="Y152" s="21">
        <f t="shared" si="12"/>
        <v>0.7</v>
      </c>
      <c r="Z152" s="21">
        <f t="shared" si="13"/>
        <v>0.09</v>
      </c>
      <c r="AA152" s="21">
        <v>0.41299999999999998</v>
      </c>
      <c r="AB152" s="22">
        <v>2.1022975917407299E-2</v>
      </c>
      <c r="AC152">
        <f t="shared" si="14"/>
        <v>49</v>
      </c>
      <c r="AD152">
        <f t="shared" si="15"/>
        <v>0</v>
      </c>
      <c r="AE152">
        <f t="shared" si="16"/>
        <v>0</v>
      </c>
      <c r="AF152">
        <f>'TP Factors'!$D$5</f>
        <v>0.88209793191670816</v>
      </c>
      <c r="AG152">
        <f t="shared" si="17"/>
        <v>0</v>
      </c>
    </row>
    <row r="153" spans="1:33">
      <c r="A153" s="17" t="s">
        <v>56</v>
      </c>
      <c r="B153" s="17">
        <v>14</v>
      </c>
      <c r="C153" s="17" t="s">
        <v>57</v>
      </c>
      <c r="D153" s="18">
        <v>33.47</v>
      </c>
      <c r="E153" s="17" t="s">
        <v>58</v>
      </c>
      <c r="F153" s="17">
        <v>3456</v>
      </c>
      <c r="G153" s="19">
        <v>0</v>
      </c>
      <c r="H153" s="17" t="s">
        <v>59</v>
      </c>
      <c r="I153" s="17" t="s">
        <v>60</v>
      </c>
      <c r="J153" s="17">
        <v>8536</v>
      </c>
      <c r="K153" s="20">
        <v>2194.9647312799998</v>
      </c>
      <c r="L153" s="20">
        <v>54109.669431100003</v>
      </c>
      <c r="M153" s="18">
        <v>0</v>
      </c>
      <c r="N153" s="18">
        <v>0</v>
      </c>
      <c r="O153" s="17">
        <v>41024</v>
      </c>
      <c r="P153" s="17">
        <v>40044</v>
      </c>
      <c r="Q153" s="21">
        <v>41024</v>
      </c>
      <c r="R153" s="21">
        <v>6300</v>
      </c>
      <c r="S153" s="17" t="s">
        <v>61</v>
      </c>
      <c r="T153" s="17" t="s">
        <v>76</v>
      </c>
      <c r="U153" s="21">
        <v>54.65</v>
      </c>
      <c r="V153" s="21">
        <v>1</v>
      </c>
      <c r="W153" s="21">
        <v>0</v>
      </c>
      <c r="X153" s="21">
        <v>0</v>
      </c>
      <c r="Y153" s="21">
        <f t="shared" si="12"/>
        <v>0</v>
      </c>
      <c r="Z153" s="21">
        <f t="shared" si="13"/>
        <v>0</v>
      </c>
      <c r="AA153" s="21">
        <v>0.30299999999999999</v>
      </c>
      <c r="AB153" s="22">
        <v>5.3513468289201702E-3</v>
      </c>
      <c r="AC153">
        <f t="shared" si="14"/>
        <v>9</v>
      </c>
      <c r="AD153">
        <f t="shared" si="15"/>
        <v>0</v>
      </c>
      <c r="AE153">
        <f t="shared" si="16"/>
        <v>0</v>
      </c>
      <c r="AF153">
        <f>'TP Factors'!$D$5</f>
        <v>0.88209793191670816</v>
      </c>
      <c r="AG153">
        <f t="shared" si="17"/>
        <v>0</v>
      </c>
    </row>
    <row r="154" spans="1:33">
      <c r="A154" s="17" t="s">
        <v>56</v>
      </c>
      <c r="B154" s="17">
        <v>14</v>
      </c>
      <c r="C154" s="17" t="s">
        <v>57</v>
      </c>
      <c r="D154" s="18">
        <v>33.47</v>
      </c>
      <c r="E154" s="17" t="s">
        <v>58</v>
      </c>
      <c r="F154" s="17">
        <v>3456</v>
      </c>
      <c r="G154" s="19">
        <v>30.5</v>
      </c>
      <c r="H154" s="17" t="s">
        <v>59</v>
      </c>
      <c r="I154" s="17" t="s">
        <v>60</v>
      </c>
      <c r="J154" s="17">
        <v>2077</v>
      </c>
      <c r="K154" s="20">
        <v>502.70548360399999</v>
      </c>
      <c r="L154" s="20">
        <v>13996.898959800001</v>
      </c>
      <c r="M154" s="18">
        <v>3.99</v>
      </c>
      <c r="N154" s="18">
        <v>1.05</v>
      </c>
      <c r="O154" s="17">
        <v>41056</v>
      </c>
      <c r="P154" s="17">
        <v>40073</v>
      </c>
      <c r="Q154" s="21">
        <v>41056</v>
      </c>
      <c r="R154" s="21">
        <v>2210</v>
      </c>
      <c r="S154" s="17" t="s">
        <v>74</v>
      </c>
      <c r="T154" s="17" t="s">
        <v>75</v>
      </c>
      <c r="U154" s="21">
        <v>54.65</v>
      </c>
      <c r="V154" s="21">
        <v>1</v>
      </c>
      <c r="W154" s="21">
        <v>1.92</v>
      </c>
      <c r="X154" s="21">
        <v>0.50600000000000001</v>
      </c>
      <c r="Y154" s="21">
        <f t="shared" si="12"/>
        <v>1.92</v>
      </c>
      <c r="Z154" s="21">
        <f t="shared" si="13"/>
        <v>0.50600000000000001</v>
      </c>
      <c r="AA154" s="21">
        <v>0.28499999999999998</v>
      </c>
      <c r="AB154" s="22">
        <v>2.85534981690923</v>
      </c>
      <c r="AC154">
        <f t="shared" si="14"/>
        <v>4571</v>
      </c>
      <c r="AD154">
        <f t="shared" si="15"/>
        <v>19</v>
      </c>
      <c r="AE154">
        <f t="shared" si="16"/>
        <v>5.0999999999999996</v>
      </c>
      <c r="AF154">
        <f>'TP Factors'!$D$5</f>
        <v>0.88209793191670816</v>
      </c>
      <c r="AG154">
        <f t="shared" si="17"/>
        <v>4.5</v>
      </c>
    </row>
    <row r="155" spans="1:33">
      <c r="A155" s="17" t="s">
        <v>56</v>
      </c>
      <c r="B155" s="17">
        <v>14</v>
      </c>
      <c r="C155" s="17" t="s">
        <v>57</v>
      </c>
      <c r="D155" s="18">
        <v>33.47</v>
      </c>
      <c r="E155" s="17" t="s">
        <v>58</v>
      </c>
      <c r="F155" s="17">
        <v>3456</v>
      </c>
      <c r="G155" s="19">
        <v>3</v>
      </c>
      <c r="H155" s="17" t="s">
        <v>59</v>
      </c>
      <c r="I155" s="17" t="s">
        <v>60</v>
      </c>
      <c r="J155" s="17">
        <v>2199</v>
      </c>
      <c r="K155" s="20">
        <v>489.21031174799998</v>
      </c>
      <c r="L155" s="20">
        <v>10227.413540199999</v>
      </c>
      <c r="M155" s="18">
        <v>1.54</v>
      </c>
      <c r="N155" s="18">
        <v>0.2</v>
      </c>
      <c r="O155" s="17">
        <v>41110</v>
      </c>
      <c r="P155" s="17">
        <v>40126</v>
      </c>
      <c r="Q155" s="21">
        <v>41110</v>
      </c>
      <c r="R155" s="21">
        <v>4370</v>
      </c>
      <c r="S155" s="17" t="s">
        <v>69</v>
      </c>
      <c r="T155" s="17" t="s">
        <v>84</v>
      </c>
      <c r="U155" s="21">
        <v>54.65</v>
      </c>
      <c r="V155" s="21">
        <v>1</v>
      </c>
      <c r="W155" s="21">
        <v>0.7</v>
      </c>
      <c r="X155" s="21">
        <v>0.09</v>
      </c>
      <c r="Y155" s="21">
        <f t="shared" si="12"/>
        <v>0.7</v>
      </c>
      <c r="Z155" s="21">
        <f t="shared" si="13"/>
        <v>0.09</v>
      </c>
      <c r="AA155" s="21">
        <v>0.41299999999999998</v>
      </c>
      <c r="AB155" s="22">
        <v>4.7269518655956204E-3</v>
      </c>
      <c r="AC155">
        <f t="shared" si="14"/>
        <v>11</v>
      </c>
      <c r="AD155">
        <f t="shared" si="15"/>
        <v>0</v>
      </c>
      <c r="AE155">
        <f t="shared" si="16"/>
        <v>0</v>
      </c>
      <c r="AF155">
        <f>'TP Factors'!$D$5</f>
        <v>0.88209793191670816</v>
      </c>
      <c r="AG155">
        <f t="shared" si="17"/>
        <v>0</v>
      </c>
    </row>
    <row r="156" spans="1:33">
      <c r="A156" s="17" t="s">
        <v>56</v>
      </c>
      <c r="B156" s="17">
        <v>14</v>
      </c>
      <c r="C156" s="17" t="s">
        <v>57</v>
      </c>
      <c r="D156" s="18">
        <v>33.47</v>
      </c>
      <c r="E156" s="17" t="s">
        <v>58</v>
      </c>
      <c r="F156" s="17">
        <v>3456</v>
      </c>
      <c r="G156" s="19">
        <v>30.5</v>
      </c>
      <c r="H156" s="17" t="s">
        <v>59</v>
      </c>
      <c r="I156" s="17" t="s">
        <v>60</v>
      </c>
      <c r="J156" s="17">
        <v>1</v>
      </c>
      <c r="K156" s="20">
        <v>29.0569723662</v>
      </c>
      <c r="L156" s="20">
        <v>4.6586057060500004</v>
      </c>
      <c r="M156" s="18">
        <v>0</v>
      </c>
      <c r="N156" s="18">
        <v>0</v>
      </c>
      <c r="O156" s="17">
        <v>41126</v>
      </c>
      <c r="P156" s="17">
        <v>40142</v>
      </c>
      <c r="Q156" s="21">
        <v>41126</v>
      </c>
      <c r="R156" s="21">
        <v>2210</v>
      </c>
      <c r="S156" s="17" t="s">
        <v>69</v>
      </c>
      <c r="T156" s="17" t="s">
        <v>70</v>
      </c>
      <c r="U156" s="21">
        <v>54.65</v>
      </c>
      <c r="V156" s="21">
        <v>1</v>
      </c>
      <c r="W156" s="21">
        <v>1.92</v>
      </c>
      <c r="X156" s="21">
        <v>0.50600000000000001</v>
      </c>
      <c r="Y156" s="21">
        <f t="shared" si="12"/>
        <v>1.92</v>
      </c>
      <c r="Z156" s="21">
        <f t="shared" si="13"/>
        <v>0.50600000000000001</v>
      </c>
      <c r="AA156" s="21">
        <v>0.30199999999999999</v>
      </c>
      <c r="AB156" s="22">
        <v>5.6646460913210004E-4</v>
      </c>
      <c r="AC156">
        <f t="shared" si="14"/>
        <v>1</v>
      </c>
      <c r="AD156">
        <f t="shared" si="15"/>
        <v>0</v>
      </c>
      <c r="AE156">
        <f t="shared" si="16"/>
        <v>0</v>
      </c>
      <c r="AF156">
        <f>'TP Factors'!$D$5</f>
        <v>0.88209793191670816</v>
      </c>
      <c r="AG156">
        <f t="shared" si="17"/>
        <v>0</v>
      </c>
    </row>
    <row r="157" spans="1:33">
      <c r="A157" s="17" t="s">
        <v>56</v>
      </c>
      <c r="B157" s="17">
        <v>14</v>
      </c>
      <c r="C157" s="17" t="s">
        <v>57</v>
      </c>
      <c r="D157" s="18">
        <v>33.47</v>
      </c>
      <c r="E157" s="17" t="s">
        <v>58</v>
      </c>
      <c r="F157" s="17">
        <v>3456</v>
      </c>
      <c r="G157" s="19">
        <v>3</v>
      </c>
      <c r="H157" s="17" t="s">
        <v>59</v>
      </c>
      <c r="I157" s="17" t="s">
        <v>60</v>
      </c>
      <c r="J157" s="17">
        <v>11</v>
      </c>
      <c r="K157" s="20">
        <v>42.8992354182</v>
      </c>
      <c r="L157" s="20">
        <v>52.421486122300003</v>
      </c>
      <c r="M157" s="18">
        <v>0.01</v>
      </c>
      <c r="N157" s="18">
        <v>0</v>
      </c>
      <c r="O157" s="17">
        <v>41131</v>
      </c>
      <c r="P157" s="17">
        <v>40147</v>
      </c>
      <c r="Q157" s="21">
        <v>41131</v>
      </c>
      <c r="R157" s="21">
        <v>4370</v>
      </c>
      <c r="S157" s="17" t="s">
        <v>61</v>
      </c>
      <c r="T157" s="17" t="s">
        <v>83</v>
      </c>
      <c r="U157" s="21">
        <v>54.65</v>
      </c>
      <c r="V157" s="21">
        <v>1</v>
      </c>
      <c r="W157" s="21">
        <v>0.7</v>
      </c>
      <c r="X157" s="21">
        <v>0.09</v>
      </c>
      <c r="Y157" s="21">
        <f t="shared" si="12"/>
        <v>0.7</v>
      </c>
      <c r="Z157" s="21">
        <f t="shared" si="13"/>
        <v>0.09</v>
      </c>
      <c r="AA157" s="21">
        <v>0.41299999999999998</v>
      </c>
      <c r="AB157" s="22">
        <v>6.2532611385602004E-4</v>
      </c>
      <c r="AC157">
        <f t="shared" si="14"/>
        <v>1</v>
      </c>
      <c r="AD157">
        <f t="shared" si="15"/>
        <v>0</v>
      </c>
      <c r="AE157">
        <f t="shared" si="16"/>
        <v>0</v>
      </c>
      <c r="AF157">
        <f>'TP Factors'!$D$5</f>
        <v>0.88209793191670816</v>
      </c>
      <c r="AG157">
        <f t="shared" si="17"/>
        <v>0</v>
      </c>
    </row>
    <row r="158" spans="1:33">
      <c r="A158" s="17" t="s">
        <v>56</v>
      </c>
      <c r="B158" s="17">
        <v>14</v>
      </c>
      <c r="C158" s="17" t="s">
        <v>57</v>
      </c>
      <c r="D158" s="18">
        <v>33.47</v>
      </c>
      <c r="E158" s="17" t="s">
        <v>58</v>
      </c>
      <c r="F158" s="17">
        <v>3456</v>
      </c>
      <c r="G158" s="19">
        <v>30.5</v>
      </c>
      <c r="H158" s="17" t="s">
        <v>59</v>
      </c>
      <c r="I158" s="17" t="s">
        <v>60</v>
      </c>
      <c r="J158" s="17">
        <v>9678</v>
      </c>
      <c r="K158" s="20">
        <v>1583.02821425</v>
      </c>
      <c r="L158" s="20">
        <v>61546.102841599997</v>
      </c>
      <c r="M158" s="18">
        <v>18.579999999999998</v>
      </c>
      <c r="N158" s="18">
        <v>4.9000000000000004</v>
      </c>
      <c r="O158" s="17">
        <v>41138</v>
      </c>
      <c r="P158" s="17">
        <v>40154</v>
      </c>
      <c r="Q158" s="21">
        <v>41138</v>
      </c>
      <c r="R158" s="21">
        <v>2210</v>
      </c>
      <c r="S158" s="17" t="s">
        <v>69</v>
      </c>
      <c r="T158" s="17" t="s">
        <v>70</v>
      </c>
      <c r="U158" s="21">
        <v>54.65</v>
      </c>
      <c r="V158" s="21">
        <v>1</v>
      </c>
      <c r="W158" s="21">
        <v>1.92</v>
      </c>
      <c r="X158" s="21">
        <v>0.50600000000000001</v>
      </c>
      <c r="Y158" s="21">
        <f t="shared" si="12"/>
        <v>1.92</v>
      </c>
      <c r="Z158" s="21">
        <f t="shared" si="13"/>
        <v>0.50600000000000001</v>
      </c>
      <c r="AA158" s="21">
        <v>0.30199999999999999</v>
      </c>
      <c r="AB158" s="22">
        <v>15.0883821529</v>
      </c>
      <c r="AC158">
        <f t="shared" si="14"/>
        <v>25597</v>
      </c>
      <c r="AD158">
        <f t="shared" si="15"/>
        <v>108</v>
      </c>
      <c r="AE158">
        <f t="shared" si="16"/>
        <v>28.6</v>
      </c>
      <c r="AF158">
        <f>'TP Factors'!$D$5</f>
        <v>0.88209793191670816</v>
      </c>
      <c r="AG158">
        <f t="shared" si="17"/>
        <v>25.2</v>
      </c>
    </row>
    <row r="159" spans="1:33">
      <c r="A159" s="17" t="s">
        <v>56</v>
      </c>
      <c r="B159" s="17">
        <v>14</v>
      </c>
      <c r="C159" s="17" t="s">
        <v>57</v>
      </c>
      <c r="D159" s="18">
        <v>33.47</v>
      </c>
      <c r="E159" s="17" t="s">
        <v>58</v>
      </c>
      <c r="F159" s="17">
        <v>3456</v>
      </c>
      <c r="G159" s="19">
        <v>3</v>
      </c>
      <c r="H159" s="17" t="s">
        <v>59</v>
      </c>
      <c r="I159" s="17" t="s">
        <v>60</v>
      </c>
      <c r="J159" s="17">
        <v>665</v>
      </c>
      <c r="K159" s="20">
        <v>261.92340133699997</v>
      </c>
      <c r="L159" s="20">
        <v>3091.82563738</v>
      </c>
      <c r="M159" s="18">
        <v>0.47</v>
      </c>
      <c r="N159" s="18">
        <v>0.06</v>
      </c>
      <c r="O159" s="17">
        <v>41173</v>
      </c>
      <c r="P159" s="17">
        <v>40189</v>
      </c>
      <c r="Q159" s="21">
        <v>41173</v>
      </c>
      <c r="R159" s="21">
        <v>4370</v>
      </c>
      <c r="S159" s="17" t="s">
        <v>61</v>
      </c>
      <c r="T159" s="17" t="s">
        <v>83</v>
      </c>
      <c r="U159" s="21">
        <v>54.65</v>
      </c>
      <c r="V159" s="21">
        <v>1</v>
      </c>
      <c r="W159" s="21">
        <v>0.7</v>
      </c>
      <c r="X159" s="21">
        <v>0.09</v>
      </c>
      <c r="Y159" s="21">
        <f t="shared" si="12"/>
        <v>0.7</v>
      </c>
      <c r="Z159" s="21">
        <f t="shared" si="13"/>
        <v>0.09</v>
      </c>
      <c r="AA159" s="21">
        <v>0.41299999999999998</v>
      </c>
      <c r="AB159" s="22">
        <v>2.7606925047252199E-3</v>
      </c>
      <c r="AC159">
        <f t="shared" si="14"/>
        <v>6</v>
      </c>
      <c r="AD159">
        <f t="shared" si="15"/>
        <v>0</v>
      </c>
      <c r="AE159">
        <f t="shared" si="16"/>
        <v>0</v>
      </c>
      <c r="AF159">
        <f>'TP Factors'!$D$5</f>
        <v>0.88209793191670816</v>
      </c>
      <c r="AG159">
        <f t="shared" si="17"/>
        <v>0</v>
      </c>
    </row>
    <row r="160" spans="1:33">
      <c r="A160" s="17" t="s">
        <v>56</v>
      </c>
      <c r="B160" s="17">
        <v>14</v>
      </c>
      <c r="C160" s="17" t="s">
        <v>57</v>
      </c>
      <c r="D160" s="18">
        <v>33.47</v>
      </c>
      <c r="E160" s="17" t="s">
        <v>58</v>
      </c>
      <c r="F160" s="17">
        <v>3456</v>
      </c>
      <c r="G160" s="19">
        <v>0</v>
      </c>
      <c r="H160" s="17" t="s">
        <v>59</v>
      </c>
      <c r="I160" s="17" t="s">
        <v>60</v>
      </c>
      <c r="J160" s="17">
        <v>22621</v>
      </c>
      <c r="K160" s="20">
        <v>3000.9877178299998</v>
      </c>
      <c r="L160" s="20">
        <v>143386.833197</v>
      </c>
      <c r="M160" s="18">
        <v>0</v>
      </c>
      <c r="N160" s="18">
        <v>0</v>
      </c>
      <c r="O160" s="17">
        <v>41182</v>
      </c>
      <c r="P160" s="17">
        <v>40198</v>
      </c>
      <c r="Q160" s="21">
        <v>41182</v>
      </c>
      <c r="R160" s="21">
        <v>6170</v>
      </c>
      <c r="S160" s="17" t="s">
        <v>61</v>
      </c>
      <c r="T160" s="17" t="s">
        <v>68</v>
      </c>
      <c r="U160" s="21">
        <v>54.65</v>
      </c>
      <c r="V160" s="21">
        <v>1</v>
      </c>
      <c r="W160" s="21">
        <v>0</v>
      </c>
      <c r="X160" s="21">
        <v>0</v>
      </c>
      <c r="Y160" s="21">
        <f t="shared" si="12"/>
        <v>0</v>
      </c>
      <c r="Z160" s="21">
        <f t="shared" si="13"/>
        <v>0</v>
      </c>
      <c r="AA160" s="21">
        <v>0.30299999999999999</v>
      </c>
      <c r="AB160" s="22">
        <v>5.4222537247589402E-2</v>
      </c>
      <c r="AC160">
        <f t="shared" si="14"/>
        <v>92</v>
      </c>
      <c r="AD160">
        <f t="shared" si="15"/>
        <v>0</v>
      </c>
      <c r="AE160">
        <f t="shared" si="16"/>
        <v>0</v>
      </c>
      <c r="AF160">
        <f>'TP Factors'!$D$5</f>
        <v>0.88209793191670816</v>
      </c>
      <c r="AG160">
        <f t="shared" si="17"/>
        <v>0</v>
      </c>
    </row>
    <row r="161" spans="1:33">
      <c r="A161" s="17" t="s">
        <v>56</v>
      </c>
      <c r="B161" s="17">
        <v>14</v>
      </c>
      <c r="C161" s="17" t="s">
        <v>57</v>
      </c>
      <c r="D161" s="18">
        <v>33.47</v>
      </c>
      <c r="E161" s="17" t="s">
        <v>58</v>
      </c>
      <c r="F161" s="17">
        <v>3456</v>
      </c>
      <c r="G161" s="19">
        <v>30.5</v>
      </c>
      <c r="H161" s="17" t="s">
        <v>59</v>
      </c>
      <c r="I161" s="17" t="s">
        <v>60</v>
      </c>
      <c r="J161" s="17">
        <v>14791</v>
      </c>
      <c r="K161" s="20">
        <v>2671.5290502799999</v>
      </c>
      <c r="L161" s="20">
        <v>106000.266087</v>
      </c>
      <c r="M161" s="18">
        <v>28.4</v>
      </c>
      <c r="N161" s="18">
        <v>7.48</v>
      </c>
      <c r="O161" s="17">
        <v>41192</v>
      </c>
      <c r="P161" s="17">
        <v>40208</v>
      </c>
      <c r="Q161" s="21">
        <v>41192</v>
      </c>
      <c r="R161" s="21">
        <v>2210</v>
      </c>
      <c r="S161" s="17" t="s">
        <v>61</v>
      </c>
      <c r="T161" s="17" t="s">
        <v>63</v>
      </c>
      <c r="U161" s="21">
        <v>54.65</v>
      </c>
      <c r="V161" s="21">
        <v>1</v>
      </c>
      <c r="W161" s="21">
        <v>1.92</v>
      </c>
      <c r="X161" s="21">
        <v>0.50600000000000001</v>
      </c>
      <c r="Y161" s="21">
        <f t="shared" si="12"/>
        <v>1.92</v>
      </c>
      <c r="Z161" s="21">
        <f t="shared" si="13"/>
        <v>0.50600000000000001</v>
      </c>
      <c r="AA161" s="21">
        <v>0.26800000000000002</v>
      </c>
      <c r="AB161" s="22">
        <v>22.2263683145</v>
      </c>
      <c r="AC161">
        <f t="shared" si="14"/>
        <v>33461</v>
      </c>
      <c r="AD161">
        <f t="shared" si="15"/>
        <v>142</v>
      </c>
      <c r="AE161">
        <f t="shared" si="16"/>
        <v>37.299999999999997</v>
      </c>
      <c r="AF161">
        <f>'TP Factors'!$D$5</f>
        <v>0.88209793191670816</v>
      </c>
      <c r="AG161">
        <f t="shared" si="17"/>
        <v>32.9</v>
      </c>
    </row>
    <row r="162" spans="1:33">
      <c r="A162" s="17" t="s">
        <v>56</v>
      </c>
      <c r="B162" s="17">
        <v>14</v>
      </c>
      <c r="C162" s="17" t="s">
        <v>57</v>
      </c>
      <c r="D162" s="18">
        <v>33.47</v>
      </c>
      <c r="E162" s="17" t="s">
        <v>58</v>
      </c>
      <c r="F162" s="17">
        <v>3456</v>
      </c>
      <c r="G162" s="19">
        <v>3</v>
      </c>
      <c r="H162" s="17" t="s">
        <v>59</v>
      </c>
      <c r="I162" s="17" t="s">
        <v>60</v>
      </c>
      <c r="J162" s="17">
        <v>220</v>
      </c>
      <c r="K162" s="20">
        <v>153.370093228</v>
      </c>
      <c r="L162" s="20">
        <v>1024.1280023899999</v>
      </c>
      <c r="M162" s="18">
        <v>0.15</v>
      </c>
      <c r="N162" s="18">
        <v>0.02</v>
      </c>
      <c r="O162" s="17">
        <v>41214</v>
      </c>
      <c r="P162" s="17">
        <v>40230</v>
      </c>
      <c r="Q162" s="21">
        <v>41214</v>
      </c>
      <c r="R162" s="21">
        <v>4370</v>
      </c>
      <c r="S162" s="17" t="s">
        <v>61</v>
      </c>
      <c r="T162" s="17" t="s">
        <v>83</v>
      </c>
      <c r="U162" s="21">
        <v>54.65</v>
      </c>
      <c r="V162" s="21">
        <v>1</v>
      </c>
      <c r="W162" s="21">
        <v>0.7</v>
      </c>
      <c r="X162" s="21">
        <v>0.09</v>
      </c>
      <c r="Y162" s="21">
        <f t="shared" si="12"/>
        <v>0.7</v>
      </c>
      <c r="Z162" s="21">
        <f t="shared" si="13"/>
        <v>0.09</v>
      </c>
      <c r="AA162" s="21">
        <v>0.41299999999999998</v>
      </c>
      <c r="AB162" s="22">
        <v>1.17695222748E-6</v>
      </c>
      <c r="AC162">
        <f t="shared" si="14"/>
        <v>0</v>
      </c>
      <c r="AD162">
        <f t="shared" si="15"/>
        <v>0</v>
      </c>
      <c r="AE162">
        <f t="shared" si="16"/>
        <v>0</v>
      </c>
      <c r="AF162">
        <f>'TP Factors'!$D$5</f>
        <v>0.88209793191670816</v>
      </c>
      <c r="AG162">
        <f t="shared" si="17"/>
        <v>0</v>
      </c>
    </row>
    <row r="163" spans="1:33">
      <c r="A163" s="17" t="s">
        <v>56</v>
      </c>
      <c r="B163" s="17">
        <v>14</v>
      </c>
      <c r="C163" s="17" t="s">
        <v>57</v>
      </c>
      <c r="D163" s="18">
        <v>33.47</v>
      </c>
      <c r="E163" s="17" t="s">
        <v>58</v>
      </c>
      <c r="F163" s="17">
        <v>3456</v>
      </c>
      <c r="G163" s="19">
        <v>0</v>
      </c>
      <c r="H163" s="17" t="s">
        <v>59</v>
      </c>
      <c r="I163" s="17" t="s">
        <v>60</v>
      </c>
      <c r="J163" s="17">
        <v>67</v>
      </c>
      <c r="K163" s="20">
        <v>120.859175022</v>
      </c>
      <c r="L163" s="20">
        <v>426.42874066399997</v>
      </c>
      <c r="M163" s="18">
        <v>0</v>
      </c>
      <c r="N163" s="18">
        <v>0</v>
      </c>
      <c r="O163" s="17">
        <v>41255</v>
      </c>
      <c r="P163" s="17">
        <v>40271</v>
      </c>
      <c r="Q163" s="21">
        <v>41255</v>
      </c>
      <c r="R163" s="21">
        <v>6170</v>
      </c>
      <c r="S163" s="17" t="s">
        <v>61</v>
      </c>
      <c r="T163" s="17" t="s">
        <v>68</v>
      </c>
      <c r="U163" s="21">
        <v>54.65</v>
      </c>
      <c r="V163" s="21">
        <v>1</v>
      </c>
      <c r="W163" s="21">
        <v>0</v>
      </c>
      <c r="X163" s="21">
        <v>0</v>
      </c>
      <c r="Y163" s="21">
        <f t="shared" si="12"/>
        <v>0</v>
      </c>
      <c r="Z163" s="21">
        <f t="shared" si="13"/>
        <v>0</v>
      </c>
      <c r="AA163" s="21">
        <v>0.30299999999999999</v>
      </c>
      <c r="AB163" s="22">
        <v>2.8524958013541402E-3</v>
      </c>
      <c r="AC163">
        <f t="shared" si="14"/>
        <v>5</v>
      </c>
      <c r="AD163">
        <f t="shared" si="15"/>
        <v>0</v>
      </c>
      <c r="AE163">
        <f t="shared" si="16"/>
        <v>0</v>
      </c>
      <c r="AF163">
        <f>'TP Factors'!$D$5</f>
        <v>0.88209793191670816</v>
      </c>
      <c r="AG163">
        <f t="shared" si="17"/>
        <v>0</v>
      </c>
    </row>
    <row r="164" spans="1:33">
      <c r="A164" s="17" t="s">
        <v>56</v>
      </c>
      <c r="B164" s="17">
        <v>14</v>
      </c>
      <c r="C164" s="17" t="s">
        <v>57</v>
      </c>
      <c r="D164" s="18">
        <v>33.47</v>
      </c>
      <c r="E164" s="17" t="s">
        <v>58</v>
      </c>
      <c r="F164" s="17">
        <v>3456</v>
      </c>
      <c r="G164" s="19">
        <v>30.5</v>
      </c>
      <c r="H164" s="17" t="s">
        <v>59</v>
      </c>
      <c r="I164" s="17" t="s">
        <v>60</v>
      </c>
      <c r="J164" s="17">
        <v>62</v>
      </c>
      <c r="K164" s="20">
        <v>127.59730067300001</v>
      </c>
      <c r="L164" s="20">
        <v>446.46756489900002</v>
      </c>
      <c r="M164" s="18">
        <v>0.12</v>
      </c>
      <c r="N164" s="18">
        <v>0.03</v>
      </c>
      <c r="O164" s="17">
        <v>41283</v>
      </c>
      <c r="P164" s="17">
        <v>40299</v>
      </c>
      <c r="Q164" s="21">
        <v>41283</v>
      </c>
      <c r="R164" s="21">
        <v>2210</v>
      </c>
      <c r="S164" s="17" t="s">
        <v>61</v>
      </c>
      <c r="T164" s="17" t="s">
        <v>63</v>
      </c>
      <c r="U164" s="21">
        <v>54.65</v>
      </c>
      <c r="V164" s="21">
        <v>1</v>
      </c>
      <c r="W164" s="21">
        <v>1.92</v>
      </c>
      <c r="X164" s="21">
        <v>0.50600000000000001</v>
      </c>
      <c r="Y164" s="21">
        <f t="shared" si="12"/>
        <v>1.92</v>
      </c>
      <c r="Z164" s="21">
        <f t="shared" si="13"/>
        <v>0.50600000000000001</v>
      </c>
      <c r="AA164" s="21">
        <v>0.26800000000000002</v>
      </c>
      <c r="AB164" s="22">
        <v>0.110114989641106</v>
      </c>
      <c r="AC164">
        <f t="shared" si="14"/>
        <v>166</v>
      </c>
      <c r="AD164">
        <f t="shared" si="15"/>
        <v>1</v>
      </c>
      <c r="AE164">
        <f t="shared" si="16"/>
        <v>0.2</v>
      </c>
      <c r="AF164">
        <f>'TP Factors'!$D$5</f>
        <v>0.88209793191670816</v>
      </c>
      <c r="AG164">
        <f t="shared" si="17"/>
        <v>0.2</v>
      </c>
    </row>
    <row r="165" spans="1:33">
      <c r="A165" s="17" t="s">
        <v>56</v>
      </c>
      <c r="B165" s="17">
        <v>14</v>
      </c>
      <c r="C165" s="17" t="s">
        <v>57</v>
      </c>
      <c r="D165" s="18">
        <v>33.47</v>
      </c>
      <c r="E165" s="17" t="s">
        <v>58</v>
      </c>
      <c r="F165" s="17">
        <v>3456</v>
      </c>
      <c r="G165" s="19">
        <v>0</v>
      </c>
      <c r="H165" s="17" t="s">
        <v>59</v>
      </c>
      <c r="I165" s="17" t="s">
        <v>60</v>
      </c>
      <c r="J165" s="17">
        <v>10</v>
      </c>
      <c r="K165" s="20">
        <v>51.371139653900002</v>
      </c>
      <c r="L165" s="20">
        <v>61.622553311700003</v>
      </c>
      <c r="M165" s="18">
        <v>0</v>
      </c>
      <c r="N165" s="18">
        <v>0</v>
      </c>
      <c r="O165" s="17">
        <v>41284</v>
      </c>
      <c r="P165" s="17">
        <v>40300</v>
      </c>
      <c r="Q165" s="21">
        <v>41284</v>
      </c>
      <c r="R165" s="21">
        <v>6170</v>
      </c>
      <c r="S165" s="17" t="s">
        <v>61</v>
      </c>
      <c r="T165" s="17" t="s">
        <v>68</v>
      </c>
      <c r="U165" s="21">
        <v>54.65</v>
      </c>
      <c r="V165" s="21">
        <v>1</v>
      </c>
      <c r="W165" s="21">
        <v>0</v>
      </c>
      <c r="X165" s="21">
        <v>0</v>
      </c>
      <c r="Y165" s="21">
        <f t="shared" si="12"/>
        <v>0</v>
      </c>
      <c r="Z165" s="21">
        <f t="shared" si="13"/>
        <v>0</v>
      </c>
      <c r="AA165" s="21">
        <v>0.30299999999999999</v>
      </c>
      <c r="AB165" s="22">
        <v>6.2223732664443698E-3</v>
      </c>
      <c r="AC165">
        <f t="shared" si="14"/>
        <v>11</v>
      </c>
      <c r="AD165">
        <f t="shared" si="15"/>
        <v>0</v>
      </c>
      <c r="AE165">
        <f t="shared" si="16"/>
        <v>0</v>
      </c>
      <c r="AF165">
        <f>'TP Factors'!$D$5</f>
        <v>0.88209793191670816</v>
      </c>
      <c r="AG165">
        <f t="shared" si="17"/>
        <v>0</v>
      </c>
    </row>
    <row r="166" spans="1:33">
      <c r="A166" s="17" t="s">
        <v>56</v>
      </c>
      <c r="B166" s="17">
        <v>14</v>
      </c>
      <c r="C166" s="17" t="s">
        <v>57</v>
      </c>
      <c r="D166" s="18">
        <v>33.47</v>
      </c>
      <c r="E166" s="17" t="s">
        <v>58</v>
      </c>
      <c r="F166" s="17">
        <v>3456</v>
      </c>
      <c r="G166" s="19">
        <v>30.5</v>
      </c>
      <c r="H166" s="17" t="s">
        <v>59</v>
      </c>
      <c r="I166" s="17" t="s">
        <v>60</v>
      </c>
      <c r="J166" s="17">
        <v>11753</v>
      </c>
      <c r="K166" s="20">
        <v>2122.7771794400001</v>
      </c>
      <c r="L166" s="20">
        <v>84231.664025799997</v>
      </c>
      <c r="M166" s="18">
        <v>22.57</v>
      </c>
      <c r="N166" s="18">
        <v>5.95</v>
      </c>
      <c r="O166" s="17">
        <v>41286</v>
      </c>
      <c r="P166" s="17">
        <v>40302</v>
      </c>
      <c r="Q166" s="21">
        <v>41286</v>
      </c>
      <c r="R166" s="21">
        <v>2210</v>
      </c>
      <c r="S166" s="17" t="s">
        <v>61</v>
      </c>
      <c r="T166" s="17" t="s">
        <v>63</v>
      </c>
      <c r="U166" s="21">
        <v>54.65</v>
      </c>
      <c r="V166" s="21">
        <v>1</v>
      </c>
      <c r="W166" s="21">
        <v>1.92</v>
      </c>
      <c r="X166" s="21">
        <v>0.50600000000000001</v>
      </c>
      <c r="Y166" s="21">
        <f t="shared" si="12"/>
        <v>1.92</v>
      </c>
      <c r="Z166" s="21">
        <f t="shared" si="13"/>
        <v>0.50600000000000001</v>
      </c>
      <c r="AA166" s="21">
        <v>0.26800000000000002</v>
      </c>
      <c r="AB166" s="22">
        <v>20.7848977178</v>
      </c>
      <c r="AC166">
        <f t="shared" si="14"/>
        <v>31291</v>
      </c>
      <c r="AD166">
        <f t="shared" si="15"/>
        <v>132</v>
      </c>
      <c r="AE166">
        <f t="shared" si="16"/>
        <v>34.9</v>
      </c>
      <c r="AF166">
        <f>'TP Factors'!$D$5</f>
        <v>0.88209793191670816</v>
      </c>
      <c r="AG166">
        <f t="shared" si="17"/>
        <v>30.8</v>
      </c>
    </row>
    <row r="167" spans="1:33">
      <c r="A167" s="17" t="s">
        <v>56</v>
      </c>
      <c r="B167" s="17">
        <v>14</v>
      </c>
      <c r="C167" s="17" t="s">
        <v>57</v>
      </c>
      <c r="D167" s="18">
        <v>33.47</v>
      </c>
      <c r="E167" s="17" t="s">
        <v>58</v>
      </c>
      <c r="F167" s="17">
        <v>3456</v>
      </c>
      <c r="G167" s="19">
        <v>30.5</v>
      </c>
      <c r="H167" s="17" t="s">
        <v>59</v>
      </c>
      <c r="I167" s="17" t="s">
        <v>60</v>
      </c>
      <c r="J167" s="17">
        <v>0</v>
      </c>
      <c r="K167" s="20">
        <v>8.9309200287900001</v>
      </c>
      <c r="L167" s="20">
        <v>2.5265990284000002</v>
      </c>
      <c r="M167" s="18">
        <v>0</v>
      </c>
      <c r="N167" s="18">
        <v>0</v>
      </c>
      <c r="O167" s="17">
        <v>41301</v>
      </c>
      <c r="P167" s="17">
        <v>40317</v>
      </c>
      <c r="Q167" s="21">
        <v>41301</v>
      </c>
      <c r="R167" s="21">
        <v>2210</v>
      </c>
      <c r="S167" s="17" t="s">
        <v>61</v>
      </c>
      <c r="T167" s="17" t="s">
        <v>63</v>
      </c>
      <c r="U167" s="21">
        <v>54.65</v>
      </c>
      <c r="V167" s="21">
        <v>1</v>
      </c>
      <c r="W167" s="21">
        <v>1.92</v>
      </c>
      <c r="X167" s="21">
        <v>0.50600000000000001</v>
      </c>
      <c r="Y167" s="21">
        <f t="shared" si="12"/>
        <v>1.92</v>
      </c>
      <c r="Z167" s="21">
        <f t="shared" si="13"/>
        <v>0.50600000000000001</v>
      </c>
      <c r="AA167" s="21">
        <v>0.26800000000000002</v>
      </c>
      <c r="AB167" s="22">
        <v>4.9826018642223002E-4</v>
      </c>
      <c r="AC167">
        <f t="shared" si="14"/>
        <v>1</v>
      </c>
      <c r="AD167">
        <f t="shared" si="15"/>
        <v>0</v>
      </c>
      <c r="AE167">
        <f t="shared" si="16"/>
        <v>0</v>
      </c>
      <c r="AF167">
        <f>'TP Factors'!$D$5</f>
        <v>0.88209793191670816</v>
      </c>
      <c r="AG167">
        <f t="shared" si="17"/>
        <v>0</v>
      </c>
    </row>
    <row r="168" spans="1:33">
      <c r="A168" s="17" t="s">
        <v>56</v>
      </c>
      <c r="B168" s="17">
        <v>14</v>
      </c>
      <c r="C168" s="17" t="s">
        <v>57</v>
      </c>
      <c r="D168" s="18">
        <v>33.47</v>
      </c>
      <c r="E168" s="17" t="s">
        <v>58</v>
      </c>
      <c r="F168" s="17">
        <v>3456</v>
      </c>
      <c r="G168" s="19">
        <v>30.5</v>
      </c>
      <c r="H168" s="17" t="s">
        <v>59</v>
      </c>
      <c r="I168" s="17" t="s">
        <v>60</v>
      </c>
      <c r="J168" s="17">
        <v>21</v>
      </c>
      <c r="K168" s="20">
        <v>86.5746922493</v>
      </c>
      <c r="L168" s="20">
        <v>152.811263438</v>
      </c>
      <c r="M168" s="18">
        <v>0.04</v>
      </c>
      <c r="N168" s="18">
        <v>0.01</v>
      </c>
      <c r="O168" s="17">
        <v>41302</v>
      </c>
      <c r="P168" s="17">
        <v>40318</v>
      </c>
      <c r="Q168" s="21">
        <v>41302</v>
      </c>
      <c r="R168" s="21">
        <v>2210</v>
      </c>
      <c r="S168" s="17" t="s">
        <v>61</v>
      </c>
      <c r="T168" s="17" t="s">
        <v>63</v>
      </c>
      <c r="U168" s="21">
        <v>54.65</v>
      </c>
      <c r="V168" s="21">
        <v>1</v>
      </c>
      <c r="W168" s="21">
        <v>1.92</v>
      </c>
      <c r="X168" s="21">
        <v>0.50600000000000001</v>
      </c>
      <c r="Y168" s="21">
        <f t="shared" si="12"/>
        <v>1.92</v>
      </c>
      <c r="Z168" s="21">
        <f t="shared" si="13"/>
        <v>0.50600000000000001</v>
      </c>
      <c r="AA168" s="21">
        <v>0.26800000000000002</v>
      </c>
      <c r="AB168" s="22">
        <v>3.7760334493797197E-2</v>
      </c>
      <c r="AC168">
        <f t="shared" si="14"/>
        <v>57</v>
      </c>
      <c r="AD168">
        <f t="shared" si="15"/>
        <v>0</v>
      </c>
      <c r="AE168">
        <f t="shared" si="16"/>
        <v>0.1</v>
      </c>
      <c r="AF168">
        <f>'TP Factors'!$D$5</f>
        <v>0.88209793191670816</v>
      </c>
      <c r="AG168">
        <f t="shared" si="17"/>
        <v>0.1</v>
      </c>
    </row>
    <row r="169" spans="1:33">
      <c r="A169" s="17" t="s">
        <v>56</v>
      </c>
      <c r="B169" s="17">
        <v>14</v>
      </c>
      <c r="C169" s="17" t="s">
        <v>57</v>
      </c>
      <c r="D169" s="18">
        <v>33.47</v>
      </c>
      <c r="E169" s="17" t="s">
        <v>58</v>
      </c>
      <c r="F169" s="17">
        <v>3456</v>
      </c>
      <c r="G169" s="19">
        <v>0</v>
      </c>
      <c r="H169" s="17" t="s">
        <v>59</v>
      </c>
      <c r="I169" s="17" t="s">
        <v>60</v>
      </c>
      <c r="J169" s="17">
        <v>816</v>
      </c>
      <c r="K169" s="20">
        <v>520.427314905</v>
      </c>
      <c r="L169" s="20">
        <v>5171.0658676000003</v>
      </c>
      <c r="M169" s="18">
        <v>0</v>
      </c>
      <c r="N169" s="18">
        <v>0</v>
      </c>
      <c r="O169" s="17">
        <v>41303</v>
      </c>
      <c r="P169" s="17">
        <v>40319</v>
      </c>
      <c r="Q169" s="21">
        <v>41303</v>
      </c>
      <c r="R169" s="21">
        <v>6170</v>
      </c>
      <c r="S169" s="17" t="s">
        <v>61</v>
      </c>
      <c r="T169" s="17" t="s">
        <v>68</v>
      </c>
      <c r="U169" s="21">
        <v>54.65</v>
      </c>
      <c r="V169" s="21">
        <v>1</v>
      </c>
      <c r="W169" s="21">
        <v>0</v>
      </c>
      <c r="X169" s="21">
        <v>0</v>
      </c>
      <c r="Y169" s="21">
        <f t="shared" si="12"/>
        <v>0</v>
      </c>
      <c r="Z169" s="21">
        <f t="shared" si="13"/>
        <v>0</v>
      </c>
      <c r="AA169" s="21">
        <v>0.30299999999999999</v>
      </c>
      <c r="AB169" s="22">
        <v>1.2203580851489399E-3</v>
      </c>
      <c r="AC169">
        <f t="shared" si="14"/>
        <v>2</v>
      </c>
      <c r="AD169">
        <f t="shared" si="15"/>
        <v>0</v>
      </c>
      <c r="AE169">
        <f t="shared" si="16"/>
        <v>0</v>
      </c>
      <c r="AF169">
        <f>'TP Factors'!$D$5</f>
        <v>0.88209793191670816</v>
      </c>
      <c r="AG169">
        <f t="shared" si="17"/>
        <v>0</v>
      </c>
    </row>
    <row r="170" spans="1:33">
      <c r="A170" s="17" t="s">
        <v>56</v>
      </c>
      <c r="B170" s="17">
        <v>14</v>
      </c>
      <c r="C170" s="17" t="s">
        <v>57</v>
      </c>
      <c r="D170" s="18">
        <v>33.47</v>
      </c>
      <c r="E170" s="17" t="s">
        <v>58</v>
      </c>
      <c r="F170" s="17">
        <v>3456</v>
      </c>
      <c r="G170" s="19">
        <v>0</v>
      </c>
      <c r="H170" s="17" t="s">
        <v>59</v>
      </c>
      <c r="I170" s="17" t="s">
        <v>60</v>
      </c>
      <c r="J170" s="17">
        <v>992</v>
      </c>
      <c r="K170" s="20">
        <v>690.08660164200001</v>
      </c>
      <c r="L170" s="20">
        <v>6291.1123512200002</v>
      </c>
      <c r="M170" s="18">
        <v>0</v>
      </c>
      <c r="N170" s="18">
        <v>0</v>
      </c>
      <c r="O170" s="17">
        <v>41321</v>
      </c>
      <c r="P170" s="17">
        <v>40337</v>
      </c>
      <c r="Q170" s="21">
        <v>41321</v>
      </c>
      <c r="R170" s="21">
        <v>6170</v>
      </c>
      <c r="S170" s="17" t="s">
        <v>61</v>
      </c>
      <c r="T170" s="17" t="s">
        <v>68</v>
      </c>
      <c r="U170" s="21">
        <v>54.65</v>
      </c>
      <c r="V170" s="21">
        <v>1</v>
      </c>
      <c r="W170" s="21">
        <v>0</v>
      </c>
      <c r="X170" s="21">
        <v>0</v>
      </c>
      <c r="Y170" s="21">
        <f t="shared" si="12"/>
        <v>0</v>
      </c>
      <c r="Z170" s="21">
        <f t="shared" si="13"/>
        <v>0</v>
      </c>
      <c r="AA170" s="21">
        <v>0.30299999999999999</v>
      </c>
      <c r="AB170" s="22">
        <v>3.11049721448074E-2</v>
      </c>
      <c r="AC170">
        <f t="shared" si="14"/>
        <v>53</v>
      </c>
      <c r="AD170">
        <f t="shared" si="15"/>
        <v>0</v>
      </c>
      <c r="AE170">
        <f t="shared" si="16"/>
        <v>0</v>
      </c>
      <c r="AF170">
        <f>'TP Factors'!$D$5</f>
        <v>0.88209793191670816</v>
      </c>
      <c r="AG170">
        <f t="shared" si="17"/>
        <v>0</v>
      </c>
    </row>
    <row r="171" spans="1:33">
      <c r="A171" s="17" t="s">
        <v>56</v>
      </c>
      <c r="B171" s="17">
        <v>14</v>
      </c>
      <c r="C171" s="17" t="s">
        <v>57</v>
      </c>
      <c r="D171" s="18">
        <v>33.47</v>
      </c>
      <c r="E171" s="17" t="s">
        <v>58</v>
      </c>
      <c r="F171" s="17">
        <v>3456</v>
      </c>
      <c r="G171" s="19">
        <v>0</v>
      </c>
      <c r="H171" s="17" t="s">
        <v>59</v>
      </c>
      <c r="I171" s="17" t="s">
        <v>60</v>
      </c>
      <c r="J171" s="17">
        <v>873</v>
      </c>
      <c r="K171" s="20">
        <v>604.12278021700001</v>
      </c>
      <c r="L171" s="20">
        <v>5531.3450144400003</v>
      </c>
      <c r="M171" s="18">
        <v>0</v>
      </c>
      <c r="N171" s="18">
        <v>0</v>
      </c>
      <c r="O171" s="17">
        <v>41328</v>
      </c>
      <c r="P171" s="17">
        <v>40344</v>
      </c>
      <c r="Q171" s="21">
        <v>41328</v>
      </c>
      <c r="R171" s="21">
        <v>6170</v>
      </c>
      <c r="S171" s="17" t="s">
        <v>61</v>
      </c>
      <c r="T171" s="17" t="s">
        <v>68</v>
      </c>
      <c r="U171" s="21">
        <v>54.65</v>
      </c>
      <c r="V171" s="21">
        <v>1</v>
      </c>
      <c r="W171" s="21">
        <v>0</v>
      </c>
      <c r="X171" s="21">
        <v>0</v>
      </c>
      <c r="Y171" s="21">
        <f t="shared" si="12"/>
        <v>0</v>
      </c>
      <c r="Z171" s="21">
        <f t="shared" si="13"/>
        <v>0</v>
      </c>
      <c r="AA171" s="21">
        <v>0.30299999999999999</v>
      </c>
      <c r="AB171" s="22">
        <v>5.9503689823112202E-2</v>
      </c>
      <c r="AC171">
        <f t="shared" si="14"/>
        <v>101</v>
      </c>
      <c r="AD171">
        <f t="shared" si="15"/>
        <v>0</v>
      </c>
      <c r="AE171">
        <f t="shared" si="16"/>
        <v>0</v>
      </c>
      <c r="AF171">
        <f>'TP Factors'!$D$5</f>
        <v>0.88209793191670816</v>
      </c>
      <c r="AG171">
        <f t="shared" si="17"/>
        <v>0</v>
      </c>
    </row>
    <row r="172" spans="1:33">
      <c r="A172" s="17" t="s">
        <v>56</v>
      </c>
      <c r="B172" s="17">
        <v>14</v>
      </c>
      <c r="C172" s="17" t="s">
        <v>57</v>
      </c>
      <c r="D172" s="18">
        <v>33.47</v>
      </c>
      <c r="E172" s="17" t="s">
        <v>58</v>
      </c>
      <c r="F172" s="17">
        <v>3456</v>
      </c>
      <c r="G172" s="19">
        <v>0</v>
      </c>
      <c r="H172" s="17" t="s">
        <v>59</v>
      </c>
      <c r="I172" s="17" t="s">
        <v>60</v>
      </c>
      <c r="J172" s="17">
        <v>85</v>
      </c>
      <c r="K172" s="20">
        <v>135.12096597999999</v>
      </c>
      <c r="L172" s="20">
        <v>538.45522607600003</v>
      </c>
      <c r="M172" s="18">
        <v>0</v>
      </c>
      <c r="N172" s="18">
        <v>0</v>
      </c>
      <c r="O172" s="17">
        <v>41330</v>
      </c>
      <c r="P172" s="17">
        <v>40346</v>
      </c>
      <c r="Q172" s="21">
        <v>41330</v>
      </c>
      <c r="R172" s="21">
        <v>6170</v>
      </c>
      <c r="S172" s="17" t="s">
        <v>61</v>
      </c>
      <c r="T172" s="17" t="s">
        <v>68</v>
      </c>
      <c r="U172" s="21">
        <v>54.65</v>
      </c>
      <c r="V172" s="21">
        <v>1</v>
      </c>
      <c r="W172" s="21">
        <v>0</v>
      </c>
      <c r="X172" s="21">
        <v>0</v>
      </c>
      <c r="Y172" s="21">
        <f t="shared" si="12"/>
        <v>0</v>
      </c>
      <c r="Z172" s="21">
        <f t="shared" si="13"/>
        <v>0</v>
      </c>
      <c r="AA172" s="21">
        <v>0.30299999999999999</v>
      </c>
      <c r="AB172" s="22">
        <v>2.0353595886075898E-3</v>
      </c>
      <c r="AC172">
        <f t="shared" si="14"/>
        <v>3</v>
      </c>
      <c r="AD172">
        <f t="shared" si="15"/>
        <v>0</v>
      </c>
      <c r="AE172">
        <f t="shared" si="16"/>
        <v>0</v>
      </c>
      <c r="AF172">
        <f>'TP Factors'!$D$5</f>
        <v>0.88209793191670816</v>
      </c>
      <c r="AG172">
        <f t="shared" si="17"/>
        <v>0</v>
      </c>
    </row>
    <row r="173" spans="1:33">
      <c r="A173" s="17" t="s">
        <v>56</v>
      </c>
      <c r="B173" s="17">
        <v>14</v>
      </c>
      <c r="C173" s="17" t="s">
        <v>57</v>
      </c>
      <c r="D173" s="18">
        <v>33.47</v>
      </c>
      <c r="E173" s="17" t="s">
        <v>58</v>
      </c>
      <c r="F173" s="17">
        <v>3456</v>
      </c>
      <c r="G173" s="19">
        <v>30.5</v>
      </c>
      <c r="H173" s="17" t="s">
        <v>59</v>
      </c>
      <c r="I173" s="17" t="s">
        <v>60</v>
      </c>
      <c r="J173" s="17">
        <v>362</v>
      </c>
      <c r="K173" s="20">
        <v>509.47313413099999</v>
      </c>
      <c r="L173" s="20">
        <v>2594.6030438399998</v>
      </c>
      <c r="M173" s="18">
        <v>0.7</v>
      </c>
      <c r="N173" s="18">
        <v>0.18</v>
      </c>
      <c r="O173" s="17">
        <v>41347</v>
      </c>
      <c r="P173" s="17">
        <v>40363</v>
      </c>
      <c r="Q173" s="21">
        <v>41347</v>
      </c>
      <c r="R173" s="21">
        <v>2210</v>
      </c>
      <c r="S173" s="17" t="s">
        <v>61</v>
      </c>
      <c r="T173" s="17" t="s">
        <v>63</v>
      </c>
      <c r="U173" s="21">
        <v>54.65</v>
      </c>
      <c r="V173" s="21">
        <v>1</v>
      </c>
      <c r="W173" s="21">
        <v>1.92</v>
      </c>
      <c r="X173" s="21">
        <v>0.50600000000000001</v>
      </c>
      <c r="Y173" s="21">
        <f t="shared" si="12"/>
        <v>1.92</v>
      </c>
      <c r="Z173" s="21">
        <f t="shared" si="13"/>
        <v>0.50600000000000001</v>
      </c>
      <c r="AA173" s="21">
        <v>0.26800000000000002</v>
      </c>
      <c r="AB173" s="22">
        <v>0.62498827571353199</v>
      </c>
      <c r="AC173">
        <f t="shared" si="14"/>
        <v>941</v>
      </c>
      <c r="AD173">
        <f t="shared" si="15"/>
        <v>4</v>
      </c>
      <c r="AE173">
        <f t="shared" si="16"/>
        <v>1</v>
      </c>
      <c r="AF173">
        <f>'TP Factors'!$D$5</f>
        <v>0.88209793191670816</v>
      </c>
      <c r="AG173">
        <f t="shared" si="17"/>
        <v>0.9</v>
      </c>
    </row>
    <row r="174" spans="1:33">
      <c r="A174" s="17" t="s">
        <v>56</v>
      </c>
      <c r="B174" s="17">
        <v>14</v>
      </c>
      <c r="C174" s="17" t="s">
        <v>57</v>
      </c>
      <c r="D174" s="18">
        <v>33.47</v>
      </c>
      <c r="E174" s="17" t="s">
        <v>58</v>
      </c>
      <c r="F174" s="17">
        <v>3456</v>
      </c>
      <c r="G174" s="19">
        <v>0</v>
      </c>
      <c r="H174" s="17" t="s">
        <v>59</v>
      </c>
      <c r="I174" s="17" t="s">
        <v>60</v>
      </c>
      <c r="J174" s="17">
        <v>1163</v>
      </c>
      <c r="K174" s="20">
        <v>406.78671611499999</v>
      </c>
      <c r="L174" s="20">
        <v>7374.5726518900001</v>
      </c>
      <c r="M174" s="18">
        <v>0</v>
      </c>
      <c r="N174" s="18">
        <v>0</v>
      </c>
      <c r="O174" s="17">
        <v>41369</v>
      </c>
      <c r="P174" s="17">
        <v>40385</v>
      </c>
      <c r="Q174" s="21">
        <v>41369</v>
      </c>
      <c r="R174" s="21">
        <v>6300</v>
      </c>
      <c r="S174" s="17" t="s">
        <v>61</v>
      </c>
      <c r="T174" s="17" t="s">
        <v>76</v>
      </c>
      <c r="U174" s="21">
        <v>54.65</v>
      </c>
      <c r="V174" s="21">
        <v>1</v>
      </c>
      <c r="W174" s="21">
        <v>0</v>
      </c>
      <c r="X174" s="21">
        <v>0</v>
      </c>
      <c r="Y174" s="21">
        <f t="shared" si="12"/>
        <v>0</v>
      </c>
      <c r="Z174" s="21">
        <f t="shared" si="13"/>
        <v>0</v>
      </c>
      <c r="AA174" s="21">
        <v>0.30299999999999999</v>
      </c>
      <c r="AB174" s="22">
        <v>3.8679873332042E-4</v>
      </c>
      <c r="AC174">
        <f t="shared" si="14"/>
        <v>1</v>
      </c>
      <c r="AD174">
        <f t="shared" si="15"/>
        <v>0</v>
      </c>
      <c r="AE174">
        <f t="shared" si="16"/>
        <v>0</v>
      </c>
      <c r="AF174">
        <f>'TP Factors'!$D$5</f>
        <v>0.88209793191670816</v>
      </c>
      <c r="AG174">
        <f t="shared" si="17"/>
        <v>0</v>
      </c>
    </row>
    <row r="175" spans="1:33">
      <c r="A175" s="17" t="s">
        <v>56</v>
      </c>
      <c r="B175" s="17">
        <v>14</v>
      </c>
      <c r="C175" s="17" t="s">
        <v>57</v>
      </c>
      <c r="D175" s="18">
        <v>33.47</v>
      </c>
      <c r="E175" s="17" t="s">
        <v>58</v>
      </c>
      <c r="F175" s="17">
        <v>3456</v>
      </c>
      <c r="G175" s="19">
        <v>30.5</v>
      </c>
      <c r="H175" s="17" t="s">
        <v>59</v>
      </c>
      <c r="I175" s="17" t="s">
        <v>60</v>
      </c>
      <c r="J175" s="17">
        <v>404</v>
      </c>
      <c r="K175" s="20">
        <v>307.25331811000001</v>
      </c>
      <c r="L175" s="20">
        <v>2895.6757221100002</v>
      </c>
      <c r="M175" s="18">
        <v>0.78</v>
      </c>
      <c r="N175" s="18">
        <v>0.2</v>
      </c>
      <c r="O175" s="17">
        <v>41463</v>
      </c>
      <c r="P175" s="17">
        <v>40477</v>
      </c>
      <c r="Q175" s="21">
        <v>41463</v>
      </c>
      <c r="R175" s="21">
        <v>2210</v>
      </c>
      <c r="S175" s="17" t="s">
        <v>61</v>
      </c>
      <c r="T175" s="17" t="s">
        <v>63</v>
      </c>
      <c r="U175" s="21">
        <v>54.65</v>
      </c>
      <c r="V175" s="21">
        <v>1</v>
      </c>
      <c r="W175" s="21">
        <v>1.92</v>
      </c>
      <c r="X175" s="21">
        <v>0.50600000000000001</v>
      </c>
      <c r="Y175" s="21">
        <f t="shared" si="12"/>
        <v>1.92</v>
      </c>
      <c r="Z175" s="21">
        <f t="shared" si="13"/>
        <v>0.50600000000000001</v>
      </c>
      <c r="AA175" s="21">
        <v>0.26800000000000002</v>
      </c>
      <c r="AB175" s="22">
        <v>0.71481167800859402</v>
      </c>
      <c r="AC175">
        <f t="shared" si="14"/>
        <v>1076</v>
      </c>
      <c r="AD175">
        <f t="shared" si="15"/>
        <v>5</v>
      </c>
      <c r="AE175">
        <f t="shared" si="16"/>
        <v>1.2</v>
      </c>
      <c r="AF175">
        <f>'TP Factors'!$D$5</f>
        <v>0.88209793191670816</v>
      </c>
      <c r="AG175">
        <f t="shared" si="17"/>
        <v>1.1000000000000001</v>
      </c>
    </row>
    <row r="176" spans="1:33">
      <c r="A176" s="17" t="s">
        <v>56</v>
      </c>
      <c r="B176" s="17">
        <v>14</v>
      </c>
      <c r="C176" s="17" t="s">
        <v>57</v>
      </c>
      <c r="D176" s="18">
        <v>33.47</v>
      </c>
      <c r="E176" s="17" t="s">
        <v>58</v>
      </c>
      <c r="F176" s="17">
        <v>3456</v>
      </c>
      <c r="G176" s="19">
        <v>0</v>
      </c>
      <c r="H176" s="17" t="s">
        <v>59</v>
      </c>
      <c r="I176" s="17" t="s">
        <v>60</v>
      </c>
      <c r="J176" s="17">
        <v>80</v>
      </c>
      <c r="K176" s="20">
        <v>92.0400924323</v>
      </c>
      <c r="L176" s="20">
        <v>506.421600152</v>
      </c>
      <c r="M176" s="18">
        <v>0</v>
      </c>
      <c r="N176" s="18">
        <v>0</v>
      </c>
      <c r="O176" s="17">
        <v>41482</v>
      </c>
      <c r="P176" s="17">
        <v>40496</v>
      </c>
      <c r="Q176" s="21">
        <v>41482</v>
      </c>
      <c r="R176" s="21">
        <v>6170</v>
      </c>
      <c r="S176" s="17" t="s">
        <v>61</v>
      </c>
      <c r="T176" s="17" t="s">
        <v>68</v>
      </c>
      <c r="U176" s="21">
        <v>54.65</v>
      </c>
      <c r="V176" s="21">
        <v>1</v>
      </c>
      <c r="W176" s="21">
        <v>0</v>
      </c>
      <c r="X176" s="21">
        <v>0</v>
      </c>
      <c r="Y176" s="21">
        <f t="shared" si="12"/>
        <v>0</v>
      </c>
      <c r="Z176" s="21">
        <f t="shared" si="13"/>
        <v>0</v>
      </c>
      <c r="AA176" s="21">
        <v>0.30299999999999999</v>
      </c>
      <c r="AB176" s="22">
        <v>3.6592807170597E-4</v>
      </c>
      <c r="AC176">
        <f t="shared" si="14"/>
        <v>1</v>
      </c>
      <c r="AD176">
        <f t="shared" si="15"/>
        <v>0</v>
      </c>
      <c r="AE176">
        <f t="shared" si="16"/>
        <v>0</v>
      </c>
      <c r="AF176">
        <f>'TP Factors'!$D$5</f>
        <v>0.88209793191670816</v>
      </c>
      <c r="AG176">
        <f t="shared" si="17"/>
        <v>0</v>
      </c>
    </row>
    <row r="177" spans="1:33">
      <c r="A177" s="17" t="s">
        <v>56</v>
      </c>
      <c r="B177" s="17">
        <v>14</v>
      </c>
      <c r="C177" s="17" t="s">
        <v>57</v>
      </c>
      <c r="D177" s="18">
        <v>33.47</v>
      </c>
      <c r="E177" s="17" t="s">
        <v>58</v>
      </c>
      <c r="F177" s="17">
        <v>3456</v>
      </c>
      <c r="G177" s="19">
        <v>30.5</v>
      </c>
      <c r="H177" s="17" t="s">
        <v>59</v>
      </c>
      <c r="I177" s="17" t="s">
        <v>60</v>
      </c>
      <c r="J177" s="17">
        <v>380</v>
      </c>
      <c r="K177" s="20">
        <v>224.889238409</v>
      </c>
      <c r="L177" s="20">
        <v>2721.11935128</v>
      </c>
      <c r="M177" s="18">
        <v>0.73</v>
      </c>
      <c r="N177" s="18">
        <v>0.19</v>
      </c>
      <c r="O177" s="17">
        <v>41487</v>
      </c>
      <c r="P177" s="17">
        <v>40501</v>
      </c>
      <c r="Q177" s="21">
        <v>41487</v>
      </c>
      <c r="R177" s="21">
        <v>2210</v>
      </c>
      <c r="S177" s="17" t="s">
        <v>61</v>
      </c>
      <c r="T177" s="17" t="s">
        <v>63</v>
      </c>
      <c r="U177" s="21">
        <v>54.65</v>
      </c>
      <c r="V177" s="21">
        <v>1</v>
      </c>
      <c r="W177" s="21">
        <v>1.92</v>
      </c>
      <c r="X177" s="21">
        <v>0.50600000000000001</v>
      </c>
      <c r="Y177" s="21">
        <f t="shared" si="12"/>
        <v>1.92</v>
      </c>
      <c r="Z177" s="21">
        <f t="shared" si="13"/>
        <v>0.50600000000000001</v>
      </c>
      <c r="AA177" s="21">
        <v>0.26800000000000002</v>
      </c>
      <c r="AB177" s="22">
        <v>0.66434777919501897</v>
      </c>
      <c r="AC177">
        <f t="shared" si="14"/>
        <v>1000</v>
      </c>
      <c r="AD177">
        <f t="shared" si="15"/>
        <v>4</v>
      </c>
      <c r="AE177">
        <f t="shared" si="16"/>
        <v>1.1000000000000001</v>
      </c>
      <c r="AF177">
        <f>'TP Factors'!$D$5</f>
        <v>0.88209793191670816</v>
      </c>
      <c r="AG177">
        <f t="shared" si="17"/>
        <v>1</v>
      </c>
    </row>
    <row r="178" spans="1:33">
      <c r="A178" s="17" t="s">
        <v>56</v>
      </c>
      <c r="B178" s="17">
        <v>14</v>
      </c>
      <c r="C178" s="17" t="s">
        <v>57</v>
      </c>
      <c r="D178" s="18">
        <v>33.47</v>
      </c>
      <c r="E178" s="17" t="s">
        <v>58</v>
      </c>
      <c r="F178" s="17">
        <v>3456</v>
      </c>
      <c r="G178" s="19">
        <v>0</v>
      </c>
      <c r="H178" s="17" t="s">
        <v>59</v>
      </c>
      <c r="I178" s="17" t="s">
        <v>60</v>
      </c>
      <c r="J178" s="17">
        <v>11345</v>
      </c>
      <c r="K178" s="20">
        <v>3389.6945538</v>
      </c>
      <c r="L178" s="20">
        <v>71909.867840499996</v>
      </c>
      <c r="M178" s="18">
        <v>0</v>
      </c>
      <c r="N178" s="18">
        <v>0</v>
      </c>
      <c r="O178" s="17">
        <v>41496</v>
      </c>
      <c r="P178" s="17">
        <v>40510</v>
      </c>
      <c r="Q178" s="21">
        <v>41496</v>
      </c>
      <c r="R178" s="21">
        <v>6170</v>
      </c>
      <c r="S178" s="17" t="s">
        <v>61</v>
      </c>
      <c r="T178" s="17" t="s">
        <v>68</v>
      </c>
      <c r="U178" s="21">
        <v>54.65</v>
      </c>
      <c r="V178" s="21">
        <v>1</v>
      </c>
      <c r="W178" s="21">
        <v>0</v>
      </c>
      <c r="X178" s="21">
        <v>0</v>
      </c>
      <c r="Y178" s="21">
        <f t="shared" si="12"/>
        <v>0</v>
      </c>
      <c r="Z178" s="21">
        <f t="shared" si="13"/>
        <v>0</v>
      </c>
      <c r="AA178" s="21">
        <v>0.30299999999999999</v>
      </c>
      <c r="AB178" s="22">
        <v>1.38942912853661E-2</v>
      </c>
      <c r="AC178">
        <f t="shared" si="14"/>
        <v>24</v>
      </c>
      <c r="AD178">
        <f t="shared" si="15"/>
        <v>0</v>
      </c>
      <c r="AE178">
        <f t="shared" si="16"/>
        <v>0</v>
      </c>
      <c r="AF178">
        <f>'TP Factors'!$D$5</f>
        <v>0.88209793191670816</v>
      </c>
      <c r="AG178">
        <f t="shared" si="17"/>
        <v>0</v>
      </c>
    </row>
    <row r="179" spans="1:33">
      <c r="A179" s="17" t="s">
        <v>56</v>
      </c>
      <c r="B179" s="17">
        <v>14</v>
      </c>
      <c r="C179" s="17" t="s">
        <v>57</v>
      </c>
      <c r="D179" s="18">
        <v>33.47</v>
      </c>
      <c r="E179" s="17" t="s">
        <v>58</v>
      </c>
      <c r="F179" s="17">
        <v>3456</v>
      </c>
      <c r="G179" s="19">
        <v>30.5</v>
      </c>
      <c r="H179" s="17" t="s">
        <v>59</v>
      </c>
      <c r="I179" s="17" t="s">
        <v>60</v>
      </c>
      <c r="J179" s="17">
        <v>7563</v>
      </c>
      <c r="K179" s="20">
        <v>1039.5577630800001</v>
      </c>
      <c r="L179" s="20">
        <v>54199.976428599999</v>
      </c>
      <c r="M179" s="18">
        <v>14.52</v>
      </c>
      <c r="N179" s="18">
        <v>3.83</v>
      </c>
      <c r="O179" s="17">
        <v>41500</v>
      </c>
      <c r="P179" s="17">
        <v>40514</v>
      </c>
      <c r="Q179" s="21">
        <v>41500</v>
      </c>
      <c r="R179" s="21">
        <v>2210</v>
      </c>
      <c r="S179" s="17" t="s">
        <v>61</v>
      </c>
      <c r="T179" s="17" t="s">
        <v>63</v>
      </c>
      <c r="U179" s="21">
        <v>54.65</v>
      </c>
      <c r="V179" s="21">
        <v>1</v>
      </c>
      <c r="W179" s="21">
        <v>1.92</v>
      </c>
      <c r="X179" s="21">
        <v>0.50600000000000001</v>
      </c>
      <c r="Y179" s="21">
        <f t="shared" si="12"/>
        <v>1.92</v>
      </c>
      <c r="Z179" s="21">
        <f t="shared" si="13"/>
        <v>0.50600000000000001</v>
      </c>
      <c r="AA179" s="21">
        <v>0.26800000000000002</v>
      </c>
      <c r="AB179" s="22">
        <v>13.363730311499999</v>
      </c>
      <c r="AC179">
        <f t="shared" si="14"/>
        <v>20119</v>
      </c>
      <c r="AD179">
        <f t="shared" si="15"/>
        <v>85</v>
      </c>
      <c r="AE179">
        <f t="shared" si="16"/>
        <v>22.4</v>
      </c>
      <c r="AF179">
        <f>'TP Factors'!$D$5</f>
        <v>0.88209793191670816</v>
      </c>
      <c r="AG179">
        <f t="shared" si="17"/>
        <v>19.8</v>
      </c>
    </row>
    <row r="180" spans="1:33">
      <c r="A180" s="17" t="s">
        <v>56</v>
      </c>
      <c r="B180" s="17">
        <v>14</v>
      </c>
      <c r="C180" s="17" t="s">
        <v>57</v>
      </c>
      <c r="D180" s="18">
        <v>33.47</v>
      </c>
      <c r="E180" s="17" t="s">
        <v>58</v>
      </c>
      <c r="F180" s="17">
        <v>3456</v>
      </c>
      <c r="G180" s="19">
        <v>0</v>
      </c>
      <c r="H180" s="17" t="s">
        <v>59</v>
      </c>
      <c r="I180" s="17" t="s">
        <v>60</v>
      </c>
      <c r="J180" s="17">
        <v>62</v>
      </c>
      <c r="K180" s="20">
        <v>112.415461757</v>
      </c>
      <c r="L180" s="20">
        <v>394.69918473600001</v>
      </c>
      <c r="M180" s="18">
        <v>0</v>
      </c>
      <c r="N180" s="18">
        <v>0</v>
      </c>
      <c r="O180" s="17">
        <v>41501</v>
      </c>
      <c r="P180" s="17">
        <v>40515</v>
      </c>
      <c r="Q180" s="21">
        <v>41501</v>
      </c>
      <c r="R180" s="21">
        <v>6170</v>
      </c>
      <c r="S180" s="17" t="s">
        <v>61</v>
      </c>
      <c r="T180" s="17" t="s">
        <v>68</v>
      </c>
      <c r="U180" s="21">
        <v>54.65</v>
      </c>
      <c r="V180" s="21">
        <v>1</v>
      </c>
      <c r="W180" s="21">
        <v>0</v>
      </c>
      <c r="X180" s="21">
        <v>0</v>
      </c>
      <c r="Y180" s="21">
        <f t="shared" si="12"/>
        <v>0</v>
      </c>
      <c r="Z180" s="21">
        <f t="shared" si="13"/>
        <v>0</v>
      </c>
      <c r="AA180" s="21">
        <v>0.30299999999999999</v>
      </c>
      <c r="AB180" s="22">
        <v>9.0341298308211E-4</v>
      </c>
      <c r="AC180">
        <f t="shared" si="14"/>
        <v>2</v>
      </c>
      <c r="AD180">
        <f t="shared" si="15"/>
        <v>0</v>
      </c>
      <c r="AE180">
        <f t="shared" si="16"/>
        <v>0</v>
      </c>
      <c r="AF180">
        <f>'TP Factors'!$D$5</f>
        <v>0.88209793191670816</v>
      </c>
      <c r="AG180">
        <f t="shared" si="17"/>
        <v>0</v>
      </c>
    </row>
    <row r="181" spans="1:33">
      <c r="A181" s="17" t="s">
        <v>56</v>
      </c>
      <c r="B181" s="17">
        <v>14</v>
      </c>
      <c r="C181" s="17" t="s">
        <v>57</v>
      </c>
      <c r="D181" s="18">
        <v>33.47</v>
      </c>
      <c r="E181" s="17" t="s">
        <v>58</v>
      </c>
      <c r="F181" s="17">
        <v>3456</v>
      </c>
      <c r="G181" s="19">
        <v>0</v>
      </c>
      <c r="H181" s="17" t="s">
        <v>59</v>
      </c>
      <c r="I181" s="17" t="s">
        <v>60</v>
      </c>
      <c r="J181" s="17">
        <v>5289</v>
      </c>
      <c r="K181" s="20">
        <v>1675.84878923</v>
      </c>
      <c r="L181" s="20">
        <v>33525.679635699998</v>
      </c>
      <c r="M181" s="18">
        <v>0</v>
      </c>
      <c r="N181" s="18">
        <v>0</v>
      </c>
      <c r="O181" s="17">
        <v>41605</v>
      </c>
      <c r="P181" s="17">
        <v>40619</v>
      </c>
      <c r="Q181" s="21">
        <v>41605</v>
      </c>
      <c r="R181" s="21">
        <v>6170</v>
      </c>
      <c r="S181" s="17" t="s">
        <v>61</v>
      </c>
      <c r="T181" s="17" t="s">
        <v>68</v>
      </c>
      <c r="U181" s="21">
        <v>54.65</v>
      </c>
      <c r="V181" s="21">
        <v>1</v>
      </c>
      <c r="W181" s="21">
        <v>0</v>
      </c>
      <c r="X181" s="21">
        <v>0</v>
      </c>
      <c r="Y181" s="21">
        <f t="shared" si="12"/>
        <v>0</v>
      </c>
      <c r="Z181" s="21">
        <f t="shared" si="13"/>
        <v>0</v>
      </c>
      <c r="AA181" s="21">
        <v>0.30299999999999999</v>
      </c>
      <c r="AB181" s="22">
        <v>8.1979650218957998E-4</v>
      </c>
      <c r="AC181">
        <f t="shared" si="14"/>
        <v>1</v>
      </c>
      <c r="AD181">
        <f t="shared" si="15"/>
        <v>0</v>
      </c>
      <c r="AE181">
        <f t="shared" si="16"/>
        <v>0</v>
      </c>
      <c r="AF181">
        <f>'TP Factors'!$D$5</f>
        <v>0.88209793191670816</v>
      </c>
      <c r="AG181">
        <f t="shared" si="17"/>
        <v>0</v>
      </c>
    </row>
    <row r="182" spans="1:33">
      <c r="A182" s="17" t="s">
        <v>56</v>
      </c>
      <c r="B182" s="17">
        <v>14</v>
      </c>
      <c r="C182" s="17" t="s">
        <v>57</v>
      </c>
      <c r="D182" s="18">
        <v>33.47</v>
      </c>
      <c r="E182" s="17" t="s">
        <v>58</v>
      </c>
      <c r="F182" s="17">
        <v>3456</v>
      </c>
      <c r="G182" s="19">
        <v>30.5</v>
      </c>
      <c r="H182" s="17" t="s">
        <v>59</v>
      </c>
      <c r="I182" s="17" t="s">
        <v>60</v>
      </c>
      <c r="J182" s="17">
        <v>24</v>
      </c>
      <c r="K182" s="20">
        <v>67.292510905499995</v>
      </c>
      <c r="L182" s="20">
        <v>175.04553052</v>
      </c>
      <c r="M182" s="18">
        <v>0.05</v>
      </c>
      <c r="N182" s="18">
        <v>0.01</v>
      </c>
      <c r="O182" s="17">
        <v>41629</v>
      </c>
      <c r="P182" s="17">
        <v>40642</v>
      </c>
      <c r="Q182" s="21">
        <v>41629</v>
      </c>
      <c r="R182" s="21">
        <v>2210</v>
      </c>
      <c r="S182" s="17" t="s">
        <v>61</v>
      </c>
      <c r="T182" s="17" t="s">
        <v>63</v>
      </c>
      <c r="U182" s="21">
        <v>54.65</v>
      </c>
      <c r="V182" s="21">
        <v>1</v>
      </c>
      <c r="W182" s="21">
        <v>1.92</v>
      </c>
      <c r="X182" s="21">
        <v>0.50600000000000001</v>
      </c>
      <c r="Y182" s="21">
        <f t="shared" si="12"/>
        <v>1.92</v>
      </c>
      <c r="Z182" s="21">
        <f t="shared" si="13"/>
        <v>0.50600000000000001</v>
      </c>
      <c r="AA182" s="21">
        <v>0.26800000000000002</v>
      </c>
      <c r="AB182" s="22">
        <v>4.2267630422901499E-2</v>
      </c>
      <c r="AC182">
        <f t="shared" si="14"/>
        <v>64</v>
      </c>
      <c r="AD182">
        <f t="shared" si="15"/>
        <v>0</v>
      </c>
      <c r="AE182">
        <f t="shared" si="16"/>
        <v>0.1</v>
      </c>
      <c r="AF182">
        <f>'TP Factors'!$D$5</f>
        <v>0.88209793191670816</v>
      </c>
      <c r="AG182">
        <f t="shared" si="17"/>
        <v>0.1</v>
      </c>
    </row>
    <row r="183" spans="1:33">
      <c r="A183" s="17" t="s">
        <v>56</v>
      </c>
      <c r="B183" s="17">
        <v>14</v>
      </c>
      <c r="C183" s="17" t="s">
        <v>57</v>
      </c>
      <c r="D183" s="18">
        <v>33.47</v>
      </c>
      <c r="E183" s="17" t="s">
        <v>58</v>
      </c>
      <c r="F183" s="17">
        <v>3456</v>
      </c>
      <c r="G183" s="19">
        <v>0</v>
      </c>
      <c r="H183" s="17" t="s">
        <v>59</v>
      </c>
      <c r="I183" s="17" t="s">
        <v>60</v>
      </c>
      <c r="J183" s="17">
        <v>5053</v>
      </c>
      <c r="K183" s="20">
        <v>1228.1763412099999</v>
      </c>
      <c r="L183" s="20">
        <v>32027.608294500002</v>
      </c>
      <c r="M183" s="18">
        <v>0</v>
      </c>
      <c r="N183" s="18">
        <v>0</v>
      </c>
      <c r="O183" s="17">
        <v>39708</v>
      </c>
      <c r="P183" s="17">
        <v>38738</v>
      </c>
      <c r="Q183" s="21">
        <v>39708</v>
      </c>
      <c r="R183" s="21">
        <v>6300</v>
      </c>
      <c r="S183" s="17" t="s">
        <v>61</v>
      </c>
      <c r="T183" s="17" t="s">
        <v>76</v>
      </c>
      <c r="U183" s="21">
        <v>54.65</v>
      </c>
      <c r="V183" s="21">
        <v>1</v>
      </c>
      <c r="W183" s="21">
        <v>0</v>
      </c>
      <c r="X183" s="21">
        <v>0</v>
      </c>
      <c r="Y183" s="21">
        <f t="shared" si="12"/>
        <v>0</v>
      </c>
      <c r="Z183" s="21">
        <f t="shared" si="13"/>
        <v>0</v>
      </c>
      <c r="AA183" s="21">
        <v>0.30299999999999999</v>
      </c>
      <c r="AB183" s="22">
        <v>6.0041884386069101E-3</v>
      </c>
      <c r="AC183">
        <f t="shared" si="14"/>
        <v>10</v>
      </c>
      <c r="AD183">
        <f t="shared" si="15"/>
        <v>0</v>
      </c>
      <c r="AE183">
        <f t="shared" si="16"/>
        <v>0</v>
      </c>
      <c r="AF183">
        <f>'TP Factors'!$D$5</f>
        <v>0.88209793191670816</v>
      </c>
      <c r="AG183">
        <f t="shared" si="17"/>
        <v>0</v>
      </c>
    </row>
    <row r="184" spans="1:33">
      <c r="A184" s="17" t="s">
        <v>56</v>
      </c>
      <c r="B184" s="17">
        <v>14</v>
      </c>
      <c r="C184" s="17" t="s">
        <v>57</v>
      </c>
      <c r="D184" s="18">
        <v>33.47</v>
      </c>
      <c r="E184" s="17" t="s">
        <v>58</v>
      </c>
      <c r="F184" s="17">
        <v>3456</v>
      </c>
      <c r="G184" s="19">
        <v>3</v>
      </c>
      <c r="H184" s="17" t="s">
        <v>59</v>
      </c>
      <c r="I184" s="17" t="s">
        <v>60</v>
      </c>
      <c r="J184" s="17">
        <v>30107</v>
      </c>
      <c r="K184" s="20">
        <v>5136.8065800000004</v>
      </c>
      <c r="L184" s="20">
        <v>144562.70626100001</v>
      </c>
      <c r="M184" s="18">
        <v>36.130000000000003</v>
      </c>
      <c r="N184" s="18">
        <v>1.93</v>
      </c>
      <c r="O184" s="17">
        <v>39816</v>
      </c>
      <c r="P184" s="17">
        <v>38843</v>
      </c>
      <c r="Q184" s="21">
        <v>39816</v>
      </c>
      <c r="R184" s="21">
        <v>3200</v>
      </c>
      <c r="S184" s="17" t="s">
        <v>61</v>
      </c>
      <c r="T184" s="17" t="s">
        <v>85</v>
      </c>
      <c r="U184" s="21">
        <v>54.65</v>
      </c>
      <c r="V184" s="21">
        <v>1</v>
      </c>
      <c r="W184" s="21">
        <v>1.25</v>
      </c>
      <c r="X184" s="21">
        <v>6.4000000000000001E-2</v>
      </c>
      <c r="Y184" s="21">
        <f t="shared" si="12"/>
        <v>1.25</v>
      </c>
      <c r="Z184" s="21">
        <f t="shared" si="13"/>
        <v>6.4000000000000001E-2</v>
      </c>
      <c r="AA184" s="21">
        <v>0.4</v>
      </c>
      <c r="AB184" s="22">
        <v>2.48355764963538E-2</v>
      </c>
      <c r="AC184">
        <f t="shared" si="14"/>
        <v>56</v>
      </c>
      <c r="AD184">
        <f t="shared" si="15"/>
        <v>0</v>
      </c>
      <c r="AE184">
        <f t="shared" si="16"/>
        <v>0</v>
      </c>
      <c r="AF184">
        <f>'TP Factors'!$D$5</f>
        <v>0.88209793191670816</v>
      </c>
      <c r="AG184">
        <f t="shared" si="17"/>
        <v>0</v>
      </c>
    </row>
    <row r="185" spans="1:33">
      <c r="A185" s="17" t="s">
        <v>56</v>
      </c>
      <c r="B185" s="17">
        <v>14</v>
      </c>
      <c r="C185" s="17" t="s">
        <v>57</v>
      </c>
      <c r="D185" s="18">
        <v>33.47</v>
      </c>
      <c r="E185" s="17" t="s">
        <v>58</v>
      </c>
      <c r="F185" s="17">
        <v>3456</v>
      </c>
      <c r="G185" s="19">
        <v>30.5</v>
      </c>
      <c r="H185" s="17" t="s">
        <v>59</v>
      </c>
      <c r="I185" s="17" t="s">
        <v>60</v>
      </c>
      <c r="J185" s="17">
        <v>116863</v>
      </c>
      <c r="K185" s="20">
        <v>10296.4052285</v>
      </c>
      <c r="L185" s="20">
        <v>837504.33888699999</v>
      </c>
      <c r="M185" s="18">
        <v>224.38</v>
      </c>
      <c r="N185" s="18">
        <v>59.13</v>
      </c>
      <c r="O185" s="17">
        <v>39973</v>
      </c>
      <c r="P185" s="17">
        <v>39000</v>
      </c>
      <c r="Q185" s="21">
        <v>39973</v>
      </c>
      <c r="R185" s="21">
        <v>2210</v>
      </c>
      <c r="S185" s="17" t="s">
        <v>61</v>
      </c>
      <c r="T185" s="17" t="s">
        <v>63</v>
      </c>
      <c r="U185" s="21">
        <v>54.65</v>
      </c>
      <c r="V185" s="21">
        <v>1</v>
      </c>
      <c r="W185" s="21">
        <v>1.92</v>
      </c>
      <c r="X185" s="21">
        <v>0.50600000000000001</v>
      </c>
      <c r="Y185" s="21">
        <f t="shared" si="12"/>
        <v>1.92</v>
      </c>
      <c r="Z185" s="21">
        <f t="shared" si="13"/>
        <v>0.50600000000000001</v>
      </c>
      <c r="AA185" s="21">
        <v>0.26800000000000002</v>
      </c>
      <c r="AB185" s="22">
        <v>5.2224718172878699</v>
      </c>
      <c r="AC185">
        <f t="shared" si="14"/>
        <v>7862</v>
      </c>
      <c r="AD185">
        <f t="shared" si="15"/>
        <v>33</v>
      </c>
      <c r="AE185">
        <f t="shared" si="16"/>
        <v>8.8000000000000007</v>
      </c>
      <c r="AF185">
        <f>'TP Factors'!$D$5</f>
        <v>0.88209793191670816</v>
      </c>
      <c r="AG185">
        <f t="shared" si="17"/>
        <v>7.8</v>
      </c>
    </row>
    <row r="186" spans="1:33">
      <c r="A186" s="17" t="s">
        <v>56</v>
      </c>
      <c r="B186" s="17">
        <v>14</v>
      </c>
      <c r="C186" s="17" t="s">
        <v>57</v>
      </c>
      <c r="D186" s="18">
        <v>33.47</v>
      </c>
      <c r="E186" s="17" t="s">
        <v>58</v>
      </c>
      <c r="F186" s="17">
        <v>3456</v>
      </c>
      <c r="G186" s="19">
        <v>0</v>
      </c>
      <c r="H186" s="17" t="s">
        <v>59</v>
      </c>
      <c r="I186" s="17" t="s">
        <v>60</v>
      </c>
      <c r="J186" s="17">
        <v>4524</v>
      </c>
      <c r="K186" s="20">
        <v>970.08436954299998</v>
      </c>
      <c r="L186" s="20">
        <v>28677.745131200001</v>
      </c>
      <c r="M186" s="18">
        <v>0</v>
      </c>
      <c r="N186" s="18">
        <v>0</v>
      </c>
      <c r="O186" s="17">
        <v>40458</v>
      </c>
      <c r="P186" s="17">
        <v>39483</v>
      </c>
      <c r="Q186" s="21">
        <v>40458</v>
      </c>
      <c r="R186" s="21">
        <v>6300</v>
      </c>
      <c r="S186" s="17" t="s">
        <v>61</v>
      </c>
      <c r="T186" s="17" t="s">
        <v>76</v>
      </c>
      <c r="U186" s="21">
        <v>54.65</v>
      </c>
      <c r="V186" s="21">
        <v>1</v>
      </c>
      <c r="W186" s="21">
        <v>0</v>
      </c>
      <c r="X186" s="21">
        <v>0</v>
      </c>
      <c r="Y186" s="21">
        <f t="shared" si="12"/>
        <v>0</v>
      </c>
      <c r="Z186" s="21">
        <f t="shared" si="13"/>
        <v>0</v>
      </c>
      <c r="AA186" s="21">
        <v>0.30299999999999999</v>
      </c>
      <c r="AB186" s="22">
        <v>2.5464685463382E-3</v>
      </c>
      <c r="AC186">
        <f t="shared" si="14"/>
        <v>4</v>
      </c>
      <c r="AD186">
        <f t="shared" si="15"/>
        <v>0</v>
      </c>
      <c r="AE186">
        <f t="shared" si="16"/>
        <v>0</v>
      </c>
      <c r="AF186">
        <f>'TP Factors'!$D$5</f>
        <v>0.88209793191670816</v>
      </c>
      <c r="AG186">
        <f t="shared" si="17"/>
        <v>0</v>
      </c>
    </row>
    <row r="187" spans="1:33">
      <c r="A187" s="17" t="s">
        <v>56</v>
      </c>
      <c r="B187" s="17">
        <v>14</v>
      </c>
      <c r="C187" s="17" t="s">
        <v>57</v>
      </c>
      <c r="D187" s="18">
        <v>33.47</v>
      </c>
      <c r="E187" s="17" t="s">
        <v>58</v>
      </c>
      <c r="F187" s="17">
        <v>3456</v>
      </c>
      <c r="G187" s="19">
        <v>3</v>
      </c>
      <c r="H187" s="17" t="s">
        <v>59</v>
      </c>
      <c r="I187" s="17" t="s">
        <v>60</v>
      </c>
      <c r="J187" s="17">
        <v>1761</v>
      </c>
      <c r="K187" s="20">
        <v>440.97385057999998</v>
      </c>
      <c r="L187" s="20">
        <v>8455.9519740899996</v>
      </c>
      <c r="M187" s="18">
        <v>2.11</v>
      </c>
      <c r="N187" s="18">
        <v>0.11</v>
      </c>
      <c r="O187" s="17">
        <v>40489</v>
      </c>
      <c r="P187" s="17">
        <v>39513</v>
      </c>
      <c r="Q187" s="21">
        <v>40489</v>
      </c>
      <c r="R187" s="21">
        <v>3200</v>
      </c>
      <c r="S187" s="17" t="s">
        <v>61</v>
      </c>
      <c r="T187" s="17" t="s">
        <v>85</v>
      </c>
      <c r="U187" s="21">
        <v>54.65</v>
      </c>
      <c r="V187" s="21">
        <v>1</v>
      </c>
      <c r="W187" s="21">
        <v>1.25</v>
      </c>
      <c r="X187" s="21">
        <v>6.4000000000000001E-2</v>
      </c>
      <c r="Y187" s="21">
        <f t="shared" si="12"/>
        <v>1.25</v>
      </c>
      <c r="Z187" s="21">
        <f t="shared" si="13"/>
        <v>6.4000000000000001E-2</v>
      </c>
      <c r="AA187" s="21">
        <v>0.4</v>
      </c>
      <c r="AB187" s="22">
        <v>1.37701263841423E-2</v>
      </c>
      <c r="AC187">
        <f t="shared" si="14"/>
        <v>31</v>
      </c>
      <c r="AD187">
        <f t="shared" si="15"/>
        <v>0</v>
      </c>
      <c r="AE187">
        <f t="shared" si="16"/>
        <v>0</v>
      </c>
      <c r="AF187">
        <f>'TP Factors'!$D$5</f>
        <v>0.88209793191670816</v>
      </c>
      <c r="AG187">
        <f t="shared" si="17"/>
        <v>0</v>
      </c>
    </row>
    <row r="188" spans="1:33">
      <c r="A188" s="17" t="s">
        <v>56</v>
      </c>
      <c r="B188" s="17">
        <v>14</v>
      </c>
      <c r="C188" s="17" t="s">
        <v>57</v>
      </c>
      <c r="D188" s="18">
        <v>33.47</v>
      </c>
      <c r="E188" s="17" t="s">
        <v>58</v>
      </c>
      <c r="F188" s="17">
        <v>3456</v>
      </c>
      <c r="G188" s="19">
        <v>0</v>
      </c>
      <c r="H188" s="17" t="s">
        <v>59</v>
      </c>
      <c r="I188" s="17" t="s">
        <v>60</v>
      </c>
      <c r="J188" s="17">
        <v>4746</v>
      </c>
      <c r="K188" s="20">
        <v>825.88068709100003</v>
      </c>
      <c r="L188" s="20">
        <v>30084.155435100001</v>
      </c>
      <c r="M188" s="18">
        <v>0</v>
      </c>
      <c r="N188" s="18">
        <v>0</v>
      </c>
      <c r="O188" s="17">
        <v>40502</v>
      </c>
      <c r="P188" s="17">
        <v>39526</v>
      </c>
      <c r="Q188" s="21">
        <v>40502</v>
      </c>
      <c r="R188" s="21">
        <v>6170</v>
      </c>
      <c r="S188" s="17" t="s">
        <v>61</v>
      </c>
      <c r="T188" s="17" t="s">
        <v>68</v>
      </c>
      <c r="U188" s="21">
        <v>54.65</v>
      </c>
      <c r="V188" s="21">
        <v>1</v>
      </c>
      <c r="W188" s="21">
        <v>0</v>
      </c>
      <c r="X188" s="21">
        <v>0</v>
      </c>
      <c r="Y188" s="21">
        <f t="shared" si="12"/>
        <v>0</v>
      </c>
      <c r="Z188" s="21">
        <f t="shared" si="13"/>
        <v>0</v>
      </c>
      <c r="AA188" s="21">
        <v>0.30299999999999999</v>
      </c>
      <c r="AB188" s="22">
        <v>1.1469283167009301E-2</v>
      </c>
      <c r="AC188">
        <f t="shared" si="14"/>
        <v>20</v>
      </c>
      <c r="AD188">
        <f t="shared" si="15"/>
        <v>0</v>
      </c>
      <c r="AE188">
        <f t="shared" si="16"/>
        <v>0</v>
      </c>
      <c r="AF188">
        <f>'TP Factors'!$D$5</f>
        <v>0.88209793191670816</v>
      </c>
      <c r="AG188">
        <f t="shared" si="17"/>
        <v>0</v>
      </c>
    </row>
    <row r="189" spans="1:33">
      <c r="A189" s="17" t="s">
        <v>56</v>
      </c>
      <c r="B189" s="17">
        <v>14</v>
      </c>
      <c r="C189" s="17" t="s">
        <v>57</v>
      </c>
      <c r="D189" s="18">
        <v>33.47</v>
      </c>
      <c r="E189" s="17" t="s">
        <v>58</v>
      </c>
      <c r="F189" s="17">
        <v>3456</v>
      </c>
      <c r="G189" s="19">
        <v>30.5</v>
      </c>
      <c r="H189" s="17" t="s">
        <v>59</v>
      </c>
      <c r="I189" s="17" t="s">
        <v>60</v>
      </c>
      <c r="J189" s="17">
        <v>4230</v>
      </c>
      <c r="K189" s="20">
        <v>773.13494031100004</v>
      </c>
      <c r="L189" s="20">
        <v>30312.337527200001</v>
      </c>
      <c r="M189" s="18">
        <v>8.1199999999999992</v>
      </c>
      <c r="N189" s="18">
        <v>2.14</v>
      </c>
      <c r="O189" s="17">
        <v>40566</v>
      </c>
      <c r="P189" s="17">
        <v>39588</v>
      </c>
      <c r="Q189" s="21">
        <v>40566</v>
      </c>
      <c r="R189" s="21">
        <v>2210</v>
      </c>
      <c r="S189" s="17" t="s">
        <v>61</v>
      </c>
      <c r="T189" s="17" t="s">
        <v>63</v>
      </c>
      <c r="U189" s="21">
        <v>54.65</v>
      </c>
      <c r="V189" s="21">
        <v>1</v>
      </c>
      <c r="W189" s="21">
        <v>1.92</v>
      </c>
      <c r="X189" s="21">
        <v>0.50600000000000001</v>
      </c>
      <c r="Y189" s="21">
        <f t="shared" si="12"/>
        <v>1.92</v>
      </c>
      <c r="Z189" s="21">
        <f t="shared" si="13"/>
        <v>0.50600000000000001</v>
      </c>
      <c r="AA189" s="21">
        <v>0.26800000000000002</v>
      </c>
      <c r="AB189" s="22">
        <v>7.3262600357548404</v>
      </c>
      <c r="AC189">
        <f t="shared" si="14"/>
        <v>11030</v>
      </c>
      <c r="AD189">
        <f t="shared" si="15"/>
        <v>47</v>
      </c>
      <c r="AE189">
        <f t="shared" si="16"/>
        <v>12.3</v>
      </c>
      <c r="AF189">
        <f>'TP Factors'!$D$5</f>
        <v>0.88209793191670816</v>
      </c>
      <c r="AG189">
        <f t="shared" si="17"/>
        <v>10.8</v>
      </c>
    </row>
    <row r="190" spans="1:33">
      <c r="A190" s="17" t="s">
        <v>56</v>
      </c>
      <c r="B190" s="17">
        <v>14</v>
      </c>
      <c r="C190" s="17" t="s">
        <v>57</v>
      </c>
      <c r="D190" s="18">
        <v>33.47</v>
      </c>
      <c r="E190" s="17" t="s">
        <v>58</v>
      </c>
      <c r="F190" s="17">
        <v>3456</v>
      </c>
      <c r="G190" s="19">
        <v>30.5</v>
      </c>
      <c r="H190" s="17" t="s">
        <v>59</v>
      </c>
      <c r="I190" s="17" t="s">
        <v>60</v>
      </c>
      <c r="J190" s="17">
        <v>243</v>
      </c>
      <c r="K190" s="20">
        <v>230.46684681900001</v>
      </c>
      <c r="L190" s="20">
        <v>1739.6300650400001</v>
      </c>
      <c r="M190" s="18">
        <v>0.47</v>
      </c>
      <c r="N190" s="18">
        <v>0.12</v>
      </c>
      <c r="O190" s="17">
        <v>40579</v>
      </c>
      <c r="P190" s="17">
        <v>39601</v>
      </c>
      <c r="Q190" s="21">
        <v>40579</v>
      </c>
      <c r="R190" s="21">
        <v>2210</v>
      </c>
      <c r="S190" s="17" t="s">
        <v>61</v>
      </c>
      <c r="T190" s="17" t="s">
        <v>63</v>
      </c>
      <c r="U190" s="21">
        <v>54.65</v>
      </c>
      <c r="V190" s="21">
        <v>1</v>
      </c>
      <c r="W190" s="21">
        <v>1.92</v>
      </c>
      <c r="X190" s="21">
        <v>0.50600000000000001</v>
      </c>
      <c r="Y190" s="21">
        <f t="shared" si="12"/>
        <v>1.92</v>
      </c>
      <c r="Z190" s="21">
        <f t="shared" si="13"/>
        <v>0.50600000000000001</v>
      </c>
      <c r="AA190" s="21">
        <v>0.26800000000000002</v>
      </c>
      <c r="AB190" s="22">
        <v>0.41830574447218999</v>
      </c>
      <c r="AC190">
        <f t="shared" si="14"/>
        <v>630</v>
      </c>
      <c r="AD190">
        <f t="shared" si="15"/>
        <v>3</v>
      </c>
      <c r="AE190">
        <f t="shared" si="16"/>
        <v>0.7</v>
      </c>
      <c r="AF190">
        <f>'TP Factors'!$D$5</f>
        <v>0.88209793191670816</v>
      </c>
      <c r="AG190">
        <f t="shared" si="17"/>
        <v>0.6</v>
      </c>
    </row>
    <row r="191" spans="1:33">
      <c r="A191" s="17" t="s">
        <v>56</v>
      </c>
      <c r="B191" s="17">
        <v>14</v>
      </c>
      <c r="C191" s="17" t="s">
        <v>57</v>
      </c>
      <c r="D191" s="18">
        <v>33.47</v>
      </c>
      <c r="E191" s="17" t="s">
        <v>58</v>
      </c>
      <c r="F191" s="17">
        <v>3456</v>
      </c>
      <c r="G191" s="19">
        <v>0</v>
      </c>
      <c r="H191" s="17" t="s">
        <v>59</v>
      </c>
      <c r="I191" s="17" t="s">
        <v>60</v>
      </c>
      <c r="J191" s="17">
        <v>82</v>
      </c>
      <c r="K191" s="20">
        <v>144.936124186</v>
      </c>
      <c r="L191" s="20">
        <v>522.42657447700003</v>
      </c>
      <c r="M191" s="18">
        <v>0</v>
      </c>
      <c r="N191" s="18">
        <v>0</v>
      </c>
      <c r="O191" s="17">
        <v>40613</v>
      </c>
      <c r="P191" s="17">
        <v>39635</v>
      </c>
      <c r="Q191" s="21">
        <v>40613</v>
      </c>
      <c r="R191" s="21">
        <v>6170</v>
      </c>
      <c r="S191" s="17" t="s">
        <v>61</v>
      </c>
      <c r="T191" s="17" t="s">
        <v>68</v>
      </c>
      <c r="U191" s="21">
        <v>54.65</v>
      </c>
      <c r="V191" s="21">
        <v>1</v>
      </c>
      <c r="W191" s="21">
        <v>0</v>
      </c>
      <c r="X191" s="21">
        <v>0</v>
      </c>
      <c r="Y191" s="21">
        <f t="shared" si="12"/>
        <v>0</v>
      </c>
      <c r="Z191" s="21">
        <f t="shared" si="13"/>
        <v>0</v>
      </c>
      <c r="AA191" s="21">
        <v>0.30299999999999999</v>
      </c>
      <c r="AB191" s="22">
        <v>7.4678809644623996E-4</v>
      </c>
      <c r="AC191">
        <f t="shared" si="14"/>
        <v>1</v>
      </c>
      <c r="AD191">
        <f t="shared" si="15"/>
        <v>0</v>
      </c>
      <c r="AE191">
        <f t="shared" si="16"/>
        <v>0</v>
      </c>
      <c r="AF191">
        <f>'TP Factors'!$D$5</f>
        <v>0.88209793191670816</v>
      </c>
      <c r="AG191">
        <f t="shared" si="17"/>
        <v>0</v>
      </c>
    </row>
    <row r="192" spans="1:33">
      <c r="A192" s="17" t="s">
        <v>56</v>
      </c>
      <c r="B192" s="17">
        <v>14</v>
      </c>
      <c r="C192" s="17" t="s">
        <v>57</v>
      </c>
      <c r="D192" s="18">
        <v>33.47</v>
      </c>
      <c r="E192" s="17" t="s">
        <v>58</v>
      </c>
      <c r="F192" s="17">
        <v>3456</v>
      </c>
      <c r="G192" s="19">
        <v>30.5</v>
      </c>
      <c r="H192" s="17" t="s">
        <v>59</v>
      </c>
      <c r="I192" s="17" t="s">
        <v>60</v>
      </c>
      <c r="J192" s="17">
        <v>75</v>
      </c>
      <c r="K192" s="20">
        <v>200.522876935</v>
      </c>
      <c r="L192" s="20">
        <v>538.90041084100005</v>
      </c>
      <c r="M192" s="18">
        <v>0.14000000000000001</v>
      </c>
      <c r="N192" s="18">
        <v>0.04</v>
      </c>
      <c r="O192" s="17">
        <v>40619</v>
      </c>
      <c r="P192" s="17">
        <v>39641</v>
      </c>
      <c r="Q192" s="21">
        <v>40619</v>
      </c>
      <c r="R192" s="21">
        <v>2210</v>
      </c>
      <c r="S192" s="17" t="s">
        <v>61</v>
      </c>
      <c r="T192" s="17" t="s">
        <v>63</v>
      </c>
      <c r="U192" s="21">
        <v>54.65</v>
      </c>
      <c r="V192" s="21">
        <v>1</v>
      </c>
      <c r="W192" s="21">
        <v>1.92</v>
      </c>
      <c r="X192" s="21">
        <v>0.50600000000000001</v>
      </c>
      <c r="Y192" s="21">
        <f t="shared" si="12"/>
        <v>1.92</v>
      </c>
      <c r="Z192" s="21">
        <f t="shared" si="13"/>
        <v>0.50600000000000001</v>
      </c>
      <c r="AA192" s="21">
        <v>0.26800000000000002</v>
      </c>
      <c r="AB192" s="22">
        <v>0.12528025648494501</v>
      </c>
      <c r="AC192">
        <f t="shared" si="14"/>
        <v>189</v>
      </c>
      <c r="AD192">
        <f t="shared" si="15"/>
        <v>1</v>
      </c>
      <c r="AE192">
        <f t="shared" si="16"/>
        <v>0.2</v>
      </c>
      <c r="AF192">
        <f>'TP Factors'!$D$5</f>
        <v>0.88209793191670816</v>
      </c>
      <c r="AG192">
        <f t="shared" si="17"/>
        <v>0.2</v>
      </c>
    </row>
    <row r="193" spans="1:33">
      <c r="A193" s="17" t="s">
        <v>56</v>
      </c>
      <c r="B193" s="17">
        <v>14</v>
      </c>
      <c r="C193" s="17" t="s">
        <v>57</v>
      </c>
      <c r="D193" s="18">
        <v>33.47</v>
      </c>
      <c r="E193" s="17" t="s">
        <v>58</v>
      </c>
      <c r="F193" s="17">
        <v>3456</v>
      </c>
      <c r="G193" s="19">
        <v>0</v>
      </c>
      <c r="H193" s="17" t="s">
        <v>59</v>
      </c>
      <c r="I193" s="17" t="s">
        <v>60</v>
      </c>
      <c r="J193" s="17">
        <v>1444</v>
      </c>
      <c r="K193" s="20">
        <v>475.527414695</v>
      </c>
      <c r="L193" s="20">
        <v>9153.4358181900006</v>
      </c>
      <c r="M193" s="18">
        <v>0</v>
      </c>
      <c r="N193" s="18">
        <v>0</v>
      </c>
      <c r="O193" s="17">
        <v>40679</v>
      </c>
      <c r="P193" s="17">
        <v>39701</v>
      </c>
      <c r="Q193" s="21">
        <v>40679</v>
      </c>
      <c r="R193" s="21">
        <v>6460</v>
      </c>
      <c r="S193" s="17" t="s">
        <v>61</v>
      </c>
      <c r="T193" s="17" t="s">
        <v>62</v>
      </c>
      <c r="U193" s="21">
        <v>54.65</v>
      </c>
      <c r="V193" s="21">
        <v>1</v>
      </c>
      <c r="W193" s="21">
        <v>0</v>
      </c>
      <c r="X193" s="21">
        <v>0</v>
      </c>
      <c r="Y193" s="21">
        <f t="shared" si="12"/>
        <v>0</v>
      </c>
      <c r="Z193" s="21">
        <f t="shared" si="13"/>
        <v>0</v>
      </c>
      <c r="AA193" s="21">
        <v>0.30299999999999999</v>
      </c>
      <c r="AB193" s="22">
        <v>7.56905788149088E-3</v>
      </c>
      <c r="AC193">
        <f t="shared" si="14"/>
        <v>13</v>
      </c>
      <c r="AD193">
        <f t="shared" si="15"/>
        <v>0</v>
      </c>
      <c r="AE193">
        <f t="shared" si="16"/>
        <v>0</v>
      </c>
      <c r="AF193">
        <f>'TP Factors'!$D$5</f>
        <v>0.88209793191670816</v>
      </c>
      <c r="AG193">
        <f t="shared" si="17"/>
        <v>0</v>
      </c>
    </row>
    <row r="194" spans="1:33">
      <c r="A194" s="17" t="s">
        <v>56</v>
      </c>
      <c r="B194" s="17">
        <v>14</v>
      </c>
      <c r="C194" s="17" t="s">
        <v>57</v>
      </c>
      <c r="D194" s="18">
        <v>33.47</v>
      </c>
      <c r="E194" s="17" t="s">
        <v>58</v>
      </c>
      <c r="F194" s="17">
        <v>3456</v>
      </c>
      <c r="G194" s="19">
        <v>0</v>
      </c>
      <c r="H194" s="17" t="s">
        <v>59</v>
      </c>
      <c r="I194" s="17" t="s">
        <v>60</v>
      </c>
      <c r="J194" s="17">
        <v>117</v>
      </c>
      <c r="K194" s="20">
        <v>149.74453065200001</v>
      </c>
      <c r="L194" s="20">
        <v>739.69936698399999</v>
      </c>
      <c r="M194" s="18">
        <v>0</v>
      </c>
      <c r="N194" s="18">
        <v>0</v>
      </c>
      <c r="O194" s="17">
        <v>40689</v>
      </c>
      <c r="P194" s="17">
        <v>39710</v>
      </c>
      <c r="Q194" s="21">
        <v>40689</v>
      </c>
      <c r="R194" s="21">
        <v>6460</v>
      </c>
      <c r="S194" s="17" t="s">
        <v>61</v>
      </c>
      <c r="T194" s="17" t="s">
        <v>62</v>
      </c>
      <c r="U194" s="21">
        <v>54.65</v>
      </c>
      <c r="V194" s="21">
        <v>1</v>
      </c>
      <c r="W194" s="21">
        <v>0</v>
      </c>
      <c r="X194" s="21">
        <v>0</v>
      </c>
      <c r="Y194" s="21">
        <f t="shared" si="12"/>
        <v>0</v>
      </c>
      <c r="Z194" s="21">
        <f t="shared" si="13"/>
        <v>0</v>
      </c>
      <c r="AA194" s="21">
        <v>0.30299999999999999</v>
      </c>
      <c r="AB194" s="22">
        <v>2.3975579116317699E-2</v>
      </c>
      <c r="AC194">
        <f t="shared" si="14"/>
        <v>41</v>
      </c>
      <c r="AD194">
        <f t="shared" si="15"/>
        <v>0</v>
      </c>
      <c r="AE194">
        <f t="shared" si="16"/>
        <v>0</v>
      </c>
      <c r="AF194">
        <f>'TP Factors'!$D$5</f>
        <v>0.88209793191670816</v>
      </c>
      <c r="AG194">
        <f t="shared" si="17"/>
        <v>0</v>
      </c>
    </row>
    <row r="195" spans="1:33">
      <c r="A195" s="17" t="s">
        <v>56</v>
      </c>
      <c r="B195" s="17">
        <v>14</v>
      </c>
      <c r="C195" s="17" t="s">
        <v>57</v>
      </c>
      <c r="D195" s="18">
        <v>33.47</v>
      </c>
      <c r="E195" s="17" t="s">
        <v>58</v>
      </c>
      <c r="F195" s="17">
        <v>3456</v>
      </c>
      <c r="G195" s="19">
        <v>30.5</v>
      </c>
      <c r="H195" s="17" t="s">
        <v>59</v>
      </c>
      <c r="I195" s="17" t="s">
        <v>60</v>
      </c>
      <c r="J195" s="17">
        <v>29</v>
      </c>
      <c r="K195" s="20">
        <v>64.057417349600001</v>
      </c>
      <c r="L195" s="20">
        <v>205.95427853699999</v>
      </c>
      <c r="M195" s="18">
        <v>0.06</v>
      </c>
      <c r="N195" s="18">
        <v>0.01</v>
      </c>
      <c r="O195" s="17">
        <v>40743</v>
      </c>
      <c r="P195" s="17">
        <v>39764</v>
      </c>
      <c r="Q195" s="21">
        <v>40743</v>
      </c>
      <c r="R195" s="21">
        <v>2210</v>
      </c>
      <c r="S195" s="17" t="s">
        <v>61</v>
      </c>
      <c r="T195" s="17" t="s">
        <v>63</v>
      </c>
      <c r="U195" s="21">
        <v>54.65</v>
      </c>
      <c r="V195" s="21">
        <v>1</v>
      </c>
      <c r="W195" s="21">
        <v>1.92</v>
      </c>
      <c r="X195" s="21">
        <v>0.50600000000000001</v>
      </c>
      <c r="Y195" s="21">
        <f t="shared" ref="Y195:Y258" si="18">W195</f>
        <v>1.92</v>
      </c>
      <c r="Z195" s="21">
        <f t="shared" ref="Z195:Z258" si="19">X195</f>
        <v>0.50600000000000001</v>
      </c>
      <c r="AA195" s="21">
        <v>0.26800000000000002</v>
      </c>
      <c r="AB195" s="22">
        <v>1.27436996956389E-2</v>
      </c>
      <c r="AC195">
        <f t="shared" ref="AC195:AC258" si="20">ROUND(AB195*AA195*U195*102.79,0)</f>
        <v>19</v>
      </c>
      <c r="AD195">
        <f t="shared" ref="AD195:AD258" si="21">ROUND(Y195*AC195*0.002205,0)</f>
        <v>0</v>
      </c>
      <c r="AE195">
        <f t="shared" ref="AE195:AE258" si="22">ROUND(Z195*AC195*0.002205,1)</f>
        <v>0</v>
      </c>
      <c r="AF195">
        <f>'TP Factors'!$D$5</f>
        <v>0.88209793191670816</v>
      </c>
      <c r="AG195">
        <f t="shared" ref="AG195:AG258" si="23">ROUND(AE195*AF195,1)</f>
        <v>0</v>
      </c>
    </row>
    <row r="196" spans="1:33">
      <c r="A196" s="17" t="s">
        <v>56</v>
      </c>
      <c r="B196" s="17">
        <v>14</v>
      </c>
      <c r="C196" s="17" t="s">
        <v>57</v>
      </c>
      <c r="D196" s="18">
        <v>33.47</v>
      </c>
      <c r="E196" s="17" t="s">
        <v>58</v>
      </c>
      <c r="F196" s="17">
        <v>3456</v>
      </c>
      <c r="G196" s="19">
        <v>30.5</v>
      </c>
      <c r="H196" s="17" t="s">
        <v>59</v>
      </c>
      <c r="I196" s="17" t="s">
        <v>60</v>
      </c>
      <c r="J196" s="17">
        <v>116863</v>
      </c>
      <c r="K196" s="20">
        <v>10296.4052285</v>
      </c>
      <c r="L196" s="20">
        <v>837504.33888699999</v>
      </c>
      <c r="M196" s="18">
        <v>224.38</v>
      </c>
      <c r="N196" s="18">
        <v>59.13</v>
      </c>
      <c r="O196" s="17">
        <v>39973</v>
      </c>
      <c r="P196" s="17">
        <v>39000</v>
      </c>
      <c r="Q196" s="21">
        <v>39973</v>
      </c>
      <c r="R196" s="21">
        <v>2210</v>
      </c>
      <c r="S196" s="17" t="s">
        <v>61</v>
      </c>
      <c r="T196" s="17" t="s">
        <v>63</v>
      </c>
      <c r="U196" s="21">
        <v>54.65</v>
      </c>
      <c r="V196" s="21">
        <v>1</v>
      </c>
      <c r="W196" s="21">
        <v>1.92</v>
      </c>
      <c r="X196" s="21">
        <v>0.50600000000000001</v>
      </c>
      <c r="Y196" s="21">
        <f t="shared" si="18"/>
        <v>1.92</v>
      </c>
      <c r="Z196" s="21">
        <f t="shared" si="19"/>
        <v>0.50600000000000001</v>
      </c>
      <c r="AA196" s="21">
        <v>0.26800000000000002</v>
      </c>
      <c r="AB196" s="22">
        <v>0.85076164128437004</v>
      </c>
      <c r="AC196">
        <f t="shared" si="20"/>
        <v>1281</v>
      </c>
      <c r="AD196">
        <f t="shared" si="21"/>
        <v>5</v>
      </c>
      <c r="AE196">
        <f t="shared" si="22"/>
        <v>1.4</v>
      </c>
      <c r="AF196">
        <f>'TP Factors'!$D$5</f>
        <v>0.88209793191670816</v>
      </c>
      <c r="AG196">
        <f t="shared" si="23"/>
        <v>1.2</v>
      </c>
    </row>
    <row r="197" spans="1:33">
      <c r="A197" s="17" t="s">
        <v>56</v>
      </c>
      <c r="B197" s="17">
        <v>14</v>
      </c>
      <c r="C197" s="17" t="s">
        <v>57</v>
      </c>
      <c r="D197" s="18">
        <v>33.47</v>
      </c>
      <c r="E197" s="17" t="s">
        <v>58</v>
      </c>
      <c r="F197" s="17">
        <v>3456</v>
      </c>
      <c r="G197" s="19">
        <v>0</v>
      </c>
      <c r="H197" s="17" t="s">
        <v>59</v>
      </c>
      <c r="I197" s="17" t="s">
        <v>60</v>
      </c>
      <c r="J197" s="17">
        <v>4524</v>
      </c>
      <c r="K197" s="20">
        <v>970.08436954299998</v>
      </c>
      <c r="L197" s="20">
        <v>28677.745131200001</v>
      </c>
      <c r="M197" s="18">
        <v>0</v>
      </c>
      <c r="N197" s="18">
        <v>0</v>
      </c>
      <c r="O197" s="17">
        <v>40458</v>
      </c>
      <c r="P197" s="17">
        <v>39483</v>
      </c>
      <c r="Q197" s="21">
        <v>40458</v>
      </c>
      <c r="R197" s="21">
        <v>6300</v>
      </c>
      <c r="S197" s="17" t="s">
        <v>61</v>
      </c>
      <c r="T197" s="17" t="s">
        <v>76</v>
      </c>
      <c r="U197" s="21">
        <v>54.65</v>
      </c>
      <c r="V197" s="21">
        <v>1</v>
      </c>
      <c r="W197" s="21">
        <v>0</v>
      </c>
      <c r="X197" s="21">
        <v>0</v>
      </c>
      <c r="Y197" s="21">
        <f t="shared" si="18"/>
        <v>0</v>
      </c>
      <c r="Z197" s="21">
        <f t="shared" si="19"/>
        <v>0</v>
      </c>
      <c r="AA197" s="21">
        <v>0.30299999999999999</v>
      </c>
      <c r="AB197" s="22">
        <v>1.24007156628273E-2</v>
      </c>
      <c r="AC197">
        <f t="shared" si="20"/>
        <v>21</v>
      </c>
      <c r="AD197">
        <f t="shared" si="21"/>
        <v>0</v>
      </c>
      <c r="AE197">
        <f t="shared" si="22"/>
        <v>0</v>
      </c>
      <c r="AF197">
        <f>'TP Factors'!$D$5</f>
        <v>0.88209793191670816</v>
      </c>
      <c r="AG197">
        <f t="shared" si="23"/>
        <v>0</v>
      </c>
    </row>
    <row r="198" spans="1:33">
      <c r="A198" s="17" t="s">
        <v>56</v>
      </c>
      <c r="B198" s="17">
        <v>14</v>
      </c>
      <c r="C198" s="17" t="s">
        <v>57</v>
      </c>
      <c r="D198" s="18">
        <v>33.47</v>
      </c>
      <c r="E198" s="17" t="s">
        <v>58</v>
      </c>
      <c r="F198" s="17">
        <v>3456</v>
      </c>
      <c r="G198" s="19">
        <v>0</v>
      </c>
      <c r="H198" s="17" t="s">
        <v>59</v>
      </c>
      <c r="I198" s="17" t="s">
        <v>60</v>
      </c>
      <c r="J198" s="17">
        <v>4746</v>
      </c>
      <c r="K198" s="20">
        <v>825.88068709100003</v>
      </c>
      <c r="L198" s="20">
        <v>30084.155435100001</v>
      </c>
      <c r="M198" s="18">
        <v>0</v>
      </c>
      <c r="N198" s="18">
        <v>0</v>
      </c>
      <c r="O198" s="17">
        <v>40502</v>
      </c>
      <c r="P198" s="17">
        <v>39526</v>
      </c>
      <c r="Q198" s="21">
        <v>40502</v>
      </c>
      <c r="R198" s="21">
        <v>6170</v>
      </c>
      <c r="S198" s="17" t="s">
        <v>61</v>
      </c>
      <c r="T198" s="17" t="s">
        <v>68</v>
      </c>
      <c r="U198" s="21">
        <v>54.65</v>
      </c>
      <c r="V198" s="21">
        <v>1</v>
      </c>
      <c r="W198" s="21">
        <v>0</v>
      </c>
      <c r="X198" s="21">
        <v>0</v>
      </c>
      <c r="Y198" s="21">
        <f t="shared" si="18"/>
        <v>0</v>
      </c>
      <c r="Z198" s="21">
        <f t="shared" si="19"/>
        <v>0</v>
      </c>
      <c r="AA198" s="21">
        <v>0.30299999999999999</v>
      </c>
      <c r="AB198" s="22">
        <v>1.1016300281613E-4</v>
      </c>
      <c r="AC198">
        <f t="shared" si="20"/>
        <v>0</v>
      </c>
      <c r="AD198">
        <f t="shared" si="21"/>
        <v>0</v>
      </c>
      <c r="AE198">
        <f t="shared" si="22"/>
        <v>0</v>
      </c>
      <c r="AF198">
        <f>'TP Factors'!$D$5</f>
        <v>0.88209793191670816</v>
      </c>
      <c r="AG198">
        <f t="shared" si="23"/>
        <v>0</v>
      </c>
    </row>
    <row r="199" spans="1:33">
      <c r="A199" s="17" t="s">
        <v>56</v>
      </c>
      <c r="B199" s="17">
        <v>14</v>
      </c>
      <c r="C199" s="17" t="s">
        <v>57</v>
      </c>
      <c r="D199" s="18">
        <v>33.47</v>
      </c>
      <c r="E199" s="17" t="s">
        <v>58</v>
      </c>
      <c r="F199" s="17">
        <v>3456</v>
      </c>
      <c r="G199" s="19">
        <v>30.5</v>
      </c>
      <c r="H199" s="17" t="s">
        <v>59</v>
      </c>
      <c r="I199" s="17" t="s">
        <v>60</v>
      </c>
      <c r="J199" s="17">
        <v>116863</v>
      </c>
      <c r="K199" s="20">
        <v>10296.4052285</v>
      </c>
      <c r="L199" s="20">
        <v>837504.33888699999</v>
      </c>
      <c r="M199" s="18">
        <v>224.38</v>
      </c>
      <c r="N199" s="18">
        <v>59.13</v>
      </c>
      <c r="O199" s="17">
        <v>39973</v>
      </c>
      <c r="P199" s="17">
        <v>39000</v>
      </c>
      <c r="Q199" s="21">
        <v>39973</v>
      </c>
      <c r="R199" s="21">
        <v>2210</v>
      </c>
      <c r="S199" s="17" t="s">
        <v>61</v>
      </c>
      <c r="T199" s="17" t="s">
        <v>63</v>
      </c>
      <c r="U199" s="21">
        <v>54.65</v>
      </c>
      <c r="V199" s="21">
        <v>1</v>
      </c>
      <c r="W199" s="21">
        <v>1.92</v>
      </c>
      <c r="X199" s="21">
        <v>0.50600000000000001</v>
      </c>
      <c r="Y199" s="21">
        <f t="shared" si="18"/>
        <v>1.92</v>
      </c>
      <c r="Z199" s="21">
        <f t="shared" si="19"/>
        <v>0.50600000000000001</v>
      </c>
      <c r="AA199" s="21">
        <v>0.26800000000000002</v>
      </c>
      <c r="AB199" s="22">
        <v>4.6946484986277097</v>
      </c>
      <c r="AC199">
        <f t="shared" si="20"/>
        <v>7068</v>
      </c>
      <c r="AD199">
        <f t="shared" si="21"/>
        <v>30</v>
      </c>
      <c r="AE199">
        <f t="shared" si="22"/>
        <v>7.9</v>
      </c>
      <c r="AF199">
        <f>'TP Factors'!$D$5</f>
        <v>0.88209793191670816</v>
      </c>
      <c r="AG199">
        <f t="shared" si="23"/>
        <v>7</v>
      </c>
    </row>
    <row r="200" spans="1:33">
      <c r="A200" s="17" t="s">
        <v>56</v>
      </c>
      <c r="B200" s="17">
        <v>14</v>
      </c>
      <c r="C200" s="17" t="s">
        <v>57</v>
      </c>
      <c r="D200" s="18">
        <v>33.47</v>
      </c>
      <c r="E200" s="17" t="s">
        <v>58</v>
      </c>
      <c r="F200" s="17">
        <v>3456</v>
      </c>
      <c r="G200" s="19">
        <v>30.5</v>
      </c>
      <c r="H200" s="17" t="s">
        <v>59</v>
      </c>
      <c r="I200" s="17" t="s">
        <v>60</v>
      </c>
      <c r="J200" s="17">
        <v>1115</v>
      </c>
      <c r="K200" s="20">
        <v>647.70735331699996</v>
      </c>
      <c r="L200" s="20">
        <v>7093.7946160299998</v>
      </c>
      <c r="M200" s="18">
        <v>2.14</v>
      </c>
      <c r="N200" s="18">
        <v>0.56000000000000005</v>
      </c>
      <c r="O200" s="17">
        <v>40020</v>
      </c>
      <c r="P200" s="17">
        <v>39047</v>
      </c>
      <c r="Q200" s="21">
        <v>40020</v>
      </c>
      <c r="R200" s="21">
        <v>2210</v>
      </c>
      <c r="S200" s="17" t="s">
        <v>69</v>
      </c>
      <c r="T200" s="17" t="s">
        <v>70</v>
      </c>
      <c r="U200" s="21">
        <v>54.65</v>
      </c>
      <c r="V200" s="21">
        <v>1</v>
      </c>
      <c r="W200" s="21">
        <v>1.92</v>
      </c>
      <c r="X200" s="21">
        <v>0.50600000000000001</v>
      </c>
      <c r="Y200" s="21">
        <f t="shared" si="18"/>
        <v>1.92</v>
      </c>
      <c r="Z200" s="21">
        <f t="shared" si="19"/>
        <v>0.50600000000000001</v>
      </c>
      <c r="AA200" s="21">
        <v>0.30199999999999999</v>
      </c>
      <c r="AB200" s="22">
        <v>0.139429540154063</v>
      </c>
      <c r="AC200">
        <f t="shared" si="20"/>
        <v>237</v>
      </c>
      <c r="AD200">
        <f t="shared" si="21"/>
        <v>1</v>
      </c>
      <c r="AE200">
        <f t="shared" si="22"/>
        <v>0.3</v>
      </c>
      <c r="AF200">
        <f>'TP Factors'!$D$5</f>
        <v>0.88209793191670816</v>
      </c>
      <c r="AG200">
        <f t="shared" si="23"/>
        <v>0.3</v>
      </c>
    </row>
    <row r="201" spans="1:33">
      <c r="A201" s="17" t="s">
        <v>56</v>
      </c>
      <c r="B201" s="17">
        <v>14</v>
      </c>
      <c r="C201" s="17" t="s">
        <v>57</v>
      </c>
      <c r="D201" s="18">
        <v>33.47</v>
      </c>
      <c r="E201" s="17" t="s">
        <v>58</v>
      </c>
      <c r="F201" s="17">
        <v>3456</v>
      </c>
      <c r="G201" s="19">
        <v>0</v>
      </c>
      <c r="H201" s="17" t="s">
        <v>59</v>
      </c>
      <c r="I201" s="17" t="s">
        <v>60</v>
      </c>
      <c r="J201" s="17">
        <v>4746</v>
      </c>
      <c r="K201" s="20">
        <v>825.88068709100003</v>
      </c>
      <c r="L201" s="20">
        <v>30084.155435100001</v>
      </c>
      <c r="M201" s="18">
        <v>0</v>
      </c>
      <c r="N201" s="18">
        <v>0</v>
      </c>
      <c r="O201" s="17">
        <v>40502</v>
      </c>
      <c r="P201" s="17">
        <v>39526</v>
      </c>
      <c r="Q201" s="21">
        <v>40502</v>
      </c>
      <c r="R201" s="21">
        <v>6170</v>
      </c>
      <c r="S201" s="17" t="s">
        <v>61</v>
      </c>
      <c r="T201" s="17" t="s">
        <v>68</v>
      </c>
      <c r="U201" s="21">
        <v>54.65</v>
      </c>
      <c r="V201" s="21">
        <v>1</v>
      </c>
      <c r="W201" s="21">
        <v>0</v>
      </c>
      <c r="X201" s="21">
        <v>0</v>
      </c>
      <c r="Y201" s="21">
        <f t="shared" si="18"/>
        <v>0</v>
      </c>
      <c r="Z201" s="21">
        <f t="shared" si="19"/>
        <v>0</v>
      </c>
      <c r="AA201" s="21">
        <v>0.30299999999999999</v>
      </c>
      <c r="AB201" s="22">
        <v>5.6320048709264001E-4</v>
      </c>
      <c r="AC201">
        <f t="shared" si="20"/>
        <v>1</v>
      </c>
      <c r="AD201">
        <f t="shared" si="21"/>
        <v>0</v>
      </c>
      <c r="AE201">
        <f t="shared" si="22"/>
        <v>0</v>
      </c>
      <c r="AF201">
        <f>'TP Factors'!$D$5</f>
        <v>0.88209793191670816</v>
      </c>
      <c r="AG201">
        <f t="shared" si="23"/>
        <v>0</v>
      </c>
    </row>
    <row r="202" spans="1:33">
      <c r="A202" s="17" t="s">
        <v>56</v>
      </c>
      <c r="B202" s="17">
        <v>14</v>
      </c>
      <c r="C202" s="17" t="s">
        <v>57</v>
      </c>
      <c r="D202" s="18">
        <v>33.47</v>
      </c>
      <c r="E202" s="17" t="s">
        <v>58</v>
      </c>
      <c r="F202" s="17">
        <v>3456</v>
      </c>
      <c r="G202" s="19">
        <v>0</v>
      </c>
      <c r="H202" s="17" t="s">
        <v>59</v>
      </c>
      <c r="I202" s="17" t="s">
        <v>60</v>
      </c>
      <c r="J202" s="17">
        <v>59111</v>
      </c>
      <c r="K202" s="20">
        <v>6655.3655586900004</v>
      </c>
      <c r="L202" s="20">
        <v>374688.89058800001</v>
      </c>
      <c r="M202" s="18">
        <v>0</v>
      </c>
      <c r="N202" s="18">
        <v>0</v>
      </c>
      <c r="O202" s="17">
        <v>38926</v>
      </c>
      <c r="P202" s="17">
        <v>37959</v>
      </c>
      <c r="Q202" s="21">
        <v>38926</v>
      </c>
      <c r="R202" s="21">
        <v>6170</v>
      </c>
      <c r="S202" s="17" t="s">
        <v>61</v>
      </c>
      <c r="T202" s="17" t="s">
        <v>68</v>
      </c>
      <c r="U202" s="21">
        <v>54.65</v>
      </c>
      <c r="V202" s="21">
        <v>1</v>
      </c>
      <c r="W202" s="21">
        <v>0</v>
      </c>
      <c r="X202" s="21">
        <v>0</v>
      </c>
      <c r="Y202" s="21">
        <f t="shared" si="18"/>
        <v>0</v>
      </c>
      <c r="Z202" s="21">
        <f t="shared" si="19"/>
        <v>0</v>
      </c>
      <c r="AA202" s="21">
        <v>0.30299999999999999</v>
      </c>
      <c r="AB202" s="22">
        <v>8.5339408861323393E-2</v>
      </c>
      <c r="AC202">
        <f t="shared" si="20"/>
        <v>145</v>
      </c>
      <c r="AD202">
        <f t="shared" si="21"/>
        <v>0</v>
      </c>
      <c r="AE202">
        <f t="shared" si="22"/>
        <v>0</v>
      </c>
      <c r="AF202">
        <f>'TP Factors'!$D$5</f>
        <v>0.88209793191670816</v>
      </c>
      <c r="AG202">
        <f t="shared" si="23"/>
        <v>0</v>
      </c>
    </row>
    <row r="203" spans="1:33">
      <c r="A203" s="17" t="s">
        <v>56</v>
      </c>
      <c r="B203" s="17">
        <v>14</v>
      </c>
      <c r="C203" s="17" t="s">
        <v>57</v>
      </c>
      <c r="D203" s="18">
        <v>33.47</v>
      </c>
      <c r="E203" s="17" t="s">
        <v>58</v>
      </c>
      <c r="F203" s="17">
        <v>3456</v>
      </c>
      <c r="G203" s="19">
        <v>0</v>
      </c>
      <c r="H203" s="17" t="s">
        <v>59</v>
      </c>
      <c r="I203" s="17" t="s">
        <v>60</v>
      </c>
      <c r="J203" s="17">
        <v>38481</v>
      </c>
      <c r="K203" s="20">
        <v>5550.52157085</v>
      </c>
      <c r="L203" s="20">
        <v>243918.43320699999</v>
      </c>
      <c r="M203" s="18">
        <v>0</v>
      </c>
      <c r="N203" s="18">
        <v>0</v>
      </c>
      <c r="O203" s="17">
        <v>39215</v>
      </c>
      <c r="P203" s="17">
        <v>38247</v>
      </c>
      <c r="Q203" s="21">
        <v>39215</v>
      </c>
      <c r="R203" s="21">
        <v>6300</v>
      </c>
      <c r="S203" s="17" t="s">
        <v>61</v>
      </c>
      <c r="T203" s="17" t="s">
        <v>76</v>
      </c>
      <c r="U203" s="21">
        <v>54.65</v>
      </c>
      <c r="V203" s="21">
        <v>1</v>
      </c>
      <c r="W203" s="21">
        <v>0</v>
      </c>
      <c r="X203" s="21">
        <v>0</v>
      </c>
      <c r="Y203" s="21">
        <f t="shared" si="18"/>
        <v>0</v>
      </c>
      <c r="Z203" s="21">
        <f t="shared" si="19"/>
        <v>0</v>
      </c>
      <c r="AA203" s="21">
        <v>0.30299999999999999</v>
      </c>
      <c r="AB203" s="22">
        <v>6.3189045999181695E-2</v>
      </c>
      <c r="AC203">
        <f t="shared" si="20"/>
        <v>108</v>
      </c>
      <c r="AD203">
        <f t="shared" si="21"/>
        <v>0</v>
      </c>
      <c r="AE203">
        <f t="shared" si="22"/>
        <v>0</v>
      </c>
      <c r="AF203">
        <f>'TP Factors'!$D$5</f>
        <v>0.88209793191670816</v>
      </c>
      <c r="AG203">
        <f t="shared" si="23"/>
        <v>0</v>
      </c>
    </row>
    <row r="204" spans="1:33">
      <c r="A204" s="17" t="s">
        <v>56</v>
      </c>
      <c r="B204" s="17">
        <v>14</v>
      </c>
      <c r="C204" s="17" t="s">
        <v>57</v>
      </c>
      <c r="D204" s="18">
        <v>33.47</v>
      </c>
      <c r="E204" s="17" t="s">
        <v>58</v>
      </c>
      <c r="F204" s="17">
        <v>3456</v>
      </c>
      <c r="G204" s="19">
        <v>0</v>
      </c>
      <c r="H204" s="17" t="s">
        <v>59</v>
      </c>
      <c r="I204" s="17" t="s">
        <v>60</v>
      </c>
      <c r="J204" s="17">
        <v>2085</v>
      </c>
      <c r="K204" s="20">
        <v>662.89093074799996</v>
      </c>
      <c r="L204" s="20">
        <v>13213.943673199999</v>
      </c>
      <c r="M204" s="18">
        <v>0</v>
      </c>
      <c r="N204" s="18">
        <v>0</v>
      </c>
      <c r="O204" s="17">
        <v>39686</v>
      </c>
      <c r="P204" s="17">
        <v>38716</v>
      </c>
      <c r="Q204" s="21">
        <v>39686</v>
      </c>
      <c r="R204" s="21">
        <v>6170</v>
      </c>
      <c r="S204" s="17" t="s">
        <v>69</v>
      </c>
      <c r="T204" s="17" t="s">
        <v>72</v>
      </c>
      <c r="U204" s="21">
        <v>54.65</v>
      </c>
      <c r="V204" s="21">
        <v>1</v>
      </c>
      <c r="W204" s="21">
        <v>0</v>
      </c>
      <c r="X204" s="21">
        <v>0</v>
      </c>
      <c r="Y204" s="21">
        <f t="shared" si="18"/>
        <v>0</v>
      </c>
      <c r="Z204" s="21">
        <f t="shared" si="19"/>
        <v>0</v>
      </c>
      <c r="AA204" s="21">
        <v>0.30299999999999999</v>
      </c>
      <c r="AB204" s="22">
        <v>1.7505541872145199E-2</v>
      </c>
      <c r="AC204">
        <f t="shared" si="20"/>
        <v>30</v>
      </c>
      <c r="AD204">
        <f t="shared" si="21"/>
        <v>0</v>
      </c>
      <c r="AE204">
        <f t="shared" si="22"/>
        <v>0</v>
      </c>
      <c r="AF204">
        <f>'TP Factors'!$D$5</f>
        <v>0.88209793191670816</v>
      </c>
      <c r="AG204">
        <f t="shared" si="23"/>
        <v>0</v>
      </c>
    </row>
    <row r="205" spans="1:33">
      <c r="A205" s="17" t="s">
        <v>56</v>
      </c>
      <c r="B205" s="17">
        <v>14</v>
      </c>
      <c r="C205" s="17" t="s">
        <v>57</v>
      </c>
      <c r="D205" s="18">
        <v>33.47</v>
      </c>
      <c r="E205" s="17" t="s">
        <v>58</v>
      </c>
      <c r="F205" s="17">
        <v>3456</v>
      </c>
      <c r="G205" s="19">
        <v>0</v>
      </c>
      <c r="H205" s="17" t="s">
        <v>59</v>
      </c>
      <c r="I205" s="17" t="s">
        <v>60</v>
      </c>
      <c r="J205" s="17">
        <v>5053</v>
      </c>
      <c r="K205" s="20">
        <v>1228.1763412099999</v>
      </c>
      <c r="L205" s="20">
        <v>32027.608294500002</v>
      </c>
      <c r="M205" s="18">
        <v>0</v>
      </c>
      <c r="N205" s="18">
        <v>0</v>
      </c>
      <c r="O205" s="17">
        <v>39708</v>
      </c>
      <c r="P205" s="17">
        <v>38738</v>
      </c>
      <c r="Q205" s="21">
        <v>39708</v>
      </c>
      <c r="R205" s="21">
        <v>6300</v>
      </c>
      <c r="S205" s="17" t="s">
        <v>61</v>
      </c>
      <c r="T205" s="17" t="s">
        <v>76</v>
      </c>
      <c r="U205" s="21">
        <v>54.65</v>
      </c>
      <c r="V205" s="21">
        <v>1</v>
      </c>
      <c r="W205" s="21">
        <v>0</v>
      </c>
      <c r="X205" s="21">
        <v>0</v>
      </c>
      <c r="Y205" s="21">
        <f t="shared" si="18"/>
        <v>0</v>
      </c>
      <c r="Z205" s="21">
        <f t="shared" si="19"/>
        <v>0</v>
      </c>
      <c r="AA205" s="21">
        <v>0.30299999999999999</v>
      </c>
      <c r="AB205" s="22">
        <v>1.7387328699432E-4</v>
      </c>
      <c r="AC205">
        <f t="shared" si="20"/>
        <v>0</v>
      </c>
      <c r="AD205">
        <f t="shared" si="21"/>
        <v>0</v>
      </c>
      <c r="AE205">
        <f t="shared" si="22"/>
        <v>0</v>
      </c>
      <c r="AF205">
        <f>'TP Factors'!$D$5</f>
        <v>0.88209793191670816</v>
      </c>
      <c r="AG205">
        <f t="shared" si="23"/>
        <v>0</v>
      </c>
    </row>
    <row r="206" spans="1:33">
      <c r="A206" s="17" t="s">
        <v>56</v>
      </c>
      <c r="B206" s="17">
        <v>14</v>
      </c>
      <c r="C206" s="17" t="s">
        <v>57</v>
      </c>
      <c r="D206" s="18">
        <v>33.47</v>
      </c>
      <c r="E206" s="17" t="s">
        <v>58</v>
      </c>
      <c r="F206" s="17">
        <v>3456</v>
      </c>
      <c r="G206" s="19">
        <v>30.5</v>
      </c>
      <c r="H206" s="17" t="s">
        <v>59</v>
      </c>
      <c r="I206" s="17" t="s">
        <v>60</v>
      </c>
      <c r="J206" s="17">
        <v>340</v>
      </c>
      <c r="K206" s="20">
        <v>215.68039368199999</v>
      </c>
      <c r="L206" s="20">
        <v>2439.8126697299999</v>
      </c>
      <c r="M206" s="18">
        <v>0.65</v>
      </c>
      <c r="N206" s="18">
        <v>0.17</v>
      </c>
      <c r="O206" s="17">
        <v>39709</v>
      </c>
      <c r="P206" s="17">
        <v>38739</v>
      </c>
      <c r="Q206" s="21">
        <v>39709</v>
      </c>
      <c r="R206" s="21">
        <v>2210</v>
      </c>
      <c r="S206" s="17" t="s">
        <v>61</v>
      </c>
      <c r="T206" s="17" t="s">
        <v>63</v>
      </c>
      <c r="U206" s="21">
        <v>54.65</v>
      </c>
      <c r="V206" s="21">
        <v>1</v>
      </c>
      <c r="W206" s="21">
        <v>1.92</v>
      </c>
      <c r="X206" s="21">
        <v>0.50600000000000001</v>
      </c>
      <c r="Y206" s="21">
        <f t="shared" si="18"/>
        <v>1.92</v>
      </c>
      <c r="Z206" s="21">
        <f t="shared" si="19"/>
        <v>0.50600000000000001</v>
      </c>
      <c r="AA206" s="21">
        <v>0.26800000000000002</v>
      </c>
      <c r="AB206" s="22">
        <v>0.59667024628999599</v>
      </c>
      <c r="AC206">
        <f t="shared" si="20"/>
        <v>898</v>
      </c>
      <c r="AD206">
        <f t="shared" si="21"/>
        <v>4</v>
      </c>
      <c r="AE206">
        <f t="shared" si="22"/>
        <v>1</v>
      </c>
      <c r="AF206">
        <f>'TP Factors'!$D$5</f>
        <v>0.88209793191670816</v>
      </c>
      <c r="AG206">
        <f t="shared" si="23"/>
        <v>0.9</v>
      </c>
    </row>
    <row r="207" spans="1:33">
      <c r="A207" s="17" t="s">
        <v>56</v>
      </c>
      <c r="B207" s="17">
        <v>14</v>
      </c>
      <c r="C207" s="17" t="s">
        <v>57</v>
      </c>
      <c r="D207" s="18">
        <v>33.47</v>
      </c>
      <c r="E207" s="17" t="s">
        <v>58</v>
      </c>
      <c r="F207" s="17">
        <v>3456</v>
      </c>
      <c r="G207" s="19">
        <v>30.5</v>
      </c>
      <c r="H207" s="17" t="s">
        <v>59</v>
      </c>
      <c r="I207" s="17" t="s">
        <v>60</v>
      </c>
      <c r="J207" s="17">
        <v>116863</v>
      </c>
      <c r="K207" s="20">
        <v>10296.4052285</v>
      </c>
      <c r="L207" s="20">
        <v>837504.33888699999</v>
      </c>
      <c r="M207" s="18">
        <v>224.38</v>
      </c>
      <c r="N207" s="18">
        <v>59.13</v>
      </c>
      <c r="O207" s="17">
        <v>39973</v>
      </c>
      <c r="P207" s="17">
        <v>39000</v>
      </c>
      <c r="Q207" s="21">
        <v>39973</v>
      </c>
      <c r="R207" s="21">
        <v>2210</v>
      </c>
      <c r="S207" s="17" t="s">
        <v>61</v>
      </c>
      <c r="T207" s="17" t="s">
        <v>63</v>
      </c>
      <c r="U207" s="21">
        <v>54.65</v>
      </c>
      <c r="V207" s="21">
        <v>1</v>
      </c>
      <c r="W207" s="21">
        <v>1.92</v>
      </c>
      <c r="X207" s="21">
        <v>0.50600000000000001</v>
      </c>
      <c r="Y207" s="21">
        <f t="shared" si="18"/>
        <v>1.92</v>
      </c>
      <c r="Z207" s="21">
        <f t="shared" si="19"/>
        <v>0.50600000000000001</v>
      </c>
      <c r="AA207" s="21">
        <v>0.26800000000000002</v>
      </c>
      <c r="AB207" s="22">
        <v>41.707269178600001</v>
      </c>
      <c r="AC207">
        <f t="shared" si="20"/>
        <v>62790</v>
      </c>
      <c r="AD207">
        <f t="shared" si="21"/>
        <v>266</v>
      </c>
      <c r="AE207">
        <f t="shared" si="22"/>
        <v>70.099999999999994</v>
      </c>
      <c r="AF207">
        <f>'TP Factors'!$D$5</f>
        <v>0.88209793191670816</v>
      </c>
      <c r="AG207">
        <f t="shared" si="23"/>
        <v>61.8</v>
      </c>
    </row>
    <row r="208" spans="1:33">
      <c r="A208" s="17" t="s">
        <v>56</v>
      </c>
      <c r="B208" s="17">
        <v>14</v>
      </c>
      <c r="C208" s="17" t="s">
        <v>57</v>
      </c>
      <c r="D208" s="18">
        <v>33.47</v>
      </c>
      <c r="E208" s="17" t="s">
        <v>58</v>
      </c>
      <c r="F208" s="17">
        <v>3456</v>
      </c>
      <c r="G208" s="19">
        <v>30.5</v>
      </c>
      <c r="H208" s="17" t="s">
        <v>59</v>
      </c>
      <c r="I208" s="17" t="s">
        <v>60</v>
      </c>
      <c r="J208" s="17">
        <v>598</v>
      </c>
      <c r="K208" s="20">
        <v>297.984417802</v>
      </c>
      <c r="L208" s="20">
        <v>3805.8372968899998</v>
      </c>
      <c r="M208" s="18">
        <v>1.1499999999999999</v>
      </c>
      <c r="N208" s="18">
        <v>0.3</v>
      </c>
      <c r="O208" s="17">
        <v>40023</v>
      </c>
      <c r="P208" s="17">
        <v>39050</v>
      </c>
      <c r="Q208" s="21">
        <v>40023</v>
      </c>
      <c r="R208" s="21">
        <v>2210</v>
      </c>
      <c r="S208" s="17" t="s">
        <v>69</v>
      </c>
      <c r="T208" s="17" t="s">
        <v>70</v>
      </c>
      <c r="U208" s="21">
        <v>54.65</v>
      </c>
      <c r="V208" s="21">
        <v>1</v>
      </c>
      <c r="W208" s="21">
        <v>1.92</v>
      </c>
      <c r="X208" s="21">
        <v>0.50600000000000001</v>
      </c>
      <c r="Y208" s="21">
        <f t="shared" si="18"/>
        <v>1.92</v>
      </c>
      <c r="Z208" s="21">
        <f t="shared" si="19"/>
        <v>0.50600000000000001</v>
      </c>
      <c r="AA208" s="21">
        <v>0.30199999999999999</v>
      </c>
      <c r="AB208" s="22">
        <v>0.93967860740466103</v>
      </c>
      <c r="AC208">
        <f t="shared" si="20"/>
        <v>1594</v>
      </c>
      <c r="AD208">
        <f t="shared" si="21"/>
        <v>7</v>
      </c>
      <c r="AE208">
        <f t="shared" si="22"/>
        <v>1.8</v>
      </c>
      <c r="AF208">
        <f>'TP Factors'!$D$5</f>
        <v>0.88209793191670816</v>
      </c>
      <c r="AG208">
        <f t="shared" si="23"/>
        <v>1.6</v>
      </c>
    </row>
    <row r="209" spans="1:33">
      <c r="A209" s="17" t="s">
        <v>56</v>
      </c>
      <c r="B209" s="17">
        <v>14</v>
      </c>
      <c r="C209" s="17" t="s">
        <v>57</v>
      </c>
      <c r="D209" s="18">
        <v>33.47</v>
      </c>
      <c r="E209" s="17" t="s">
        <v>58</v>
      </c>
      <c r="F209" s="17">
        <v>3456</v>
      </c>
      <c r="G209" s="19">
        <v>30.5</v>
      </c>
      <c r="H209" s="17" t="s">
        <v>59</v>
      </c>
      <c r="I209" s="17" t="s">
        <v>60</v>
      </c>
      <c r="J209" s="17">
        <v>46</v>
      </c>
      <c r="K209" s="20">
        <v>137.10493287700001</v>
      </c>
      <c r="L209" s="20">
        <v>329.82395235000001</v>
      </c>
      <c r="M209" s="18">
        <v>0.09</v>
      </c>
      <c r="N209" s="18">
        <v>0.02</v>
      </c>
      <c r="O209" s="17">
        <v>40045</v>
      </c>
      <c r="P209" s="17">
        <v>39072</v>
      </c>
      <c r="Q209" s="21">
        <v>40045</v>
      </c>
      <c r="R209" s="21">
        <v>2210</v>
      </c>
      <c r="S209" s="17" t="s">
        <v>61</v>
      </c>
      <c r="T209" s="17" t="s">
        <v>63</v>
      </c>
      <c r="U209" s="21">
        <v>54.65</v>
      </c>
      <c r="V209" s="21">
        <v>1</v>
      </c>
      <c r="W209" s="21">
        <v>1.92</v>
      </c>
      <c r="X209" s="21">
        <v>0.50600000000000001</v>
      </c>
      <c r="Y209" s="21">
        <f t="shared" si="18"/>
        <v>1.92</v>
      </c>
      <c r="Z209" s="21">
        <f t="shared" si="19"/>
        <v>0.50600000000000001</v>
      </c>
      <c r="AA209" s="21">
        <v>0.26800000000000002</v>
      </c>
      <c r="AB209" s="22">
        <v>8.1500947558206596E-2</v>
      </c>
      <c r="AC209">
        <f t="shared" si="20"/>
        <v>123</v>
      </c>
      <c r="AD209">
        <f t="shared" si="21"/>
        <v>1</v>
      </c>
      <c r="AE209">
        <f t="shared" si="22"/>
        <v>0.1</v>
      </c>
      <c r="AF209">
        <f>'TP Factors'!$D$5</f>
        <v>0.88209793191670816</v>
      </c>
      <c r="AG209">
        <f t="shared" si="23"/>
        <v>0.1</v>
      </c>
    </row>
    <row r="210" spans="1:33">
      <c r="A210" s="17" t="s">
        <v>56</v>
      </c>
      <c r="B210" s="17">
        <v>14</v>
      </c>
      <c r="C210" s="17" t="s">
        <v>57</v>
      </c>
      <c r="D210" s="18">
        <v>33.47</v>
      </c>
      <c r="E210" s="17" t="s">
        <v>58</v>
      </c>
      <c r="F210" s="17">
        <v>3456</v>
      </c>
      <c r="G210" s="19">
        <v>0</v>
      </c>
      <c r="H210" s="17" t="s">
        <v>59</v>
      </c>
      <c r="I210" s="17" t="s">
        <v>60</v>
      </c>
      <c r="J210" s="17">
        <v>4524</v>
      </c>
      <c r="K210" s="20">
        <v>970.08436954299998</v>
      </c>
      <c r="L210" s="20">
        <v>28677.745131200001</v>
      </c>
      <c r="M210" s="18">
        <v>0</v>
      </c>
      <c r="N210" s="18">
        <v>0</v>
      </c>
      <c r="O210" s="17">
        <v>40458</v>
      </c>
      <c r="P210" s="17">
        <v>39483</v>
      </c>
      <c r="Q210" s="21">
        <v>40458</v>
      </c>
      <c r="R210" s="21">
        <v>6300</v>
      </c>
      <c r="S210" s="17" t="s">
        <v>61</v>
      </c>
      <c r="T210" s="17" t="s">
        <v>76</v>
      </c>
      <c r="U210" s="21">
        <v>54.65</v>
      </c>
      <c r="V210" s="21">
        <v>1</v>
      </c>
      <c r="W210" s="21">
        <v>0</v>
      </c>
      <c r="X210" s="21">
        <v>0</v>
      </c>
      <c r="Y210" s="21">
        <f t="shared" si="18"/>
        <v>0</v>
      </c>
      <c r="Z210" s="21">
        <f t="shared" si="19"/>
        <v>0</v>
      </c>
      <c r="AA210" s="21">
        <v>0.30299999999999999</v>
      </c>
      <c r="AB210" s="22">
        <v>5.0267163371532902E-3</v>
      </c>
      <c r="AC210">
        <f t="shared" si="20"/>
        <v>9</v>
      </c>
      <c r="AD210">
        <f t="shared" si="21"/>
        <v>0</v>
      </c>
      <c r="AE210">
        <f t="shared" si="22"/>
        <v>0</v>
      </c>
      <c r="AF210">
        <f>'TP Factors'!$D$5</f>
        <v>0.88209793191670816</v>
      </c>
      <c r="AG210">
        <f t="shared" si="23"/>
        <v>0</v>
      </c>
    </row>
    <row r="211" spans="1:33">
      <c r="A211" s="17" t="s">
        <v>56</v>
      </c>
      <c r="B211" s="17">
        <v>14</v>
      </c>
      <c r="C211" s="17" t="s">
        <v>57</v>
      </c>
      <c r="D211" s="18">
        <v>33.47</v>
      </c>
      <c r="E211" s="17" t="s">
        <v>58</v>
      </c>
      <c r="F211" s="17">
        <v>3456</v>
      </c>
      <c r="G211" s="19">
        <v>30.5</v>
      </c>
      <c r="H211" s="17" t="s">
        <v>59</v>
      </c>
      <c r="I211" s="17" t="s">
        <v>60</v>
      </c>
      <c r="J211" s="17">
        <v>35516</v>
      </c>
      <c r="K211" s="20">
        <v>7868.9235159199998</v>
      </c>
      <c r="L211" s="20">
        <v>254530.26992699999</v>
      </c>
      <c r="M211" s="18">
        <v>68.19</v>
      </c>
      <c r="N211" s="18">
        <v>17.97</v>
      </c>
      <c r="O211" s="17">
        <v>39670</v>
      </c>
      <c r="P211" s="17">
        <v>38700</v>
      </c>
      <c r="Q211" s="21">
        <v>39670</v>
      </c>
      <c r="R211" s="21">
        <v>2210</v>
      </c>
      <c r="S211" s="17" t="s">
        <v>61</v>
      </c>
      <c r="T211" s="17" t="s">
        <v>63</v>
      </c>
      <c r="U211" s="21">
        <v>54.65</v>
      </c>
      <c r="V211" s="21">
        <v>1</v>
      </c>
      <c r="W211" s="21">
        <v>1.92</v>
      </c>
      <c r="X211" s="21">
        <v>0.50600000000000001</v>
      </c>
      <c r="Y211" s="21">
        <f t="shared" si="18"/>
        <v>1.92</v>
      </c>
      <c r="Z211" s="21">
        <f t="shared" si="19"/>
        <v>0.50600000000000001</v>
      </c>
      <c r="AA211" s="21">
        <v>0.26800000000000002</v>
      </c>
      <c r="AB211" s="22">
        <v>2.8264310214427399</v>
      </c>
      <c r="AC211">
        <f t="shared" si="20"/>
        <v>4255</v>
      </c>
      <c r="AD211">
        <f t="shared" si="21"/>
        <v>18</v>
      </c>
      <c r="AE211">
        <f t="shared" si="22"/>
        <v>4.7</v>
      </c>
      <c r="AF211">
        <f>'TP Factors'!$D$5</f>
        <v>0.88209793191670816</v>
      </c>
      <c r="AG211">
        <f t="shared" si="23"/>
        <v>4.0999999999999996</v>
      </c>
    </row>
    <row r="212" spans="1:33">
      <c r="A212" s="17" t="s">
        <v>56</v>
      </c>
      <c r="B212" s="17">
        <v>14</v>
      </c>
      <c r="C212" s="17" t="s">
        <v>57</v>
      </c>
      <c r="D212" s="18">
        <v>33.47</v>
      </c>
      <c r="E212" s="17" t="s">
        <v>58</v>
      </c>
      <c r="F212" s="17">
        <v>3456</v>
      </c>
      <c r="G212" s="19">
        <v>30.5</v>
      </c>
      <c r="H212" s="17" t="s">
        <v>59</v>
      </c>
      <c r="I212" s="17" t="s">
        <v>60</v>
      </c>
      <c r="J212" s="17">
        <v>5651</v>
      </c>
      <c r="K212" s="20">
        <v>1668.7450717700001</v>
      </c>
      <c r="L212" s="20">
        <v>40501.237462700003</v>
      </c>
      <c r="M212" s="18">
        <v>10.85</v>
      </c>
      <c r="N212" s="18">
        <v>2.86</v>
      </c>
      <c r="O212" s="17">
        <v>39851</v>
      </c>
      <c r="P212" s="17">
        <v>38878</v>
      </c>
      <c r="Q212" s="21">
        <v>39851</v>
      </c>
      <c r="R212" s="21">
        <v>2210</v>
      </c>
      <c r="S212" s="17" t="s">
        <v>61</v>
      </c>
      <c r="T212" s="17" t="s">
        <v>63</v>
      </c>
      <c r="U212" s="21">
        <v>54.65</v>
      </c>
      <c r="V212" s="21">
        <v>1</v>
      </c>
      <c r="W212" s="21">
        <v>1.92</v>
      </c>
      <c r="X212" s="21">
        <v>0.50600000000000001</v>
      </c>
      <c r="Y212" s="21">
        <f t="shared" si="18"/>
        <v>1.92</v>
      </c>
      <c r="Z212" s="21">
        <f t="shared" si="19"/>
        <v>0.50600000000000001</v>
      </c>
      <c r="AA212" s="21">
        <v>0.26800000000000002</v>
      </c>
      <c r="AB212" s="22">
        <v>4.9527758010783298</v>
      </c>
      <c r="AC212">
        <f t="shared" si="20"/>
        <v>7456</v>
      </c>
      <c r="AD212">
        <f t="shared" si="21"/>
        <v>32</v>
      </c>
      <c r="AE212">
        <f t="shared" si="22"/>
        <v>8.3000000000000007</v>
      </c>
      <c r="AF212">
        <f>'TP Factors'!$D$5</f>
        <v>0.88209793191670816</v>
      </c>
      <c r="AG212">
        <f t="shared" si="23"/>
        <v>7.3</v>
      </c>
    </row>
    <row r="213" spans="1:33">
      <c r="A213" s="17" t="s">
        <v>56</v>
      </c>
      <c r="B213" s="17">
        <v>14</v>
      </c>
      <c r="C213" s="17" t="s">
        <v>57</v>
      </c>
      <c r="D213" s="18">
        <v>33.47</v>
      </c>
      <c r="E213" s="17" t="s">
        <v>58</v>
      </c>
      <c r="F213" s="17">
        <v>3456</v>
      </c>
      <c r="G213" s="19">
        <v>30.5</v>
      </c>
      <c r="H213" s="17" t="s">
        <v>59</v>
      </c>
      <c r="I213" s="17" t="s">
        <v>60</v>
      </c>
      <c r="J213" s="17">
        <v>294</v>
      </c>
      <c r="K213" s="20">
        <v>345.24582885299998</v>
      </c>
      <c r="L213" s="20">
        <v>2105.4478467099998</v>
      </c>
      <c r="M213" s="18">
        <v>0.56000000000000005</v>
      </c>
      <c r="N213" s="18">
        <v>0.15</v>
      </c>
      <c r="O213" s="17">
        <v>39895</v>
      </c>
      <c r="P213" s="17">
        <v>38922</v>
      </c>
      <c r="Q213" s="21">
        <v>39895</v>
      </c>
      <c r="R213" s="21">
        <v>2210</v>
      </c>
      <c r="S213" s="17" t="s">
        <v>61</v>
      </c>
      <c r="T213" s="17" t="s">
        <v>63</v>
      </c>
      <c r="U213" s="21">
        <v>54.65</v>
      </c>
      <c r="V213" s="21">
        <v>1</v>
      </c>
      <c r="W213" s="21">
        <v>1.92</v>
      </c>
      <c r="X213" s="21">
        <v>0.50600000000000001</v>
      </c>
      <c r="Y213" s="21">
        <f t="shared" si="18"/>
        <v>1.92</v>
      </c>
      <c r="Z213" s="21">
        <f t="shared" si="19"/>
        <v>0.50600000000000001</v>
      </c>
      <c r="AA213" s="21">
        <v>0.26800000000000002</v>
      </c>
      <c r="AB213" s="22">
        <v>7.6774923282284996E-2</v>
      </c>
      <c r="AC213">
        <f t="shared" si="20"/>
        <v>116</v>
      </c>
      <c r="AD213">
        <f t="shared" si="21"/>
        <v>0</v>
      </c>
      <c r="AE213">
        <f t="shared" si="22"/>
        <v>0.1</v>
      </c>
      <c r="AF213">
        <f>'TP Factors'!$D$5</f>
        <v>0.88209793191670816</v>
      </c>
      <c r="AG213">
        <f t="shared" si="23"/>
        <v>0.1</v>
      </c>
    </row>
    <row r="214" spans="1:33">
      <c r="A214" s="17" t="s">
        <v>56</v>
      </c>
      <c r="B214" s="17">
        <v>14</v>
      </c>
      <c r="C214" s="17" t="s">
        <v>57</v>
      </c>
      <c r="D214" s="18">
        <v>33.47</v>
      </c>
      <c r="E214" s="17" t="s">
        <v>58</v>
      </c>
      <c r="F214" s="17">
        <v>3456</v>
      </c>
      <c r="G214" s="19">
        <v>0</v>
      </c>
      <c r="H214" s="17" t="s">
        <v>59</v>
      </c>
      <c r="I214" s="17" t="s">
        <v>60</v>
      </c>
      <c r="J214" s="17">
        <v>3998</v>
      </c>
      <c r="K214" s="20">
        <v>1217.8221012199999</v>
      </c>
      <c r="L214" s="20">
        <v>25341.495173200001</v>
      </c>
      <c r="M214" s="18">
        <v>0</v>
      </c>
      <c r="N214" s="18">
        <v>0</v>
      </c>
      <c r="O214" s="17">
        <v>39902</v>
      </c>
      <c r="P214" s="17">
        <v>38929</v>
      </c>
      <c r="Q214" s="21">
        <v>39902</v>
      </c>
      <c r="R214" s="21">
        <v>6460</v>
      </c>
      <c r="S214" s="17" t="s">
        <v>61</v>
      </c>
      <c r="T214" s="17" t="s">
        <v>62</v>
      </c>
      <c r="U214" s="21">
        <v>54.65</v>
      </c>
      <c r="V214" s="21">
        <v>1</v>
      </c>
      <c r="W214" s="21">
        <v>0</v>
      </c>
      <c r="X214" s="21">
        <v>0</v>
      </c>
      <c r="Y214" s="21">
        <f t="shared" si="18"/>
        <v>0</v>
      </c>
      <c r="Z214" s="21">
        <f t="shared" si="19"/>
        <v>0</v>
      </c>
      <c r="AA214" s="21">
        <v>0.30299999999999999</v>
      </c>
      <c r="AB214" s="22">
        <v>0.170722695326498</v>
      </c>
      <c r="AC214">
        <f t="shared" si="20"/>
        <v>291</v>
      </c>
      <c r="AD214">
        <f t="shared" si="21"/>
        <v>0</v>
      </c>
      <c r="AE214">
        <f t="shared" si="22"/>
        <v>0</v>
      </c>
      <c r="AF214">
        <f>'TP Factors'!$D$5</f>
        <v>0.88209793191670816</v>
      </c>
      <c r="AG214">
        <f t="shared" si="23"/>
        <v>0</v>
      </c>
    </row>
    <row r="215" spans="1:33">
      <c r="A215" s="17" t="s">
        <v>56</v>
      </c>
      <c r="B215" s="17">
        <v>14</v>
      </c>
      <c r="C215" s="17" t="s">
        <v>57</v>
      </c>
      <c r="D215" s="18">
        <v>33.47</v>
      </c>
      <c r="E215" s="17" t="s">
        <v>58</v>
      </c>
      <c r="F215" s="17">
        <v>3456</v>
      </c>
      <c r="G215" s="19">
        <v>30.5</v>
      </c>
      <c r="H215" s="17" t="s">
        <v>59</v>
      </c>
      <c r="I215" s="17" t="s">
        <v>60</v>
      </c>
      <c r="J215" s="17">
        <v>955</v>
      </c>
      <c r="K215" s="20">
        <v>884.361357172</v>
      </c>
      <c r="L215" s="20">
        <v>6437.6132097899999</v>
      </c>
      <c r="M215" s="18">
        <v>1.83</v>
      </c>
      <c r="N215" s="18">
        <v>0.48</v>
      </c>
      <c r="O215" s="17">
        <v>39992</v>
      </c>
      <c r="P215" s="17">
        <v>39019</v>
      </c>
      <c r="Q215" s="21">
        <v>39992</v>
      </c>
      <c r="R215" s="21">
        <v>2210</v>
      </c>
      <c r="S215" s="17" t="s">
        <v>74</v>
      </c>
      <c r="T215" s="17" t="s">
        <v>75</v>
      </c>
      <c r="U215" s="21">
        <v>54.65</v>
      </c>
      <c r="V215" s="21">
        <v>1</v>
      </c>
      <c r="W215" s="21">
        <v>1.92</v>
      </c>
      <c r="X215" s="21">
        <v>0.50600000000000001</v>
      </c>
      <c r="Y215" s="21">
        <f t="shared" si="18"/>
        <v>1.92</v>
      </c>
      <c r="Z215" s="21">
        <f t="shared" si="19"/>
        <v>0.50600000000000001</v>
      </c>
      <c r="AA215" s="21">
        <v>0.28499999999999998</v>
      </c>
      <c r="AB215" s="22">
        <v>0.46322918655047302</v>
      </c>
      <c r="AC215">
        <f t="shared" si="20"/>
        <v>742</v>
      </c>
      <c r="AD215">
        <f t="shared" si="21"/>
        <v>3</v>
      </c>
      <c r="AE215">
        <f t="shared" si="22"/>
        <v>0.8</v>
      </c>
      <c r="AF215">
        <f>'TP Factors'!$D$5</f>
        <v>0.88209793191670816</v>
      </c>
      <c r="AG215">
        <f t="shared" si="23"/>
        <v>0.7</v>
      </c>
    </row>
    <row r="216" spans="1:33">
      <c r="A216" s="17" t="s">
        <v>56</v>
      </c>
      <c r="B216" s="17">
        <v>14</v>
      </c>
      <c r="C216" s="17" t="s">
        <v>57</v>
      </c>
      <c r="D216" s="18">
        <v>33.47</v>
      </c>
      <c r="E216" s="17" t="s">
        <v>58</v>
      </c>
      <c r="F216" s="17">
        <v>3456</v>
      </c>
      <c r="G216" s="19">
        <v>0</v>
      </c>
      <c r="H216" s="17" t="s">
        <v>59</v>
      </c>
      <c r="I216" s="17" t="s">
        <v>60</v>
      </c>
      <c r="J216" s="17">
        <v>181</v>
      </c>
      <c r="K216" s="20">
        <v>350.71208250699999</v>
      </c>
      <c r="L216" s="20">
        <v>1148.6844120400001</v>
      </c>
      <c r="M216" s="18">
        <v>0</v>
      </c>
      <c r="N216" s="18">
        <v>0</v>
      </c>
      <c r="O216" s="17">
        <v>40016</v>
      </c>
      <c r="P216" s="17">
        <v>39043</v>
      </c>
      <c r="Q216" s="21">
        <v>40016</v>
      </c>
      <c r="R216" s="21">
        <v>6460</v>
      </c>
      <c r="S216" s="17" t="s">
        <v>61</v>
      </c>
      <c r="T216" s="17" t="s">
        <v>62</v>
      </c>
      <c r="U216" s="21">
        <v>54.65</v>
      </c>
      <c r="V216" s="21">
        <v>1</v>
      </c>
      <c r="W216" s="21">
        <v>0</v>
      </c>
      <c r="X216" s="21">
        <v>0</v>
      </c>
      <c r="Y216" s="21">
        <f t="shared" si="18"/>
        <v>0</v>
      </c>
      <c r="Z216" s="21">
        <f t="shared" si="19"/>
        <v>0</v>
      </c>
      <c r="AA216" s="21">
        <v>0.30299999999999999</v>
      </c>
      <c r="AB216" s="22">
        <v>1.7980934927390502E-2</v>
      </c>
      <c r="AC216">
        <f t="shared" si="20"/>
        <v>31</v>
      </c>
      <c r="AD216">
        <f t="shared" si="21"/>
        <v>0</v>
      </c>
      <c r="AE216">
        <f t="shared" si="22"/>
        <v>0</v>
      </c>
      <c r="AF216">
        <f>'TP Factors'!$D$5</f>
        <v>0.88209793191670816</v>
      </c>
      <c r="AG216">
        <f t="shared" si="23"/>
        <v>0</v>
      </c>
    </row>
    <row r="217" spans="1:33">
      <c r="A217" s="17" t="s">
        <v>56</v>
      </c>
      <c r="B217" s="17">
        <v>14</v>
      </c>
      <c r="C217" s="17" t="s">
        <v>57</v>
      </c>
      <c r="D217" s="18">
        <v>33.47</v>
      </c>
      <c r="E217" s="17" t="s">
        <v>58</v>
      </c>
      <c r="F217" s="17">
        <v>3456</v>
      </c>
      <c r="G217" s="19">
        <v>0</v>
      </c>
      <c r="H217" s="17" t="s">
        <v>59</v>
      </c>
      <c r="I217" s="17" t="s">
        <v>60</v>
      </c>
      <c r="J217" s="17">
        <v>165</v>
      </c>
      <c r="K217" s="20">
        <v>320.46441497500001</v>
      </c>
      <c r="L217" s="20">
        <v>1048.41306915</v>
      </c>
      <c r="M217" s="18">
        <v>0</v>
      </c>
      <c r="N217" s="18">
        <v>0</v>
      </c>
      <c r="O217" s="17">
        <v>40146</v>
      </c>
      <c r="P217" s="17">
        <v>39173</v>
      </c>
      <c r="Q217" s="21">
        <v>40146</v>
      </c>
      <c r="R217" s="21">
        <v>6460</v>
      </c>
      <c r="S217" s="17" t="s">
        <v>61</v>
      </c>
      <c r="T217" s="17" t="s">
        <v>62</v>
      </c>
      <c r="U217" s="21">
        <v>54.65</v>
      </c>
      <c r="V217" s="21">
        <v>1</v>
      </c>
      <c r="W217" s="21">
        <v>0</v>
      </c>
      <c r="X217" s="21">
        <v>0</v>
      </c>
      <c r="Y217" s="21">
        <f t="shared" si="18"/>
        <v>0</v>
      </c>
      <c r="Z217" s="21">
        <f t="shared" si="19"/>
        <v>0</v>
      </c>
      <c r="AA217" s="21">
        <v>0.30299999999999999</v>
      </c>
      <c r="AB217" s="22">
        <v>0.25696959758662102</v>
      </c>
      <c r="AC217">
        <f t="shared" si="20"/>
        <v>437</v>
      </c>
      <c r="AD217">
        <f t="shared" si="21"/>
        <v>0</v>
      </c>
      <c r="AE217">
        <f t="shared" si="22"/>
        <v>0</v>
      </c>
      <c r="AF217">
        <f>'TP Factors'!$D$5</f>
        <v>0.88209793191670816</v>
      </c>
      <c r="AG217">
        <f t="shared" si="23"/>
        <v>0</v>
      </c>
    </row>
    <row r="218" spans="1:33">
      <c r="A218" s="17" t="s">
        <v>56</v>
      </c>
      <c r="B218" s="17">
        <v>14</v>
      </c>
      <c r="C218" s="17" t="s">
        <v>57</v>
      </c>
      <c r="D218" s="18">
        <v>33.47</v>
      </c>
      <c r="E218" s="17" t="s">
        <v>58</v>
      </c>
      <c r="F218" s="17">
        <v>3456</v>
      </c>
      <c r="G218" s="19">
        <v>0</v>
      </c>
      <c r="H218" s="17" t="s">
        <v>59</v>
      </c>
      <c r="I218" s="17" t="s">
        <v>60</v>
      </c>
      <c r="J218" s="17">
        <v>614</v>
      </c>
      <c r="K218" s="20">
        <v>283.13848345700001</v>
      </c>
      <c r="L218" s="20">
        <v>3893.2260762000001</v>
      </c>
      <c r="M218" s="18">
        <v>0</v>
      </c>
      <c r="N218" s="18">
        <v>0</v>
      </c>
      <c r="O218" s="17">
        <v>40151</v>
      </c>
      <c r="P218" s="17">
        <v>39178</v>
      </c>
      <c r="Q218" s="21">
        <v>40151</v>
      </c>
      <c r="R218" s="21">
        <v>6460</v>
      </c>
      <c r="S218" s="17" t="s">
        <v>74</v>
      </c>
      <c r="T218" s="17" t="s">
        <v>78</v>
      </c>
      <c r="U218" s="21">
        <v>54.65</v>
      </c>
      <c r="V218" s="21">
        <v>1</v>
      </c>
      <c r="W218" s="21">
        <v>0</v>
      </c>
      <c r="X218" s="21">
        <v>0</v>
      </c>
      <c r="Y218" s="21">
        <f t="shared" si="18"/>
        <v>0</v>
      </c>
      <c r="Z218" s="21">
        <f t="shared" si="19"/>
        <v>0</v>
      </c>
      <c r="AA218" s="21">
        <v>0.30299999999999999</v>
      </c>
      <c r="AB218" s="22">
        <v>0.95779268116636695</v>
      </c>
      <c r="AC218">
        <f t="shared" si="20"/>
        <v>1630</v>
      </c>
      <c r="AD218">
        <f t="shared" si="21"/>
        <v>0</v>
      </c>
      <c r="AE218">
        <f t="shared" si="22"/>
        <v>0</v>
      </c>
      <c r="AF218">
        <f>'TP Factors'!$D$5</f>
        <v>0.88209793191670816</v>
      </c>
      <c r="AG218">
        <f t="shared" si="23"/>
        <v>0</v>
      </c>
    </row>
    <row r="219" spans="1:33">
      <c r="A219" s="17" t="s">
        <v>56</v>
      </c>
      <c r="B219" s="17">
        <v>14</v>
      </c>
      <c r="C219" s="17" t="s">
        <v>57</v>
      </c>
      <c r="D219" s="18">
        <v>33.47</v>
      </c>
      <c r="E219" s="17" t="s">
        <v>58</v>
      </c>
      <c r="F219" s="17">
        <v>3456</v>
      </c>
      <c r="G219" s="19">
        <v>0</v>
      </c>
      <c r="H219" s="17" t="s">
        <v>59</v>
      </c>
      <c r="I219" s="17" t="s">
        <v>60</v>
      </c>
      <c r="J219" s="17">
        <v>2102</v>
      </c>
      <c r="K219" s="20">
        <v>743.24722299899997</v>
      </c>
      <c r="L219" s="20">
        <v>13326.330808299999</v>
      </c>
      <c r="M219" s="18">
        <v>0</v>
      </c>
      <c r="N219" s="18">
        <v>0</v>
      </c>
      <c r="O219" s="17">
        <v>40175</v>
      </c>
      <c r="P219" s="17">
        <v>39202</v>
      </c>
      <c r="Q219" s="21">
        <v>40175</v>
      </c>
      <c r="R219" s="21">
        <v>6300</v>
      </c>
      <c r="S219" s="17" t="s">
        <v>61</v>
      </c>
      <c r="T219" s="17" t="s">
        <v>76</v>
      </c>
      <c r="U219" s="21">
        <v>54.65</v>
      </c>
      <c r="V219" s="21">
        <v>1</v>
      </c>
      <c r="W219" s="21">
        <v>0</v>
      </c>
      <c r="X219" s="21">
        <v>0</v>
      </c>
      <c r="Y219" s="21">
        <f t="shared" si="18"/>
        <v>0</v>
      </c>
      <c r="Z219" s="21">
        <f t="shared" si="19"/>
        <v>0</v>
      </c>
      <c r="AA219" s="21">
        <v>0.30299999999999999</v>
      </c>
      <c r="AB219" s="22">
        <v>2.6121802683640699E-2</v>
      </c>
      <c r="AC219">
        <f t="shared" si="20"/>
        <v>44</v>
      </c>
      <c r="AD219">
        <f t="shared" si="21"/>
        <v>0</v>
      </c>
      <c r="AE219">
        <f t="shared" si="22"/>
        <v>0</v>
      </c>
      <c r="AF219">
        <f>'TP Factors'!$D$5</f>
        <v>0.88209793191670816</v>
      </c>
      <c r="AG219">
        <f t="shared" si="23"/>
        <v>0</v>
      </c>
    </row>
    <row r="220" spans="1:33">
      <c r="A220" s="17" t="s">
        <v>56</v>
      </c>
      <c r="B220" s="17">
        <v>14</v>
      </c>
      <c r="C220" s="17" t="s">
        <v>57</v>
      </c>
      <c r="D220" s="18">
        <v>33.47</v>
      </c>
      <c r="E220" s="17" t="s">
        <v>58</v>
      </c>
      <c r="F220" s="17">
        <v>3456</v>
      </c>
      <c r="G220" s="19">
        <v>30.5</v>
      </c>
      <c r="H220" s="17" t="s">
        <v>59</v>
      </c>
      <c r="I220" s="17" t="s">
        <v>60</v>
      </c>
      <c r="J220" s="17">
        <v>225</v>
      </c>
      <c r="K220" s="20">
        <v>288.94145256399997</v>
      </c>
      <c r="L220" s="20">
        <v>1611.2850899299999</v>
      </c>
      <c r="M220" s="18">
        <v>0.43</v>
      </c>
      <c r="N220" s="18">
        <v>0.11</v>
      </c>
      <c r="O220" s="17">
        <v>40178</v>
      </c>
      <c r="P220" s="17">
        <v>39205</v>
      </c>
      <c r="Q220" s="21">
        <v>40178</v>
      </c>
      <c r="R220" s="21">
        <v>2210</v>
      </c>
      <c r="S220" s="17" t="s">
        <v>61</v>
      </c>
      <c r="T220" s="17" t="s">
        <v>63</v>
      </c>
      <c r="U220" s="21">
        <v>54.65</v>
      </c>
      <c r="V220" s="21">
        <v>1</v>
      </c>
      <c r="W220" s="21">
        <v>1.92</v>
      </c>
      <c r="X220" s="21">
        <v>0.50600000000000001</v>
      </c>
      <c r="Y220" s="21">
        <f t="shared" si="18"/>
        <v>1.92</v>
      </c>
      <c r="Z220" s="21">
        <f t="shared" si="19"/>
        <v>0.50600000000000001</v>
      </c>
      <c r="AA220" s="21">
        <v>0.26800000000000002</v>
      </c>
      <c r="AB220" s="22">
        <v>0.38135462607144399</v>
      </c>
      <c r="AC220">
        <f t="shared" si="20"/>
        <v>574</v>
      </c>
      <c r="AD220">
        <f t="shared" si="21"/>
        <v>2</v>
      </c>
      <c r="AE220">
        <f t="shared" si="22"/>
        <v>0.6</v>
      </c>
      <c r="AF220">
        <f>'TP Factors'!$D$5</f>
        <v>0.88209793191670816</v>
      </c>
      <c r="AG220">
        <f t="shared" si="23"/>
        <v>0.5</v>
      </c>
    </row>
    <row r="221" spans="1:33">
      <c r="A221" s="17" t="s">
        <v>56</v>
      </c>
      <c r="B221" s="17">
        <v>14</v>
      </c>
      <c r="C221" s="17" t="s">
        <v>57</v>
      </c>
      <c r="D221" s="18">
        <v>33.47</v>
      </c>
      <c r="E221" s="17" t="s">
        <v>58</v>
      </c>
      <c r="F221" s="17">
        <v>3456</v>
      </c>
      <c r="G221" s="19">
        <v>0</v>
      </c>
      <c r="H221" s="17" t="s">
        <v>59</v>
      </c>
      <c r="I221" s="17" t="s">
        <v>60</v>
      </c>
      <c r="J221" s="17">
        <v>31</v>
      </c>
      <c r="K221" s="20">
        <v>79.287462975500006</v>
      </c>
      <c r="L221" s="20">
        <v>196.43096636300001</v>
      </c>
      <c r="M221" s="18">
        <v>0</v>
      </c>
      <c r="N221" s="18">
        <v>0</v>
      </c>
      <c r="O221" s="17">
        <v>40182</v>
      </c>
      <c r="P221" s="17">
        <v>39209</v>
      </c>
      <c r="Q221" s="21">
        <v>40182</v>
      </c>
      <c r="R221" s="21">
        <v>6300</v>
      </c>
      <c r="S221" s="17" t="s">
        <v>61</v>
      </c>
      <c r="T221" s="17" t="s">
        <v>76</v>
      </c>
      <c r="U221" s="21">
        <v>54.65</v>
      </c>
      <c r="V221" s="21">
        <v>1</v>
      </c>
      <c r="W221" s="21">
        <v>0</v>
      </c>
      <c r="X221" s="21">
        <v>0</v>
      </c>
      <c r="Y221" s="21">
        <f t="shared" si="18"/>
        <v>0</v>
      </c>
      <c r="Z221" s="21">
        <f t="shared" si="19"/>
        <v>0</v>
      </c>
      <c r="AA221" s="21">
        <v>0.30299999999999999</v>
      </c>
      <c r="AB221" s="22">
        <v>3.3356004998470199E-3</v>
      </c>
      <c r="AC221">
        <f t="shared" si="20"/>
        <v>6</v>
      </c>
      <c r="AD221">
        <f t="shared" si="21"/>
        <v>0</v>
      </c>
      <c r="AE221">
        <f t="shared" si="22"/>
        <v>0</v>
      </c>
      <c r="AF221">
        <f>'TP Factors'!$D$5</f>
        <v>0.88209793191670816</v>
      </c>
      <c r="AG221">
        <f t="shared" si="23"/>
        <v>0</v>
      </c>
    </row>
    <row r="222" spans="1:33">
      <c r="A222" s="17" t="s">
        <v>56</v>
      </c>
      <c r="B222" s="17">
        <v>14</v>
      </c>
      <c r="C222" s="17" t="s">
        <v>57</v>
      </c>
      <c r="D222" s="18">
        <v>33.47</v>
      </c>
      <c r="E222" s="17" t="s">
        <v>58</v>
      </c>
      <c r="F222" s="17">
        <v>3456</v>
      </c>
      <c r="G222" s="19">
        <v>0</v>
      </c>
      <c r="H222" s="17" t="s">
        <v>59</v>
      </c>
      <c r="I222" s="17" t="s">
        <v>60</v>
      </c>
      <c r="J222" s="17">
        <v>20742</v>
      </c>
      <c r="K222" s="20">
        <v>6837.7591957499999</v>
      </c>
      <c r="L222" s="20">
        <v>131479.61449400001</v>
      </c>
      <c r="M222" s="18">
        <v>0</v>
      </c>
      <c r="N222" s="18">
        <v>0</v>
      </c>
      <c r="O222" s="17">
        <v>40191</v>
      </c>
      <c r="P222" s="17">
        <v>39218</v>
      </c>
      <c r="Q222" s="21">
        <v>40191</v>
      </c>
      <c r="R222" s="21">
        <v>6460</v>
      </c>
      <c r="S222" s="17" t="s">
        <v>61</v>
      </c>
      <c r="T222" s="17" t="s">
        <v>62</v>
      </c>
      <c r="U222" s="21">
        <v>54.65</v>
      </c>
      <c r="V222" s="21">
        <v>1</v>
      </c>
      <c r="W222" s="21">
        <v>0</v>
      </c>
      <c r="X222" s="21">
        <v>0</v>
      </c>
      <c r="Y222" s="21">
        <f t="shared" si="18"/>
        <v>0</v>
      </c>
      <c r="Z222" s="21">
        <f t="shared" si="19"/>
        <v>0</v>
      </c>
      <c r="AA222" s="21">
        <v>0.30299999999999999</v>
      </c>
      <c r="AB222" s="22">
        <v>3.0121787007689098E-3</v>
      </c>
      <c r="AC222">
        <f t="shared" si="20"/>
        <v>5</v>
      </c>
      <c r="AD222">
        <f t="shared" si="21"/>
        <v>0</v>
      </c>
      <c r="AE222">
        <f t="shared" si="22"/>
        <v>0</v>
      </c>
      <c r="AF222">
        <f>'TP Factors'!$D$5</f>
        <v>0.88209793191670816</v>
      </c>
      <c r="AG222">
        <f t="shared" si="23"/>
        <v>0</v>
      </c>
    </row>
    <row r="223" spans="1:33">
      <c r="A223" s="17" t="s">
        <v>56</v>
      </c>
      <c r="B223" s="17">
        <v>14</v>
      </c>
      <c r="C223" s="17" t="s">
        <v>57</v>
      </c>
      <c r="D223" s="18">
        <v>33.47</v>
      </c>
      <c r="E223" s="17" t="s">
        <v>58</v>
      </c>
      <c r="F223" s="17">
        <v>3456</v>
      </c>
      <c r="G223" s="19">
        <v>0</v>
      </c>
      <c r="H223" s="17" t="s">
        <v>59</v>
      </c>
      <c r="I223" s="17" t="s">
        <v>60</v>
      </c>
      <c r="J223" s="17">
        <v>916</v>
      </c>
      <c r="K223" s="20">
        <v>313.226806764</v>
      </c>
      <c r="L223" s="20">
        <v>5806.8379527200004</v>
      </c>
      <c r="M223" s="18">
        <v>0</v>
      </c>
      <c r="N223" s="18">
        <v>0</v>
      </c>
      <c r="O223" s="17">
        <v>40193</v>
      </c>
      <c r="P223" s="17">
        <v>39220</v>
      </c>
      <c r="Q223" s="21">
        <v>40193</v>
      </c>
      <c r="R223" s="21">
        <v>6460</v>
      </c>
      <c r="S223" s="17" t="s">
        <v>69</v>
      </c>
      <c r="T223" s="17" t="s">
        <v>71</v>
      </c>
      <c r="U223" s="21">
        <v>54.65</v>
      </c>
      <c r="V223" s="21">
        <v>1</v>
      </c>
      <c r="W223" s="21">
        <v>0</v>
      </c>
      <c r="X223" s="21">
        <v>0</v>
      </c>
      <c r="Y223" s="21">
        <f t="shared" si="18"/>
        <v>0</v>
      </c>
      <c r="Z223" s="21">
        <f t="shared" si="19"/>
        <v>0</v>
      </c>
      <c r="AA223" s="21">
        <v>0.30299999999999999</v>
      </c>
      <c r="AB223" s="22">
        <v>5.9851560796695203E-3</v>
      </c>
      <c r="AC223">
        <f t="shared" si="20"/>
        <v>10</v>
      </c>
      <c r="AD223">
        <f t="shared" si="21"/>
        <v>0</v>
      </c>
      <c r="AE223">
        <f t="shared" si="22"/>
        <v>0</v>
      </c>
      <c r="AF223">
        <f>'TP Factors'!$D$5</f>
        <v>0.88209793191670816</v>
      </c>
      <c r="AG223">
        <f t="shared" si="23"/>
        <v>0</v>
      </c>
    </row>
    <row r="224" spans="1:33">
      <c r="A224" s="17" t="s">
        <v>56</v>
      </c>
      <c r="B224" s="17">
        <v>14</v>
      </c>
      <c r="C224" s="17" t="s">
        <v>57</v>
      </c>
      <c r="D224" s="18">
        <v>33.47</v>
      </c>
      <c r="E224" s="17" t="s">
        <v>58</v>
      </c>
      <c r="F224" s="17">
        <v>3456</v>
      </c>
      <c r="G224" s="19">
        <v>30.5</v>
      </c>
      <c r="H224" s="17" t="s">
        <v>59</v>
      </c>
      <c r="I224" s="17" t="s">
        <v>60</v>
      </c>
      <c r="J224" s="17">
        <v>146</v>
      </c>
      <c r="K224" s="20">
        <v>162.05425351100001</v>
      </c>
      <c r="L224" s="20">
        <v>1046.3625119599999</v>
      </c>
      <c r="M224" s="18">
        <v>0.28000000000000003</v>
      </c>
      <c r="N224" s="18">
        <v>7.0000000000000007E-2</v>
      </c>
      <c r="O224" s="17">
        <v>40202</v>
      </c>
      <c r="P224" s="17">
        <v>39229</v>
      </c>
      <c r="Q224" s="21">
        <v>40202</v>
      </c>
      <c r="R224" s="21">
        <v>2210</v>
      </c>
      <c r="S224" s="17" t="s">
        <v>61</v>
      </c>
      <c r="T224" s="17" t="s">
        <v>63</v>
      </c>
      <c r="U224" s="21">
        <v>54.65</v>
      </c>
      <c r="V224" s="21">
        <v>1</v>
      </c>
      <c r="W224" s="21">
        <v>1.92</v>
      </c>
      <c r="X224" s="21">
        <v>0.50600000000000001</v>
      </c>
      <c r="Y224" s="21">
        <f t="shared" si="18"/>
        <v>1.92</v>
      </c>
      <c r="Z224" s="21">
        <f t="shared" si="19"/>
        <v>0.50600000000000001</v>
      </c>
      <c r="AA224" s="21">
        <v>0.26800000000000002</v>
      </c>
      <c r="AB224" s="22">
        <v>0.18125241218927701</v>
      </c>
      <c r="AC224">
        <f t="shared" si="20"/>
        <v>273</v>
      </c>
      <c r="AD224">
        <f t="shared" si="21"/>
        <v>1</v>
      </c>
      <c r="AE224">
        <f t="shared" si="22"/>
        <v>0.3</v>
      </c>
      <c r="AF224">
        <f>'TP Factors'!$D$5</f>
        <v>0.88209793191670816</v>
      </c>
      <c r="AG224">
        <f t="shared" si="23"/>
        <v>0.3</v>
      </c>
    </row>
    <row r="225" spans="1:33">
      <c r="A225" s="17" t="s">
        <v>56</v>
      </c>
      <c r="B225" s="17">
        <v>14</v>
      </c>
      <c r="C225" s="17" t="s">
        <v>57</v>
      </c>
      <c r="D225" s="18">
        <v>33.47</v>
      </c>
      <c r="E225" s="17" t="s">
        <v>58</v>
      </c>
      <c r="F225" s="17">
        <v>3456</v>
      </c>
      <c r="G225" s="19">
        <v>0</v>
      </c>
      <c r="H225" s="17" t="s">
        <v>59</v>
      </c>
      <c r="I225" s="17" t="s">
        <v>60</v>
      </c>
      <c r="J225" s="17">
        <v>59111</v>
      </c>
      <c r="K225" s="20">
        <v>6655.3655586900004</v>
      </c>
      <c r="L225" s="20">
        <v>374688.89058800001</v>
      </c>
      <c r="M225" s="18">
        <v>0</v>
      </c>
      <c r="N225" s="18">
        <v>0</v>
      </c>
      <c r="O225" s="17">
        <v>38926</v>
      </c>
      <c r="P225" s="17">
        <v>37959</v>
      </c>
      <c r="Q225" s="21">
        <v>38926</v>
      </c>
      <c r="R225" s="21">
        <v>6170</v>
      </c>
      <c r="S225" s="17" t="s">
        <v>61</v>
      </c>
      <c r="T225" s="17" t="s">
        <v>68</v>
      </c>
      <c r="U225" s="21">
        <v>54.65</v>
      </c>
      <c r="V225" s="21">
        <v>1</v>
      </c>
      <c r="W225" s="21">
        <v>0</v>
      </c>
      <c r="X225" s="21">
        <v>0</v>
      </c>
      <c r="Y225" s="21">
        <f t="shared" si="18"/>
        <v>0</v>
      </c>
      <c r="Z225" s="21">
        <f t="shared" si="19"/>
        <v>0</v>
      </c>
      <c r="AA225" s="21">
        <v>0.30299999999999999</v>
      </c>
      <c r="AB225" s="22">
        <v>1.0939261745202201E-2</v>
      </c>
      <c r="AC225">
        <f t="shared" si="20"/>
        <v>19</v>
      </c>
      <c r="AD225">
        <f t="shared" si="21"/>
        <v>0</v>
      </c>
      <c r="AE225">
        <f t="shared" si="22"/>
        <v>0</v>
      </c>
      <c r="AF225">
        <f>'TP Factors'!$D$5</f>
        <v>0.88209793191670816</v>
      </c>
      <c r="AG225">
        <f t="shared" si="23"/>
        <v>0</v>
      </c>
    </row>
    <row r="226" spans="1:33">
      <c r="A226" s="17" t="s">
        <v>56</v>
      </c>
      <c r="B226" s="17">
        <v>14</v>
      </c>
      <c r="C226" s="17" t="s">
        <v>57</v>
      </c>
      <c r="D226" s="18">
        <v>33.47</v>
      </c>
      <c r="E226" s="17" t="s">
        <v>58</v>
      </c>
      <c r="F226" s="17">
        <v>3456</v>
      </c>
      <c r="G226" s="19">
        <v>30.5</v>
      </c>
      <c r="H226" s="17" t="s">
        <v>59</v>
      </c>
      <c r="I226" s="17" t="s">
        <v>60</v>
      </c>
      <c r="J226" s="17">
        <v>35516</v>
      </c>
      <c r="K226" s="20">
        <v>7868.9235159199998</v>
      </c>
      <c r="L226" s="20">
        <v>254530.26992699999</v>
      </c>
      <c r="M226" s="18">
        <v>68.19</v>
      </c>
      <c r="N226" s="18">
        <v>17.97</v>
      </c>
      <c r="O226" s="17">
        <v>39670</v>
      </c>
      <c r="P226" s="17">
        <v>38700</v>
      </c>
      <c r="Q226" s="21">
        <v>39670</v>
      </c>
      <c r="R226" s="21">
        <v>2210</v>
      </c>
      <c r="S226" s="17" t="s">
        <v>61</v>
      </c>
      <c r="T226" s="17" t="s">
        <v>63</v>
      </c>
      <c r="U226" s="21">
        <v>54.65</v>
      </c>
      <c r="V226" s="21">
        <v>1</v>
      </c>
      <c r="W226" s="21">
        <v>1.92</v>
      </c>
      <c r="X226" s="21">
        <v>0.50600000000000001</v>
      </c>
      <c r="Y226" s="21">
        <f t="shared" si="18"/>
        <v>1.92</v>
      </c>
      <c r="Z226" s="21">
        <f t="shared" si="19"/>
        <v>0.50600000000000001</v>
      </c>
      <c r="AA226" s="21">
        <v>0.26800000000000002</v>
      </c>
      <c r="AB226" s="22">
        <v>31.836942478699999</v>
      </c>
      <c r="AC226">
        <f t="shared" si="20"/>
        <v>47930</v>
      </c>
      <c r="AD226">
        <f t="shared" si="21"/>
        <v>203</v>
      </c>
      <c r="AE226">
        <f t="shared" si="22"/>
        <v>53.5</v>
      </c>
      <c r="AF226">
        <f>'TP Factors'!$D$5</f>
        <v>0.88209793191670816</v>
      </c>
      <c r="AG226">
        <f t="shared" si="23"/>
        <v>47.2</v>
      </c>
    </row>
    <row r="227" spans="1:33">
      <c r="A227" s="17" t="s">
        <v>56</v>
      </c>
      <c r="B227" s="17">
        <v>14</v>
      </c>
      <c r="C227" s="17" t="s">
        <v>57</v>
      </c>
      <c r="D227" s="18">
        <v>33.47</v>
      </c>
      <c r="E227" s="17" t="s">
        <v>58</v>
      </c>
      <c r="F227" s="17">
        <v>3456</v>
      </c>
      <c r="G227" s="19">
        <v>0</v>
      </c>
      <c r="H227" s="17" t="s">
        <v>59</v>
      </c>
      <c r="I227" s="17" t="s">
        <v>60</v>
      </c>
      <c r="J227" s="17">
        <v>146</v>
      </c>
      <c r="K227" s="20">
        <v>206.16397698500001</v>
      </c>
      <c r="L227" s="20">
        <v>923.71670676500003</v>
      </c>
      <c r="M227" s="18">
        <v>0</v>
      </c>
      <c r="N227" s="18">
        <v>0</v>
      </c>
      <c r="O227" s="17">
        <v>39681</v>
      </c>
      <c r="P227" s="17">
        <v>38711</v>
      </c>
      <c r="Q227" s="21">
        <v>39681</v>
      </c>
      <c r="R227" s="21">
        <v>6460</v>
      </c>
      <c r="S227" s="17" t="s">
        <v>61</v>
      </c>
      <c r="T227" s="17" t="s">
        <v>62</v>
      </c>
      <c r="U227" s="21">
        <v>54.65</v>
      </c>
      <c r="V227" s="21">
        <v>1</v>
      </c>
      <c r="W227" s="21">
        <v>0</v>
      </c>
      <c r="X227" s="21">
        <v>0</v>
      </c>
      <c r="Y227" s="21">
        <f t="shared" si="18"/>
        <v>0</v>
      </c>
      <c r="Z227" s="21">
        <f t="shared" si="19"/>
        <v>0</v>
      </c>
      <c r="AA227" s="21">
        <v>0.30299999999999999</v>
      </c>
      <c r="AB227" s="22">
        <v>9.7170032247097492E-3</v>
      </c>
      <c r="AC227">
        <f t="shared" si="20"/>
        <v>17</v>
      </c>
      <c r="AD227">
        <f t="shared" si="21"/>
        <v>0</v>
      </c>
      <c r="AE227">
        <f t="shared" si="22"/>
        <v>0</v>
      </c>
      <c r="AF227">
        <f>'TP Factors'!$D$5</f>
        <v>0.88209793191670816</v>
      </c>
      <c r="AG227">
        <f t="shared" si="23"/>
        <v>0</v>
      </c>
    </row>
    <row r="228" spans="1:33">
      <c r="A228" s="17" t="s">
        <v>56</v>
      </c>
      <c r="B228" s="17">
        <v>14</v>
      </c>
      <c r="C228" s="17" t="s">
        <v>57</v>
      </c>
      <c r="D228" s="18">
        <v>33.47</v>
      </c>
      <c r="E228" s="17" t="s">
        <v>58</v>
      </c>
      <c r="F228" s="17">
        <v>3456</v>
      </c>
      <c r="G228" s="19">
        <v>30.5</v>
      </c>
      <c r="H228" s="17" t="s">
        <v>59</v>
      </c>
      <c r="I228" s="17" t="s">
        <v>60</v>
      </c>
      <c r="J228" s="17">
        <v>41</v>
      </c>
      <c r="K228" s="20">
        <v>120.126056815</v>
      </c>
      <c r="L228" s="20">
        <v>277.96845172500002</v>
      </c>
      <c r="M228" s="18">
        <v>0.08</v>
      </c>
      <c r="N228" s="18">
        <v>0.02</v>
      </c>
      <c r="O228" s="17">
        <v>39683</v>
      </c>
      <c r="P228" s="17">
        <v>38713</v>
      </c>
      <c r="Q228" s="21">
        <v>39683</v>
      </c>
      <c r="R228" s="21">
        <v>2210</v>
      </c>
      <c r="S228" s="17" t="s">
        <v>74</v>
      </c>
      <c r="T228" s="17" t="s">
        <v>75</v>
      </c>
      <c r="U228" s="21">
        <v>54.65</v>
      </c>
      <c r="V228" s="21">
        <v>1</v>
      </c>
      <c r="W228" s="21">
        <v>1.92</v>
      </c>
      <c r="X228" s="21">
        <v>0.50600000000000001</v>
      </c>
      <c r="Y228" s="21">
        <f t="shared" si="18"/>
        <v>1.92</v>
      </c>
      <c r="Z228" s="21">
        <f t="shared" si="19"/>
        <v>0.50600000000000001</v>
      </c>
      <c r="AA228" s="21">
        <v>0.28499999999999998</v>
      </c>
      <c r="AB228" s="22">
        <v>6.1168332669282503E-2</v>
      </c>
      <c r="AC228">
        <f t="shared" si="20"/>
        <v>98</v>
      </c>
      <c r="AD228">
        <f t="shared" si="21"/>
        <v>0</v>
      </c>
      <c r="AE228">
        <f t="shared" si="22"/>
        <v>0.1</v>
      </c>
      <c r="AF228">
        <f>'TP Factors'!$D$5</f>
        <v>0.88209793191670816</v>
      </c>
      <c r="AG228">
        <f t="shared" si="23"/>
        <v>0.1</v>
      </c>
    </row>
    <row r="229" spans="1:33">
      <c r="A229" s="17" t="s">
        <v>56</v>
      </c>
      <c r="B229" s="17">
        <v>14</v>
      </c>
      <c r="C229" s="17" t="s">
        <v>57</v>
      </c>
      <c r="D229" s="18">
        <v>33.47</v>
      </c>
      <c r="E229" s="17" t="s">
        <v>58</v>
      </c>
      <c r="F229" s="17">
        <v>3456</v>
      </c>
      <c r="G229" s="19">
        <v>0</v>
      </c>
      <c r="H229" s="17" t="s">
        <v>59</v>
      </c>
      <c r="I229" s="17" t="s">
        <v>60</v>
      </c>
      <c r="J229" s="17">
        <v>57</v>
      </c>
      <c r="K229" s="20">
        <v>150.069652117</v>
      </c>
      <c r="L229" s="20">
        <v>360.90830721700002</v>
      </c>
      <c r="M229" s="18">
        <v>0</v>
      </c>
      <c r="N229" s="18">
        <v>0</v>
      </c>
      <c r="O229" s="17">
        <v>39687</v>
      </c>
      <c r="P229" s="17">
        <v>38717</v>
      </c>
      <c r="Q229" s="21">
        <v>39687</v>
      </c>
      <c r="R229" s="21">
        <v>6460</v>
      </c>
      <c r="S229" s="17" t="s">
        <v>61</v>
      </c>
      <c r="T229" s="17" t="s">
        <v>62</v>
      </c>
      <c r="U229" s="21">
        <v>54.65</v>
      </c>
      <c r="V229" s="21">
        <v>1</v>
      </c>
      <c r="W229" s="21">
        <v>0</v>
      </c>
      <c r="X229" s="21">
        <v>0</v>
      </c>
      <c r="Y229" s="21">
        <f t="shared" si="18"/>
        <v>0</v>
      </c>
      <c r="Z229" s="21">
        <f t="shared" si="19"/>
        <v>0</v>
      </c>
      <c r="AA229" s="21">
        <v>0.30299999999999999</v>
      </c>
      <c r="AB229" s="22">
        <v>1.9254688181606101E-2</v>
      </c>
      <c r="AC229">
        <f t="shared" si="20"/>
        <v>33</v>
      </c>
      <c r="AD229">
        <f t="shared" si="21"/>
        <v>0</v>
      </c>
      <c r="AE229">
        <f t="shared" si="22"/>
        <v>0</v>
      </c>
      <c r="AF229">
        <f>'TP Factors'!$D$5</f>
        <v>0.88209793191670816</v>
      </c>
      <c r="AG229">
        <f t="shared" si="23"/>
        <v>0</v>
      </c>
    </row>
    <row r="230" spans="1:33">
      <c r="A230" s="17" t="s">
        <v>56</v>
      </c>
      <c r="B230" s="17">
        <v>14</v>
      </c>
      <c r="C230" s="17" t="s">
        <v>57</v>
      </c>
      <c r="D230" s="18">
        <v>33.47</v>
      </c>
      <c r="E230" s="17" t="s">
        <v>58</v>
      </c>
      <c r="F230" s="17">
        <v>3456</v>
      </c>
      <c r="G230" s="19">
        <v>30.5</v>
      </c>
      <c r="H230" s="17" t="s">
        <v>59</v>
      </c>
      <c r="I230" s="17" t="s">
        <v>60</v>
      </c>
      <c r="J230" s="17">
        <v>38622</v>
      </c>
      <c r="K230" s="20">
        <v>6810.6451211900003</v>
      </c>
      <c r="L230" s="20">
        <v>276789.69302300003</v>
      </c>
      <c r="M230" s="18">
        <v>74.150000000000006</v>
      </c>
      <c r="N230" s="18">
        <v>19.54</v>
      </c>
      <c r="O230" s="17">
        <v>39819</v>
      </c>
      <c r="P230" s="17">
        <v>38846</v>
      </c>
      <c r="Q230" s="21">
        <v>39819</v>
      </c>
      <c r="R230" s="21">
        <v>2210</v>
      </c>
      <c r="S230" s="17" t="s">
        <v>61</v>
      </c>
      <c r="T230" s="17" t="s">
        <v>63</v>
      </c>
      <c r="U230" s="21">
        <v>54.65</v>
      </c>
      <c r="V230" s="21">
        <v>1</v>
      </c>
      <c r="W230" s="21">
        <v>1.92</v>
      </c>
      <c r="X230" s="21">
        <v>0.50600000000000001</v>
      </c>
      <c r="Y230" s="21">
        <f t="shared" si="18"/>
        <v>1.92</v>
      </c>
      <c r="Z230" s="21">
        <f t="shared" si="19"/>
        <v>0.50600000000000001</v>
      </c>
      <c r="AA230" s="21">
        <v>0.26800000000000002</v>
      </c>
      <c r="AB230" s="22">
        <v>14.349052346500001</v>
      </c>
      <c r="AC230">
        <f t="shared" si="20"/>
        <v>21602</v>
      </c>
      <c r="AD230">
        <f t="shared" si="21"/>
        <v>91</v>
      </c>
      <c r="AE230">
        <f t="shared" si="22"/>
        <v>24.1</v>
      </c>
      <c r="AF230">
        <f>'TP Factors'!$D$5</f>
        <v>0.88209793191670816</v>
      </c>
      <c r="AG230">
        <f t="shared" si="23"/>
        <v>21.3</v>
      </c>
    </row>
    <row r="231" spans="1:33">
      <c r="A231" s="17" t="s">
        <v>56</v>
      </c>
      <c r="B231" s="17">
        <v>14</v>
      </c>
      <c r="C231" s="17" t="s">
        <v>57</v>
      </c>
      <c r="D231" s="18">
        <v>33.47</v>
      </c>
      <c r="E231" s="17" t="s">
        <v>58</v>
      </c>
      <c r="F231" s="17">
        <v>3456</v>
      </c>
      <c r="G231" s="19">
        <v>30.5</v>
      </c>
      <c r="H231" s="17" t="s">
        <v>59</v>
      </c>
      <c r="I231" s="17" t="s">
        <v>60</v>
      </c>
      <c r="J231" s="17">
        <v>4066</v>
      </c>
      <c r="K231" s="20">
        <v>1510.9261890800001</v>
      </c>
      <c r="L231" s="20">
        <v>25861.658932499999</v>
      </c>
      <c r="M231" s="18">
        <v>7.81</v>
      </c>
      <c r="N231" s="18">
        <v>2.06</v>
      </c>
      <c r="O231" s="17">
        <v>39840</v>
      </c>
      <c r="P231" s="17">
        <v>38867</v>
      </c>
      <c r="Q231" s="21">
        <v>39840</v>
      </c>
      <c r="R231" s="21">
        <v>2210</v>
      </c>
      <c r="S231" s="17" t="s">
        <v>69</v>
      </c>
      <c r="T231" s="17" t="s">
        <v>70</v>
      </c>
      <c r="U231" s="21">
        <v>54.65</v>
      </c>
      <c r="V231" s="21">
        <v>1</v>
      </c>
      <c r="W231" s="21">
        <v>1.92</v>
      </c>
      <c r="X231" s="21">
        <v>0.50600000000000001</v>
      </c>
      <c r="Y231" s="21">
        <f t="shared" si="18"/>
        <v>1.92</v>
      </c>
      <c r="Z231" s="21">
        <f t="shared" si="19"/>
        <v>0.50600000000000001</v>
      </c>
      <c r="AA231" s="21">
        <v>0.30199999999999999</v>
      </c>
      <c r="AB231" s="22">
        <v>4.2748792411545899</v>
      </c>
      <c r="AC231">
        <f t="shared" si="20"/>
        <v>7252</v>
      </c>
      <c r="AD231">
        <f t="shared" si="21"/>
        <v>31</v>
      </c>
      <c r="AE231">
        <f t="shared" si="22"/>
        <v>8.1</v>
      </c>
      <c r="AF231">
        <f>'TP Factors'!$D$5</f>
        <v>0.88209793191670816</v>
      </c>
      <c r="AG231">
        <f t="shared" si="23"/>
        <v>7.1</v>
      </c>
    </row>
    <row r="232" spans="1:33">
      <c r="A232" s="17" t="s">
        <v>56</v>
      </c>
      <c r="B232" s="17">
        <v>14</v>
      </c>
      <c r="C232" s="17" t="s">
        <v>57</v>
      </c>
      <c r="D232" s="18">
        <v>33.47</v>
      </c>
      <c r="E232" s="17" t="s">
        <v>58</v>
      </c>
      <c r="F232" s="17">
        <v>3456</v>
      </c>
      <c r="G232" s="19">
        <v>30.5</v>
      </c>
      <c r="H232" s="17" t="s">
        <v>59</v>
      </c>
      <c r="I232" s="17" t="s">
        <v>60</v>
      </c>
      <c r="J232" s="17">
        <v>1479</v>
      </c>
      <c r="K232" s="20">
        <v>850.35729364500003</v>
      </c>
      <c r="L232" s="20">
        <v>9968.9005006400002</v>
      </c>
      <c r="M232" s="18">
        <v>2.84</v>
      </c>
      <c r="N232" s="18">
        <v>0.75</v>
      </c>
      <c r="O232" s="17">
        <v>39850</v>
      </c>
      <c r="P232" s="17">
        <v>38877</v>
      </c>
      <c r="Q232" s="21">
        <v>39850</v>
      </c>
      <c r="R232" s="21">
        <v>2210</v>
      </c>
      <c r="S232" s="17" t="s">
        <v>74</v>
      </c>
      <c r="T232" s="17" t="s">
        <v>75</v>
      </c>
      <c r="U232" s="21">
        <v>54.65</v>
      </c>
      <c r="V232" s="21">
        <v>1</v>
      </c>
      <c r="W232" s="21">
        <v>1.92</v>
      </c>
      <c r="X232" s="21">
        <v>0.50600000000000001</v>
      </c>
      <c r="Y232" s="21">
        <f t="shared" si="18"/>
        <v>1.92</v>
      </c>
      <c r="Z232" s="21">
        <f t="shared" si="19"/>
        <v>0.50600000000000001</v>
      </c>
      <c r="AA232" s="21">
        <v>0.28499999999999998</v>
      </c>
      <c r="AB232" s="22">
        <v>1.1889040199838701</v>
      </c>
      <c r="AC232">
        <f t="shared" si="20"/>
        <v>1903</v>
      </c>
      <c r="AD232">
        <f t="shared" si="21"/>
        <v>8</v>
      </c>
      <c r="AE232">
        <f t="shared" si="22"/>
        <v>2.1</v>
      </c>
      <c r="AF232">
        <f>'TP Factors'!$D$5</f>
        <v>0.88209793191670816</v>
      </c>
      <c r="AG232">
        <f t="shared" si="23"/>
        <v>1.9</v>
      </c>
    </row>
    <row r="233" spans="1:33">
      <c r="A233" s="17" t="s">
        <v>56</v>
      </c>
      <c r="B233" s="17">
        <v>14</v>
      </c>
      <c r="C233" s="17" t="s">
        <v>57</v>
      </c>
      <c r="D233" s="18">
        <v>33.47</v>
      </c>
      <c r="E233" s="17" t="s">
        <v>58</v>
      </c>
      <c r="F233" s="17">
        <v>3456</v>
      </c>
      <c r="G233" s="19">
        <v>30.5</v>
      </c>
      <c r="H233" s="17" t="s">
        <v>59</v>
      </c>
      <c r="I233" s="17" t="s">
        <v>60</v>
      </c>
      <c r="J233" s="17">
        <v>5651</v>
      </c>
      <c r="K233" s="20">
        <v>1668.7450717700001</v>
      </c>
      <c r="L233" s="20">
        <v>40501.237462700003</v>
      </c>
      <c r="M233" s="18">
        <v>10.85</v>
      </c>
      <c r="N233" s="18">
        <v>2.86</v>
      </c>
      <c r="O233" s="17">
        <v>39851</v>
      </c>
      <c r="P233" s="17">
        <v>38878</v>
      </c>
      <c r="Q233" s="21">
        <v>39851</v>
      </c>
      <c r="R233" s="21">
        <v>2210</v>
      </c>
      <c r="S233" s="17" t="s">
        <v>61</v>
      </c>
      <c r="T233" s="17" t="s">
        <v>63</v>
      </c>
      <c r="U233" s="21">
        <v>54.65</v>
      </c>
      <c r="V233" s="21">
        <v>1</v>
      </c>
      <c r="W233" s="21">
        <v>1.92</v>
      </c>
      <c r="X233" s="21">
        <v>0.50600000000000001</v>
      </c>
      <c r="Y233" s="21">
        <f t="shared" si="18"/>
        <v>1.92</v>
      </c>
      <c r="Z233" s="21">
        <f t="shared" si="19"/>
        <v>0.50600000000000001</v>
      </c>
      <c r="AA233" s="21">
        <v>0.26800000000000002</v>
      </c>
      <c r="AB233" s="22">
        <v>2.2743077636404401</v>
      </c>
      <c r="AC233">
        <f t="shared" si="20"/>
        <v>3424</v>
      </c>
      <c r="AD233">
        <f t="shared" si="21"/>
        <v>14</v>
      </c>
      <c r="AE233">
        <f t="shared" si="22"/>
        <v>3.8</v>
      </c>
      <c r="AF233">
        <f>'TP Factors'!$D$5</f>
        <v>0.88209793191670816</v>
      </c>
      <c r="AG233">
        <f t="shared" si="23"/>
        <v>3.4</v>
      </c>
    </row>
    <row r="234" spans="1:33">
      <c r="A234" s="17" t="s">
        <v>56</v>
      </c>
      <c r="B234" s="17">
        <v>14</v>
      </c>
      <c r="C234" s="17" t="s">
        <v>57</v>
      </c>
      <c r="D234" s="18">
        <v>33.47</v>
      </c>
      <c r="E234" s="17" t="s">
        <v>58</v>
      </c>
      <c r="F234" s="17">
        <v>3456</v>
      </c>
      <c r="G234" s="19">
        <v>30.5</v>
      </c>
      <c r="H234" s="17" t="s">
        <v>59</v>
      </c>
      <c r="I234" s="17" t="s">
        <v>60</v>
      </c>
      <c r="J234" s="17">
        <v>187</v>
      </c>
      <c r="K234" s="20">
        <v>152.801345277</v>
      </c>
      <c r="L234" s="20">
        <v>1188.1541653500001</v>
      </c>
      <c r="M234" s="18">
        <v>0.36</v>
      </c>
      <c r="N234" s="18">
        <v>0.09</v>
      </c>
      <c r="O234" s="17">
        <v>39852</v>
      </c>
      <c r="P234" s="17">
        <v>38879</v>
      </c>
      <c r="Q234" s="21">
        <v>39852</v>
      </c>
      <c r="R234" s="21">
        <v>2210</v>
      </c>
      <c r="S234" s="17" t="s">
        <v>69</v>
      </c>
      <c r="T234" s="17" t="s">
        <v>70</v>
      </c>
      <c r="U234" s="21">
        <v>54.65</v>
      </c>
      <c r="V234" s="21">
        <v>1</v>
      </c>
      <c r="W234" s="21">
        <v>1.92</v>
      </c>
      <c r="X234" s="21">
        <v>0.50600000000000001</v>
      </c>
      <c r="Y234" s="21">
        <f t="shared" si="18"/>
        <v>1.92</v>
      </c>
      <c r="Z234" s="21">
        <f t="shared" si="19"/>
        <v>0.50600000000000001</v>
      </c>
      <c r="AA234" s="21">
        <v>0.30199999999999999</v>
      </c>
      <c r="AB234" s="22">
        <v>0.105164335907281</v>
      </c>
      <c r="AC234">
        <f t="shared" si="20"/>
        <v>178</v>
      </c>
      <c r="AD234">
        <f t="shared" si="21"/>
        <v>1</v>
      </c>
      <c r="AE234">
        <f t="shared" si="22"/>
        <v>0.2</v>
      </c>
      <c r="AF234">
        <f>'TP Factors'!$D$5</f>
        <v>0.88209793191670816</v>
      </c>
      <c r="AG234">
        <f t="shared" si="23"/>
        <v>0.2</v>
      </c>
    </row>
    <row r="235" spans="1:33">
      <c r="A235" s="17" t="s">
        <v>56</v>
      </c>
      <c r="B235" s="17">
        <v>14</v>
      </c>
      <c r="C235" s="17" t="s">
        <v>57</v>
      </c>
      <c r="D235" s="18">
        <v>33.47</v>
      </c>
      <c r="E235" s="17" t="s">
        <v>58</v>
      </c>
      <c r="F235" s="17">
        <v>3456</v>
      </c>
      <c r="G235" s="19">
        <v>0</v>
      </c>
      <c r="H235" s="17" t="s">
        <v>59</v>
      </c>
      <c r="I235" s="17" t="s">
        <v>60</v>
      </c>
      <c r="J235" s="17">
        <v>723</v>
      </c>
      <c r="K235" s="20">
        <v>268.509791071</v>
      </c>
      <c r="L235" s="20">
        <v>4582.0318617299999</v>
      </c>
      <c r="M235" s="18">
        <v>0</v>
      </c>
      <c r="N235" s="18">
        <v>0</v>
      </c>
      <c r="O235" s="17">
        <v>39853</v>
      </c>
      <c r="P235" s="17">
        <v>38880</v>
      </c>
      <c r="Q235" s="21">
        <v>39853</v>
      </c>
      <c r="R235" s="21">
        <v>6170</v>
      </c>
      <c r="S235" s="17" t="s">
        <v>69</v>
      </c>
      <c r="T235" s="17" t="s">
        <v>72</v>
      </c>
      <c r="U235" s="21">
        <v>54.65</v>
      </c>
      <c r="V235" s="21">
        <v>1</v>
      </c>
      <c r="W235" s="21">
        <v>0</v>
      </c>
      <c r="X235" s="21">
        <v>0</v>
      </c>
      <c r="Y235" s="21">
        <f t="shared" si="18"/>
        <v>0</v>
      </c>
      <c r="Z235" s="21">
        <f t="shared" si="19"/>
        <v>0</v>
      </c>
      <c r="AA235" s="21">
        <v>0.30299999999999999</v>
      </c>
      <c r="AB235" s="22">
        <v>2.7019939359213999E-4</v>
      </c>
      <c r="AC235">
        <f t="shared" si="20"/>
        <v>0</v>
      </c>
      <c r="AD235">
        <f t="shared" si="21"/>
        <v>0</v>
      </c>
      <c r="AE235">
        <f t="shared" si="22"/>
        <v>0</v>
      </c>
      <c r="AF235">
        <f>'TP Factors'!$D$5</f>
        <v>0.88209793191670816</v>
      </c>
      <c r="AG235">
        <f t="shared" si="23"/>
        <v>0</v>
      </c>
    </row>
    <row r="236" spans="1:33">
      <c r="A236" s="17" t="s">
        <v>56</v>
      </c>
      <c r="B236" s="17">
        <v>14</v>
      </c>
      <c r="C236" s="17" t="s">
        <v>57</v>
      </c>
      <c r="D236" s="18">
        <v>33.47</v>
      </c>
      <c r="E236" s="17" t="s">
        <v>58</v>
      </c>
      <c r="F236" s="17">
        <v>3456</v>
      </c>
      <c r="G236" s="19">
        <v>30.5</v>
      </c>
      <c r="H236" s="17" t="s">
        <v>59</v>
      </c>
      <c r="I236" s="17" t="s">
        <v>60</v>
      </c>
      <c r="J236" s="17">
        <v>3512</v>
      </c>
      <c r="K236" s="20">
        <v>767.66728200600005</v>
      </c>
      <c r="L236" s="20">
        <v>25170.4568105</v>
      </c>
      <c r="M236" s="18">
        <v>6.74</v>
      </c>
      <c r="N236" s="18">
        <v>1.78</v>
      </c>
      <c r="O236" s="17">
        <v>39857</v>
      </c>
      <c r="P236" s="17">
        <v>38884</v>
      </c>
      <c r="Q236" s="21">
        <v>39857</v>
      </c>
      <c r="R236" s="21">
        <v>2210</v>
      </c>
      <c r="S236" s="17" t="s">
        <v>61</v>
      </c>
      <c r="T236" s="17" t="s">
        <v>63</v>
      </c>
      <c r="U236" s="21">
        <v>54.65</v>
      </c>
      <c r="V236" s="21">
        <v>1</v>
      </c>
      <c r="W236" s="21">
        <v>1.92</v>
      </c>
      <c r="X236" s="21">
        <v>0.50600000000000001</v>
      </c>
      <c r="Y236" s="21">
        <f t="shared" si="18"/>
        <v>1.92</v>
      </c>
      <c r="Z236" s="21">
        <f t="shared" si="19"/>
        <v>0.50600000000000001</v>
      </c>
      <c r="AA236" s="21">
        <v>0.26800000000000002</v>
      </c>
      <c r="AB236" s="22">
        <v>6.0788475068139496</v>
      </c>
      <c r="AC236">
        <f t="shared" si="20"/>
        <v>9152</v>
      </c>
      <c r="AD236">
        <f t="shared" si="21"/>
        <v>39</v>
      </c>
      <c r="AE236">
        <f t="shared" si="22"/>
        <v>10.199999999999999</v>
      </c>
      <c r="AF236">
        <f>'TP Factors'!$D$5</f>
        <v>0.88209793191670816</v>
      </c>
      <c r="AG236">
        <f t="shared" si="23"/>
        <v>9</v>
      </c>
    </row>
    <row r="237" spans="1:33">
      <c r="A237" s="17" t="s">
        <v>56</v>
      </c>
      <c r="B237" s="17">
        <v>14</v>
      </c>
      <c r="C237" s="17" t="s">
        <v>57</v>
      </c>
      <c r="D237" s="18">
        <v>33.47</v>
      </c>
      <c r="E237" s="17" t="s">
        <v>58</v>
      </c>
      <c r="F237" s="17">
        <v>3456</v>
      </c>
      <c r="G237" s="19">
        <v>30.5</v>
      </c>
      <c r="H237" s="17" t="s">
        <v>59</v>
      </c>
      <c r="I237" s="17" t="s">
        <v>60</v>
      </c>
      <c r="J237" s="17">
        <v>1103</v>
      </c>
      <c r="K237" s="20">
        <v>368.78604230799999</v>
      </c>
      <c r="L237" s="20">
        <v>7903.7051877100002</v>
      </c>
      <c r="M237" s="18">
        <v>2.12</v>
      </c>
      <c r="N237" s="18">
        <v>0.56000000000000005</v>
      </c>
      <c r="O237" s="17">
        <v>39861</v>
      </c>
      <c r="P237" s="17">
        <v>38888</v>
      </c>
      <c r="Q237" s="21">
        <v>39861</v>
      </c>
      <c r="R237" s="21">
        <v>2210</v>
      </c>
      <c r="S237" s="17" t="s">
        <v>61</v>
      </c>
      <c r="T237" s="17" t="s">
        <v>63</v>
      </c>
      <c r="U237" s="21">
        <v>54.65</v>
      </c>
      <c r="V237" s="21">
        <v>1</v>
      </c>
      <c r="W237" s="21">
        <v>1.92</v>
      </c>
      <c r="X237" s="21">
        <v>0.50600000000000001</v>
      </c>
      <c r="Y237" s="21">
        <f t="shared" si="18"/>
        <v>1.92</v>
      </c>
      <c r="Z237" s="21">
        <f t="shared" si="19"/>
        <v>0.50600000000000001</v>
      </c>
      <c r="AA237" s="21">
        <v>0.26800000000000002</v>
      </c>
      <c r="AB237" s="22">
        <v>1.8769299899415901</v>
      </c>
      <c r="AC237">
        <f t="shared" si="20"/>
        <v>2826</v>
      </c>
      <c r="AD237">
        <f t="shared" si="21"/>
        <v>12</v>
      </c>
      <c r="AE237">
        <f t="shared" si="22"/>
        <v>3.2</v>
      </c>
      <c r="AF237">
        <f>'TP Factors'!$D$5</f>
        <v>0.88209793191670816</v>
      </c>
      <c r="AG237">
        <f t="shared" si="23"/>
        <v>2.8</v>
      </c>
    </row>
    <row r="238" spans="1:33">
      <c r="A238" s="17" t="s">
        <v>56</v>
      </c>
      <c r="B238" s="17">
        <v>14</v>
      </c>
      <c r="C238" s="17" t="s">
        <v>57</v>
      </c>
      <c r="D238" s="18">
        <v>33.47</v>
      </c>
      <c r="E238" s="17" t="s">
        <v>58</v>
      </c>
      <c r="F238" s="17">
        <v>3456</v>
      </c>
      <c r="G238" s="19">
        <v>0</v>
      </c>
      <c r="H238" s="17" t="s">
        <v>59</v>
      </c>
      <c r="I238" s="17" t="s">
        <v>60</v>
      </c>
      <c r="J238" s="17">
        <v>10322</v>
      </c>
      <c r="K238" s="20">
        <v>1858.39091637</v>
      </c>
      <c r="L238" s="20">
        <v>65426.912289</v>
      </c>
      <c r="M238" s="18">
        <v>0</v>
      </c>
      <c r="N238" s="18">
        <v>0</v>
      </c>
      <c r="O238" s="17">
        <v>39862</v>
      </c>
      <c r="P238" s="17">
        <v>38889</v>
      </c>
      <c r="Q238" s="21">
        <v>39862</v>
      </c>
      <c r="R238" s="21">
        <v>6460</v>
      </c>
      <c r="S238" s="17" t="s">
        <v>74</v>
      </c>
      <c r="T238" s="17" t="s">
        <v>78</v>
      </c>
      <c r="U238" s="21">
        <v>54.65</v>
      </c>
      <c r="V238" s="21">
        <v>1</v>
      </c>
      <c r="W238" s="21">
        <v>0</v>
      </c>
      <c r="X238" s="21">
        <v>0</v>
      </c>
      <c r="Y238" s="21">
        <f t="shared" si="18"/>
        <v>0</v>
      </c>
      <c r="Z238" s="21">
        <f t="shared" si="19"/>
        <v>0</v>
      </c>
      <c r="AA238" s="21">
        <v>0.30299999999999999</v>
      </c>
      <c r="AB238" s="22">
        <v>0.41936906550261299</v>
      </c>
      <c r="AC238">
        <f t="shared" si="20"/>
        <v>714</v>
      </c>
      <c r="AD238">
        <f t="shared" si="21"/>
        <v>0</v>
      </c>
      <c r="AE238">
        <f t="shared" si="22"/>
        <v>0</v>
      </c>
      <c r="AF238">
        <f>'TP Factors'!$D$5</f>
        <v>0.88209793191670816</v>
      </c>
      <c r="AG238">
        <f t="shared" si="23"/>
        <v>0</v>
      </c>
    </row>
    <row r="239" spans="1:33">
      <c r="A239" s="17" t="s">
        <v>56</v>
      </c>
      <c r="B239" s="17">
        <v>14</v>
      </c>
      <c r="C239" s="17" t="s">
        <v>57</v>
      </c>
      <c r="D239" s="18">
        <v>33.47</v>
      </c>
      <c r="E239" s="17" t="s">
        <v>58</v>
      </c>
      <c r="F239" s="17">
        <v>3456</v>
      </c>
      <c r="G239" s="19">
        <v>0</v>
      </c>
      <c r="H239" s="17" t="s">
        <v>59</v>
      </c>
      <c r="I239" s="17" t="s">
        <v>60</v>
      </c>
      <c r="J239" s="17">
        <v>37</v>
      </c>
      <c r="K239" s="20">
        <v>92.036468710099996</v>
      </c>
      <c r="L239" s="20">
        <v>235.14753936700001</v>
      </c>
      <c r="M239" s="18">
        <v>0</v>
      </c>
      <c r="N239" s="18">
        <v>0</v>
      </c>
      <c r="O239" s="17">
        <v>39864</v>
      </c>
      <c r="P239" s="17">
        <v>38891</v>
      </c>
      <c r="Q239" s="21">
        <v>39864</v>
      </c>
      <c r="R239" s="21">
        <v>6460</v>
      </c>
      <c r="S239" s="17" t="s">
        <v>61</v>
      </c>
      <c r="T239" s="17" t="s">
        <v>62</v>
      </c>
      <c r="U239" s="21">
        <v>54.65</v>
      </c>
      <c r="V239" s="21">
        <v>1</v>
      </c>
      <c r="W239" s="21">
        <v>0</v>
      </c>
      <c r="X239" s="21">
        <v>0</v>
      </c>
      <c r="Y239" s="21">
        <f t="shared" si="18"/>
        <v>0</v>
      </c>
      <c r="Z239" s="21">
        <f t="shared" si="19"/>
        <v>0</v>
      </c>
      <c r="AA239" s="21">
        <v>0.30299999999999999</v>
      </c>
      <c r="AB239" s="22">
        <v>4.5978937221719703E-2</v>
      </c>
      <c r="AC239">
        <f t="shared" si="20"/>
        <v>78</v>
      </c>
      <c r="AD239">
        <f t="shared" si="21"/>
        <v>0</v>
      </c>
      <c r="AE239">
        <f t="shared" si="22"/>
        <v>0</v>
      </c>
      <c r="AF239">
        <f>'TP Factors'!$D$5</f>
        <v>0.88209793191670816</v>
      </c>
      <c r="AG239">
        <f t="shared" si="23"/>
        <v>0</v>
      </c>
    </row>
    <row r="240" spans="1:33">
      <c r="A240" s="17" t="s">
        <v>56</v>
      </c>
      <c r="B240" s="17">
        <v>14</v>
      </c>
      <c r="C240" s="17" t="s">
        <v>57</v>
      </c>
      <c r="D240" s="18">
        <v>33.47</v>
      </c>
      <c r="E240" s="17" t="s">
        <v>58</v>
      </c>
      <c r="F240" s="17">
        <v>3456</v>
      </c>
      <c r="G240" s="19">
        <v>30.5</v>
      </c>
      <c r="H240" s="17" t="s">
        <v>59</v>
      </c>
      <c r="I240" s="17" t="s">
        <v>60</v>
      </c>
      <c r="J240" s="17">
        <v>166</v>
      </c>
      <c r="K240" s="20">
        <v>275.16795992300001</v>
      </c>
      <c r="L240" s="20">
        <v>1054.3171379099999</v>
      </c>
      <c r="M240" s="18">
        <v>0.32</v>
      </c>
      <c r="N240" s="18">
        <v>0.08</v>
      </c>
      <c r="O240" s="17">
        <v>39869</v>
      </c>
      <c r="P240" s="17">
        <v>38896</v>
      </c>
      <c r="Q240" s="21">
        <v>39869</v>
      </c>
      <c r="R240" s="21">
        <v>2210</v>
      </c>
      <c r="S240" s="17" t="s">
        <v>69</v>
      </c>
      <c r="T240" s="17" t="s">
        <v>70</v>
      </c>
      <c r="U240" s="21">
        <v>54.65</v>
      </c>
      <c r="V240" s="21">
        <v>1</v>
      </c>
      <c r="W240" s="21">
        <v>1.92</v>
      </c>
      <c r="X240" s="21">
        <v>0.50600000000000001</v>
      </c>
      <c r="Y240" s="21">
        <f t="shared" si="18"/>
        <v>1.92</v>
      </c>
      <c r="Z240" s="21">
        <f t="shared" si="19"/>
        <v>0.50600000000000001</v>
      </c>
      <c r="AA240" s="21">
        <v>0.30199999999999999</v>
      </c>
      <c r="AB240" s="22">
        <v>0.25912640804503501</v>
      </c>
      <c r="AC240">
        <f t="shared" si="20"/>
        <v>440</v>
      </c>
      <c r="AD240">
        <f t="shared" si="21"/>
        <v>2</v>
      </c>
      <c r="AE240">
        <f t="shared" si="22"/>
        <v>0.5</v>
      </c>
      <c r="AF240">
        <f>'TP Factors'!$D$5</f>
        <v>0.88209793191670816</v>
      </c>
      <c r="AG240">
        <f t="shared" si="23"/>
        <v>0.4</v>
      </c>
    </row>
    <row r="241" spans="1:33">
      <c r="A241" s="17" t="s">
        <v>56</v>
      </c>
      <c r="B241" s="17">
        <v>14</v>
      </c>
      <c r="C241" s="17" t="s">
        <v>57</v>
      </c>
      <c r="D241" s="18">
        <v>33.47</v>
      </c>
      <c r="E241" s="17" t="s">
        <v>58</v>
      </c>
      <c r="F241" s="17">
        <v>3456</v>
      </c>
      <c r="G241" s="19">
        <v>0</v>
      </c>
      <c r="H241" s="17" t="s">
        <v>59</v>
      </c>
      <c r="I241" s="17" t="s">
        <v>60</v>
      </c>
      <c r="J241" s="17">
        <v>71</v>
      </c>
      <c r="K241" s="20">
        <v>125.687599702</v>
      </c>
      <c r="L241" s="20">
        <v>452.50610635200002</v>
      </c>
      <c r="M241" s="18">
        <v>0</v>
      </c>
      <c r="N241" s="18">
        <v>0</v>
      </c>
      <c r="O241" s="17">
        <v>39880</v>
      </c>
      <c r="P241" s="17">
        <v>38907</v>
      </c>
      <c r="Q241" s="21">
        <v>39880</v>
      </c>
      <c r="R241" s="21">
        <v>6460</v>
      </c>
      <c r="S241" s="17" t="s">
        <v>61</v>
      </c>
      <c r="T241" s="17" t="s">
        <v>62</v>
      </c>
      <c r="U241" s="21">
        <v>54.65</v>
      </c>
      <c r="V241" s="21">
        <v>1</v>
      </c>
      <c r="W241" s="21">
        <v>0</v>
      </c>
      <c r="X241" s="21">
        <v>0</v>
      </c>
      <c r="Y241" s="21">
        <f t="shared" si="18"/>
        <v>0</v>
      </c>
      <c r="Z241" s="21">
        <f t="shared" si="19"/>
        <v>0</v>
      </c>
      <c r="AA241" s="21">
        <v>0.30299999999999999</v>
      </c>
      <c r="AB241" s="22">
        <v>0.11181624677494501</v>
      </c>
      <c r="AC241">
        <f t="shared" si="20"/>
        <v>190</v>
      </c>
      <c r="AD241">
        <f t="shared" si="21"/>
        <v>0</v>
      </c>
      <c r="AE241">
        <f t="shared" si="22"/>
        <v>0</v>
      </c>
      <c r="AF241">
        <f>'TP Factors'!$D$5</f>
        <v>0.88209793191670816</v>
      </c>
      <c r="AG241">
        <f t="shared" si="23"/>
        <v>0</v>
      </c>
    </row>
    <row r="242" spans="1:33">
      <c r="A242" s="17" t="s">
        <v>56</v>
      </c>
      <c r="B242" s="17">
        <v>14</v>
      </c>
      <c r="C242" s="17" t="s">
        <v>57</v>
      </c>
      <c r="D242" s="18">
        <v>33.47</v>
      </c>
      <c r="E242" s="17" t="s">
        <v>58</v>
      </c>
      <c r="F242" s="17">
        <v>3456</v>
      </c>
      <c r="G242" s="19">
        <v>0</v>
      </c>
      <c r="H242" s="17" t="s">
        <v>59</v>
      </c>
      <c r="I242" s="17" t="s">
        <v>60</v>
      </c>
      <c r="J242" s="17">
        <v>2884</v>
      </c>
      <c r="K242" s="20">
        <v>719.99887197199996</v>
      </c>
      <c r="L242" s="20">
        <v>18282.789215699999</v>
      </c>
      <c r="M242" s="18">
        <v>0</v>
      </c>
      <c r="N242" s="18">
        <v>0</v>
      </c>
      <c r="O242" s="17">
        <v>39881</v>
      </c>
      <c r="P242" s="17">
        <v>38908</v>
      </c>
      <c r="Q242" s="21">
        <v>39881</v>
      </c>
      <c r="R242" s="21">
        <v>6460</v>
      </c>
      <c r="S242" s="17" t="s">
        <v>69</v>
      </c>
      <c r="T242" s="17" t="s">
        <v>71</v>
      </c>
      <c r="U242" s="21">
        <v>54.65</v>
      </c>
      <c r="V242" s="21">
        <v>1</v>
      </c>
      <c r="W242" s="21">
        <v>0</v>
      </c>
      <c r="X242" s="21">
        <v>0</v>
      </c>
      <c r="Y242" s="21">
        <f t="shared" si="18"/>
        <v>0</v>
      </c>
      <c r="Z242" s="21">
        <f t="shared" si="19"/>
        <v>0</v>
      </c>
      <c r="AA242" s="21">
        <v>0.30299999999999999</v>
      </c>
      <c r="AB242" s="22">
        <v>1.50272562516264</v>
      </c>
      <c r="AC242">
        <f t="shared" si="20"/>
        <v>2558</v>
      </c>
      <c r="AD242">
        <f t="shared" si="21"/>
        <v>0</v>
      </c>
      <c r="AE242">
        <f t="shared" si="22"/>
        <v>0</v>
      </c>
      <c r="AF242">
        <f>'TP Factors'!$D$5</f>
        <v>0.88209793191670816</v>
      </c>
      <c r="AG242">
        <f t="shared" si="23"/>
        <v>0</v>
      </c>
    </row>
    <row r="243" spans="1:33">
      <c r="A243" s="17" t="s">
        <v>56</v>
      </c>
      <c r="B243" s="17">
        <v>14</v>
      </c>
      <c r="C243" s="17" t="s">
        <v>57</v>
      </c>
      <c r="D243" s="18">
        <v>33.47</v>
      </c>
      <c r="E243" s="17" t="s">
        <v>58</v>
      </c>
      <c r="F243" s="17">
        <v>3456</v>
      </c>
      <c r="G243" s="19">
        <v>30.5</v>
      </c>
      <c r="H243" s="17" t="s">
        <v>59</v>
      </c>
      <c r="I243" s="17" t="s">
        <v>60</v>
      </c>
      <c r="J243" s="17">
        <v>30</v>
      </c>
      <c r="K243" s="20">
        <v>116.699497541</v>
      </c>
      <c r="L243" s="20">
        <v>204.052225615</v>
      </c>
      <c r="M243" s="18">
        <v>0.06</v>
      </c>
      <c r="N243" s="18">
        <v>0.02</v>
      </c>
      <c r="O243" s="17">
        <v>39899</v>
      </c>
      <c r="P243" s="17">
        <v>38926</v>
      </c>
      <c r="Q243" s="21">
        <v>39899</v>
      </c>
      <c r="R243" s="21">
        <v>2210</v>
      </c>
      <c r="S243" s="17" t="s">
        <v>74</v>
      </c>
      <c r="T243" s="17" t="s">
        <v>75</v>
      </c>
      <c r="U243" s="21">
        <v>54.65</v>
      </c>
      <c r="V243" s="21">
        <v>1</v>
      </c>
      <c r="W243" s="21">
        <v>1.92</v>
      </c>
      <c r="X243" s="21">
        <v>0.50600000000000001</v>
      </c>
      <c r="Y243" s="21">
        <f t="shared" si="18"/>
        <v>1.92</v>
      </c>
      <c r="Z243" s="21">
        <f t="shared" si="19"/>
        <v>0.50600000000000001</v>
      </c>
      <c r="AA243" s="21">
        <v>0.28499999999999998</v>
      </c>
      <c r="AB243" s="22">
        <v>5.04221519612486E-2</v>
      </c>
      <c r="AC243">
        <f t="shared" si="20"/>
        <v>81</v>
      </c>
      <c r="AD243">
        <f t="shared" si="21"/>
        <v>0</v>
      </c>
      <c r="AE243">
        <f t="shared" si="22"/>
        <v>0.1</v>
      </c>
      <c r="AF243">
        <f>'TP Factors'!$D$5</f>
        <v>0.88209793191670816</v>
      </c>
      <c r="AG243">
        <f t="shared" si="23"/>
        <v>0.1</v>
      </c>
    </row>
    <row r="244" spans="1:33">
      <c r="A244" s="17" t="s">
        <v>56</v>
      </c>
      <c r="B244" s="17">
        <v>14</v>
      </c>
      <c r="C244" s="17" t="s">
        <v>57</v>
      </c>
      <c r="D244" s="18">
        <v>33.47</v>
      </c>
      <c r="E244" s="17" t="s">
        <v>58</v>
      </c>
      <c r="F244" s="17">
        <v>3456</v>
      </c>
      <c r="G244" s="19">
        <v>0</v>
      </c>
      <c r="H244" s="17" t="s">
        <v>59</v>
      </c>
      <c r="I244" s="17" t="s">
        <v>60</v>
      </c>
      <c r="J244" s="17">
        <v>125</v>
      </c>
      <c r="K244" s="20">
        <v>289.314334218</v>
      </c>
      <c r="L244" s="20">
        <v>790.14643993200002</v>
      </c>
      <c r="M244" s="18">
        <v>0</v>
      </c>
      <c r="N244" s="18">
        <v>0</v>
      </c>
      <c r="O244" s="17">
        <v>39913</v>
      </c>
      <c r="P244" s="17">
        <v>38940</v>
      </c>
      <c r="Q244" s="21">
        <v>39913</v>
      </c>
      <c r="R244" s="21">
        <v>6460</v>
      </c>
      <c r="S244" s="17" t="s">
        <v>61</v>
      </c>
      <c r="T244" s="17" t="s">
        <v>62</v>
      </c>
      <c r="U244" s="21">
        <v>54.65</v>
      </c>
      <c r="V244" s="21">
        <v>1</v>
      </c>
      <c r="W244" s="21">
        <v>0</v>
      </c>
      <c r="X244" s="21">
        <v>0</v>
      </c>
      <c r="Y244" s="21">
        <f t="shared" si="18"/>
        <v>0</v>
      </c>
      <c r="Z244" s="21">
        <f t="shared" si="19"/>
        <v>0</v>
      </c>
      <c r="AA244" s="21">
        <v>0.30299999999999999</v>
      </c>
      <c r="AB244" s="22">
        <v>2.2110461102046501E-2</v>
      </c>
      <c r="AC244">
        <f t="shared" si="20"/>
        <v>38</v>
      </c>
      <c r="AD244">
        <f t="shared" si="21"/>
        <v>0</v>
      </c>
      <c r="AE244">
        <f t="shared" si="22"/>
        <v>0</v>
      </c>
      <c r="AF244">
        <f>'TP Factors'!$D$5</f>
        <v>0.88209793191670816</v>
      </c>
      <c r="AG244">
        <f t="shared" si="23"/>
        <v>0</v>
      </c>
    </row>
    <row r="245" spans="1:33">
      <c r="A245" s="17" t="s">
        <v>56</v>
      </c>
      <c r="B245" s="17">
        <v>14</v>
      </c>
      <c r="C245" s="17" t="s">
        <v>57</v>
      </c>
      <c r="D245" s="18">
        <v>33.47</v>
      </c>
      <c r="E245" s="17" t="s">
        <v>58</v>
      </c>
      <c r="F245" s="17">
        <v>3456</v>
      </c>
      <c r="G245" s="19">
        <v>30.5</v>
      </c>
      <c r="H245" s="17" t="s">
        <v>59</v>
      </c>
      <c r="I245" s="17" t="s">
        <v>60</v>
      </c>
      <c r="J245" s="17">
        <v>62</v>
      </c>
      <c r="K245" s="20">
        <v>171.69413570099999</v>
      </c>
      <c r="L245" s="20">
        <v>415.49964711899997</v>
      </c>
      <c r="M245" s="18">
        <v>0.12</v>
      </c>
      <c r="N245" s="18">
        <v>0.03</v>
      </c>
      <c r="O245" s="17">
        <v>39923</v>
      </c>
      <c r="P245" s="17">
        <v>38950</v>
      </c>
      <c r="Q245" s="21">
        <v>39923</v>
      </c>
      <c r="R245" s="21">
        <v>2210</v>
      </c>
      <c r="S245" s="17" t="s">
        <v>74</v>
      </c>
      <c r="T245" s="17" t="s">
        <v>75</v>
      </c>
      <c r="U245" s="21">
        <v>54.65</v>
      </c>
      <c r="V245" s="21">
        <v>1</v>
      </c>
      <c r="W245" s="21">
        <v>1.92</v>
      </c>
      <c r="X245" s="21">
        <v>0.50600000000000001</v>
      </c>
      <c r="Y245" s="21">
        <f t="shared" si="18"/>
        <v>1.92</v>
      </c>
      <c r="Z245" s="21">
        <f t="shared" si="19"/>
        <v>0.50600000000000001</v>
      </c>
      <c r="AA245" s="21">
        <v>0.28499999999999998</v>
      </c>
      <c r="AB245" s="22">
        <v>5.4362774144074998E-2</v>
      </c>
      <c r="AC245">
        <f t="shared" si="20"/>
        <v>87</v>
      </c>
      <c r="AD245">
        <f t="shared" si="21"/>
        <v>0</v>
      </c>
      <c r="AE245">
        <f t="shared" si="22"/>
        <v>0.1</v>
      </c>
      <c r="AF245">
        <f>'TP Factors'!$D$5</f>
        <v>0.88209793191670816</v>
      </c>
      <c r="AG245">
        <f t="shared" si="23"/>
        <v>0.1</v>
      </c>
    </row>
    <row r="246" spans="1:33">
      <c r="A246" s="17" t="s">
        <v>56</v>
      </c>
      <c r="B246" s="17">
        <v>14</v>
      </c>
      <c r="C246" s="17" t="s">
        <v>57</v>
      </c>
      <c r="D246" s="18">
        <v>33.47</v>
      </c>
      <c r="E246" s="17" t="s">
        <v>58</v>
      </c>
      <c r="F246" s="17">
        <v>3456</v>
      </c>
      <c r="G246" s="19">
        <v>0</v>
      </c>
      <c r="H246" s="17" t="s">
        <v>59</v>
      </c>
      <c r="I246" s="17" t="s">
        <v>60</v>
      </c>
      <c r="J246" s="17">
        <v>53</v>
      </c>
      <c r="K246" s="20">
        <v>96.879832533499993</v>
      </c>
      <c r="L246" s="20">
        <v>332.82897478799998</v>
      </c>
      <c r="M246" s="18">
        <v>0</v>
      </c>
      <c r="N246" s="18">
        <v>0</v>
      </c>
      <c r="O246" s="17">
        <v>39925</v>
      </c>
      <c r="P246" s="17">
        <v>38952</v>
      </c>
      <c r="Q246" s="21">
        <v>39925</v>
      </c>
      <c r="R246" s="21">
        <v>6460</v>
      </c>
      <c r="S246" s="17" t="s">
        <v>61</v>
      </c>
      <c r="T246" s="17" t="s">
        <v>62</v>
      </c>
      <c r="U246" s="21">
        <v>54.65</v>
      </c>
      <c r="V246" s="21">
        <v>1</v>
      </c>
      <c r="W246" s="21">
        <v>0</v>
      </c>
      <c r="X246" s="21">
        <v>0</v>
      </c>
      <c r="Y246" s="21">
        <f t="shared" si="18"/>
        <v>0</v>
      </c>
      <c r="Z246" s="21">
        <f t="shared" si="19"/>
        <v>0</v>
      </c>
      <c r="AA246" s="21">
        <v>0.30299999999999999</v>
      </c>
      <c r="AB246" s="22">
        <v>1.11411012330144E-2</v>
      </c>
      <c r="AC246">
        <f t="shared" si="20"/>
        <v>19</v>
      </c>
      <c r="AD246">
        <f t="shared" si="21"/>
        <v>0</v>
      </c>
      <c r="AE246">
        <f t="shared" si="22"/>
        <v>0</v>
      </c>
      <c r="AF246">
        <f>'TP Factors'!$D$5</f>
        <v>0.88209793191670816</v>
      </c>
      <c r="AG246">
        <f t="shared" si="23"/>
        <v>0</v>
      </c>
    </row>
    <row r="247" spans="1:33">
      <c r="A247" s="17" t="s">
        <v>56</v>
      </c>
      <c r="B247" s="17">
        <v>14</v>
      </c>
      <c r="C247" s="17" t="s">
        <v>57</v>
      </c>
      <c r="D247" s="18">
        <v>33.47</v>
      </c>
      <c r="E247" s="17" t="s">
        <v>58</v>
      </c>
      <c r="F247" s="17">
        <v>3456</v>
      </c>
      <c r="G247" s="19">
        <v>30.5</v>
      </c>
      <c r="H247" s="17" t="s">
        <v>59</v>
      </c>
      <c r="I247" s="17" t="s">
        <v>60</v>
      </c>
      <c r="J247" s="17">
        <v>509</v>
      </c>
      <c r="K247" s="20">
        <v>536.14203152699997</v>
      </c>
      <c r="L247" s="20">
        <v>3238.1046884500001</v>
      </c>
      <c r="M247" s="18">
        <v>0.98</v>
      </c>
      <c r="N247" s="18">
        <v>0.26</v>
      </c>
      <c r="O247" s="17">
        <v>39926</v>
      </c>
      <c r="P247" s="17">
        <v>38953</v>
      </c>
      <c r="Q247" s="21">
        <v>39926</v>
      </c>
      <c r="R247" s="21">
        <v>2210</v>
      </c>
      <c r="S247" s="17" t="s">
        <v>69</v>
      </c>
      <c r="T247" s="17" t="s">
        <v>70</v>
      </c>
      <c r="U247" s="21">
        <v>54.65</v>
      </c>
      <c r="V247" s="21">
        <v>1</v>
      </c>
      <c r="W247" s="21">
        <v>1.92</v>
      </c>
      <c r="X247" s="21">
        <v>0.50600000000000001</v>
      </c>
      <c r="Y247" s="21">
        <f t="shared" si="18"/>
        <v>1.92</v>
      </c>
      <c r="Z247" s="21">
        <f t="shared" si="19"/>
        <v>0.50600000000000001</v>
      </c>
      <c r="AA247" s="21">
        <v>0.30199999999999999</v>
      </c>
      <c r="AB247" s="22">
        <v>0.69070428361744696</v>
      </c>
      <c r="AC247">
        <f t="shared" si="20"/>
        <v>1172</v>
      </c>
      <c r="AD247">
        <f t="shared" si="21"/>
        <v>5</v>
      </c>
      <c r="AE247">
        <f t="shared" si="22"/>
        <v>1.3</v>
      </c>
      <c r="AF247">
        <f>'TP Factors'!$D$5</f>
        <v>0.88209793191670816</v>
      </c>
      <c r="AG247">
        <f t="shared" si="23"/>
        <v>1.1000000000000001</v>
      </c>
    </row>
    <row r="248" spans="1:33">
      <c r="A248" s="17" t="s">
        <v>56</v>
      </c>
      <c r="B248" s="17">
        <v>14</v>
      </c>
      <c r="C248" s="17" t="s">
        <v>57</v>
      </c>
      <c r="D248" s="18">
        <v>33.47</v>
      </c>
      <c r="E248" s="17" t="s">
        <v>58</v>
      </c>
      <c r="F248" s="17">
        <v>3456</v>
      </c>
      <c r="G248" s="19">
        <v>30.5</v>
      </c>
      <c r="H248" s="17" t="s">
        <v>59</v>
      </c>
      <c r="I248" s="17" t="s">
        <v>60</v>
      </c>
      <c r="J248" s="17">
        <v>1</v>
      </c>
      <c r="K248" s="20">
        <v>17.4515813115</v>
      </c>
      <c r="L248" s="20">
        <v>4.9891457080199997</v>
      </c>
      <c r="M248" s="18">
        <v>0</v>
      </c>
      <c r="N248" s="18">
        <v>0</v>
      </c>
      <c r="O248" s="17">
        <v>39928</v>
      </c>
      <c r="P248" s="17">
        <v>38955</v>
      </c>
      <c r="Q248" s="21">
        <v>39928</v>
      </c>
      <c r="R248" s="21">
        <v>2210</v>
      </c>
      <c r="S248" s="17" t="s">
        <v>74</v>
      </c>
      <c r="T248" s="17" t="s">
        <v>75</v>
      </c>
      <c r="U248" s="21">
        <v>54.65</v>
      </c>
      <c r="V248" s="21">
        <v>1</v>
      </c>
      <c r="W248" s="21">
        <v>1.92</v>
      </c>
      <c r="X248" s="21">
        <v>0.50600000000000001</v>
      </c>
      <c r="Y248" s="21">
        <f t="shared" si="18"/>
        <v>1.92</v>
      </c>
      <c r="Z248" s="21">
        <f t="shared" si="19"/>
        <v>0.50600000000000001</v>
      </c>
      <c r="AA248" s="21">
        <v>0.28499999999999998</v>
      </c>
      <c r="AB248" s="22">
        <v>1.23283981942672E-3</v>
      </c>
      <c r="AC248">
        <f t="shared" si="20"/>
        <v>2</v>
      </c>
      <c r="AD248">
        <f t="shared" si="21"/>
        <v>0</v>
      </c>
      <c r="AE248">
        <f t="shared" si="22"/>
        <v>0</v>
      </c>
      <c r="AF248">
        <f>'TP Factors'!$D$5</f>
        <v>0.88209793191670816</v>
      </c>
      <c r="AG248">
        <f t="shared" si="23"/>
        <v>0</v>
      </c>
    </row>
    <row r="249" spans="1:33">
      <c r="A249" s="17" t="s">
        <v>56</v>
      </c>
      <c r="B249" s="17">
        <v>14</v>
      </c>
      <c r="C249" s="17" t="s">
        <v>57</v>
      </c>
      <c r="D249" s="18">
        <v>33.47</v>
      </c>
      <c r="E249" s="17" t="s">
        <v>58</v>
      </c>
      <c r="F249" s="17">
        <v>3456</v>
      </c>
      <c r="G249" s="19">
        <v>30.5</v>
      </c>
      <c r="H249" s="17" t="s">
        <v>59</v>
      </c>
      <c r="I249" s="17" t="s">
        <v>60</v>
      </c>
      <c r="J249" s="17">
        <v>754</v>
      </c>
      <c r="K249" s="20">
        <v>330.06741719500002</v>
      </c>
      <c r="L249" s="20">
        <v>5401.1966655400001</v>
      </c>
      <c r="M249" s="18">
        <v>1.45</v>
      </c>
      <c r="N249" s="18">
        <v>0.38</v>
      </c>
      <c r="O249" s="17">
        <v>39929</v>
      </c>
      <c r="P249" s="17">
        <v>38956</v>
      </c>
      <c r="Q249" s="21">
        <v>39929</v>
      </c>
      <c r="R249" s="21">
        <v>2210</v>
      </c>
      <c r="S249" s="17" t="s">
        <v>61</v>
      </c>
      <c r="T249" s="17" t="s">
        <v>63</v>
      </c>
      <c r="U249" s="21">
        <v>54.65</v>
      </c>
      <c r="V249" s="21">
        <v>1</v>
      </c>
      <c r="W249" s="21">
        <v>1.92</v>
      </c>
      <c r="X249" s="21">
        <v>0.50600000000000001</v>
      </c>
      <c r="Y249" s="21">
        <f t="shared" si="18"/>
        <v>1.92</v>
      </c>
      <c r="Z249" s="21">
        <f t="shared" si="19"/>
        <v>0.50600000000000001</v>
      </c>
      <c r="AA249" s="21">
        <v>0.26800000000000002</v>
      </c>
      <c r="AB249" s="22">
        <v>1.3070752131041401</v>
      </c>
      <c r="AC249">
        <f t="shared" si="20"/>
        <v>1968</v>
      </c>
      <c r="AD249">
        <f t="shared" si="21"/>
        <v>8</v>
      </c>
      <c r="AE249">
        <f t="shared" si="22"/>
        <v>2.2000000000000002</v>
      </c>
      <c r="AF249">
        <f>'TP Factors'!$D$5</f>
        <v>0.88209793191670816</v>
      </c>
      <c r="AG249">
        <f t="shared" si="23"/>
        <v>1.9</v>
      </c>
    </row>
    <row r="250" spans="1:33">
      <c r="A250" s="17" t="s">
        <v>56</v>
      </c>
      <c r="B250" s="17">
        <v>14</v>
      </c>
      <c r="C250" s="17" t="s">
        <v>57</v>
      </c>
      <c r="D250" s="18">
        <v>33.47</v>
      </c>
      <c r="E250" s="17" t="s">
        <v>58</v>
      </c>
      <c r="F250" s="17">
        <v>3456</v>
      </c>
      <c r="G250" s="19">
        <v>30.5</v>
      </c>
      <c r="H250" s="17" t="s">
        <v>59</v>
      </c>
      <c r="I250" s="17" t="s">
        <v>60</v>
      </c>
      <c r="J250" s="17">
        <v>208</v>
      </c>
      <c r="K250" s="20">
        <v>412.13939544099998</v>
      </c>
      <c r="L250" s="20">
        <v>1325.5417261800001</v>
      </c>
      <c r="M250" s="18">
        <v>0.4</v>
      </c>
      <c r="N250" s="18">
        <v>0.11</v>
      </c>
      <c r="O250" s="17">
        <v>39931</v>
      </c>
      <c r="P250" s="17">
        <v>38958</v>
      </c>
      <c r="Q250" s="21">
        <v>39931</v>
      </c>
      <c r="R250" s="21">
        <v>2210</v>
      </c>
      <c r="S250" s="17" t="s">
        <v>69</v>
      </c>
      <c r="T250" s="17" t="s">
        <v>70</v>
      </c>
      <c r="U250" s="21">
        <v>54.65</v>
      </c>
      <c r="V250" s="21">
        <v>1</v>
      </c>
      <c r="W250" s="21">
        <v>1.92</v>
      </c>
      <c r="X250" s="21">
        <v>0.50600000000000001</v>
      </c>
      <c r="Y250" s="21">
        <f t="shared" si="18"/>
        <v>1.92</v>
      </c>
      <c r="Z250" s="21">
        <f t="shared" si="19"/>
        <v>0.50600000000000001</v>
      </c>
      <c r="AA250" s="21">
        <v>0.30199999999999999</v>
      </c>
      <c r="AB250" s="22">
        <v>0.31873409896502097</v>
      </c>
      <c r="AC250">
        <f t="shared" si="20"/>
        <v>541</v>
      </c>
      <c r="AD250">
        <f t="shared" si="21"/>
        <v>2</v>
      </c>
      <c r="AE250">
        <f t="shared" si="22"/>
        <v>0.6</v>
      </c>
      <c r="AF250">
        <f>'TP Factors'!$D$5</f>
        <v>0.88209793191670816</v>
      </c>
      <c r="AG250">
        <f t="shared" si="23"/>
        <v>0.5</v>
      </c>
    </row>
    <row r="251" spans="1:33">
      <c r="A251" s="17" t="s">
        <v>56</v>
      </c>
      <c r="B251" s="17">
        <v>14</v>
      </c>
      <c r="C251" s="17" t="s">
        <v>57</v>
      </c>
      <c r="D251" s="18">
        <v>33.47</v>
      </c>
      <c r="E251" s="17" t="s">
        <v>58</v>
      </c>
      <c r="F251" s="17">
        <v>3456</v>
      </c>
      <c r="G251" s="19">
        <v>0</v>
      </c>
      <c r="H251" s="17" t="s">
        <v>59</v>
      </c>
      <c r="I251" s="17" t="s">
        <v>60</v>
      </c>
      <c r="J251" s="17">
        <v>115</v>
      </c>
      <c r="K251" s="20">
        <v>164.428570036</v>
      </c>
      <c r="L251" s="20">
        <v>730.598573268</v>
      </c>
      <c r="M251" s="18">
        <v>0</v>
      </c>
      <c r="N251" s="18">
        <v>0</v>
      </c>
      <c r="O251" s="17">
        <v>39941</v>
      </c>
      <c r="P251" s="17">
        <v>38968</v>
      </c>
      <c r="Q251" s="21">
        <v>39941</v>
      </c>
      <c r="R251" s="21">
        <v>6460</v>
      </c>
      <c r="S251" s="17" t="s">
        <v>61</v>
      </c>
      <c r="T251" s="17" t="s">
        <v>62</v>
      </c>
      <c r="U251" s="21">
        <v>54.65</v>
      </c>
      <c r="V251" s="21">
        <v>1</v>
      </c>
      <c r="W251" s="21">
        <v>0</v>
      </c>
      <c r="X251" s="21">
        <v>0</v>
      </c>
      <c r="Y251" s="21">
        <f t="shared" si="18"/>
        <v>0</v>
      </c>
      <c r="Z251" s="21">
        <f t="shared" si="19"/>
        <v>0</v>
      </c>
      <c r="AA251" s="21">
        <v>0.30299999999999999</v>
      </c>
      <c r="AB251" s="22">
        <v>7.23193441265455E-3</v>
      </c>
      <c r="AC251">
        <f t="shared" si="20"/>
        <v>12</v>
      </c>
      <c r="AD251">
        <f t="shared" si="21"/>
        <v>0</v>
      </c>
      <c r="AE251">
        <f t="shared" si="22"/>
        <v>0</v>
      </c>
      <c r="AF251">
        <f>'TP Factors'!$D$5</f>
        <v>0.88209793191670816</v>
      </c>
      <c r="AG251">
        <f t="shared" si="23"/>
        <v>0</v>
      </c>
    </row>
    <row r="252" spans="1:33">
      <c r="A252" s="17" t="s">
        <v>56</v>
      </c>
      <c r="B252" s="17">
        <v>14</v>
      </c>
      <c r="C252" s="17" t="s">
        <v>57</v>
      </c>
      <c r="D252" s="18">
        <v>33.47</v>
      </c>
      <c r="E252" s="17" t="s">
        <v>58</v>
      </c>
      <c r="F252" s="17">
        <v>3456</v>
      </c>
      <c r="G252" s="19">
        <v>0</v>
      </c>
      <c r="H252" s="17" t="s">
        <v>59</v>
      </c>
      <c r="I252" s="17" t="s">
        <v>60</v>
      </c>
      <c r="J252" s="17">
        <v>1</v>
      </c>
      <c r="K252" s="20">
        <v>19.545474946799999</v>
      </c>
      <c r="L252" s="20">
        <v>5.2623691814300004</v>
      </c>
      <c r="M252" s="18">
        <v>0</v>
      </c>
      <c r="N252" s="18">
        <v>0</v>
      </c>
      <c r="O252" s="17">
        <v>39945</v>
      </c>
      <c r="P252" s="17">
        <v>38972</v>
      </c>
      <c r="Q252" s="21">
        <v>39945</v>
      </c>
      <c r="R252" s="21">
        <v>6460</v>
      </c>
      <c r="S252" s="17" t="s">
        <v>61</v>
      </c>
      <c r="T252" s="17" t="s">
        <v>62</v>
      </c>
      <c r="U252" s="21">
        <v>54.65</v>
      </c>
      <c r="V252" s="21">
        <v>1</v>
      </c>
      <c r="W252" s="21">
        <v>0</v>
      </c>
      <c r="X252" s="21">
        <v>0</v>
      </c>
      <c r="Y252" s="21">
        <f t="shared" si="18"/>
        <v>0</v>
      </c>
      <c r="Z252" s="21">
        <f t="shared" si="19"/>
        <v>0</v>
      </c>
      <c r="AA252" s="21">
        <v>0.30299999999999999</v>
      </c>
      <c r="AB252" s="22">
        <v>9.6238454648418998E-4</v>
      </c>
      <c r="AC252">
        <f t="shared" si="20"/>
        <v>2</v>
      </c>
      <c r="AD252">
        <f t="shared" si="21"/>
        <v>0</v>
      </c>
      <c r="AE252">
        <f t="shared" si="22"/>
        <v>0</v>
      </c>
      <c r="AF252">
        <f>'TP Factors'!$D$5</f>
        <v>0.88209793191670816</v>
      </c>
      <c r="AG252">
        <f t="shared" si="23"/>
        <v>0</v>
      </c>
    </row>
    <row r="253" spans="1:33">
      <c r="A253" s="17" t="s">
        <v>56</v>
      </c>
      <c r="B253" s="17">
        <v>14</v>
      </c>
      <c r="C253" s="17" t="s">
        <v>57</v>
      </c>
      <c r="D253" s="18">
        <v>33.47</v>
      </c>
      <c r="E253" s="17" t="s">
        <v>58</v>
      </c>
      <c r="F253" s="17">
        <v>3456</v>
      </c>
      <c r="G253" s="19">
        <v>0</v>
      </c>
      <c r="H253" s="17" t="s">
        <v>59</v>
      </c>
      <c r="I253" s="17" t="s">
        <v>60</v>
      </c>
      <c r="J253" s="17">
        <v>402</v>
      </c>
      <c r="K253" s="20">
        <v>346.82656970300002</v>
      </c>
      <c r="L253" s="20">
        <v>2550.22021387</v>
      </c>
      <c r="M253" s="18">
        <v>0</v>
      </c>
      <c r="N253" s="18">
        <v>0</v>
      </c>
      <c r="O253" s="17">
        <v>39946</v>
      </c>
      <c r="P253" s="17">
        <v>38973</v>
      </c>
      <c r="Q253" s="21">
        <v>39946</v>
      </c>
      <c r="R253" s="21">
        <v>6460</v>
      </c>
      <c r="S253" s="17" t="s">
        <v>61</v>
      </c>
      <c r="T253" s="17" t="s">
        <v>62</v>
      </c>
      <c r="U253" s="21">
        <v>54.65</v>
      </c>
      <c r="V253" s="21">
        <v>1</v>
      </c>
      <c r="W253" s="21">
        <v>0</v>
      </c>
      <c r="X253" s="21">
        <v>0</v>
      </c>
      <c r="Y253" s="21">
        <f t="shared" si="18"/>
        <v>0</v>
      </c>
      <c r="Z253" s="21">
        <f t="shared" si="19"/>
        <v>0</v>
      </c>
      <c r="AA253" s="21">
        <v>0.30299999999999999</v>
      </c>
      <c r="AB253" s="22">
        <v>5.8639036729369098E-2</v>
      </c>
      <c r="AC253">
        <f t="shared" si="20"/>
        <v>100</v>
      </c>
      <c r="AD253">
        <f t="shared" si="21"/>
        <v>0</v>
      </c>
      <c r="AE253">
        <f t="shared" si="22"/>
        <v>0</v>
      </c>
      <c r="AF253">
        <f>'TP Factors'!$D$5</f>
        <v>0.88209793191670816</v>
      </c>
      <c r="AG253">
        <f t="shared" si="23"/>
        <v>0</v>
      </c>
    </row>
    <row r="254" spans="1:33">
      <c r="A254" s="17" t="s">
        <v>56</v>
      </c>
      <c r="B254" s="17">
        <v>14</v>
      </c>
      <c r="C254" s="17" t="s">
        <v>57</v>
      </c>
      <c r="D254" s="18">
        <v>33.47</v>
      </c>
      <c r="E254" s="17" t="s">
        <v>58</v>
      </c>
      <c r="F254" s="17">
        <v>3456</v>
      </c>
      <c r="G254" s="19">
        <v>30.5</v>
      </c>
      <c r="H254" s="17" t="s">
        <v>59</v>
      </c>
      <c r="I254" s="17" t="s">
        <v>60</v>
      </c>
      <c r="J254" s="17">
        <v>3</v>
      </c>
      <c r="K254" s="20">
        <v>40.7908208156</v>
      </c>
      <c r="L254" s="20">
        <v>19.122250597499999</v>
      </c>
      <c r="M254" s="18">
        <v>0.01</v>
      </c>
      <c r="N254" s="18">
        <v>0</v>
      </c>
      <c r="O254" s="17">
        <v>39958</v>
      </c>
      <c r="P254" s="17">
        <v>38985</v>
      </c>
      <c r="Q254" s="21">
        <v>39958</v>
      </c>
      <c r="R254" s="21">
        <v>2210</v>
      </c>
      <c r="S254" s="17" t="s">
        <v>74</v>
      </c>
      <c r="T254" s="17" t="s">
        <v>75</v>
      </c>
      <c r="U254" s="21">
        <v>54.65</v>
      </c>
      <c r="V254" s="21">
        <v>1</v>
      </c>
      <c r="W254" s="21">
        <v>1.92</v>
      </c>
      <c r="X254" s="21">
        <v>0.50600000000000001</v>
      </c>
      <c r="Y254" s="21">
        <f t="shared" si="18"/>
        <v>1.92</v>
      </c>
      <c r="Z254" s="21">
        <f t="shared" si="19"/>
        <v>0.50600000000000001</v>
      </c>
      <c r="AA254" s="21">
        <v>0.28499999999999998</v>
      </c>
      <c r="AB254" s="22">
        <v>6.9138554973298004E-4</v>
      </c>
      <c r="AC254">
        <f t="shared" si="20"/>
        <v>1</v>
      </c>
      <c r="AD254">
        <f t="shared" si="21"/>
        <v>0</v>
      </c>
      <c r="AE254">
        <f t="shared" si="22"/>
        <v>0</v>
      </c>
      <c r="AF254">
        <f>'TP Factors'!$D$5</f>
        <v>0.88209793191670816</v>
      </c>
      <c r="AG254">
        <f t="shared" si="23"/>
        <v>0</v>
      </c>
    </row>
    <row r="255" spans="1:33">
      <c r="A255" s="17" t="s">
        <v>56</v>
      </c>
      <c r="B255" s="17">
        <v>14</v>
      </c>
      <c r="C255" s="17" t="s">
        <v>57</v>
      </c>
      <c r="D255" s="18">
        <v>33.47</v>
      </c>
      <c r="E255" s="17" t="s">
        <v>58</v>
      </c>
      <c r="F255" s="17">
        <v>3456</v>
      </c>
      <c r="G255" s="19">
        <v>0</v>
      </c>
      <c r="H255" s="17" t="s">
        <v>59</v>
      </c>
      <c r="I255" s="17" t="s">
        <v>60</v>
      </c>
      <c r="J255" s="17">
        <v>368</v>
      </c>
      <c r="K255" s="20">
        <v>253.52464949700001</v>
      </c>
      <c r="L255" s="20">
        <v>2332.2310819099998</v>
      </c>
      <c r="M255" s="18">
        <v>0</v>
      </c>
      <c r="N255" s="18">
        <v>0</v>
      </c>
      <c r="O255" s="17">
        <v>39959</v>
      </c>
      <c r="P255" s="17">
        <v>38986</v>
      </c>
      <c r="Q255" s="21">
        <v>39959</v>
      </c>
      <c r="R255" s="21">
        <v>6460</v>
      </c>
      <c r="S255" s="17" t="s">
        <v>69</v>
      </c>
      <c r="T255" s="17" t="s">
        <v>71</v>
      </c>
      <c r="U255" s="21">
        <v>54.65</v>
      </c>
      <c r="V255" s="21">
        <v>1</v>
      </c>
      <c r="W255" s="21">
        <v>0</v>
      </c>
      <c r="X255" s="21">
        <v>0</v>
      </c>
      <c r="Y255" s="21">
        <f t="shared" si="18"/>
        <v>0</v>
      </c>
      <c r="Z255" s="21">
        <f t="shared" si="19"/>
        <v>0</v>
      </c>
      <c r="AA255" s="21">
        <v>0.30299999999999999</v>
      </c>
      <c r="AB255" s="22">
        <v>0.57630454594925495</v>
      </c>
      <c r="AC255">
        <f t="shared" si="20"/>
        <v>981</v>
      </c>
      <c r="AD255">
        <f t="shared" si="21"/>
        <v>0</v>
      </c>
      <c r="AE255">
        <f t="shared" si="22"/>
        <v>0</v>
      </c>
      <c r="AF255">
        <f>'TP Factors'!$D$5</f>
        <v>0.88209793191670816</v>
      </c>
      <c r="AG255">
        <f t="shared" si="23"/>
        <v>0</v>
      </c>
    </row>
    <row r="256" spans="1:33">
      <c r="A256" s="17" t="s">
        <v>56</v>
      </c>
      <c r="B256" s="17">
        <v>14</v>
      </c>
      <c r="C256" s="17" t="s">
        <v>57</v>
      </c>
      <c r="D256" s="18">
        <v>33.47</v>
      </c>
      <c r="E256" s="17" t="s">
        <v>58</v>
      </c>
      <c r="F256" s="17">
        <v>3456</v>
      </c>
      <c r="G256" s="19">
        <v>0</v>
      </c>
      <c r="H256" s="17" t="s">
        <v>59</v>
      </c>
      <c r="I256" s="17" t="s">
        <v>60</v>
      </c>
      <c r="J256" s="17">
        <v>72</v>
      </c>
      <c r="K256" s="20">
        <v>131.099852054</v>
      </c>
      <c r="L256" s="20">
        <v>458.40300236100001</v>
      </c>
      <c r="M256" s="18">
        <v>0</v>
      </c>
      <c r="N256" s="18">
        <v>0</v>
      </c>
      <c r="O256" s="17">
        <v>39965</v>
      </c>
      <c r="P256" s="17">
        <v>38992</v>
      </c>
      <c r="Q256" s="21">
        <v>39965</v>
      </c>
      <c r="R256" s="21">
        <v>6460</v>
      </c>
      <c r="S256" s="17" t="s">
        <v>61</v>
      </c>
      <c r="T256" s="17" t="s">
        <v>62</v>
      </c>
      <c r="U256" s="21">
        <v>54.65</v>
      </c>
      <c r="V256" s="21">
        <v>1</v>
      </c>
      <c r="W256" s="21">
        <v>0</v>
      </c>
      <c r="X256" s="21">
        <v>0</v>
      </c>
      <c r="Y256" s="21">
        <f t="shared" si="18"/>
        <v>0</v>
      </c>
      <c r="Z256" s="21">
        <f t="shared" si="19"/>
        <v>0</v>
      </c>
      <c r="AA256" s="21">
        <v>0.30299999999999999</v>
      </c>
      <c r="AB256" s="22">
        <v>0.113273395662618</v>
      </c>
      <c r="AC256">
        <f t="shared" si="20"/>
        <v>193</v>
      </c>
      <c r="AD256">
        <f t="shared" si="21"/>
        <v>0</v>
      </c>
      <c r="AE256">
        <f t="shared" si="22"/>
        <v>0</v>
      </c>
      <c r="AF256">
        <f>'TP Factors'!$D$5</f>
        <v>0.88209793191670816</v>
      </c>
      <c r="AG256">
        <f t="shared" si="23"/>
        <v>0</v>
      </c>
    </row>
    <row r="257" spans="1:33">
      <c r="A257" s="17" t="s">
        <v>56</v>
      </c>
      <c r="B257" s="17">
        <v>14</v>
      </c>
      <c r="C257" s="17" t="s">
        <v>57</v>
      </c>
      <c r="D257" s="18">
        <v>33.47</v>
      </c>
      <c r="E257" s="17" t="s">
        <v>58</v>
      </c>
      <c r="F257" s="17">
        <v>3456</v>
      </c>
      <c r="G257" s="19">
        <v>0</v>
      </c>
      <c r="H257" s="17" t="s">
        <v>59</v>
      </c>
      <c r="I257" s="17" t="s">
        <v>60</v>
      </c>
      <c r="J257" s="17">
        <v>1</v>
      </c>
      <c r="K257" s="20">
        <v>21.257972420200002</v>
      </c>
      <c r="L257" s="20">
        <v>7.9662595949600004</v>
      </c>
      <c r="M257" s="18">
        <v>0</v>
      </c>
      <c r="N257" s="18">
        <v>0</v>
      </c>
      <c r="O257" s="17">
        <v>39966</v>
      </c>
      <c r="P257" s="17">
        <v>38993</v>
      </c>
      <c r="Q257" s="21">
        <v>39966</v>
      </c>
      <c r="R257" s="21">
        <v>6460</v>
      </c>
      <c r="S257" s="17" t="s">
        <v>61</v>
      </c>
      <c r="T257" s="17" t="s">
        <v>62</v>
      </c>
      <c r="U257" s="21">
        <v>54.65</v>
      </c>
      <c r="V257" s="21">
        <v>1</v>
      </c>
      <c r="W257" s="21">
        <v>0</v>
      </c>
      <c r="X257" s="21">
        <v>0</v>
      </c>
      <c r="Y257" s="21">
        <f t="shared" si="18"/>
        <v>0</v>
      </c>
      <c r="Z257" s="21">
        <f t="shared" si="19"/>
        <v>0</v>
      </c>
      <c r="AA257" s="21">
        <v>0.30299999999999999</v>
      </c>
      <c r="AB257" s="22">
        <v>1.9684977410621102E-3</v>
      </c>
      <c r="AC257">
        <f t="shared" si="20"/>
        <v>3</v>
      </c>
      <c r="AD257">
        <f t="shared" si="21"/>
        <v>0</v>
      </c>
      <c r="AE257">
        <f t="shared" si="22"/>
        <v>0</v>
      </c>
      <c r="AF257">
        <f>'TP Factors'!$D$5</f>
        <v>0.88209793191670816</v>
      </c>
      <c r="AG257">
        <f t="shared" si="23"/>
        <v>0</v>
      </c>
    </row>
    <row r="258" spans="1:33">
      <c r="A258" s="17" t="s">
        <v>56</v>
      </c>
      <c r="B258" s="17">
        <v>14</v>
      </c>
      <c r="C258" s="17" t="s">
        <v>57</v>
      </c>
      <c r="D258" s="18">
        <v>33.47</v>
      </c>
      <c r="E258" s="17" t="s">
        <v>58</v>
      </c>
      <c r="F258" s="17">
        <v>3456</v>
      </c>
      <c r="G258" s="19">
        <v>30.5</v>
      </c>
      <c r="H258" s="17" t="s">
        <v>59</v>
      </c>
      <c r="I258" s="17" t="s">
        <v>60</v>
      </c>
      <c r="J258" s="17">
        <v>116863</v>
      </c>
      <c r="K258" s="20">
        <v>10296.4052285</v>
      </c>
      <c r="L258" s="20">
        <v>837504.33888699999</v>
      </c>
      <c r="M258" s="18">
        <v>224.38</v>
      </c>
      <c r="N258" s="18">
        <v>59.13</v>
      </c>
      <c r="O258" s="17">
        <v>39973</v>
      </c>
      <c r="P258" s="17">
        <v>39000</v>
      </c>
      <c r="Q258" s="21">
        <v>39973</v>
      </c>
      <c r="R258" s="21">
        <v>2210</v>
      </c>
      <c r="S258" s="17" t="s">
        <v>61</v>
      </c>
      <c r="T258" s="17" t="s">
        <v>63</v>
      </c>
      <c r="U258" s="21">
        <v>54.65</v>
      </c>
      <c r="V258" s="21">
        <v>1</v>
      </c>
      <c r="W258" s="21">
        <v>1.92</v>
      </c>
      <c r="X258" s="21">
        <v>0.50600000000000001</v>
      </c>
      <c r="Y258" s="21">
        <f t="shared" si="18"/>
        <v>1.92</v>
      </c>
      <c r="Z258" s="21">
        <f t="shared" si="19"/>
        <v>0.50600000000000001</v>
      </c>
      <c r="AA258" s="21">
        <v>0.26800000000000002</v>
      </c>
      <c r="AB258" s="22">
        <v>9.0056754698118908</v>
      </c>
      <c r="AC258">
        <f t="shared" si="20"/>
        <v>13558</v>
      </c>
      <c r="AD258">
        <f t="shared" si="21"/>
        <v>57</v>
      </c>
      <c r="AE258">
        <f t="shared" si="22"/>
        <v>15.1</v>
      </c>
      <c r="AF258">
        <f>'TP Factors'!$D$5</f>
        <v>0.88209793191670816</v>
      </c>
      <c r="AG258">
        <f t="shared" si="23"/>
        <v>13.3</v>
      </c>
    </row>
    <row r="259" spans="1:33">
      <c r="A259" s="17" t="s">
        <v>56</v>
      </c>
      <c r="B259" s="17">
        <v>14</v>
      </c>
      <c r="C259" s="17" t="s">
        <v>57</v>
      </c>
      <c r="D259" s="18">
        <v>33.47</v>
      </c>
      <c r="E259" s="17" t="s">
        <v>58</v>
      </c>
      <c r="F259" s="17">
        <v>3456</v>
      </c>
      <c r="G259" s="19">
        <v>30.5</v>
      </c>
      <c r="H259" s="17" t="s">
        <v>59</v>
      </c>
      <c r="I259" s="17" t="s">
        <v>60</v>
      </c>
      <c r="J259" s="17">
        <v>42</v>
      </c>
      <c r="K259" s="20">
        <v>103.752405942</v>
      </c>
      <c r="L259" s="20">
        <v>284.879795726</v>
      </c>
      <c r="M259" s="18">
        <v>0.08</v>
      </c>
      <c r="N259" s="18">
        <v>0.02</v>
      </c>
      <c r="O259" s="17">
        <v>39977</v>
      </c>
      <c r="P259" s="17">
        <v>39004</v>
      </c>
      <c r="Q259" s="21">
        <v>39977</v>
      </c>
      <c r="R259" s="21">
        <v>2210</v>
      </c>
      <c r="S259" s="17" t="s">
        <v>74</v>
      </c>
      <c r="T259" s="17" t="s">
        <v>75</v>
      </c>
      <c r="U259" s="21">
        <v>54.65</v>
      </c>
      <c r="V259" s="21">
        <v>1</v>
      </c>
      <c r="W259" s="21">
        <v>1.92</v>
      </c>
      <c r="X259" s="21">
        <v>0.50600000000000001</v>
      </c>
      <c r="Y259" s="21">
        <f t="shared" ref="Y259:Y322" si="24">W259</f>
        <v>1.92</v>
      </c>
      <c r="Z259" s="21">
        <f t="shared" ref="Z259:Z322" si="25">X259</f>
        <v>0.50600000000000001</v>
      </c>
      <c r="AA259" s="21">
        <v>0.28499999999999998</v>
      </c>
      <c r="AB259" s="22">
        <v>5.29419127790655E-2</v>
      </c>
      <c r="AC259">
        <f t="shared" ref="AC259:AC322" si="26">ROUND(AB259*AA259*U259*102.79,0)</f>
        <v>85</v>
      </c>
      <c r="AD259">
        <f t="shared" ref="AD259:AD322" si="27">ROUND(Y259*AC259*0.002205,0)</f>
        <v>0</v>
      </c>
      <c r="AE259">
        <f t="shared" ref="AE259:AE322" si="28">ROUND(Z259*AC259*0.002205,1)</f>
        <v>0.1</v>
      </c>
      <c r="AF259">
        <f>'TP Factors'!$D$5</f>
        <v>0.88209793191670816</v>
      </c>
      <c r="AG259">
        <f t="shared" ref="AG259:AG322" si="29">ROUND(AE259*AF259,1)</f>
        <v>0.1</v>
      </c>
    </row>
    <row r="260" spans="1:33">
      <c r="A260" s="17" t="s">
        <v>56</v>
      </c>
      <c r="B260" s="17">
        <v>14</v>
      </c>
      <c r="C260" s="17" t="s">
        <v>57</v>
      </c>
      <c r="D260" s="18">
        <v>33.47</v>
      </c>
      <c r="E260" s="17" t="s">
        <v>58</v>
      </c>
      <c r="F260" s="17">
        <v>3456</v>
      </c>
      <c r="G260" s="19">
        <v>30.5</v>
      </c>
      <c r="H260" s="17" t="s">
        <v>59</v>
      </c>
      <c r="I260" s="17" t="s">
        <v>60</v>
      </c>
      <c r="J260" s="17">
        <v>955</v>
      </c>
      <c r="K260" s="20">
        <v>884.361357172</v>
      </c>
      <c r="L260" s="20">
        <v>6437.6132097899999</v>
      </c>
      <c r="M260" s="18">
        <v>1.83</v>
      </c>
      <c r="N260" s="18">
        <v>0.48</v>
      </c>
      <c r="O260" s="17">
        <v>39992</v>
      </c>
      <c r="P260" s="17">
        <v>39019</v>
      </c>
      <c r="Q260" s="21">
        <v>39992</v>
      </c>
      <c r="R260" s="21">
        <v>2210</v>
      </c>
      <c r="S260" s="17" t="s">
        <v>74</v>
      </c>
      <c r="T260" s="17" t="s">
        <v>75</v>
      </c>
      <c r="U260" s="21">
        <v>54.65</v>
      </c>
      <c r="V260" s="21">
        <v>1</v>
      </c>
      <c r="W260" s="21">
        <v>1.92</v>
      </c>
      <c r="X260" s="21">
        <v>0.50600000000000001</v>
      </c>
      <c r="Y260" s="21">
        <f t="shared" si="24"/>
        <v>1.92</v>
      </c>
      <c r="Z260" s="21">
        <f t="shared" si="25"/>
        <v>0.50600000000000001</v>
      </c>
      <c r="AA260" s="21">
        <v>0.28499999999999998</v>
      </c>
      <c r="AB260" s="22">
        <v>0.77021573759097195</v>
      </c>
      <c r="AC260">
        <f t="shared" si="26"/>
        <v>1233</v>
      </c>
      <c r="AD260">
        <f t="shared" si="27"/>
        <v>5</v>
      </c>
      <c r="AE260">
        <f t="shared" si="28"/>
        <v>1.4</v>
      </c>
      <c r="AF260">
        <f>'TP Factors'!$D$5</f>
        <v>0.88209793191670816</v>
      </c>
      <c r="AG260">
        <f t="shared" si="29"/>
        <v>1.2</v>
      </c>
    </row>
    <row r="261" spans="1:33">
      <c r="A261" s="17" t="s">
        <v>56</v>
      </c>
      <c r="B261" s="17">
        <v>14</v>
      </c>
      <c r="C261" s="17" t="s">
        <v>57</v>
      </c>
      <c r="D261" s="18">
        <v>33.47</v>
      </c>
      <c r="E261" s="17" t="s">
        <v>58</v>
      </c>
      <c r="F261" s="17">
        <v>3456</v>
      </c>
      <c r="G261" s="19">
        <v>30.5</v>
      </c>
      <c r="H261" s="17" t="s">
        <v>59</v>
      </c>
      <c r="I261" s="17" t="s">
        <v>60</v>
      </c>
      <c r="J261" s="17">
        <v>412</v>
      </c>
      <c r="K261" s="20">
        <v>741.65714145799996</v>
      </c>
      <c r="L261" s="20">
        <v>2617.6475805</v>
      </c>
      <c r="M261" s="18">
        <v>0.79</v>
      </c>
      <c r="N261" s="18">
        <v>0.21</v>
      </c>
      <c r="O261" s="17">
        <v>39994</v>
      </c>
      <c r="P261" s="17">
        <v>39021</v>
      </c>
      <c r="Q261" s="21">
        <v>39994</v>
      </c>
      <c r="R261" s="21">
        <v>2210</v>
      </c>
      <c r="S261" s="17" t="s">
        <v>69</v>
      </c>
      <c r="T261" s="17" t="s">
        <v>70</v>
      </c>
      <c r="U261" s="21">
        <v>54.65</v>
      </c>
      <c r="V261" s="21">
        <v>1</v>
      </c>
      <c r="W261" s="21">
        <v>1.92</v>
      </c>
      <c r="X261" s="21">
        <v>0.50600000000000001</v>
      </c>
      <c r="Y261" s="21">
        <f t="shared" si="24"/>
        <v>1.92</v>
      </c>
      <c r="Z261" s="21">
        <f t="shared" si="25"/>
        <v>0.50600000000000001</v>
      </c>
      <c r="AA261" s="21">
        <v>0.30199999999999999</v>
      </c>
      <c r="AB261" s="22">
        <v>0.60668059244322203</v>
      </c>
      <c r="AC261">
        <f t="shared" si="26"/>
        <v>1029</v>
      </c>
      <c r="AD261">
        <f t="shared" si="27"/>
        <v>4</v>
      </c>
      <c r="AE261">
        <f t="shared" si="28"/>
        <v>1.1000000000000001</v>
      </c>
      <c r="AF261">
        <f>'TP Factors'!$D$5</f>
        <v>0.88209793191670816</v>
      </c>
      <c r="AG261">
        <f t="shared" si="29"/>
        <v>1</v>
      </c>
    </row>
    <row r="262" spans="1:33">
      <c r="A262" s="17" t="s">
        <v>56</v>
      </c>
      <c r="B262" s="17">
        <v>14</v>
      </c>
      <c r="C262" s="17" t="s">
        <v>57</v>
      </c>
      <c r="D262" s="18">
        <v>33.47</v>
      </c>
      <c r="E262" s="17" t="s">
        <v>58</v>
      </c>
      <c r="F262" s="17">
        <v>3456</v>
      </c>
      <c r="G262" s="19">
        <v>0</v>
      </c>
      <c r="H262" s="17" t="s">
        <v>59</v>
      </c>
      <c r="I262" s="17" t="s">
        <v>60</v>
      </c>
      <c r="J262" s="17">
        <v>1158</v>
      </c>
      <c r="K262" s="20">
        <v>407.01475532699999</v>
      </c>
      <c r="L262" s="20">
        <v>7340.1343709900002</v>
      </c>
      <c r="M262" s="18">
        <v>0</v>
      </c>
      <c r="N262" s="18">
        <v>0</v>
      </c>
      <c r="O262" s="17">
        <v>39997</v>
      </c>
      <c r="P262" s="17">
        <v>39024</v>
      </c>
      <c r="Q262" s="21">
        <v>39997</v>
      </c>
      <c r="R262" s="21">
        <v>6460</v>
      </c>
      <c r="S262" s="17" t="s">
        <v>69</v>
      </c>
      <c r="T262" s="17" t="s">
        <v>71</v>
      </c>
      <c r="U262" s="21">
        <v>54.65</v>
      </c>
      <c r="V262" s="21">
        <v>1</v>
      </c>
      <c r="W262" s="21">
        <v>0</v>
      </c>
      <c r="X262" s="21">
        <v>0</v>
      </c>
      <c r="Y262" s="21">
        <f t="shared" si="24"/>
        <v>0</v>
      </c>
      <c r="Z262" s="21">
        <f t="shared" si="25"/>
        <v>0</v>
      </c>
      <c r="AA262" s="21">
        <v>0.30299999999999999</v>
      </c>
      <c r="AB262" s="22">
        <v>0.100382074728968</v>
      </c>
      <c r="AC262">
        <f t="shared" si="26"/>
        <v>171</v>
      </c>
      <c r="AD262">
        <f t="shared" si="27"/>
        <v>0</v>
      </c>
      <c r="AE262">
        <f t="shared" si="28"/>
        <v>0</v>
      </c>
      <c r="AF262">
        <f>'TP Factors'!$D$5</f>
        <v>0.88209793191670816</v>
      </c>
      <c r="AG262">
        <f t="shared" si="29"/>
        <v>0</v>
      </c>
    </row>
    <row r="263" spans="1:33">
      <c r="A263" s="17" t="s">
        <v>56</v>
      </c>
      <c r="B263" s="17">
        <v>14</v>
      </c>
      <c r="C263" s="17" t="s">
        <v>57</v>
      </c>
      <c r="D263" s="18">
        <v>33.47</v>
      </c>
      <c r="E263" s="17" t="s">
        <v>58</v>
      </c>
      <c r="F263" s="17">
        <v>3456</v>
      </c>
      <c r="G263" s="19">
        <v>30.5</v>
      </c>
      <c r="H263" s="17" t="s">
        <v>59</v>
      </c>
      <c r="I263" s="17" t="s">
        <v>60</v>
      </c>
      <c r="J263" s="17">
        <v>312</v>
      </c>
      <c r="K263" s="20">
        <v>476.09105985899998</v>
      </c>
      <c r="L263" s="20">
        <v>2105.5850781499998</v>
      </c>
      <c r="M263" s="18">
        <v>0.6</v>
      </c>
      <c r="N263" s="18">
        <v>0.16</v>
      </c>
      <c r="O263" s="17">
        <v>39998</v>
      </c>
      <c r="P263" s="17">
        <v>39025</v>
      </c>
      <c r="Q263" s="21">
        <v>39998</v>
      </c>
      <c r="R263" s="21">
        <v>2210</v>
      </c>
      <c r="S263" s="17" t="s">
        <v>74</v>
      </c>
      <c r="T263" s="17" t="s">
        <v>75</v>
      </c>
      <c r="U263" s="21">
        <v>54.65</v>
      </c>
      <c r="V263" s="21">
        <v>1</v>
      </c>
      <c r="W263" s="21">
        <v>1.92</v>
      </c>
      <c r="X263" s="21">
        <v>0.50600000000000001</v>
      </c>
      <c r="Y263" s="21">
        <f t="shared" si="24"/>
        <v>1.92</v>
      </c>
      <c r="Z263" s="21">
        <f t="shared" si="25"/>
        <v>0.50600000000000001</v>
      </c>
      <c r="AA263" s="21">
        <v>0.28499999999999998</v>
      </c>
      <c r="AB263" s="22">
        <v>0.46631884035951898</v>
      </c>
      <c r="AC263">
        <f t="shared" si="26"/>
        <v>747</v>
      </c>
      <c r="AD263">
        <f t="shared" si="27"/>
        <v>3</v>
      </c>
      <c r="AE263">
        <f t="shared" si="28"/>
        <v>0.8</v>
      </c>
      <c r="AF263">
        <f>'TP Factors'!$D$5</f>
        <v>0.88209793191670816</v>
      </c>
      <c r="AG263">
        <f t="shared" si="29"/>
        <v>0.7</v>
      </c>
    </row>
    <row r="264" spans="1:33">
      <c r="A264" s="17" t="s">
        <v>56</v>
      </c>
      <c r="B264" s="17">
        <v>14</v>
      </c>
      <c r="C264" s="17" t="s">
        <v>57</v>
      </c>
      <c r="D264" s="18">
        <v>33.47</v>
      </c>
      <c r="E264" s="17" t="s">
        <v>58</v>
      </c>
      <c r="F264" s="17">
        <v>3456</v>
      </c>
      <c r="G264" s="19">
        <v>30.5</v>
      </c>
      <c r="H264" s="17" t="s">
        <v>59</v>
      </c>
      <c r="I264" s="17" t="s">
        <v>60</v>
      </c>
      <c r="J264" s="17">
        <v>33</v>
      </c>
      <c r="K264" s="20">
        <v>76.388122641699994</v>
      </c>
      <c r="L264" s="20">
        <v>208.857997794</v>
      </c>
      <c r="M264" s="18">
        <v>0.06</v>
      </c>
      <c r="N264" s="18">
        <v>0.02</v>
      </c>
      <c r="O264" s="17">
        <v>40011</v>
      </c>
      <c r="P264" s="17">
        <v>39038</v>
      </c>
      <c r="Q264" s="21">
        <v>40011</v>
      </c>
      <c r="R264" s="21">
        <v>2210</v>
      </c>
      <c r="S264" s="17" t="s">
        <v>69</v>
      </c>
      <c r="T264" s="17" t="s">
        <v>70</v>
      </c>
      <c r="U264" s="21">
        <v>54.65</v>
      </c>
      <c r="V264" s="21">
        <v>1</v>
      </c>
      <c r="W264" s="21">
        <v>1.92</v>
      </c>
      <c r="X264" s="21">
        <v>0.50600000000000001</v>
      </c>
      <c r="Y264" s="21">
        <f t="shared" si="24"/>
        <v>1.92</v>
      </c>
      <c r="Z264" s="21">
        <f t="shared" si="25"/>
        <v>0.50600000000000001</v>
      </c>
      <c r="AA264" s="21">
        <v>0.30199999999999999</v>
      </c>
      <c r="AB264" s="22">
        <v>5.1609728782101898E-2</v>
      </c>
      <c r="AC264">
        <f t="shared" si="26"/>
        <v>88</v>
      </c>
      <c r="AD264">
        <f t="shared" si="27"/>
        <v>0</v>
      </c>
      <c r="AE264">
        <f t="shared" si="28"/>
        <v>0.1</v>
      </c>
      <c r="AF264">
        <f>'TP Factors'!$D$5</f>
        <v>0.88209793191670816</v>
      </c>
      <c r="AG264">
        <f t="shared" si="29"/>
        <v>0.1</v>
      </c>
    </row>
    <row r="265" spans="1:33">
      <c r="A265" s="17" t="s">
        <v>56</v>
      </c>
      <c r="B265" s="17">
        <v>14</v>
      </c>
      <c r="C265" s="17" t="s">
        <v>57</v>
      </c>
      <c r="D265" s="18">
        <v>33.47</v>
      </c>
      <c r="E265" s="17" t="s">
        <v>58</v>
      </c>
      <c r="F265" s="17">
        <v>3456</v>
      </c>
      <c r="G265" s="19">
        <v>0</v>
      </c>
      <c r="H265" s="17" t="s">
        <v>59</v>
      </c>
      <c r="I265" s="17" t="s">
        <v>60</v>
      </c>
      <c r="J265" s="17">
        <v>11</v>
      </c>
      <c r="K265" s="20">
        <v>39.174594850699997</v>
      </c>
      <c r="L265" s="20">
        <v>72.703145335599999</v>
      </c>
      <c r="M265" s="18">
        <v>0</v>
      </c>
      <c r="N265" s="18">
        <v>0</v>
      </c>
      <c r="O265" s="17">
        <v>40012</v>
      </c>
      <c r="P265" s="17">
        <v>39039</v>
      </c>
      <c r="Q265" s="21">
        <v>40012</v>
      </c>
      <c r="R265" s="21">
        <v>6170</v>
      </c>
      <c r="S265" s="17" t="s">
        <v>61</v>
      </c>
      <c r="T265" s="17" t="s">
        <v>68</v>
      </c>
      <c r="U265" s="21">
        <v>54.65</v>
      </c>
      <c r="V265" s="21">
        <v>1</v>
      </c>
      <c r="W265" s="21">
        <v>0</v>
      </c>
      <c r="X265" s="21">
        <v>0</v>
      </c>
      <c r="Y265" s="21">
        <f t="shared" si="24"/>
        <v>0</v>
      </c>
      <c r="Z265" s="21">
        <f t="shared" si="25"/>
        <v>0</v>
      </c>
      <c r="AA265" s="21">
        <v>0.30299999999999999</v>
      </c>
      <c r="AB265" s="22">
        <v>1.5867232928613499E-3</v>
      </c>
      <c r="AC265">
        <f t="shared" si="26"/>
        <v>3</v>
      </c>
      <c r="AD265">
        <f t="shared" si="27"/>
        <v>0</v>
      </c>
      <c r="AE265">
        <f t="shared" si="28"/>
        <v>0</v>
      </c>
      <c r="AF265">
        <f>'TP Factors'!$D$5</f>
        <v>0.88209793191670816</v>
      </c>
      <c r="AG265">
        <f t="shared" si="29"/>
        <v>0</v>
      </c>
    </row>
    <row r="266" spans="1:33">
      <c r="A266" s="17" t="s">
        <v>56</v>
      </c>
      <c r="B266" s="17">
        <v>14</v>
      </c>
      <c r="C266" s="17" t="s">
        <v>57</v>
      </c>
      <c r="D266" s="18">
        <v>33.47</v>
      </c>
      <c r="E266" s="17" t="s">
        <v>58</v>
      </c>
      <c r="F266" s="17">
        <v>3456</v>
      </c>
      <c r="G266" s="19">
        <v>0</v>
      </c>
      <c r="H266" s="17" t="s">
        <v>59</v>
      </c>
      <c r="I266" s="17" t="s">
        <v>60</v>
      </c>
      <c r="J266" s="17">
        <v>1262</v>
      </c>
      <c r="K266" s="20">
        <v>381.10214835300002</v>
      </c>
      <c r="L266" s="20">
        <v>7998.4861815499999</v>
      </c>
      <c r="M266" s="18">
        <v>0</v>
      </c>
      <c r="N266" s="18">
        <v>0</v>
      </c>
      <c r="O266" s="17">
        <v>40018</v>
      </c>
      <c r="P266" s="17">
        <v>39045</v>
      </c>
      <c r="Q266" s="21">
        <v>40018</v>
      </c>
      <c r="R266" s="21">
        <v>6170</v>
      </c>
      <c r="S266" s="17" t="s">
        <v>69</v>
      </c>
      <c r="T266" s="17" t="s">
        <v>72</v>
      </c>
      <c r="U266" s="21">
        <v>54.65</v>
      </c>
      <c r="V266" s="21">
        <v>1</v>
      </c>
      <c r="W266" s="21">
        <v>0</v>
      </c>
      <c r="X266" s="21">
        <v>0</v>
      </c>
      <c r="Y266" s="21">
        <f t="shared" si="24"/>
        <v>0</v>
      </c>
      <c r="Z266" s="21">
        <f t="shared" si="25"/>
        <v>0</v>
      </c>
      <c r="AA266" s="21">
        <v>0.30299999999999999</v>
      </c>
      <c r="AB266" s="22">
        <v>6.1735829591011399E-2</v>
      </c>
      <c r="AC266">
        <f t="shared" si="26"/>
        <v>105</v>
      </c>
      <c r="AD266">
        <f t="shared" si="27"/>
        <v>0</v>
      </c>
      <c r="AE266">
        <f t="shared" si="28"/>
        <v>0</v>
      </c>
      <c r="AF266">
        <f>'TP Factors'!$D$5</f>
        <v>0.88209793191670816</v>
      </c>
      <c r="AG266">
        <f t="shared" si="29"/>
        <v>0</v>
      </c>
    </row>
    <row r="267" spans="1:33">
      <c r="A267" s="17" t="s">
        <v>56</v>
      </c>
      <c r="B267" s="17">
        <v>14</v>
      </c>
      <c r="C267" s="17" t="s">
        <v>57</v>
      </c>
      <c r="D267" s="18">
        <v>33.47</v>
      </c>
      <c r="E267" s="17" t="s">
        <v>58</v>
      </c>
      <c r="F267" s="17">
        <v>3456</v>
      </c>
      <c r="G267" s="19">
        <v>30.5</v>
      </c>
      <c r="H267" s="17" t="s">
        <v>59</v>
      </c>
      <c r="I267" s="17" t="s">
        <v>60</v>
      </c>
      <c r="J267" s="17">
        <v>28</v>
      </c>
      <c r="K267" s="20">
        <v>201.57632347399999</v>
      </c>
      <c r="L267" s="20">
        <v>175.52768379599999</v>
      </c>
      <c r="M267" s="18">
        <v>0.05</v>
      </c>
      <c r="N267" s="18">
        <v>0.01</v>
      </c>
      <c r="O267" s="17">
        <v>40019</v>
      </c>
      <c r="P267" s="17">
        <v>39046</v>
      </c>
      <c r="Q267" s="21">
        <v>40019</v>
      </c>
      <c r="R267" s="21">
        <v>2210</v>
      </c>
      <c r="S267" s="17" t="s">
        <v>69</v>
      </c>
      <c r="T267" s="17" t="s">
        <v>70</v>
      </c>
      <c r="U267" s="21">
        <v>54.65</v>
      </c>
      <c r="V267" s="21">
        <v>1</v>
      </c>
      <c r="W267" s="21">
        <v>1.92</v>
      </c>
      <c r="X267" s="21">
        <v>0.50600000000000001</v>
      </c>
      <c r="Y267" s="21">
        <f t="shared" si="24"/>
        <v>1.92</v>
      </c>
      <c r="Z267" s="21">
        <f t="shared" si="25"/>
        <v>0.50600000000000001</v>
      </c>
      <c r="AA267" s="21">
        <v>0.30199999999999999</v>
      </c>
      <c r="AB267" s="22">
        <v>7.3053026846264697E-3</v>
      </c>
      <c r="AC267">
        <f t="shared" si="26"/>
        <v>12</v>
      </c>
      <c r="AD267">
        <f t="shared" si="27"/>
        <v>0</v>
      </c>
      <c r="AE267">
        <f t="shared" si="28"/>
        <v>0</v>
      </c>
      <c r="AF267">
        <f>'TP Factors'!$D$5</f>
        <v>0.88209793191670816</v>
      </c>
      <c r="AG267">
        <f t="shared" si="29"/>
        <v>0</v>
      </c>
    </row>
    <row r="268" spans="1:33">
      <c r="A268" s="17" t="s">
        <v>56</v>
      </c>
      <c r="B268" s="17">
        <v>14</v>
      </c>
      <c r="C268" s="17" t="s">
        <v>57</v>
      </c>
      <c r="D268" s="18">
        <v>33.47</v>
      </c>
      <c r="E268" s="17" t="s">
        <v>58</v>
      </c>
      <c r="F268" s="17">
        <v>3456</v>
      </c>
      <c r="G268" s="19">
        <v>30.5</v>
      </c>
      <c r="H268" s="17" t="s">
        <v>59</v>
      </c>
      <c r="I268" s="17" t="s">
        <v>60</v>
      </c>
      <c r="J268" s="17">
        <v>1115</v>
      </c>
      <c r="K268" s="20">
        <v>647.70735331699996</v>
      </c>
      <c r="L268" s="20">
        <v>7093.7946160299998</v>
      </c>
      <c r="M268" s="18">
        <v>2.14</v>
      </c>
      <c r="N268" s="18">
        <v>0.56000000000000005</v>
      </c>
      <c r="O268" s="17">
        <v>40020</v>
      </c>
      <c r="P268" s="17">
        <v>39047</v>
      </c>
      <c r="Q268" s="21">
        <v>40020</v>
      </c>
      <c r="R268" s="21">
        <v>2210</v>
      </c>
      <c r="S268" s="17" t="s">
        <v>69</v>
      </c>
      <c r="T268" s="17" t="s">
        <v>70</v>
      </c>
      <c r="U268" s="21">
        <v>54.65</v>
      </c>
      <c r="V268" s="21">
        <v>1</v>
      </c>
      <c r="W268" s="21">
        <v>1.92</v>
      </c>
      <c r="X268" s="21">
        <v>0.50600000000000001</v>
      </c>
      <c r="Y268" s="21">
        <f t="shared" si="24"/>
        <v>1.92</v>
      </c>
      <c r="Z268" s="21">
        <f t="shared" si="25"/>
        <v>0.50600000000000001</v>
      </c>
      <c r="AA268" s="21">
        <v>0.30199999999999999</v>
      </c>
      <c r="AB268" s="22">
        <v>1.47299945032232</v>
      </c>
      <c r="AC268">
        <f t="shared" si="26"/>
        <v>2499</v>
      </c>
      <c r="AD268">
        <f t="shared" si="27"/>
        <v>11</v>
      </c>
      <c r="AE268">
        <f t="shared" si="28"/>
        <v>2.8</v>
      </c>
      <c r="AF268">
        <f>'TP Factors'!$D$5</f>
        <v>0.88209793191670816</v>
      </c>
      <c r="AG268">
        <f t="shared" si="29"/>
        <v>2.5</v>
      </c>
    </row>
    <row r="269" spans="1:33">
      <c r="A269" s="17" t="s">
        <v>56</v>
      </c>
      <c r="B269" s="17">
        <v>14</v>
      </c>
      <c r="C269" s="17" t="s">
        <v>57</v>
      </c>
      <c r="D269" s="18">
        <v>33.47</v>
      </c>
      <c r="E269" s="17" t="s">
        <v>58</v>
      </c>
      <c r="F269" s="17">
        <v>3456</v>
      </c>
      <c r="G269" s="19">
        <v>0</v>
      </c>
      <c r="H269" s="17" t="s">
        <v>59</v>
      </c>
      <c r="I269" s="17" t="s">
        <v>60</v>
      </c>
      <c r="J269" s="17">
        <v>13</v>
      </c>
      <c r="K269" s="20">
        <v>41.548859385100002</v>
      </c>
      <c r="L269" s="20">
        <v>79.645517433600006</v>
      </c>
      <c r="M269" s="18">
        <v>0</v>
      </c>
      <c r="N269" s="18">
        <v>0</v>
      </c>
      <c r="O269" s="17">
        <v>40030</v>
      </c>
      <c r="P269" s="17">
        <v>39057</v>
      </c>
      <c r="Q269" s="21">
        <v>40030</v>
      </c>
      <c r="R269" s="21">
        <v>6460</v>
      </c>
      <c r="S269" s="17" t="s">
        <v>61</v>
      </c>
      <c r="T269" s="17" t="s">
        <v>62</v>
      </c>
      <c r="U269" s="21">
        <v>54.65</v>
      </c>
      <c r="V269" s="21">
        <v>1</v>
      </c>
      <c r="W269" s="21">
        <v>0</v>
      </c>
      <c r="X269" s="21">
        <v>0</v>
      </c>
      <c r="Y269" s="21">
        <f t="shared" si="24"/>
        <v>0</v>
      </c>
      <c r="Z269" s="21">
        <f t="shared" si="25"/>
        <v>0</v>
      </c>
      <c r="AA269" s="21">
        <v>0.30299999999999999</v>
      </c>
      <c r="AB269" s="22">
        <v>1.9680757245711999E-2</v>
      </c>
      <c r="AC269">
        <f t="shared" si="26"/>
        <v>33</v>
      </c>
      <c r="AD269">
        <f t="shared" si="27"/>
        <v>0</v>
      </c>
      <c r="AE269">
        <f t="shared" si="28"/>
        <v>0</v>
      </c>
      <c r="AF269">
        <f>'TP Factors'!$D$5</f>
        <v>0.88209793191670816</v>
      </c>
      <c r="AG269">
        <f t="shared" si="29"/>
        <v>0</v>
      </c>
    </row>
    <row r="270" spans="1:33">
      <c r="A270" s="17" t="s">
        <v>56</v>
      </c>
      <c r="B270" s="17">
        <v>14</v>
      </c>
      <c r="C270" s="17" t="s">
        <v>57</v>
      </c>
      <c r="D270" s="18">
        <v>33.47</v>
      </c>
      <c r="E270" s="17" t="s">
        <v>58</v>
      </c>
      <c r="F270" s="17">
        <v>3456</v>
      </c>
      <c r="G270" s="19">
        <v>0</v>
      </c>
      <c r="H270" s="17" t="s">
        <v>59</v>
      </c>
      <c r="I270" s="17" t="s">
        <v>60</v>
      </c>
      <c r="J270" s="17">
        <v>1650</v>
      </c>
      <c r="K270" s="20">
        <v>430.48921224399999</v>
      </c>
      <c r="L270" s="20">
        <v>10457.1455496</v>
      </c>
      <c r="M270" s="18">
        <v>0</v>
      </c>
      <c r="N270" s="18">
        <v>0</v>
      </c>
      <c r="O270" s="17">
        <v>40037</v>
      </c>
      <c r="P270" s="17">
        <v>39064</v>
      </c>
      <c r="Q270" s="21">
        <v>40037</v>
      </c>
      <c r="R270" s="21">
        <v>6460</v>
      </c>
      <c r="S270" s="17" t="s">
        <v>74</v>
      </c>
      <c r="T270" s="17" t="s">
        <v>78</v>
      </c>
      <c r="U270" s="21">
        <v>54.65</v>
      </c>
      <c r="V270" s="21">
        <v>1</v>
      </c>
      <c r="W270" s="21">
        <v>0</v>
      </c>
      <c r="X270" s="21">
        <v>0</v>
      </c>
      <c r="Y270" s="21">
        <f t="shared" si="24"/>
        <v>0</v>
      </c>
      <c r="Z270" s="21">
        <f t="shared" si="25"/>
        <v>0</v>
      </c>
      <c r="AA270" s="21">
        <v>0.30299999999999999</v>
      </c>
      <c r="AB270" s="22">
        <v>0.101792363792407</v>
      </c>
      <c r="AC270">
        <f t="shared" si="26"/>
        <v>173</v>
      </c>
      <c r="AD270">
        <f t="shared" si="27"/>
        <v>0</v>
      </c>
      <c r="AE270">
        <f t="shared" si="28"/>
        <v>0</v>
      </c>
      <c r="AF270">
        <f>'TP Factors'!$D$5</f>
        <v>0.88209793191670816</v>
      </c>
      <c r="AG270">
        <f t="shared" si="29"/>
        <v>0</v>
      </c>
    </row>
    <row r="271" spans="1:33">
      <c r="A271" s="17" t="s">
        <v>56</v>
      </c>
      <c r="B271" s="17">
        <v>14</v>
      </c>
      <c r="C271" s="17" t="s">
        <v>57</v>
      </c>
      <c r="D271" s="18">
        <v>33.47</v>
      </c>
      <c r="E271" s="17" t="s">
        <v>58</v>
      </c>
      <c r="F271" s="17">
        <v>3456</v>
      </c>
      <c r="G271" s="19">
        <v>0</v>
      </c>
      <c r="H271" s="17" t="s">
        <v>59</v>
      </c>
      <c r="I271" s="17" t="s">
        <v>60</v>
      </c>
      <c r="J271" s="17">
        <v>8</v>
      </c>
      <c r="K271" s="20">
        <v>73.2819086863</v>
      </c>
      <c r="L271" s="20">
        <v>48.537951521399997</v>
      </c>
      <c r="M271" s="18">
        <v>0</v>
      </c>
      <c r="N271" s="18">
        <v>0</v>
      </c>
      <c r="O271" s="17">
        <v>40051</v>
      </c>
      <c r="P271" s="17">
        <v>39078</v>
      </c>
      <c r="Q271" s="21">
        <v>40051</v>
      </c>
      <c r="R271" s="21">
        <v>6460</v>
      </c>
      <c r="S271" s="17" t="s">
        <v>61</v>
      </c>
      <c r="T271" s="17" t="s">
        <v>62</v>
      </c>
      <c r="U271" s="21">
        <v>54.65</v>
      </c>
      <c r="V271" s="21">
        <v>1</v>
      </c>
      <c r="W271" s="21">
        <v>0</v>
      </c>
      <c r="X271" s="21">
        <v>0</v>
      </c>
      <c r="Y271" s="21">
        <f t="shared" si="24"/>
        <v>0</v>
      </c>
      <c r="Z271" s="21">
        <f t="shared" si="25"/>
        <v>0</v>
      </c>
      <c r="AA271" s="21">
        <v>0.30299999999999999</v>
      </c>
      <c r="AB271" s="22">
        <v>7.1044508116335902E-3</v>
      </c>
      <c r="AC271">
        <f t="shared" si="26"/>
        <v>12</v>
      </c>
      <c r="AD271">
        <f t="shared" si="27"/>
        <v>0</v>
      </c>
      <c r="AE271">
        <f t="shared" si="28"/>
        <v>0</v>
      </c>
      <c r="AF271">
        <f>'TP Factors'!$D$5</f>
        <v>0.88209793191670816</v>
      </c>
      <c r="AG271">
        <f t="shared" si="29"/>
        <v>0</v>
      </c>
    </row>
    <row r="272" spans="1:33">
      <c r="A272" s="17" t="s">
        <v>56</v>
      </c>
      <c r="B272" s="17">
        <v>14</v>
      </c>
      <c r="C272" s="17" t="s">
        <v>57</v>
      </c>
      <c r="D272" s="18">
        <v>33.47</v>
      </c>
      <c r="E272" s="17" t="s">
        <v>58</v>
      </c>
      <c r="F272" s="17">
        <v>3456</v>
      </c>
      <c r="G272" s="19">
        <v>0</v>
      </c>
      <c r="H272" s="17" t="s">
        <v>59</v>
      </c>
      <c r="I272" s="17" t="s">
        <v>60</v>
      </c>
      <c r="J272" s="17">
        <v>3</v>
      </c>
      <c r="K272" s="20">
        <v>25.1649693303</v>
      </c>
      <c r="L272" s="20">
        <v>19.337565960199999</v>
      </c>
      <c r="M272" s="18">
        <v>0</v>
      </c>
      <c r="N272" s="18">
        <v>0</v>
      </c>
      <c r="O272" s="17">
        <v>40117</v>
      </c>
      <c r="P272" s="17">
        <v>39144</v>
      </c>
      <c r="Q272" s="21">
        <v>40117</v>
      </c>
      <c r="R272" s="21">
        <v>6460</v>
      </c>
      <c r="S272" s="17" t="s">
        <v>61</v>
      </c>
      <c r="T272" s="17" t="s">
        <v>62</v>
      </c>
      <c r="U272" s="21">
        <v>54.65</v>
      </c>
      <c r="V272" s="21">
        <v>1</v>
      </c>
      <c r="W272" s="21">
        <v>0</v>
      </c>
      <c r="X272" s="21">
        <v>0</v>
      </c>
      <c r="Y272" s="21">
        <f t="shared" si="24"/>
        <v>0</v>
      </c>
      <c r="Z272" s="21">
        <f t="shared" si="25"/>
        <v>0</v>
      </c>
      <c r="AA272" s="21">
        <v>0.30299999999999999</v>
      </c>
      <c r="AB272" s="22">
        <v>2.7049534736077502E-3</v>
      </c>
      <c r="AC272">
        <f t="shared" si="26"/>
        <v>5</v>
      </c>
      <c r="AD272">
        <f t="shared" si="27"/>
        <v>0</v>
      </c>
      <c r="AE272">
        <f t="shared" si="28"/>
        <v>0</v>
      </c>
      <c r="AF272">
        <f>'TP Factors'!$D$5</f>
        <v>0.88209793191670816</v>
      </c>
      <c r="AG272">
        <f t="shared" si="29"/>
        <v>0</v>
      </c>
    </row>
    <row r="273" spans="1:33">
      <c r="A273" s="17" t="s">
        <v>56</v>
      </c>
      <c r="B273" s="17">
        <v>14</v>
      </c>
      <c r="C273" s="17" t="s">
        <v>57</v>
      </c>
      <c r="D273" s="18">
        <v>33.47</v>
      </c>
      <c r="E273" s="17" t="s">
        <v>58</v>
      </c>
      <c r="F273" s="17">
        <v>3456</v>
      </c>
      <c r="G273" s="19">
        <v>0</v>
      </c>
      <c r="H273" s="17" t="s">
        <v>59</v>
      </c>
      <c r="I273" s="17" t="s">
        <v>60</v>
      </c>
      <c r="J273" s="17">
        <v>24</v>
      </c>
      <c r="K273" s="20">
        <v>87.048042420900003</v>
      </c>
      <c r="L273" s="20">
        <v>149.780592197</v>
      </c>
      <c r="M273" s="18">
        <v>0</v>
      </c>
      <c r="N273" s="18">
        <v>0</v>
      </c>
      <c r="O273" s="17">
        <v>40122</v>
      </c>
      <c r="P273" s="17">
        <v>39149</v>
      </c>
      <c r="Q273" s="21">
        <v>40122</v>
      </c>
      <c r="R273" s="21">
        <v>6460</v>
      </c>
      <c r="S273" s="17" t="s">
        <v>61</v>
      </c>
      <c r="T273" s="17" t="s">
        <v>62</v>
      </c>
      <c r="U273" s="21">
        <v>54.65</v>
      </c>
      <c r="V273" s="21">
        <v>1</v>
      </c>
      <c r="W273" s="21">
        <v>0</v>
      </c>
      <c r="X273" s="21">
        <v>0</v>
      </c>
      <c r="Y273" s="21">
        <f t="shared" si="24"/>
        <v>0</v>
      </c>
      <c r="Z273" s="21">
        <f t="shared" si="25"/>
        <v>0</v>
      </c>
      <c r="AA273" s="21">
        <v>0.30299999999999999</v>
      </c>
      <c r="AB273" s="22">
        <v>3.8957972083675002E-4</v>
      </c>
      <c r="AC273">
        <f t="shared" si="26"/>
        <v>1</v>
      </c>
      <c r="AD273">
        <f t="shared" si="27"/>
        <v>0</v>
      </c>
      <c r="AE273">
        <f t="shared" si="28"/>
        <v>0</v>
      </c>
      <c r="AF273">
        <f>'TP Factors'!$D$5</f>
        <v>0.88209793191670816</v>
      </c>
      <c r="AG273">
        <f t="shared" si="29"/>
        <v>0</v>
      </c>
    </row>
    <row r="274" spans="1:33">
      <c r="A274" s="17" t="s">
        <v>56</v>
      </c>
      <c r="B274" s="17">
        <v>14</v>
      </c>
      <c r="C274" s="17" t="s">
        <v>57</v>
      </c>
      <c r="D274" s="18">
        <v>33.47</v>
      </c>
      <c r="E274" s="17" t="s">
        <v>58</v>
      </c>
      <c r="F274" s="17">
        <v>3456</v>
      </c>
      <c r="G274" s="19">
        <v>30.5</v>
      </c>
      <c r="H274" s="17" t="s">
        <v>59</v>
      </c>
      <c r="I274" s="17" t="s">
        <v>60</v>
      </c>
      <c r="J274" s="17">
        <v>379</v>
      </c>
      <c r="K274" s="20">
        <v>492.86435619399998</v>
      </c>
      <c r="L274" s="20">
        <v>2555.5545942200001</v>
      </c>
      <c r="M274" s="18">
        <v>0.73</v>
      </c>
      <c r="N274" s="18">
        <v>0.19</v>
      </c>
      <c r="O274" s="17">
        <v>40123</v>
      </c>
      <c r="P274" s="17">
        <v>39150</v>
      </c>
      <c r="Q274" s="21">
        <v>40123</v>
      </c>
      <c r="R274" s="21">
        <v>2210</v>
      </c>
      <c r="S274" s="17" t="s">
        <v>74</v>
      </c>
      <c r="T274" s="17" t="s">
        <v>75</v>
      </c>
      <c r="U274" s="21">
        <v>54.65</v>
      </c>
      <c r="V274" s="21">
        <v>1</v>
      </c>
      <c r="W274" s="21">
        <v>1.92</v>
      </c>
      <c r="X274" s="21">
        <v>0.50600000000000001</v>
      </c>
      <c r="Y274" s="21">
        <f t="shared" si="24"/>
        <v>1.92</v>
      </c>
      <c r="Z274" s="21">
        <f t="shared" si="25"/>
        <v>0.50600000000000001</v>
      </c>
      <c r="AA274" s="21">
        <v>0.28499999999999998</v>
      </c>
      <c r="AB274" s="22">
        <v>0.154976721944587</v>
      </c>
      <c r="AC274">
        <f t="shared" si="26"/>
        <v>248</v>
      </c>
      <c r="AD274">
        <f t="shared" si="27"/>
        <v>1</v>
      </c>
      <c r="AE274">
        <f t="shared" si="28"/>
        <v>0.3</v>
      </c>
      <c r="AF274">
        <f>'TP Factors'!$D$5</f>
        <v>0.88209793191670816</v>
      </c>
      <c r="AG274">
        <f t="shared" si="29"/>
        <v>0.3</v>
      </c>
    </row>
    <row r="275" spans="1:33">
      <c r="A275" s="17" t="s">
        <v>56</v>
      </c>
      <c r="B275" s="17">
        <v>14</v>
      </c>
      <c r="C275" s="17" t="s">
        <v>57</v>
      </c>
      <c r="D275" s="18">
        <v>33.47</v>
      </c>
      <c r="E275" s="17" t="s">
        <v>58</v>
      </c>
      <c r="F275" s="17">
        <v>3456</v>
      </c>
      <c r="G275" s="19">
        <v>0</v>
      </c>
      <c r="H275" s="17" t="s">
        <v>59</v>
      </c>
      <c r="I275" s="17" t="s">
        <v>60</v>
      </c>
      <c r="J275" s="17">
        <v>29</v>
      </c>
      <c r="K275" s="20">
        <v>85.511787742699994</v>
      </c>
      <c r="L275" s="20">
        <v>186.71578765800001</v>
      </c>
      <c r="M275" s="18">
        <v>0</v>
      </c>
      <c r="N275" s="18">
        <v>0</v>
      </c>
      <c r="O275" s="17">
        <v>40136</v>
      </c>
      <c r="P275" s="17">
        <v>39163</v>
      </c>
      <c r="Q275" s="21">
        <v>40136</v>
      </c>
      <c r="R275" s="21">
        <v>6460</v>
      </c>
      <c r="S275" s="17" t="s">
        <v>61</v>
      </c>
      <c r="T275" s="17" t="s">
        <v>62</v>
      </c>
      <c r="U275" s="21">
        <v>54.65</v>
      </c>
      <c r="V275" s="21">
        <v>1</v>
      </c>
      <c r="W275" s="21">
        <v>0</v>
      </c>
      <c r="X275" s="21">
        <v>0</v>
      </c>
      <c r="Y275" s="21">
        <f t="shared" si="24"/>
        <v>0</v>
      </c>
      <c r="Z275" s="21">
        <f t="shared" si="25"/>
        <v>0</v>
      </c>
      <c r="AA275" s="21">
        <v>0.30299999999999999</v>
      </c>
      <c r="AB275" s="22">
        <v>4.6138291377861899E-2</v>
      </c>
      <c r="AC275">
        <f t="shared" si="26"/>
        <v>79</v>
      </c>
      <c r="AD275">
        <f t="shared" si="27"/>
        <v>0</v>
      </c>
      <c r="AE275">
        <f t="shared" si="28"/>
        <v>0</v>
      </c>
      <c r="AF275">
        <f>'TP Factors'!$D$5</f>
        <v>0.88209793191670816</v>
      </c>
      <c r="AG275">
        <f t="shared" si="29"/>
        <v>0</v>
      </c>
    </row>
    <row r="276" spans="1:33">
      <c r="A276" s="17" t="s">
        <v>56</v>
      </c>
      <c r="B276" s="17">
        <v>14</v>
      </c>
      <c r="C276" s="17" t="s">
        <v>57</v>
      </c>
      <c r="D276" s="18">
        <v>33.47</v>
      </c>
      <c r="E276" s="17" t="s">
        <v>58</v>
      </c>
      <c r="F276" s="17">
        <v>3456</v>
      </c>
      <c r="G276" s="19">
        <v>30.5</v>
      </c>
      <c r="H276" s="17" t="s">
        <v>59</v>
      </c>
      <c r="I276" s="17" t="s">
        <v>60</v>
      </c>
      <c r="J276" s="17">
        <v>2</v>
      </c>
      <c r="K276" s="20">
        <v>21.897419996899998</v>
      </c>
      <c r="L276" s="20">
        <v>10.302384953100001</v>
      </c>
      <c r="M276" s="18">
        <v>0</v>
      </c>
      <c r="N276" s="18">
        <v>0</v>
      </c>
      <c r="O276" s="17">
        <v>40137</v>
      </c>
      <c r="P276" s="17">
        <v>39164</v>
      </c>
      <c r="Q276" s="21">
        <v>40137</v>
      </c>
      <c r="R276" s="21">
        <v>2210</v>
      </c>
      <c r="S276" s="17" t="s">
        <v>69</v>
      </c>
      <c r="T276" s="17" t="s">
        <v>70</v>
      </c>
      <c r="U276" s="21">
        <v>54.65</v>
      </c>
      <c r="V276" s="21">
        <v>1</v>
      </c>
      <c r="W276" s="21">
        <v>1.92</v>
      </c>
      <c r="X276" s="21">
        <v>0.50600000000000001</v>
      </c>
      <c r="Y276" s="21">
        <f t="shared" si="24"/>
        <v>1.92</v>
      </c>
      <c r="Z276" s="21">
        <f t="shared" si="25"/>
        <v>0.50600000000000001</v>
      </c>
      <c r="AA276" s="21">
        <v>0.30199999999999999</v>
      </c>
      <c r="AB276" s="22">
        <v>2.5457645798549699E-3</v>
      </c>
      <c r="AC276">
        <f t="shared" si="26"/>
        <v>4</v>
      </c>
      <c r="AD276">
        <f t="shared" si="27"/>
        <v>0</v>
      </c>
      <c r="AE276">
        <f t="shared" si="28"/>
        <v>0</v>
      </c>
      <c r="AF276">
        <f>'TP Factors'!$D$5</f>
        <v>0.88209793191670816</v>
      </c>
      <c r="AG276">
        <f t="shared" si="29"/>
        <v>0</v>
      </c>
    </row>
    <row r="277" spans="1:33">
      <c r="A277" s="17" t="s">
        <v>56</v>
      </c>
      <c r="B277" s="17">
        <v>14</v>
      </c>
      <c r="C277" s="17" t="s">
        <v>57</v>
      </c>
      <c r="D277" s="18">
        <v>33.47</v>
      </c>
      <c r="E277" s="17" t="s">
        <v>58</v>
      </c>
      <c r="F277" s="17">
        <v>3456</v>
      </c>
      <c r="G277" s="19">
        <v>0</v>
      </c>
      <c r="H277" s="17" t="s">
        <v>59</v>
      </c>
      <c r="I277" s="17" t="s">
        <v>60</v>
      </c>
      <c r="J277" s="17">
        <v>157</v>
      </c>
      <c r="K277" s="20">
        <v>122.733366041</v>
      </c>
      <c r="L277" s="20">
        <v>992.52896316800002</v>
      </c>
      <c r="M277" s="18">
        <v>0</v>
      </c>
      <c r="N277" s="18">
        <v>0</v>
      </c>
      <c r="O277" s="17">
        <v>40138</v>
      </c>
      <c r="P277" s="17">
        <v>39165</v>
      </c>
      <c r="Q277" s="21">
        <v>40138</v>
      </c>
      <c r="R277" s="21">
        <v>6460</v>
      </c>
      <c r="S277" s="17" t="s">
        <v>69</v>
      </c>
      <c r="T277" s="17" t="s">
        <v>71</v>
      </c>
      <c r="U277" s="21">
        <v>54.65</v>
      </c>
      <c r="V277" s="21">
        <v>1</v>
      </c>
      <c r="W277" s="21">
        <v>0</v>
      </c>
      <c r="X277" s="21">
        <v>0</v>
      </c>
      <c r="Y277" s="21">
        <f t="shared" si="24"/>
        <v>0</v>
      </c>
      <c r="Z277" s="21">
        <f t="shared" si="25"/>
        <v>0</v>
      </c>
      <c r="AA277" s="21">
        <v>0.30299999999999999</v>
      </c>
      <c r="AB277" s="22">
        <v>0.24525826702895601</v>
      </c>
      <c r="AC277">
        <f t="shared" si="26"/>
        <v>417</v>
      </c>
      <c r="AD277">
        <f t="shared" si="27"/>
        <v>0</v>
      </c>
      <c r="AE277">
        <f t="shared" si="28"/>
        <v>0</v>
      </c>
      <c r="AF277">
        <f>'TP Factors'!$D$5</f>
        <v>0.88209793191670816</v>
      </c>
      <c r="AG277">
        <f t="shared" si="29"/>
        <v>0</v>
      </c>
    </row>
    <row r="278" spans="1:33">
      <c r="A278" s="17" t="s">
        <v>56</v>
      </c>
      <c r="B278" s="17">
        <v>14</v>
      </c>
      <c r="C278" s="17" t="s">
        <v>57</v>
      </c>
      <c r="D278" s="18">
        <v>33.47</v>
      </c>
      <c r="E278" s="17" t="s">
        <v>58</v>
      </c>
      <c r="F278" s="17">
        <v>3456</v>
      </c>
      <c r="G278" s="19">
        <v>0</v>
      </c>
      <c r="H278" s="17" t="s">
        <v>59</v>
      </c>
      <c r="I278" s="17" t="s">
        <v>60</v>
      </c>
      <c r="J278" s="17">
        <v>1</v>
      </c>
      <c r="K278" s="20">
        <v>12.5580114238</v>
      </c>
      <c r="L278" s="20">
        <v>4.7190277407599996</v>
      </c>
      <c r="M278" s="18">
        <v>0</v>
      </c>
      <c r="N278" s="18">
        <v>0</v>
      </c>
      <c r="O278" s="17">
        <v>40149</v>
      </c>
      <c r="P278" s="17">
        <v>39176</v>
      </c>
      <c r="Q278" s="21">
        <v>40149</v>
      </c>
      <c r="R278" s="21">
        <v>6460</v>
      </c>
      <c r="S278" s="17" t="s">
        <v>61</v>
      </c>
      <c r="T278" s="17" t="s">
        <v>62</v>
      </c>
      <c r="U278" s="21">
        <v>54.65</v>
      </c>
      <c r="V278" s="21">
        <v>1</v>
      </c>
      <c r="W278" s="21">
        <v>0</v>
      </c>
      <c r="X278" s="21">
        <v>0</v>
      </c>
      <c r="Y278" s="21">
        <f t="shared" si="24"/>
        <v>0</v>
      </c>
      <c r="Z278" s="21">
        <f t="shared" si="25"/>
        <v>0</v>
      </c>
      <c r="AA278" s="21">
        <v>0.30299999999999999</v>
      </c>
      <c r="AB278" s="22">
        <v>1.1660924859657701E-3</v>
      </c>
      <c r="AC278">
        <f t="shared" si="26"/>
        <v>2</v>
      </c>
      <c r="AD278">
        <f t="shared" si="27"/>
        <v>0</v>
      </c>
      <c r="AE278">
        <f t="shared" si="28"/>
        <v>0</v>
      </c>
      <c r="AF278">
        <f>'TP Factors'!$D$5</f>
        <v>0.88209793191670816</v>
      </c>
      <c r="AG278">
        <f t="shared" si="29"/>
        <v>0</v>
      </c>
    </row>
    <row r="279" spans="1:33">
      <c r="A279" s="17" t="s">
        <v>56</v>
      </c>
      <c r="B279" s="17">
        <v>14</v>
      </c>
      <c r="C279" s="17" t="s">
        <v>57</v>
      </c>
      <c r="D279" s="18">
        <v>33.47</v>
      </c>
      <c r="E279" s="17" t="s">
        <v>58</v>
      </c>
      <c r="F279" s="17">
        <v>3456</v>
      </c>
      <c r="G279" s="19">
        <v>30.5</v>
      </c>
      <c r="H279" s="17" t="s">
        <v>59</v>
      </c>
      <c r="I279" s="17" t="s">
        <v>60</v>
      </c>
      <c r="J279" s="17">
        <v>18763</v>
      </c>
      <c r="K279" s="20">
        <v>3019.9281835299998</v>
      </c>
      <c r="L279" s="20">
        <v>134468.757556</v>
      </c>
      <c r="M279" s="18">
        <v>36.020000000000003</v>
      </c>
      <c r="N279" s="18">
        <v>9.49</v>
      </c>
      <c r="O279" s="17">
        <v>39003</v>
      </c>
      <c r="P279" s="17">
        <v>38036</v>
      </c>
      <c r="Q279" s="21">
        <v>39003</v>
      </c>
      <c r="R279" s="21">
        <v>2210</v>
      </c>
      <c r="S279" s="17" t="s">
        <v>61</v>
      </c>
      <c r="T279" s="17" t="s">
        <v>63</v>
      </c>
      <c r="U279" s="21">
        <v>54.65</v>
      </c>
      <c r="V279" s="21">
        <v>1</v>
      </c>
      <c r="W279" s="21">
        <v>1.92</v>
      </c>
      <c r="X279" s="21">
        <v>0.50600000000000001</v>
      </c>
      <c r="Y279" s="21">
        <f t="shared" si="24"/>
        <v>1.92</v>
      </c>
      <c r="Z279" s="21">
        <f t="shared" si="25"/>
        <v>0.50600000000000001</v>
      </c>
      <c r="AA279" s="21">
        <v>0.26800000000000002</v>
      </c>
      <c r="AB279" s="22">
        <v>4.5916860269291497</v>
      </c>
      <c r="AC279">
        <f t="shared" si="26"/>
        <v>6913</v>
      </c>
      <c r="AD279">
        <f t="shared" si="27"/>
        <v>29</v>
      </c>
      <c r="AE279">
        <f t="shared" si="28"/>
        <v>7.7</v>
      </c>
      <c r="AF279">
        <f>'TP Factors'!$D$5</f>
        <v>0.88209793191670816</v>
      </c>
      <c r="AG279">
        <f t="shared" si="29"/>
        <v>6.8</v>
      </c>
    </row>
    <row r="280" spans="1:33">
      <c r="A280" s="17" t="s">
        <v>56</v>
      </c>
      <c r="B280" s="17">
        <v>14</v>
      </c>
      <c r="C280" s="17" t="s">
        <v>57</v>
      </c>
      <c r="D280" s="18">
        <v>33.47</v>
      </c>
      <c r="E280" s="17" t="s">
        <v>58</v>
      </c>
      <c r="F280" s="17">
        <v>3456</v>
      </c>
      <c r="G280" s="19">
        <v>30.5</v>
      </c>
      <c r="H280" s="17" t="s">
        <v>59</v>
      </c>
      <c r="I280" s="17" t="s">
        <v>60</v>
      </c>
      <c r="J280" s="17">
        <v>38622</v>
      </c>
      <c r="K280" s="20">
        <v>6810.6451211900003</v>
      </c>
      <c r="L280" s="20">
        <v>276789.69302300003</v>
      </c>
      <c r="M280" s="18">
        <v>74.150000000000006</v>
      </c>
      <c r="N280" s="18">
        <v>19.54</v>
      </c>
      <c r="O280" s="17">
        <v>39819</v>
      </c>
      <c r="P280" s="17">
        <v>38846</v>
      </c>
      <c r="Q280" s="21">
        <v>39819</v>
      </c>
      <c r="R280" s="21">
        <v>2210</v>
      </c>
      <c r="S280" s="17" t="s">
        <v>61</v>
      </c>
      <c r="T280" s="17" t="s">
        <v>63</v>
      </c>
      <c r="U280" s="21">
        <v>54.65</v>
      </c>
      <c r="V280" s="21">
        <v>1</v>
      </c>
      <c r="W280" s="21">
        <v>1.92</v>
      </c>
      <c r="X280" s="21">
        <v>0.50600000000000001</v>
      </c>
      <c r="Y280" s="21">
        <f t="shared" si="24"/>
        <v>1.92</v>
      </c>
      <c r="Z280" s="21">
        <f t="shared" si="25"/>
        <v>0.50600000000000001</v>
      </c>
      <c r="AA280" s="21">
        <v>0.26800000000000002</v>
      </c>
      <c r="AB280" s="22">
        <v>3.2640692839378098</v>
      </c>
      <c r="AC280">
        <f t="shared" si="26"/>
        <v>4914</v>
      </c>
      <c r="AD280">
        <f t="shared" si="27"/>
        <v>21</v>
      </c>
      <c r="AE280">
        <f t="shared" si="28"/>
        <v>5.5</v>
      </c>
      <c r="AF280">
        <f>'TP Factors'!$D$5</f>
        <v>0.88209793191670816</v>
      </c>
      <c r="AG280">
        <f t="shared" si="29"/>
        <v>4.9000000000000004</v>
      </c>
    </row>
    <row r="281" spans="1:33">
      <c r="A281" s="17" t="s">
        <v>56</v>
      </c>
      <c r="B281" s="17">
        <v>14</v>
      </c>
      <c r="C281" s="17" t="s">
        <v>57</v>
      </c>
      <c r="D281" s="18">
        <v>33.47</v>
      </c>
      <c r="E281" s="17" t="s">
        <v>58</v>
      </c>
      <c r="F281" s="17">
        <v>3456</v>
      </c>
      <c r="G281" s="19">
        <v>30.5</v>
      </c>
      <c r="H281" s="17" t="s">
        <v>59</v>
      </c>
      <c r="I281" s="17" t="s">
        <v>60</v>
      </c>
      <c r="J281" s="17">
        <v>4066</v>
      </c>
      <c r="K281" s="20">
        <v>1510.9261890800001</v>
      </c>
      <c r="L281" s="20">
        <v>25861.658932499999</v>
      </c>
      <c r="M281" s="18">
        <v>7.81</v>
      </c>
      <c r="N281" s="18">
        <v>2.06</v>
      </c>
      <c r="O281" s="17">
        <v>39840</v>
      </c>
      <c r="P281" s="17">
        <v>38867</v>
      </c>
      <c r="Q281" s="21">
        <v>39840</v>
      </c>
      <c r="R281" s="21">
        <v>2210</v>
      </c>
      <c r="S281" s="17" t="s">
        <v>69</v>
      </c>
      <c r="T281" s="17" t="s">
        <v>70</v>
      </c>
      <c r="U281" s="21">
        <v>54.65</v>
      </c>
      <c r="V281" s="21">
        <v>1</v>
      </c>
      <c r="W281" s="21">
        <v>1.92</v>
      </c>
      <c r="X281" s="21">
        <v>0.50600000000000001</v>
      </c>
      <c r="Y281" s="21">
        <f t="shared" si="24"/>
        <v>1.92</v>
      </c>
      <c r="Z281" s="21">
        <f t="shared" si="25"/>
        <v>0.50600000000000001</v>
      </c>
      <c r="AA281" s="21">
        <v>0.30199999999999999</v>
      </c>
      <c r="AB281" s="22">
        <v>1.0148691183065599</v>
      </c>
      <c r="AC281">
        <f t="shared" si="26"/>
        <v>1722</v>
      </c>
      <c r="AD281">
        <f t="shared" si="27"/>
        <v>7</v>
      </c>
      <c r="AE281">
        <f t="shared" si="28"/>
        <v>1.9</v>
      </c>
      <c r="AF281">
        <f>'TP Factors'!$D$5</f>
        <v>0.88209793191670816</v>
      </c>
      <c r="AG281">
        <f t="shared" si="29"/>
        <v>1.7</v>
      </c>
    </row>
    <row r="282" spans="1:33">
      <c r="A282" s="17" t="s">
        <v>56</v>
      </c>
      <c r="B282" s="17">
        <v>14</v>
      </c>
      <c r="C282" s="17" t="s">
        <v>57</v>
      </c>
      <c r="D282" s="18">
        <v>33.47</v>
      </c>
      <c r="E282" s="17" t="s">
        <v>58</v>
      </c>
      <c r="F282" s="17">
        <v>3456</v>
      </c>
      <c r="G282" s="19">
        <v>0</v>
      </c>
      <c r="H282" s="17" t="s">
        <v>59</v>
      </c>
      <c r="I282" s="17" t="s">
        <v>60</v>
      </c>
      <c r="J282" s="17">
        <v>1944</v>
      </c>
      <c r="K282" s="20">
        <v>793.60015591199999</v>
      </c>
      <c r="L282" s="20">
        <v>12322.083875</v>
      </c>
      <c r="M282" s="18">
        <v>0</v>
      </c>
      <c r="N282" s="18">
        <v>0</v>
      </c>
      <c r="O282" s="17">
        <v>39849</v>
      </c>
      <c r="P282" s="17">
        <v>38876</v>
      </c>
      <c r="Q282" s="21">
        <v>39849</v>
      </c>
      <c r="R282" s="21">
        <v>6170</v>
      </c>
      <c r="S282" s="17" t="s">
        <v>61</v>
      </c>
      <c r="T282" s="17" t="s">
        <v>68</v>
      </c>
      <c r="U282" s="21">
        <v>54.65</v>
      </c>
      <c r="V282" s="21">
        <v>1</v>
      </c>
      <c r="W282" s="21">
        <v>0</v>
      </c>
      <c r="X282" s="21">
        <v>0</v>
      </c>
      <c r="Y282" s="21">
        <f t="shared" si="24"/>
        <v>0</v>
      </c>
      <c r="Z282" s="21">
        <f t="shared" si="25"/>
        <v>0</v>
      </c>
      <c r="AA282" s="21">
        <v>0.30299999999999999</v>
      </c>
      <c r="AB282" s="22">
        <v>2.5882301835151899E-2</v>
      </c>
      <c r="AC282">
        <f t="shared" si="26"/>
        <v>44</v>
      </c>
      <c r="AD282">
        <f t="shared" si="27"/>
        <v>0</v>
      </c>
      <c r="AE282">
        <f t="shared" si="28"/>
        <v>0</v>
      </c>
      <c r="AF282">
        <f>'TP Factors'!$D$5</f>
        <v>0.88209793191670816</v>
      </c>
      <c r="AG282">
        <f t="shared" si="29"/>
        <v>0</v>
      </c>
    </row>
    <row r="283" spans="1:33">
      <c r="A283" s="17" t="s">
        <v>56</v>
      </c>
      <c r="B283" s="17">
        <v>14</v>
      </c>
      <c r="C283" s="17" t="s">
        <v>57</v>
      </c>
      <c r="D283" s="18">
        <v>33.47</v>
      </c>
      <c r="E283" s="17" t="s">
        <v>58</v>
      </c>
      <c r="F283" s="17">
        <v>3456</v>
      </c>
      <c r="G283" s="19">
        <v>0</v>
      </c>
      <c r="H283" s="17" t="s">
        <v>59</v>
      </c>
      <c r="I283" s="17" t="s">
        <v>60</v>
      </c>
      <c r="J283" s="17">
        <v>723</v>
      </c>
      <c r="K283" s="20">
        <v>268.509791071</v>
      </c>
      <c r="L283" s="20">
        <v>4582.0318617299999</v>
      </c>
      <c r="M283" s="18">
        <v>0</v>
      </c>
      <c r="N283" s="18">
        <v>0</v>
      </c>
      <c r="O283" s="17">
        <v>39853</v>
      </c>
      <c r="P283" s="17">
        <v>38880</v>
      </c>
      <c r="Q283" s="21">
        <v>39853</v>
      </c>
      <c r="R283" s="21">
        <v>6170</v>
      </c>
      <c r="S283" s="17" t="s">
        <v>69</v>
      </c>
      <c r="T283" s="17" t="s">
        <v>72</v>
      </c>
      <c r="U283" s="21">
        <v>54.65</v>
      </c>
      <c r="V283" s="21">
        <v>1</v>
      </c>
      <c r="W283" s="21">
        <v>0</v>
      </c>
      <c r="X283" s="21">
        <v>0</v>
      </c>
      <c r="Y283" s="21">
        <f t="shared" si="24"/>
        <v>0</v>
      </c>
      <c r="Z283" s="21">
        <f t="shared" si="25"/>
        <v>0</v>
      </c>
      <c r="AA283" s="21">
        <v>0.30299999999999999</v>
      </c>
      <c r="AB283" s="22">
        <v>4.45748284286057E-3</v>
      </c>
      <c r="AC283">
        <f t="shared" si="26"/>
        <v>8</v>
      </c>
      <c r="AD283">
        <f t="shared" si="27"/>
        <v>0</v>
      </c>
      <c r="AE283">
        <f t="shared" si="28"/>
        <v>0</v>
      </c>
      <c r="AF283">
        <f>'TP Factors'!$D$5</f>
        <v>0.88209793191670816</v>
      </c>
      <c r="AG283">
        <f t="shared" si="29"/>
        <v>0</v>
      </c>
    </row>
    <row r="284" spans="1:33">
      <c r="A284" s="17" t="s">
        <v>56</v>
      </c>
      <c r="B284" s="17">
        <v>14</v>
      </c>
      <c r="C284" s="17" t="s">
        <v>57</v>
      </c>
      <c r="D284" s="18">
        <v>33.47</v>
      </c>
      <c r="E284" s="17" t="s">
        <v>58</v>
      </c>
      <c r="F284" s="17">
        <v>3456</v>
      </c>
      <c r="G284" s="19">
        <v>0</v>
      </c>
      <c r="H284" s="17" t="s">
        <v>59</v>
      </c>
      <c r="I284" s="17" t="s">
        <v>60</v>
      </c>
      <c r="J284" s="17">
        <v>3</v>
      </c>
      <c r="K284" s="20">
        <v>28.6048255384</v>
      </c>
      <c r="L284" s="20">
        <v>18.541988678399999</v>
      </c>
      <c r="M284" s="18">
        <v>0</v>
      </c>
      <c r="N284" s="18">
        <v>0</v>
      </c>
      <c r="O284" s="17">
        <v>39863</v>
      </c>
      <c r="P284" s="17">
        <v>38890</v>
      </c>
      <c r="Q284" s="21">
        <v>39863</v>
      </c>
      <c r="R284" s="21">
        <v>6170</v>
      </c>
      <c r="S284" s="17" t="s">
        <v>61</v>
      </c>
      <c r="T284" s="17" t="s">
        <v>68</v>
      </c>
      <c r="U284" s="21">
        <v>54.65</v>
      </c>
      <c r="V284" s="21">
        <v>1</v>
      </c>
      <c r="W284" s="21">
        <v>0</v>
      </c>
      <c r="X284" s="21">
        <v>0</v>
      </c>
      <c r="Y284" s="21">
        <f t="shared" si="24"/>
        <v>0</v>
      </c>
      <c r="Z284" s="21">
        <f t="shared" si="25"/>
        <v>0</v>
      </c>
      <c r="AA284" s="21">
        <v>0.30299999999999999</v>
      </c>
      <c r="AB284" s="22">
        <v>2.14096195190257E-3</v>
      </c>
      <c r="AC284">
        <f t="shared" si="26"/>
        <v>4</v>
      </c>
      <c r="AD284">
        <f t="shared" si="27"/>
        <v>0</v>
      </c>
      <c r="AE284">
        <f t="shared" si="28"/>
        <v>0</v>
      </c>
      <c r="AF284">
        <f>'TP Factors'!$D$5</f>
        <v>0.88209793191670816</v>
      </c>
      <c r="AG284">
        <f t="shared" si="29"/>
        <v>0</v>
      </c>
    </row>
    <row r="285" spans="1:33">
      <c r="A285" s="17" t="s">
        <v>56</v>
      </c>
      <c r="B285" s="17">
        <v>14</v>
      </c>
      <c r="C285" s="17" t="s">
        <v>57</v>
      </c>
      <c r="D285" s="18">
        <v>33.47</v>
      </c>
      <c r="E285" s="17" t="s">
        <v>58</v>
      </c>
      <c r="F285" s="17">
        <v>1234</v>
      </c>
      <c r="G285" s="19">
        <v>0</v>
      </c>
      <c r="H285" s="17" t="s">
        <v>59</v>
      </c>
      <c r="I285" s="17" t="s">
        <v>60</v>
      </c>
      <c r="J285" s="17">
        <v>110</v>
      </c>
      <c r="K285" s="20">
        <v>178.372456761</v>
      </c>
      <c r="L285" s="20">
        <v>423.05123928699999</v>
      </c>
      <c r="M285" s="18">
        <v>7.0000000000000007E-2</v>
      </c>
      <c r="N285" s="18">
        <v>0.01</v>
      </c>
      <c r="O285" s="17">
        <v>39886</v>
      </c>
      <c r="P285" s="17">
        <v>38913</v>
      </c>
      <c r="Q285" s="21">
        <v>39886</v>
      </c>
      <c r="R285" s="21">
        <v>5340</v>
      </c>
      <c r="S285" s="17" t="s">
        <v>61</v>
      </c>
      <c r="T285" s="17" t="s">
        <v>66</v>
      </c>
      <c r="U285" s="21">
        <v>54.65</v>
      </c>
      <c r="V285" s="21">
        <v>1</v>
      </c>
      <c r="W285" s="21">
        <v>0.6</v>
      </c>
      <c r="X285" s="21">
        <v>0.13500000000000001</v>
      </c>
      <c r="Y285" s="21">
        <f t="shared" si="24"/>
        <v>0.6</v>
      </c>
      <c r="Z285" s="21">
        <f t="shared" si="25"/>
        <v>0.13500000000000001</v>
      </c>
      <c r="AA285" s="21">
        <v>0.5</v>
      </c>
      <c r="AB285" s="22">
        <v>2.0345577288085999E-4</v>
      </c>
      <c r="AC285">
        <f t="shared" si="26"/>
        <v>1</v>
      </c>
      <c r="AD285">
        <f t="shared" si="27"/>
        <v>0</v>
      </c>
      <c r="AE285">
        <f t="shared" si="28"/>
        <v>0</v>
      </c>
      <c r="AF285">
        <f>'TP Factors'!$D$5</f>
        <v>0.88209793191670816</v>
      </c>
      <c r="AG285">
        <f t="shared" si="29"/>
        <v>0</v>
      </c>
    </row>
    <row r="286" spans="1:33">
      <c r="A286" s="17" t="s">
        <v>56</v>
      </c>
      <c r="B286" s="17">
        <v>14</v>
      </c>
      <c r="C286" s="17" t="s">
        <v>57</v>
      </c>
      <c r="D286" s="18">
        <v>33.47</v>
      </c>
      <c r="E286" s="17" t="s">
        <v>58</v>
      </c>
      <c r="F286" s="17">
        <v>3456</v>
      </c>
      <c r="G286" s="19">
        <v>0</v>
      </c>
      <c r="H286" s="17" t="s">
        <v>59</v>
      </c>
      <c r="I286" s="17" t="s">
        <v>60</v>
      </c>
      <c r="J286" s="17">
        <v>59111</v>
      </c>
      <c r="K286" s="20">
        <v>6655.3655586900004</v>
      </c>
      <c r="L286" s="20">
        <v>374688.89058800001</v>
      </c>
      <c r="M286" s="18">
        <v>0</v>
      </c>
      <c r="N286" s="18">
        <v>0</v>
      </c>
      <c r="O286" s="17">
        <v>38926</v>
      </c>
      <c r="P286" s="17">
        <v>37959</v>
      </c>
      <c r="Q286" s="21">
        <v>38926</v>
      </c>
      <c r="R286" s="21">
        <v>6170</v>
      </c>
      <c r="S286" s="17" t="s">
        <v>61</v>
      </c>
      <c r="T286" s="17" t="s">
        <v>68</v>
      </c>
      <c r="U286" s="21">
        <v>54.65</v>
      </c>
      <c r="V286" s="21">
        <v>1</v>
      </c>
      <c r="W286" s="21">
        <v>0</v>
      </c>
      <c r="X286" s="21">
        <v>0</v>
      </c>
      <c r="Y286" s="21">
        <f t="shared" si="24"/>
        <v>0</v>
      </c>
      <c r="Z286" s="21">
        <f t="shared" si="25"/>
        <v>0</v>
      </c>
      <c r="AA286" s="21">
        <v>0.30299999999999999</v>
      </c>
      <c r="AB286" s="22">
        <v>0.149752902540328</v>
      </c>
      <c r="AC286">
        <f t="shared" si="26"/>
        <v>255</v>
      </c>
      <c r="AD286">
        <f t="shared" si="27"/>
        <v>0</v>
      </c>
      <c r="AE286">
        <f t="shared" si="28"/>
        <v>0</v>
      </c>
      <c r="AF286">
        <f>'TP Factors'!$D$5</f>
        <v>0.88209793191670816</v>
      </c>
      <c r="AG286">
        <f t="shared" si="29"/>
        <v>0</v>
      </c>
    </row>
    <row r="287" spans="1:33">
      <c r="A287" s="17" t="s">
        <v>56</v>
      </c>
      <c r="B287" s="17">
        <v>14</v>
      </c>
      <c r="C287" s="17" t="s">
        <v>57</v>
      </c>
      <c r="D287" s="18">
        <v>33.47</v>
      </c>
      <c r="E287" s="17" t="s">
        <v>58</v>
      </c>
      <c r="F287" s="17">
        <v>3456</v>
      </c>
      <c r="G287" s="19">
        <v>0</v>
      </c>
      <c r="H287" s="17" t="s">
        <v>59</v>
      </c>
      <c r="I287" s="17" t="s">
        <v>60</v>
      </c>
      <c r="J287" s="17">
        <v>2085</v>
      </c>
      <c r="K287" s="20">
        <v>662.89093074799996</v>
      </c>
      <c r="L287" s="20">
        <v>13213.943673199999</v>
      </c>
      <c r="M287" s="18">
        <v>0</v>
      </c>
      <c r="N287" s="18">
        <v>0</v>
      </c>
      <c r="O287" s="17">
        <v>39686</v>
      </c>
      <c r="P287" s="17">
        <v>38716</v>
      </c>
      <c r="Q287" s="21">
        <v>39686</v>
      </c>
      <c r="R287" s="21">
        <v>6170</v>
      </c>
      <c r="S287" s="17" t="s">
        <v>69</v>
      </c>
      <c r="T287" s="17" t="s">
        <v>72</v>
      </c>
      <c r="U287" s="21">
        <v>54.65</v>
      </c>
      <c r="V287" s="21">
        <v>1</v>
      </c>
      <c r="W287" s="21">
        <v>0</v>
      </c>
      <c r="X287" s="21">
        <v>0</v>
      </c>
      <c r="Y287" s="21">
        <f t="shared" si="24"/>
        <v>0</v>
      </c>
      <c r="Z287" s="21">
        <f t="shared" si="25"/>
        <v>0</v>
      </c>
      <c r="AA287" s="21">
        <v>0.30299999999999999</v>
      </c>
      <c r="AB287" s="22">
        <v>1.26524482456652E-2</v>
      </c>
      <c r="AC287">
        <f t="shared" si="26"/>
        <v>22</v>
      </c>
      <c r="AD287">
        <f t="shared" si="27"/>
        <v>0</v>
      </c>
      <c r="AE287">
        <f t="shared" si="28"/>
        <v>0</v>
      </c>
      <c r="AF287">
        <f>'TP Factors'!$D$5</f>
        <v>0.88209793191670816</v>
      </c>
      <c r="AG287">
        <f t="shared" si="29"/>
        <v>0</v>
      </c>
    </row>
    <row r="288" spans="1:33">
      <c r="A288" s="17" t="s">
        <v>56</v>
      </c>
      <c r="B288" s="17">
        <v>14</v>
      </c>
      <c r="C288" s="17" t="s">
        <v>57</v>
      </c>
      <c r="D288" s="18">
        <v>33.47</v>
      </c>
      <c r="E288" s="17" t="s">
        <v>58</v>
      </c>
      <c r="F288" s="17">
        <v>3456</v>
      </c>
      <c r="G288" s="19">
        <v>30.5</v>
      </c>
      <c r="H288" s="17" t="s">
        <v>59</v>
      </c>
      <c r="I288" s="17" t="s">
        <v>60</v>
      </c>
      <c r="J288" s="17">
        <v>22</v>
      </c>
      <c r="K288" s="20">
        <v>54.867773453799998</v>
      </c>
      <c r="L288" s="20">
        <v>141.45475596</v>
      </c>
      <c r="M288" s="18">
        <v>0.04</v>
      </c>
      <c r="N288" s="18">
        <v>0.01</v>
      </c>
      <c r="O288" s="17">
        <v>39692</v>
      </c>
      <c r="P288" s="17">
        <v>38722</v>
      </c>
      <c r="Q288" s="21">
        <v>39692</v>
      </c>
      <c r="R288" s="21">
        <v>2210</v>
      </c>
      <c r="S288" s="17" t="s">
        <v>69</v>
      </c>
      <c r="T288" s="17" t="s">
        <v>70</v>
      </c>
      <c r="U288" s="21">
        <v>54.65</v>
      </c>
      <c r="V288" s="21">
        <v>1</v>
      </c>
      <c r="W288" s="21">
        <v>1.92</v>
      </c>
      <c r="X288" s="21">
        <v>0.50600000000000001</v>
      </c>
      <c r="Y288" s="21">
        <f t="shared" si="24"/>
        <v>1.92</v>
      </c>
      <c r="Z288" s="21">
        <f t="shared" si="25"/>
        <v>0.50600000000000001</v>
      </c>
      <c r="AA288" s="21">
        <v>0.30199999999999999</v>
      </c>
      <c r="AB288" s="22">
        <v>3.4954091609311899E-2</v>
      </c>
      <c r="AC288">
        <f t="shared" si="26"/>
        <v>59</v>
      </c>
      <c r="AD288">
        <f t="shared" si="27"/>
        <v>0</v>
      </c>
      <c r="AE288">
        <f t="shared" si="28"/>
        <v>0.1</v>
      </c>
      <c r="AF288">
        <f>'TP Factors'!$D$5</f>
        <v>0.88209793191670816</v>
      </c>
      <c r="AG288">
        <f t="shared" si="29"/>
        <v>0.1</v>
      </c>
    </row>
    <row r="289" spans="1:33">
      <c r="A289" s="17" t="s">
        <v>56</v>
      </c>
      <c r="B289" s="17">
        <v>14</v>
      </c>
      <c r="C289" s="17" t="s">
        <v>57</v>
      </c>
      <c r="D289" s="18">
        <v>33.47</v>
      </c>
      <c r="E289" s="17" t="s">
        <v>58</v>
      </c>
      <c r="F289" s="17">
        <v>3456</v>
      </c>
      <c r="G289" s="19">
        <v>30.5</v>
      </c>
      <c r="H289" s="17" t="s">
        <v>59</v>
      </c>
      <c r="I289" s="17" t="s">
        <v>60</v>
      </c>
      <c r="J289" s="17">
        <v>2964</v>
      </c>
      <c r="K289" s="20">
        <v>1036.64393008</v>
      </c>
      <c r="L289" s="20">
        <v>21240.580218999999</v>
      </c>
      <c r="M289" s="18">
        <v>5.69</v>
      </c>
      <c r="N289" s="18">
        <v>1.5</v>
      </c>
      <c r="O289" s="17">
        <v>39829</v>
      </c>
      <c r="P289" s="17">
        <v>38856</v>
      </c>
      <c r="Q289" s="21">
        <v>39829</v>
      </c>
      <c r="R289" s="21">
        <v>2210</v>
      </c>
      <c r="S289" s="17" t="s">
        <v>61</v>
      </c>
      <c r="T289" s="17" t="s">
        <v>63</v>
      </c>
      <c r="U289" s="21">
        <v>54.65</v>
      </c>
      <c r="V289" s="21">
        <v>1</v>
      </c>
      <c r="W289" s="21">
        <v>1.92</v>
      </c>
      <c r="X289" s="21">
        <v>0.50600000000000001</v>
      </c>
      <c r="Y289" s="21">
        <f t="shared" si="24"/>
        <v>1.92</v>
      </c>
      <c r="Z289" s="21">
        <f t="shared" si="25"/>
        <v>0.50600000000000001</v>
      </c>
      <c r="AA289" s="21">
        <v>0.26800000000000002</v>
      </c>
      <c r="AB289" s="22">
        <v>5.2069927603301904</v>
      </c>
      <c r="AC289">
        <f t="shared" si="26"/>
        <v>7839</v>
      </c>
      <c r="AD289">
        <f t="shared" si="27"/>
        <v>33</v>
      </c>
      <c r="AE289">
        <f t="shared" si="28"/>
        <v>8.6999999999999993</v>
      </c>
      <c r="AF289">
        <f>'TP Factors'!$D$5</f>
        <v>0.88209793191670816</v>
      </c>
      <c r="AG289">
        <f t="shared" si="29"/>
        <v>7.7</v>
      </c>
    </row>
    <row r="290" spans="1:33">
      <c r="A290" s="17" t="s">
        <v>56</v>
      </c>
      <c r="B290" s="17">
        <v>14</v>
      </c>
      <c r="C290" s="17" t="s">
        <v>57</v>
      </c>
      <c r="D290" s="18">
        <v>33.47</v>
      </c>
      <c r="E290" s="17" t="s">
        <v>58</v>
      </c>
      <c r="F290" s="17">
        <v>3456</v>
      </c>
      <c r="G290" s="19">
        <v>0</v>
      </c>
      <c r="H290" s="17" t="s">
        <v>59</v>
      </c>
      <c r="I290" s="17" t="s">
        <v>60</v>
      </c>
      <c r="J290" s="17">
        <v>2004</v>
      </c>
      <c r="K290" s="20">
        <v>722.56591238299995</v>
      </c>
      <c r="L290" s="20">
        <v>12700.9558758</v>
      </c>
      <c r="M290" s="18">
        <v>0</v>
      </c>
      <c r="N290" s="18">
        <v>0</v>
      </c>
      <c r="O290" s="17">
        <v>37725</v>
      </c>
      <c r="P290" s="17">
        <v>36777</v>
      </c>
      <c r="Q290" s="21">
        <v>37725</v>
      </c>
      <c r="R290" s="21">
        <v>6170</v>
      </c>
      <c r="S290" s="17" t="s">
        <v>61</v>
      </c>
      <c r="T290" s="17" t="s">
        <v>68</v>
      </c>
      <c r="U290" s="21">
        <v>54.65</v>
      </c>
      <c r="V290" s="21">
        <v>1</v>
      </c>
      <c r="W290" s="21">
        <v>0</v>
      </c>
      <c r="X290" s="21">
        <v>0</v>
      </c>
      <c r="Y290" s="21">
        <f t="shared" si="24"/>
        <v>0</v>
      </c>
      <c r="Z290" s="21">
        <f t="shared" si="25"/>
        <v>0</v>
      </c>
      <c r="AA290" s="21">
        <v>0.30299999999999999</v>
      </c>
      <c r="AB290" s="22">
        <v>5.7805404201480497E-2</v>
      </c>
      <c r="AC290">
        <f t="shared" si="26"/>
        <v>98</v>
      </c>
      <c r="AD290">
        <f t="shared" si="27"/>
        <v>0</v>
      </c>
      <c r="AE290">
        <f t="shared" si="28"/>
        <v>0</v>
      </c>
      <c r="AF290">
        <f>'TP Factors'!$D$5</f>
        <v>0.88209793191670816</v>
      </c>
      <c r="AG290">
        <f t="shared" si="29"/>
        <v>0</v>
      </c>
    </row>
    <row r="291" spans="1:33">
      <c r="A291" s="17" t="s">
        <v>56</v>
      </c>
      <c r="B291" s="17">
        <v>14</v>
      </c>
      <c r="C291" s="17" t="s">
        <v>57</v>
      </c>
      <c r="D291" s="18">
        <v>33.47</v>
      </c>
      <c r="E291" s="17" t="s">
        <v>58</v>
      </c>
      <c r="F291" s="17">
        <v>3456</v>
      </c>
      <c r="G291" s="19">
        <v>0</v>
      </c>
      <c r="H291" s="17" t="s">
        <v>59</v>
      </c>
      <c r="I291" s="17" t="s">
        <v>60</v>
      </c>
      <c r="J291" s="17">
        <v>59111</v>
      </c>
      <c r="K291" s="20">
        <v>6655.3655586900004</v>
      </c>
      <c r="L291" s="20">
        <v>374688.89058800001</v>
      </c>
      <c r="M291" s="18">
        <v>0</v>
      </c>
      <c r="N291" s="18">
        <v>0</v>
      </c>
      <c r="O291" s="17">
        <v>38926</v>
      </c>
      <c r="P291" s="17">
        <v>37959</v>
      </c>
      <c r="Q291" s="21">
        <v>38926</v>
      </c>
      <c r="R291" s="21">
        <v>6170</v>
      </c>
      <c r="S291" s="17" t="s">
        <v>61</v>
      </c>
      <c r="T291" s="17" t="s">
        <v>68</v>
      </c>
      <c r="U291" s="21">
        <v>54.65</v>
      </c>
      <c r="V291" s="21">
        <v>1</v>
      </c>
      <c r="W291" s="21">
        <v>0</v>
      </c>
      <c r="X291" s="21">
        <v>0</v>
      </c>
      <c r="Y291" s="21">
        <f t="shared" si="24"/>
        <v>0</v>
      </c>
      <c r="Z291" s="21">
        <f t="shared" si="25"/>
        <v>0</v>
      </c>
      <c r="AA291" s="21">
        <v>0.30299999999999999</v>
      </c>
      <c r="AB291" s="22">
        <v>4.6850508285661998E-4</v>
      </c>
      <c r="AC291">
        <f t="shared" si="26"/>
        <v>1</v>
      </c>
      <c r="AD291">
        <f t="shared" si="27"/>
        <v>0</v>
      </c>
      <c r="AE291">
        <f t="shared" si="28"/>
        <v>0</v>
      </c>
      <c r="AF291">
        <f>'TP Factors'!$D$5</f>
        <v>0.88209793191670816</v>
      </c>
      <c r="AG291">
        <f t="shared" si="29"/>
        <v>0</v>
      </c>
    </row>
    <row r="292" spans="1:33">
      <c r="A292" s="17" t="s">
        <v>56</v>
      </c>
      <c r="B292" s="17">
        <v>14</v>
      </c>
      <c r="C292" s="17" t="s">
        <v>57</v>
      </c>
      <c r="D292" s="18">
        <v>33.47</v>
      </c>
      <c r="E292" s="17" t="s">
        <v>58</v>
      </c>
      <c r="F292" s="17">
        <v>3456</v>
      </c>
      <c r="G292" s="19">
        <v>30.5</v>
      </c>
      <c r="H292" s="17" t="s">
        <v>59</v>
      </c>
      <c r="I292" s="17" t="s">
        <v>60</v>
      </c>
      <c r="J292" s="17">
        <v>18763</v>
      </c>
      <c r="K292" s="20">
        <v>3019.9281835299998</v>
      </c>
      <c r="L292" s="20">
        <v>134468.757556</v>
      </c>
      <c r="M292" s="18">
        <v>36.020000000000003</v>
      </c>
      <c r="N292" s="18">
        <v>9.49</v>
      </c>
      <c r="O292" s="17">
        <v>39003</v>
      </c>
      <c r="P292" s="17">
        <v>38036</v>
      </c>
      <c r="Q292" s="21">
        <v>39003</v>
      </c>
      <c r="R292" s="21">
        <v>2210</v>
      </c>
      <c r="S292" s="17" t="s">
        <v>61</v>
      </c>
      <c r="T292" s="17" t="s">
        <v>63</v>
      </c>
      <c r="U292" s="21">
        <v>54.65</v>
      </c>
      <c r="V292" s="21">
        <v>1</v>
      </c>
      <c r="W292" s="21">
        <v>1.92</v>
      </c>
      <c r="X292" s="21">
        <v>0.50600000000000001</v>
      </c>
      <c r="Y292" s="21">
        <f t="shared" si="24"/>
        <v>1.92</v>
      </c>
      <c r="Z292" s="21">
        <f t="shared" si="25"/>
        <v>0.50600000000000001</v>
      </c>
      <c r="AA292" s="21">
        <v>0.26800000000000002</v>
      </c>
      <c r="AB292" s="22">
        <v>18.9115429143</v>
      </c>
      <c r="AC292">
        <f t="shared" si="26"/>
        <v>28471</v>
      </c>
      <c r="AD292">
        <f t="shared" si="27"/>
        <v>121</v>
      </c>
      <c r="AE292">
        <f t="shared" si="28"/>
        <v>31.8</v>
      </c>
      <c r="AF292">
        <f>'TP Factors'!$D$5</f>
        <v>0.88209793191670816</v>
      </c>
      <c r="AG292">
        <f t="shared" si="29"/>
        <v>28.1</v>
      </c>
    </row>
    <row r="293" spans="1:33">
      <c r="A293" s="17" t="s">
        <v>56</v>
      </c>
      <c r="B293" s="17">
        <v>14</v>
      </c>
      <c r="C293" s="17" t="s">
        <v>57</v>
      </c>
      <c r="D293" s="18">
        <v>33.47</v>
      </c>
      <c r="E293" s="17" t="s">
        <v>58</v>
      </c>
      <c r="F293" s="17">
        <v>1234</v>
      </c>
      <c r="G293" s="19">
        <v>98</v>
      </c>
      <c r="H293" s="17" t="s">
        <v>59</v>
      </c>
      <c r="I293" s="17" t="s">
        <v>60</v>
      </c>
      <c r="J293" s="17">
        <v>6777</v>
      </c>
      <c r="K293" s="20">
        <v>1353.3268392099999</v>
      </c>
      <c r="L293" s="20">
        <v>17978.9437683</v>
      </c>
      <c r="M293" s="18">
        <v>12.2</v>
      </c>
      <c r="N293" s="18">
        <v>3.24</v>
      </c>
      <c r="O293" s="17">
        <v>39112</v>
      </c>
      <c r="P293" s="17">
        <v>38144</v>
      </c>
      <c r="Q293" s="21">
        <v>39112</v>
      </c>
      <c r="R293" s="21">
        <v>1750</v>
      </c>
      <c r="S293" s="17" t="s">
        <v>61</v>
      </c>
      <c r="T293" s="17" t="s">
        <v>86</v>
      </c>
      <c r="U293" s="21">
        <v>54.65</v>
      </c>
      <c r="V293" s="21">
        <v>1</v>
      </c>
      <c r="W293" s="21">
        <v>1.8</v>
      </c>
      <c r="X293" s="21">
        <v>0.47799999999999998</v>
      </c>
      <c r="Y293" s="21">
        <f t="shared" si="24"/>
        <v>1.8</v>
      </c>
      <c r="Z293" s="21">
        <f t="shared" si="25"/>
        <v>0.47799999999999998</v>
      </c>
      <c r="AA293" s="21">
        <v>0.72399999999999998</v>
      </c>
      <c r="AB293" s="22">
        <v>1.27608779532893E-2</v>
      </c>
      <c r="AC293">
        <f t="shared" si="26"/>
        <v>52</v>
      </c>
      <c r="AD293">
        <f t="shared" si="27"/>
        <v>0</v>
      </c>
      <c r="AE293">
        <f t="shared" si="28"/>
        <v>0.1</v>
      </c>
      <c r="AF293">
        <f>'TP Factors'!$D$5</f>
        <v>0.88209793191670816</v>
      </c>
      <c r="AG293">
        <f t="shared" si="29"/>
        <v>0.1</v>
      </c>
    </row>
    <row r="294" spans="1:33">
      <c r="A294" s="17" t="s">
        <v>56</v>
      </c>
      <c r="B294" s="17">
        <v>14</v>
      </c>
      <c r="C294" s="17" t="s">
        <v>57</v>
      </c>
      <c r="D294" s="18">
        <v>33.47</v>
      </c>
      <c r="E294" s="17" t="s">
        <v>58</v>
      </c>
      <c r="F294" s="17">
        <v>3456</v>
      </c>
      <c r="G294" s="19">
        <v>0</v>
      </c>
      <c r="H294" s="17" t="s">
        <v>59</v>
      </c>
      <c r="I294" s="17" t="s">
        <v>60</v>
      </c>
      <c r="J294" s="17">
        <v>2</v>
      </c>
      <c r="K294" s="20">
        <v>20.861348804999999</v>
      </c>
      <c r="L294" s="20">
        <v>13.8134605087</v>
      </c>
      <c r="M294" s="18">
        <v>0</v>
      </c>
      <c r="N294" s="18">
        <v>0</v>
      </c>
      <c r="O294" s="17">
        <v>39457</v>
      </c>
      <c r="P294" s="17">
        <v>38487</v>
      </c>
      <c r="Q294" s="21">
        <v>39457</v>
      </c>
      <c r="R294" s="21">
        <v>6460</v>
      </c>
      <c r="S294" s="17" t="s">
        <v>61</v>
      </c>
      <c r="T294" s="17" t="s">
        <v>62</v>
      </c>
      <c r="U294" s="21">
        <v>54.65</v>
      </c>
      <c r="V294" s="21">
        <v>1</v>
      </c>
      <c r="W294" s="21">
        <v>0</v>
      </c>
      <c r="X294" s="21">
        <v>0</v>
      </c>
      <c r="Y294" s="21">
        <f t="shared" si="24"/>
        <v>0</v>
      </c>
      <c r="Z294" s="21">
        <f t="shared" si="25"/>
        <v>0</v>
      </c>
      <c r="AA294" s="21">
        <v>0.30299999999999999</v>
      </c>
      <c r="AB294" s="22">
        <v>2.3424316481889299E-3</v>
      </c>
      <c r="AC294">
        <f t="shared" si="26"/>
        <v>4</v>
      </c>
      <c r="AD294">
        <f t="shared" si="27"/>
        <v>0</v>
      </c>
      <c r="AE294">
        <f t="shared" si="28"/>
        <v>0</v>
      </c>
      <c r="AF294">
        <f>'TP Factors'!$D$5</f>
        <v>0.88209793191670816</v>
      </c>
      <c r="AG294">
        <f t="shared" si="29"/>
        <v>0</v>
      </c>
    </row>
    <row r="295" spans="1:33">
      <c r="A295" s="17" t="s">
        <v>56</v>
      </c>
      <c r="B295" s="17">
        <v>14</v>
      </c>
      <c r="C295" s="17" t="s">
        <v>57</v>
      </c>
      <c r="D295" s="18">
        <v>33.47</v>
      </c>
      <c r="E295" s="17" t="s">
        <v>58</v>
      </c>
      <c r="F295" s="17">
        <v>3456</v>
      </c>
      <c r="G295" s="19">
        <v>30.5</v>
      </c>
      <c r="H295" s="17" t="s">
        <v>59</v>
      </c>
      <c r="I295" s="17" t="s">
        <v>60</v>
      </c>
      <c r="J295" s="17">
        <v>319</v>
      </c>
      <c r="K295" s="20">
        <v>393.26925787099998</v>
      </c>
      <c r="L295" s="20">
        <v>2148.7668112299998</v>
      </c>
      <c r="M295" s="18">
        <v>0.61</v>
      </c>
      <c r="N295" s="18">
        <v>0.16</v>
      </c>
      <c r="O295" s="17">
        <v>39458</v>
      </c>
      <c r="P295" s="17">
        <v>38488</v>
      </c>
      <c r="Q295" s="21">
        <v>39458</v>
      </c>
      <c r="R295" s="21">
        <v>2210</v>
      </c>
      <c r="S295" s="17" t="s">
        <v>74</v>
      </c>
      <c r="T295" s="17" t="s">
        <v>75</v>
      </c>
      <c r="U295" s="21">
        <v>54.65</v>
      </c>
      <c r="V295" s="21">
        <v>1</v>
      </c>
      <c r="W295" s="21">
        <v>1.92</v>
      </c>
      <c r="X295" s="21">
        <v>0.50600000000000001</v>
      </c>
      <c r="Y295" s="21">
        <f t="shared" si="24"/>
        <v>1.92</v>
      </c>
      <c r="Z295" s="21">
        <f t="shared" si="25"/>
        <v>0.50600000000000001</v>
      </c>
      <c r="AA295" s="21">
        <v>0.28499999999999998</v>
      </c>
      <c r="AB295" s="22">
        <v>0.52179962168369198</v>
      </c>
      <c r="AC295">
        <f t="shared" si="26"/>
        <v>835</v>
      </c>
      <c r="AD295">
        <f t="shared" si="27"/>
        <v>4</v>
      </c>
      <c r="AE295">
        <f t="shared" si="28"/>
        <v>0.9</v>
      </c>
      <c r="AF295">
        <f>'TP Factors'!$D$5</f>
        <v>0.88209793191670816</v>
      </c>
      <c r="AG295">
        <f t="shared" si="29"/>
        <v>0.8</v>
      </c>
    </row>
    <row r="296" spans="1:33">
      <c r="A296" s="17" t="s">
        <v>56</v>
      </c>
      <c r="B296" s="17">
        <v>14</v>
      </c>
      <c r="C296" s="17" t="s">
        <v>57</v>
      </c>
      <c r="D296" s="18">
        <v>33.47</v>
      </c>
      <c r="E296" s="17" t="s">
        <v>58</v>
      </c>
      <c r="F296" s="17">
        <v>3456</v>
      </c>
      <c r="G296" s="19">
        <v>0</v>
      </c>
      <c r="H296" s="17" t="s">
        <v>59</v>
      </c>
      <c r="I296" s="17" t="s">
        <v>60</v>
      </c>
      <c r="J296" s="17">
        <v>747</v>
      </c>
      <c r="K296" s="20">
        <v>289.49502754299999</v>
      </c>
      <c r="L296" s="20">
        <v>4735.8594884699996</v>
      </c>
      <c r="M296" s="18">
        <v>0</v>
      </c>
      <c r="N296" s="18">
        <v>0</v>
      </c>
      <c r="O296" s="17">
        <v>39460</v>
      </c>
      <c r="P296" s="17">
        <v>38490</v>
      </c>
      <c r="Q296" s="21">
        <v>39460</v>
      </c>
      <c r="R296" s="21">
        <v>6460</v>
      </c>
      <c r="S296" s="17" t="s">
        <v>74</v>
      </c>
      <c r="T296" s="17" t="s">
        <v>78</v>
      </c>
      <c r="U296" s="21">
        <v>54.65</v>
      </c>
      <c r="V296" s="21">
        <v>1</v>
      </c>
      <c r="W296" s="21">
        <v>0</v>
      </c>
      <c r="X296" s="21">
        <v>0</v>
      </c>
      <c r="Y296" s="21">
        <f t="shared" si="24"/>
        <v>0</v>
      </c>
      <c r="Z296" s="21">
        <f t="shared" si="25"/>
        <v>0</v>
      </c>
      <c r="AA296" s="21">
        <v>0.30299999999999999</v>
      </c>
      <c r="AB296" s="22">
        <v>1.7947322378998E-3</v>
      </c>
      <c r="AC296">
        <f t="shared" si="26"/>
        <v>3</v>
      </c>
      <c r="AD296">
        <f t="shared" si="27"/>
        <v>0</v>
      </c>
      <c r="AE296">
        <f t="shared" si="28"/>
        <v>0</v>
      </c>
      <c r="AF296">
        <f>'TP Factors'!$D$5</f>
        <v>0.88209793191670816</v>
      </c>
      <c r="AG296">
        <f t="shared" si="29"/>
        <v>0</v>
      </c>
    </row>
    <row r="297" spans="1:33">
      <c r="A297" s="17" t="s">
        <v>56</v>
      </c>
      <c r="B297" s="17">
        <v>14</v>
      </c>
      <c r="C297" s="17" t="s">
        <v>57</v>
      </c>
      <c r="D297" s="18">
        <v>33.47</v>
      </c>
      <c r="E297" s="17" t="s">
        <v>58</v>
      </c>
      <c r="F297" s="17">
        <v>1234</v>
      </c>
      <c r="G297" s="19">
        <v>98</v>
      </c>
      <c r="H297" s="17" t="s">
        <v>59</v>
      </c>
      <c r="I297" s="17" t="s">
        <v>60</v>
      </c>
      <c r="J297" s="17">
        <v>6276</v>
      </c>
      <c r="K297" s="20">
        <v>512.92300340700001</v>
      </c>
      <c r="L297" s="20">
        <v>15694.638596999999</v>
      </c>
      <c r="M297" s="18">
        <v>11.3</v>
      </c>
      <c r="N297" s="18">
        <v>3</v>
      </c>
      <c r="O297" s="17">
        <v>39464</v>
      </c>
      <c r="P297" s="17">
        <v>38494</v>
      </c>
      <c r="Q297" s="21">
        <v>39464</v>
      </c>
      <c r="R297" s="21">
        <v>1750</v>
      </c>
      <c r="S297" s="17" t="s">
        <v>74</v>
      </c>
      <c r="T297" s="17" t="s">
        <v>87</v>
      </c>
      <c r="U297" s="21">
        <v>54.65</v>
      </c>
      <c r="V297" s="21">
        <v>1</v>
      </c>
      <c r="W297" s="21">
        <v>1.8</v>
      </c>
      <c r="X297" s="21">
        <v>0.47799999999999998</v>
      </c>
      <c r="Y297" s="21">
        <f t="shared" si="24"/>
        <v>1.8</v>
      </c>
      <c r="Z297" s="21">
        <f t="shared" si="25"/>
        <v>0.47799999999999998</v>
      </c>
      <c r="AA297" s="21">
        <v>0.76800000000000002</v>
      </c>
      <c r="AB297" s="22">
        <v>1.0555127191648501E-3</v>
      </c>
      <c r="AC297">
        <f t="shared" si="26"/>
        <v>5</v>
      </c>
      <c r="AD297">
        <f t="shared" si="27"/>
        <v>0</v>
      </c>
      <c r="AE297">
        <f t="shared" si="28"/>
        <v>0</v>
      </c>
      <c r="AF297">
        <f>'TP Factors'!$D$5</f>
        <v>0.88209793191670816</v>
      </c>
      <c r="AG297">
        <f t="shared" si="29"/>
        <v>0</v>
      </c>
    </row>
    <row r="298" spans="1:33">
      <c r="A298" s="17" t="s">
        <v>56</v>
      </c>
      <c r="B298" s="17">
        <v>14</v>
      </c>
      <c r="C298" s="17" t="s">
        <v>57</v>
      </c>
      <c r="D298" s="18">
        <v>33.47</v>
      </c>
      <c r="E298" s="17" t="s">
        <v>58</v>
      </c>
      <c r="F298" s="17">
        <v>3456</v>
      </c>
      <c r="G298" s="19">
        <v>30.5</v>
      </c>
      <c r="H298" s="17" t="s">
        <v>59</v>
      </c>
      <c r="I298" s="17" t="s">
        <v>60</v>
      </c>
      <c r="J298" s="17">
        <v>1136</v>
      </c>
      <c r="K298" s="20">
        <v>349.77571143699998</v>
      </c>
      <c r="L298" s="20">
        <v>7223.15998769</v>
      </c>
      <c r="M298" s="18">
        <v>2.1800000000000002</v>
      </c>
      <c r="N298" s="18">
        <v>0.56999999999999995</v>
      </c>
      <c r="O298" s="17">
        <v>39478</v>
      </c>
      <c r="P298" s="17">
        <v>38508</v>
      </c>
      <c r="Q298" s="21">
        <v>39478</v>
      </c>
      <c r="R298" s="21">
        <v>2210</v>
      </c>
      <c r="S298" s="17" t="s">
        <v>69</v>
      </c>
      <c r="T298" s="17" t="s">
        <v>70</v>
      </c>
      <c r="U298" s="21">
        <v>54.65</v>
      </c>
      <c r="V298" s="21">
        <v>1</v>
      </c>
      <c r="W298" s="21">
        <v>1.92</v>
      </c>
      <c r="X298" s="21">
        <v>0.50600000000000001</v>
      </c>
      <c r="Y298" s="21">
        <f t="shared" si="24"/>
        <v>1.92</v>
      </c>
      <c r="Z298" s="21">
        <f t="shared" si="25"/>
        <v>0.50600000000000001</v>
      </c>
      <c r="AA298" s="21">
        <v>0.30199999999999999</v>
      </c>
      <c r="AB298" s="22">
        <v>1.78487456461878</v>
      </c>
      <c r="AC298">
        <f t="shared" si="26"/>
        <v>3028</v>
      </c>
      <c r="AD298">
        <f t="shared" si="27"/>
        <v>13</v>
      </c>
      <c r="AE298">
        <f t="shared" si="28"/>
        <v>3.4</v>
      </c>
      <c r="AF298">
        <f>'TP Factors'!$D$5</f>
        <v>0.88209793191670816</v>
      </c>
      <c r="AG298">
        <f t="shared" si="29"/>
        <v>3</v>
      </c>
    </row>
    <row r="299" spans="1:33">
      <c r="A299" s="17" t="s">
        <v>56</v>
      </c>
      <c r="B299" s="17">
        <v>14</v>
      </c>
      <c r="C299" s="17" t="s">
        <v>57</v>
      </c>
      <c r="D299" s="18">
        <v>33.47</v>
      </c>
      <c r="E299" s="17" t="s">
        <v>58</v>
      </c>
      <c r="F299" s="17">
        <v>1234</v>
      </c>
      <c r="G299" s="19">
        <v>98</v>
      </c>
      <c r="H299" s="17" t="s">
        <v>59</v>
      </c>
      <c r="I299" s="17" t="s">
        <v>60</v>
      </c>
      <c r="J299" s="17">
        <v>4131</v>
      </c>
      <c r="K299" s="20">
        <v>637.923862848</v>
      </c>
      <c r="L299" s="20">
        <v>10959.2578729</v>
      </c>
      <c r="M299" s="18">
        <v>7.44</v>
      </c>
      <c r="N299" s="18">
        <v>1.97</v>
      </c>
      <c r="O299" s="17">
        <v>39504</v>
      </c>
      <c r="P299" s="17">
        <v>38534</v>
      </c>
      <c r="Q299" s="21">
        <v>39504</v>
      </c>
      <c r="R299" s="21">
        <v>1750</v>
      </c>
      <c r="S299" s="17" t="s">
        <v>61</v>
      </c>
      <c r="T299" s="17" t="s">
        <v>86</v>
      </c>
      <c r="U299" s="21">
        <v>54.65</v>
      </c>
      <c r="V299" s="21">
        <v>1</v>
      </c>
      <c r="W299" s="21">
        <v>1.8</v>
      </c>
      <c r="X299" s="21">
        <v>0.47799999999999998</v>
      </c>
      <c r="Y299" s="21">
        <f t="shared" si="24"/>
        <v>1.8</v>
      </c>
      <c r="Z299" s="21">
        <f t="shared" si="25"/>
        <v>0.47799999999999998</v>
      </c>
      <c r="AA299" s="21">
        <v>0.72399999999999998</v>
      </c>
      <c r="AB299" s="22">
        <v>9.1052594950450892E-3</v>
      </c>
      <c r="AC299">
        <f t="shared" si="26"/>
        <v>37</v>
      </c>
      <c r="AD299">
        <f t="shared" si="27"/>
        <v>0</v>
      </c>
      <c r="AE299">
        <f t="shared" si="28"/>
        <v>0</v>
      </c>
      <c r="AF299">
        <f>'TP Factors'!$D$5</f>
        <v>0.88209793191670816</v>
      </c>
      <c r="AG299">
        <f t="shared" si="29"/>
        <v>0</v>
      </c>
    </row>
    <row r="300" spans="1:33">
      <c r="A300" s="17" t="s">
        <v>56</v>
      </c>
      <c r="B300" s="17">
        <v>14</v>
      </c>
      <c r="C300" s="17" t="s">
        <v>57</v>
      </c>
      <c r="D300" s="18">
        <v>33.47</v>
      </c>
      <c r="E300" s="17" t="s">
        <v>58</v>
      </c>
      <c r="F300" s="17">
        <v>3456</v>
      </c>
      <c r="G300" s="19">
        <v>30.5</v>
      </c>
      <c r="H300" s="17" t="s">
        <v>59</v>
      </c>
      <c r="I300" s="17" t="s">
        <v>60</v>
      </c>
      <c r="J300" s="17">
        <v>3025</v>
      </c>
      <c r="K300" s="20">
        <v>913.63783999700001</v>
      </c>
      <c r="L300" s="20">
        <v>21680.201940200001</v>
      </c>
      <c r="M300" s="18">
        <v>5.81</v>
      </c>
      <c r="N300" s="18">
        <v>1.53</v>
      </c>
      <c r="O300" s="17">
        <v>39520</v>
      </c>
      <c r="P300" s="17">
        <v>38550</v>
      </c>
      <c r="Q300" s="21">
        <v>39520</v>
      </c>
      <c r="R300" s="21">
        <v>2210</v>
      </c>
      <c r="S300" s="17" t="s">
        <v>61</v>
      </c>
      <c r="T300" s="17" t="s">
        <v>63</v>
      </c>
      <c r="U300" s="21">
        <v>54.65</v>
      </c>
      <c r="V300" s="21">
        <v>1</v>
      </c>
      <c r="W300" s="21">
        <v>1.92</v>
      </c>
      <c r="X300" s="21">
        <v>0.50600000000000001</v>
      </c>
      <c r="Y300" s="21">
        <f t="shared" si="24"/>
        <v>1.92</v>
      </c>
      <c r="Z300" s="21">
        <f t="shared" si="25"/>
        <v>0.50600000000000001</v>
      </c>
      <c r="AA300" s="21">
        <v>0.26800000000000002</v>
      </c>
      <c r="AB300" s="22">
        <v>5.3151913080815198</v>
      </c>
      <c r="AC300">
        <f t="shared" si="26"/>
        <v>8002</v>
      </c>
      <c r="AD300">
        <f t="shared" si="27"/>
        <v>34</v>
      </c>
      <c r="AE300">
        <f t="shared" si="28"/>
        <v>8.9</v>
      </c>
      <c r="AF300">
        <f>'TP Factors'!$D$5</f>
        <v>0.88209793191670816</v>
      </c>
      <c r="AG300">
        <f t="shared" si="29"/>
        <v>7.9</v>
      </c>
    </row>
    <row r="301" spans="1:33">
      <c r="A301" s="17" t="s">
        <v>56</v>
      </c>
      <c r="B301" s="17">
        <v>14</v>
      </c>
      <c r="C301" s="17" t="s">
        <v>57</v>
      </c>
      <c r="D301" s="18">
        <v>33.47</v>
      </c>
      <c r="E301" s="17" t="s">
        <v>58</v>
      </c>
      <c r="F301" s="17">
        <v>3456</v>
      </c>
      <c r="G301" s="19">
        <v>30.5</v>
      </c>
      <c r="H301" s="17" t="s">
        <v>59</v>
      </c>
      <c r="I301" s="17" t="s">
        <v>60</v>
      </c>
      <c r="J301" s="17">
        <v>1203</v>
      </c>
      <c r="K301" s="20">
        <v>588.52737719499999</v>
      </c>
      <c r="L301" s="20">
        <v>7653.7082238700004</v>
      </c>
      <c r="M301" s="18">
        <v>2.31</v>
      </c>
      <c r="N301" s="18">
        <v>0.61</v>
      </c>
      <c r="O301" s="17">
        <v>39559</v>
      </c>
      <c r="P301" s="17">
        <v>38589</v>
      </c>
      <c r="Q301" s="21">
        <v>39559</v>
      </c>
      <c r="R301" s="21">
        <v>2210</v>
      </c>
      <c r="S301" s="17" t="s">
        <v>69</v>
      </c>
      <c r="T301" s="17" t="s">
        <v>70</v>
      </c>
      <c r="U301" s="21">
        <v>54.65</v>
      </c>
      <c r="V301" s="21">
        <v>1</v>
      </c>
      <c r="W301" s="21">
        <v>1.92</v>
      </c>
      <c r="X301" s="21">
        <v>0.50600000000000001</v>
      </c>
      <c r="Y301" s="21">
        <f t="shared" si="24"/>
        <v>1.92</v>
      </c>
      <c r="Z301" s="21">
        <f t="shared" si="25"/>
        <v>0.50600000000000001</v>
      </c>
      <c r="AA301" s="21">
        <v>0.30199999999999999</v>
      </c>
      <c r="AB301" s="22">
        <v>1.8755973402294599</v>
      </c>
      <c r="AC301">
        <f t="shared" si="26"/>
        <v>3182</v>
      </c>
      <c r="AD301">
        <f t="shared" si="27"/>
        <v>13</v>
      </c>
      <c r="AE301">
        <f t="shared" si="28"/>
        <v>3.6</v>
      </c>
      <c r="AF301">
        <f>'TP Factors'!$D$5</f>
        <v>0.88209793191670816</v>
      </c>
      <c r="AG301">
        <f t="shared" si="29"/>
        <v>3.2</v>
      </c>
    </row>
    <row r="302" spans="1:33">
      <c r="A302" s="17" t="s">
        <v>56</v>
      </c>
      <c r="B302" s="17">
        <v>14</v>
      </c>
      <c r="C302" s="17" t="s">
        <v>57</v>
      </c>
      <c r="D302" s="18">
        <v>33.47</v>
      </c>
      <c r="E302" s="17" t="s">
        <v>58</v>
      </c>
      <c r="F302" s="17">
        <v>3456</v>
      </c>
      <c r="G302" s="19">
        <v>0</v>
      </c>
      <c r="H302" s="17" t="s">
        <v>59</v>
      </c>
      <c r="I302" s="17" t="s">
        <v>60</v>
      </c>
      <c r="J302" s="17">
        <v>27</v>
      </c>
      <c r="K302" s="20">
        <v>64.965430878299998</v>
      </c>
      <c r="L302" s="20">
        <v>168.36923021800001</v>
      </c>
      <c r="M302" s="18">
        <v>0</v>
      </c>
      <c r="N302" s="18">
        <v>0</v>
      </c>
      <c r="O302" s="17">
        <v>39562</v>
      </c>
      <c r="P302" s="17">
        <v>38592</v>
      </c>
      <c r="Q302" s="21">
        <v>39562</v>
      </c>
      <c r="R302" s="21">
        <v>6170</v>
      </c>
      <c r="S302" s="17" t="s">
        <v>61</v>
      </c>
      <c r="T302" s="17" t="s">
        <v>68</v>
      </c>
      <c r="U302" s="21">
        <v>54.65</v>
      </c>
      <c r="V302" s="21">
        <v>1</v>
      </c>
      <c r="W302" s="21">
        <v>0</v>
      </c>
      <c r="X302" s="21">
        <v>0</v>
      </c>
      <c r="Y302" s="21">
        <f t="shared" si="24"/>
        <v>0</v>
      </c>
      <c r="Z302" s="21">
        <f t="shared" si="25"/>
        <v>0</v>
      </c>
      <c r="AA302" s="21">
        <v>0.30299999999999999</v>
      </c>
      <c r="AB302" s="22">
        <v>5.1780722784536997E-4</v>
      </c>
      <c r="AC302">
        <f t="shared" si="26"/>
        <v>1</v>
      </c>
      <c r="AD302">
        <f t="shared" si="27"/>
        <v>0</v>
      </c>
      <c r="AE302">
        <f t="shared" si="28"/>
        <v>0</v>
      </c>
      <c r="AF302">
        <f>'TP Factors'!$D$5</f>
        <v>0.88209793191670816</v>
      </c>
      <c r="AG302">
        <f t="shared" si="29"/>
        <v>0</v>
      </c>
    </row>
    <row r="303" spans="1:33">
      <c r="A303" s="17" t="s">
        <v>56</v>
      </c>
      <c r="B303" s="17">
        <v>14</v>
      </c>
      <c r="C303" s="17" t="s">
        <v>57</v>
      </c>
      <c r="D303" s="18">
        <v>33.47</v>
      </c>
      <c r="E303" s="17" t="s">
        <v>58</v>
      </c>
      <c r="F303" s="17">
        <v>3456</v>
      </c>
      <c r="G303" s="19">
        <v>0</v>
      </c>
      <c r="H303" s="17" t="s">
        <v>59</v>
      </c>
      <c r="I303" s="17" t="s">
        <v>60</v>
      </c>
      <c r="J303" s="17">
        <v>484</v>
      </c>
      <c r="K303" s="20">
        <v>220.76068412800001</v>
      </c>
      <c r="L303" s="20">
        <v>3069.98586544</v>
      </c>
      <c r="M303" s="18">
        <v>0</v>
      </c>
      <c r="N303" s="18">
        <v>0</v>
      </c>
      <c r="O303" s="17">
        <v>39567</v>
      </c>
      <c r="P303" s="17">
        <v>38597</v>
      </c>
      <c r="Q303" s="21">
        <v>39567</v>
      </c>
      <c r="R303" s="21">
        <v>6170</v>
      </c>
      <c r="S303" s="17" t="s">
        <v>69</v>
      </c>
      <c r="T303" s="17" t="s">
        <v>72</v>
      </c>
      <c r="U303" s="21">
        <v>54.65</v>
      </c>
      <c r="V303" s="21">
        <v>1</v>
      </c>
      <c r="W303" s="21">
        <v>0</v>
      </c>
      <c r="X303" s="21">
        <v>0</v>
      </c>
      <c r="Y303" s="21">
        <f t="shared" si="24"/>
        <v>0</v>
      </c>
      <c r="Z303" s="21">
        <f t="shared" si="25"/>
        <v>0</v>
      </c>
      <c r="AA303" s="21">
        <v>0.30299999999999999</v>
      </c>
      <c r="AB303" s="22">
        <v>1.4709808829746899E-2</v>
      </c>
      <c r="AC303">
        <f t="shared" si="26"/>
        <v>25</v>
      </c>
      <c r="AD303">
        <f t="shared" si="27"/>
        <v>0</v>
      </c>
      <c r="AE303">
        <f t="shared" si="28"/>
        <v>0</v>
      </c>
      <c r="AF303">
        <f>'TP Factors'!$D$5</f>
        <v>0.88209793191670816</v>
      </c>
      <c r="AG303">
        <f t="shared" si="29"/>
        <v>0</v>
      </c>
    </row>
    <row r="304" spans="1:33">
      <c r="A304" s="17" t="s">
        <v>56</v>
      </c>
      <c r="B304" s="17">
        <v>14</v>
      </c>
      <c r="C304" s="17" t="s">
        <v>57</v>
      </c>
      <c r="D304" s="18">
        <v>33.47</v>
      </c>
      <c r="E304" s="17" t="s">
        <v>58</v>
      </c>
      <c r="F304" s="17">
        <v>3456</v>
      </c>
      <c r="G304" s="19">
        <v>0</v>
      </c>
      <c r="H304" s="17" t="s">
        <v>59</v>
      </c>
      <c r="I304" s="17" t="s">
        <v>60</v>
      </c>
      <c r="J304" s="17">
        <v>2959</v>
      </c>
      <c r="K304" s="20">
        <v>725.16051251800002</v>
      </c>
      <c r="L304" s="20">
        <v>18756.577569900001</v>
      </c>
      <c r="M304" s="18">
        <v>0</v>
      </c>
      <c r="N304" s="18">
        <v>0</v>
      </c>
      <c r="O304" s="17">
        <v>39576</v>
      </c>
      <c r="P304" s="17">
        <v>38606</v>
      </c>
      <c r="Q304" s="21">
        <v>39576</v>
      </c>
      <c r="R304" s="21">
        <v>6170</v>
      </c>
      <c r="S304" s="17" t="s">
        <v>61</v>
      </c>
      <c r="T304" s="17" t="s">
        <v>68</v>
      </c>
      <c r="U304" s="21">
        <v>54.65</v>
      </c>
      <c r="V304" s="21">
        <v>1</v>
      </c>
      <c r="W304" s="21">
        <v>0</v>
      </c>
      <c r="X304" s="21">
        <v>0</v>
      </c>
      <c r="Y304" s="21">
        <f t="shared" si="24"/>
        <v>0</v>
      </c>
      <c r="Z304" s="21">
        <f t="shared" si="25"/>
        <v>0</v>
      </c>
      <c r="AA304" s="21">
        <v>0.30299999999999999</v>
      </c>
      <c r="AB304" s="22">
        <v>8.4888537701243091E-3</v>
      </c>
      <c r="AC304">
        <f t="shared" si="26"/>
        <v>14</v>
      </c>
      <c r="AD304">
        <f t="shared" si="27"/>
        <v>0</v>
      </c>
      <c r="AE304">
        <f t="shared" si="28"/>
        <v>0</v>
      </c>
      <c r="AF304">
        <f>'TP Factors'!$D$5</f>
        <v>0.88209793191670816</v>
      </c>
      <c r="AG304">
        <f t="shared" si="29"/>
        <v>0</v>
      </c>
    </row>
    <row r="305" spans="1:33">
      <c r="A305" s="17" t="s">
        <v>56</v>
      </c>
      <c r="B305" s="17">
        <v>14</v>
      </c>
      <c r="C305" s="17" t="s">
        <v>57</v>
      </c>
      <c r="D305" s="18">
        <v>33.47</v>
      </c>
      <c r="E305" s="17" t="s">
        <v>58</v>
      </c>
      <c r="F305" s="17">
        <v>3456</v>
      </c>
      <c r="G305" s="19">
        <v>0</v>
      </c>
      <c r="H305" s="17" t="s">
        <v>59</v>
      </c>
      <c r="I305" s="17" t="s">
        <v>60</v>
      </c>
      <c r="J305" s="17">
        <v>1139</v>
      </c>
      <c r="K305" s="20">
        <v>717.60624847700001</v>
      </c>
      <c r="L305" s="20">
        <v>7218.3311368000004</v>
      </c>
      <c r="M305" s="18">
        <v>0</v>
      </c>
      <c r="N305" s="18">
        <v>0</v>
      </c>
      <c r="O305" s="17">
        <v>39597</v>
      </c>
      <c r="P305" s="17">
        <v>38627</v>
      </c>
      <c r="Q305" s="21">
        <v>39597</v>
      </c>
      <c r="R305" s="21">
        <v>6460</v>
      </c>
      <c r="S305" s="17" t="s">
        <v>61</v>
      </c>
      <c r="T305" s="17" t="s">
        <v>62</v>
      </c>
      <c r="U305" s="21">
        <v>54.65</v>
      </c>
      <c r="V305" s="21">
        <v>1</v>
      </c>
      <c r="W305" s="21">
        <v>0</v>
      </c>
      <c r="X305" s="21">
        <v>0</v>
      </c>
      <c r="Y305" s="21">
        <f t="shared" si="24"/>
        <v>0</v>
      </c>
      <c r="Z305" s="21">
        <f t="shared" si="25"/>
        <v>0</v>
      </c>
      <c r="AA305" s="21">
        <v>0.30299999999999999</v>
      </c>
      <c r="AB305" s="22">
        <v>1.09980853732337E-2</v>
      </c>
      <c r="AC305">
        <f t="shared" si="26"/>
        <v>19</v>
      </c>
      <c r="AD305">
        <f t="shared" si="27"/>
        <v>0</v>
      </c>
      <c r="AE305">
        <f t="shared" si="28"/>
        <v>0</v>
      </c>
      <c r="AF305">
        <f>'TP Factors'!$D$5</f>
        <v>0.88209793191670816</v>
      </c>
      <c r="AG305">
        <f t="shared" si="29"/>
        <v>0</v>
      </c>
    </row>
    <row r="306" spans="1:33">
      <c r="A306" s="17" t="s">
        <v>56</v>
      </c>
      <c r="B306" s="17">
        <v>14</v>
      </c>
      <c r="C306" s="17" t="s">
        <v>57</v>
      </c>
      <c r="D306" s="18">
        <v>33.47</v>
      </c>
      <c r="E306" s="17" t="s">
        <v>58</v>
      </c>
      <c r="F306" s="17">
        <v>3456</v>
      </c>
      <c r="G306" s="19">
        <v>30.5</v>
      </c>
      <c r="H306" s="17" t="s">
        <v>59</v>
      </c>
      <c r="I306" s="17" t="s">
        <v>60</v>
      </c>
      <c r="J306" s="17">
        <v>35516</v>
      </c>
      <c r="K306" s="20">
        <v>7868.9235159199998</v>
      </c>
      <c r="L306" s="20">
        <v>254530.26992699999</v>
      </c>
      <c r="M306" s="18">
        <v>68.19</v>
      </c>
      <c r="N306" s="18">
        <v>17.97</v>
      </c>
      <c r="O306" s="17">
        <v>39670</v>
      </c>
      <c r="P306" s="17">
        <v>38700</v>
      </c>
      <c r="Q306" s="21">
        <v>39670</v>
      </c>
      <c r="R306" s="21">
        <v>2210</v>
      </c>
      <c r="S306" s="17" t="s">
        <v>61</v>
      </c>
      <c r="T306" s="17" t="s">
        <v>63</v>
      </c>
      <c r="U306" s="21">
        <v>54.65</v>
      </c>
      <c r="V306" s="21">
        <v>1</v>
      </c>
      <c r="W306" s="21">
        <v>1.92</v>
      </c>
      <c r="X306" s="21">
        <v>0.50600000000000001</v>
      </c>
      <c r="Y306" s="21">
        <f t="shared" si="24"/>
        <v>1.92</v>
      </c>
      <c r="Z306" s="21">
        <f t="shared" si="25"/>
        <v>0.50600000000000001</v>
      </c>
      <c r="AA306" s="21">
        <v>0.26800000000000002</v>
      </c>
      <c r="AB306" s="22">
        <v>3.9238531908434102</v>
      </c>
      <c r="AC306">
        <f t="shared" si="26"/>
        <v>5907</v>
      </c>
      <c r="AD306">
        <f t="shared" si="27"/>
        <v>25</v>
      </c>
      <c r="AE306">
        <f t="shared" si="28"/>
        <v>6.6</v>
      </c>
      <c r="AF306">
        <f>'TP Factors'!$D$5</f>
        <v>0.88209793191670816</v>
      </c>
      <c r="AG306">
        <f t="shared" si="29"/>
        <v>5.8</v>
      </c>
    </row>
    <row r="307" spans="1:33">
      <c r="A307" s="17" t="s">
        <v>56</v>
      </c>
      <c r="B307" s="17">
        <v>14</v>
      </c>
      <c r="C307" s="17" t="s">
        <v>57</v>
      </c>
      <c r="D307" s="18">
        <v>33.47</v>
      </c>
      <c r="E307" s="17" t="s">
        <v>58</v>
      </c>
      <c r="F307" s="17">
        <v>3456</v>
      </c>
      <c r="G307" s="19">
        <v>30.5</v>
      </c>
      <c r="H307" s="17" t="s">
        <v>59</v>
      </c>
      <c r="I307" s="17" t="s">
        <v>60</v>
      </c>
      <c r="J307" s="17">
        <v>38622</v>
      </c>
      <c r="K307" s="20">
        <v>6810.6451211900003</v>
      </c>
      <c r="L307" s="20">
        <v>276789.69302300003</v>
      </c>
      <c r="M307" s="18">
        <v>74.150000000000006</v>
      </c>
      <c r="N307" s="18">
        <v>19.54</v>
      </c>
      <c r="O307" s="17">
        <v>39819</v>
      </c>
      <c r="P307" s="17">
        <v>38846</v>
      </c>
      <c r="Q307" s="21">
        <v>39819</v>
      </c>
      <c r="R307" s="21">
        <v>2210</v>
      </c>
      <c r="S307" s="17" t="s">
        <v>61</v>
      </c>
      <c r="T307" s="17" t="s">
        <v>63</v>
      </c>
      <c r="U307" s="21">
        <v>54.65</v>
      </c>
      <c r="V307" s="21">
        <v>1</v>
      </c>
      <c r="W307" s="21">
        <v>1.92</v>
      </c>
      <c r="X307" s="21">
        <v>0.50600000000000001</v>
      </c>
      <c r="Y307" s="21">
        <f t="shared" si="24"/>
        <v>1.92</v>
      </c>
      <c r="Z307" s="21">
        <f t="shared" si="25"/>
        <v>0.50600000000000001</v>
      </c>
      <c r="AA307" s="21">
        <v>0.26800000000000002</v>
      </c>
      <c r="AB307" s="22">
        <v>0.24449412715796701</v>
      </c>
      <c r="AC307">
        <f t="shared" si="26"/>
        <v>368</v>
      </c>
      <c r="AD307">
        <f t="shared" si="27"/>
        <v>2</v>
      </c>
      <c r="AE307">
        <f t="shared" si="28"/>
        <v>0.4</v>
      </c>
      <c r="AF307">
        <f>'TP Factors'!$D$5</f>
        <v>0.88209793191670816</v>
      </c>
      <c r="AG307">
        <f t="shared" si="29"/>
        <v>0.4</v>
      </c>
    </row>
    <row r="308" spans="1:33">
      <c r="A308" s="17" t="s">
        <v>56</v>
      </c>
      <c r="B308" s="17">
        <v>14</v>
      </c>
      <c r="C308" s="17" t="s">
        <v>57</v>
      </c>
      <c r="D308" s="18">
        <v>33.47</v>
      </c>
      <c r="E308" s="17" t="s">
        <v>58</v>
      </c>
      <c r="F308" s="17">
        <v>3456</v>
      </c>
      <c r="G308" s="19">
        <v>30.5</v>
      </c>
      <c r="H308" s="17" t="s">
        <v>59</v>
      </c>
      <c r="I308" s="17" t="s">
        <v>60</v>
      </c>
      <c r="J308" s="17">
        <v>4066</v>
      </c>
      <c r="K308" s="20">
        <v>1510.9261890800001</v>
      </c>
      <c r="L308" s="20">
        <v>25861.658932499999</v>
      </c>
      <c r="M308" s="18">
        <v>7.81</v>
      </c>
      <c r="N308" s="18">
        <v>2.06</v>
      </c>
      <c r="O308" s="17">
        <v>39840</v>
      </c>
      <c r="P308" s="17">
        <v>38867</v>
      </c>
      <c r="Q308" s="21">
        <v>39840</v>
      </c>
      <c r="R308" s="21">
        <v>2210</v>
      </c>
      <c r="S308" s="17" t="s">
        <v>69</v>
      </c>
      <c r="T308" s="17" t="s">
        <v>70</v>
      </c>
      <c r="U308" s="21">
        <v>54.65</v>
      </c>
      <c r="V308" s="21">
        <v>1</v>
      </c>
      <c r="W308" s="21">
        <v>1.92</v>
      </c>
      <c r="X308" s="21">
        <v>0.50600000000000001</v>
      </c>
      <c r="Y308" s="21">
        <f t="shared" si="24"/>
        <v>1.92</v>
      </c>
      <c r="Z308" s="21">
        <f t="shared" si="25"/>
        <v>0.50600000000000001</v>
      </c>
      <c r="AA308" s="21">
        <v>0.30199999999999999</v>
      </c>
      <c r="AB308" s="22">
        <v>0.18598941465745999</v>
      </c>
      <c r="AC308">
        <f t="shared" si="26"/>
        <v>316</v>
      </c>
      <c r="AD308">
        <f t="shared" si="27"/>
        <v>1</v>
      </c>
      <c r="AE308">
        <f t="shared" si="28"/>
        <v>0.4</v>
      </c>
      <c r="AF308">
        <f>'TP Factors'!$D$5</f>
        <v>0.88209793191670816</v>
      </c>
      <c r="AG308">
        <f t="shared" si="29"/>
        <v>0.4</v>
      </c>
    </row>
    <row r="309" spans="1:33">
      <c r="A309" s="17" t="s">
        <v>56</v>
      </c>
      <c r="B309" s="17">
        <v>14</v>
      </c>
      <c r="C309" s="17" t="s">
        <v>57</v>
      </c>
      <c r="D309" s="18">
        <v>33.47</v>
      </c>
      <c r="E309" s="17" t="s">
        <v>58</v>
      </c>
      <c r="F309" s="17">
        <v>3456</v>
      </c>
      <c r="G309" s="19">
        <v>0</v>
      </c>
      <c r="H309" s="17" t="s">
        <v>59</v>
      </c>
      <c r="I309" s="17" t="s">
        <v>60</v>
      </c>
      <c r="J309" s="17">
        <v>1944</v>
      </c>
      <c r="K309" s="20">
        <v>793.60015591199999</v>
      </c>
      <c r="L309" s="20">
        <v>12322.083875</v>
      </c>
      <c r="M309" s="18">
        <v>0</v>
      </c>
      <c r="N309" s="18">
        <v>0</v>
      </c>
      <c r="O309" s="17">
        <v>39849</v>
      </c>
      <c r="P309" s="17">
        <v>38876</v>
      </c>
      <c r="Q309" s="21">
        <v>39849</v>
      </c>
      <c r="R309" s="21">
        <v>6170</v>
      </c>
      <c r="S309" s="17" t="s">
        <v>61</v>
      </c>
      <c r="T309" s="17" t="s">
        <v>68</v>
      </c>
      <c r="U309" s="21">
        <v>54.65</v>
      </c>
      <c r="V309" s="21">
        <v>1</v>
      </c>
      <c r="W309" s="21">
        <v>0</v>
      </c>
      <c r="X309" s="21">
        <v>0</v>
      </c>
      <c r="Y309" s="21">
        <f t="shared" si="24"/>
        <v>0</v>
      </c>
      <c r="Z309" s="21">
        <f t="shared" si="25"/>
        <v>0</v>
      </c>
      <c r="AA309" s="21">
        <v>0.30299999999999999</v>
      </c>
      <c r="AB309" s="22">
        <v>3.2167691636750002E-4</v>
      </c>
      <c r="AC309">
        <f t="shared" si="26"/>
        <v>1</v>
      </c>
      <c r="AD309">
        <f t="shared" si="27"/>
        <v>0</v>
      </c>
      <c r="AE309">
        <f t="shared" si="28"/>
        <v>0</v>
      </c>
      <c r="AF309">
        <f>'TP Factors'!$D$5</f>
        <v>0.88209793191670816</v>
      </c>
      <c r="AG309">
        <f t="shared" si="29"/>
        <v>0</v>
      </c>
    </row>
    <row r="310" spans="1:33">
      <c r="A310" s="17" t="s">
        <v>56</v>
      </c>
      <c r="B310" s="17">
        <v>14</v>
      </c>
      <c r="C310" s="17" t="s">
        <v>57</v>
      </c>
      <c r="D310" s="18">
        <v>33.47</v>
      </c>
      <c r="E310" s="17" t="s">
        <v>58</v>
      </c>
      <c r="F310" s="17">
        <v>3456</v>
      </c>
      <c r="G310" s="19">
        <v>0</v>
      </c>
      <c r="H310" s="17" t="s">
        <v>59</v>
      </c>
      <c r="I310" s="17" t="s">
        <v>60</v>
      </c>
      <c r="J310" s="17">
        <v>2004</v>
      </c>
      <c r="K310" s="20">
        <v>722.56591238299995</v>
      </c>
      <c r="L310" s="20">
        <v>12700.9558758</v>
      </c>
      <c r="M310" s="18">
        <v>0</v>
      </c>
      <c r="N310" s="18">
        <v>0</v>
      </c>
      <c r="O310" s="17">
        <v>37725</v>
      </c>
      <c r="P310" s="17">
        <v>36777</v>
      </c>
      <c r="Q310" s="21">
        <v>37725</v>
      </c>
      <c r="R310" s="21">
        <v>6170</v>
      </c>
      <c r="S310" s="17" t="s">
        <v>61</v>
      </c>
      <c r="T310" s="17" t="s">
        <v>68</v>
      </c>
      <c r="U310" s="21">
        <v>54.65</v>
      </c>
      <c r="V310" s="21">
        <v>1</v>
      </c>
      <c r="W310" s="21">
        <v>0</v>
      </c>
      <c r="X310" s="21">
        <v>0</v>
      </c>
      <c r="Y310" s="21">
        <f t="shared" si="24"/>
        <v>0</v>
      </c>
      <c r="Z310" s="21">
        <f t="shared" si="25"/>
        <v>0</v>
      </c>
      <c r="AA310" s="21">
        <v>0.30299999999999999</v>
      </c>
      <c r="AB310" s="22">
        <v>2.90093080977444E-2</v>
      </c>
      <c r="AC310">
        <f t="shared" si="26"/>
        <v>49</v>
      </c>
      <c r="AD310">
        <f t="shared" si="27"/>
        <v>0</v>
      </c>
      <c r="AE310">
        <f t="shared" si="28"/>
        <v>0</v>
      </c>
      <c r="AF310">
        <f>'TP Factors'!$D$5</f>
        <v>0.88209793191670816</v>
      </c>
      <c r="AG310">
        <f t="shared" si="29"/>
        <v>0</v>
      </c>
    </row>
    <row r="311" spans="1:33">
      <c r="A311" s="17" t="s">
        <v>56</v>
      </c>
      <c r="B311" s="17">
        <v>14</v>
      </c>
      <c r="C311" s="17" t="s">
        <v>57</v>
      </c>
      <c r="D311" s="18">
        <v>33.47</v>
      </c>
      <c r="E311" s="17" t="s">
        <v>58</v>
      </c>
      <c r="F311" s="17">
        <v>3456</v>
      </c>
      <c r="G311" s="19">
        <v>30.5</v>
      </c>
      <c r="H311" s="17" t="s">
        <v>59</v>
      </c>
      <c r="I311" s="17" t="s">
        <v>60</v>
      </c>
      <c r="J311" s="17">
        <v>16345</v>
      </c>
      <c r="K311" s="20">
        <v>2089.9208961300001</v>
      </c>
      <c r="L311" s="20">
        <v>117139.63708299999</v>
      </c>
      <c r="M311" s="18">
        <v>31.38</v>
      </c>
      <c r="N311" s="18">
        <v>8.27</v>
      </c>
      <c r="O311" s="17">
        <v>38914</v>
      </c>
      <c r="P311" s="17">
        <v>37947</v>
      </c>
      <c r="Q311" s="21">
        <v>38914</v>
      </c>
      <c r="R311" s="21">
        <v>2210</v>
      </c>
      <c r="S311" s="17" t="s">
        <v>61</v>
      </c>
      <c r="T311" s="17" t="s">
        <v>63</v>
      </c>
      <c r="U311" s="21">
        <v>54.65</v>
      </c>
      <c r="V311" s="21">
        <v>1</v>
      </c>
      <c r="W311" s="21">
        <v>1.92</v>
      </c>
      <c r="X311" s="21">
        <v>0.50600000000000001</v>
      </c>
      <c r="Y311" s="21">
        <f t="shared" si="24"/>
        <v>1.92</v>
      </c>
      <c r="Z311" s="21">
        <f t="shared" si="25"/>
        <v>0.50600000000000001</v>
      </c>
      <c r="AA311" s="21">
        <v>0.26800000000000002</v>
      </c>
      <c r="AB311" s="22">
        <v>13.4350102996</v>
      </c>
      <c r="AC311">
        <f t="shared" si="26"/>
        <v>20226</v>
      </c>
      <c r="AD311">
        <f t="shared" si="27"/>
        <v>86</v>
      </c>
      <c r="AE311">
        <f t="shared" si="28"/>
        <v>22.6</v>
      </c>
      <c r="AF311">
        <f>'TP Factors'!$D$5</f>
        <v>0.88209793191670816</v>
      </c>
      <c r="AG311">
        <f t="shared" si="29"/>
        <v>19.899999999999999</v>
      </c>
    </row>
    <row r="312" spans="1:33">
      <c r="A312" s="17" t="s">
        <v>56</v>
      </c>
      <c r="B312" s="17">
        <v>14</v>
      </c>
      <c r="C312" s="17" t="s">
        <v>57</v>
      </c>
      <c r="D312" s="18">
        <v>33.47</v>
      </c>
      <c r="E312" s="17" t="s">
        <v>58</v>
      </c>
      <c r="F312" s="17">
        <v>3456</v>
      </c>
      <c r="G312" s="19">
        <v>0</v>
      </c>
      <c r="H312" s="17" t="s">
        <v>59</v>
      </c>
      <c r="I312" s="17" t="s">
        <v>60</v>
      </c>
      <c r="J312" s="17">
        <v>59111</v>
      </c>
      <c r="K312" s="20">
        <v>6655.3655586900004</v>
      </c>
      <c r="L312" s="20">
        <v>374688.89058800001</v>
      </c>
      <c r="M312" s="18">
        <v>0</v>
      </c>
      <c r="N312" s="18">
        <v>0</v>
      </c>
      <c r="O312" s="17">
        <v>38926</v>
      </c>
      <c r="P312" s="17">
        <v>37959</v>
      </c>
      <c r="Q312" s="21">
        <v>38926</v>
      </c>
      <c r="R312" s="21">
        <v>6170</v>
      </c>
      <c r="S312" s="17" t="s">
        <v>61</v>
      </c>
      <c r="T312" s="17" t="s">
        <v>68</v>
      </c>
      <c r="U312" s="21">
        <v>54.65</v>
      </c>
      <c r="V312" s="21">
        <v>1</v>
      </c>
      <c r="W312" s="21">
        <v>0</v>
      </c>
      <c r="X312" s="21">
        <v>0</v>
      </c>
      <c r="Y312" s="21">
        <f t="shared" si="24"/>
        <v>0</v>
      </c>
      <c r="Z312" s="21">
        <f t="shared" si="25"/>
        <v>0</v>
      </c>
      <c r="AA312" s="21">
        <v>0.30299999999999999</v>
      </c>
      <c r="AB312" s="22">
        <v>6.0441067739119997E-5</v>
      </c>
      <c r="AC312">
        <f t="shared" si="26"/>
        <v>0</v>
      </c>
      <c r="AD312">
        <f t="shared" si="27"/>
        <v>0</v>
      </c>
      <c r="AE312">
        <f t="shared" si="28"/>
        <v>0</v>
      </c>
      <c r="AF312">
        <f>'TP Factors'!$D$5</f>
        <v>0.88209793191670816</v>
      </c>
      <c r="AG312">
        <f t="shared" si="29"/>
        <v>0</v>
      </c>
    </row>
    <row r="313" spans="1:33">
      <c r="A313" s="17" t="s">
        <v>56</v>
      </c>
      <c r="B313" s="17">
        <v>14</v>
      </c>
      <c r="C313" s="17" t="s">
        <v>57</v>
      </c>
      <c r="D313" s="18">
        <v>33.47</v>
      </c>
      <c r="E313" s="17" t="s">
        <v>58</v>
      </c>
      <c r="F313" s="17">
        <v>3456</v>
      </c>
      <c r="G313" s="19">
        <v>30.5</v>
      </c>
      <c r="H313" s="17" t="s">
        <v>59</v>
      </c>
      <c r="I313" s="17" t="s">
        <v>60</v>
      </c>
      <c r="J313" s="17">
        <v>18763</v>
      </c>
      <c r="K313" s="20">
        <v>3019.9281835299998</v>
      </c>
      <c r="L313" s="20">
        <v>134468.757556</v>
      </c>
      <c r="M313" s="18">
        <v>36.020000000000003</v>
      </c>
      <c r="N313" s="18">
        <v>9.49</v>
      </c>
      <c r="O313" s="17">
        <v>39003</v>
      </c>
      <c r="P313" s="17">
        <v>38036</v>
      </c>
      <c r="Q313" s="21">
        <v>39003</v>
      </c>
      <c r="R313" s="21">
        <v>2210</v>
      </c>
      <c r="S313" s="17" t="s">
        <v>61</v>
      </c>
      <c r="T313" s="17" t="s">
        <v>63</v>
      </c>
      <c r="U313" s="21">
        <v>54.65</v>
      </c>
      <c r="V313" s="21">
        <v>1</v>
      </c>
      <c r="W313" s="21">
        <v>1.92</v>
      </c>
      <c r="X313" s="21">
        <v>0.50600000000000001</v>
      </c>
      <c r="Y313" s="21">
        <f t="shared" si="24"/>
        <v>1.92</v>
      </c>
      <c r="Z313" s="21">
        <f t="shared" si="25"/>
        <v>0.50600000000000001</v>
      </c>
      <c r="AA313" s="21">
        <v>0.26800000000000002</v>
      </c>
      <c r="AB313" s="22">
        <v>7.72551604486216</v>
      </c>
      <c r="AC313">
        <f t="shared" si="26"/>
        <v>11631</v>
      </c>
      <c r="AD313">
        <f t="shared" si="27"/>
        <v>49</v>
      </c>
      <c r="AE313">
        <f t="shared" si="28"/>
        <v>13</v>
      </c>
      <c r="AF313">
        <f>'TP Factors'!$D$5</f>
        <v>0.88209793191670816</v>
      </c>
      <c r="AG313">
        <f t="shared" si="29"/>
        <v>11.5</v>
      </c>
    </row>
    <row r="314" spans="1:33">
      <c r="A314" s="17" t="s">
        <v>56</v>
      </c>
      <c r="B314" s="17">
        <v>14</v>
      </c>
      <c r="C314" s="17" t="s">
        <v>57</v>
      </c>
      <c r="D314" s="18">
        <v>33.47</v>
      </c>
      <c r="E314" s="17" t="s">
        <v>58</v>
      </c>
      <c r="F314" s="17">
        <v>1234</v>
      </c>
      <c r="G314" s="19">
        <v>98</v>
      </c>
      <c r="H314" s="17" t="s">
        <v>59</v>
      </c>
      <c r="I314" s="17" t="s">
        <v>60</v>
      </c>
      <c r="J314" s="17">
        <v>6777</v>
      </c>
      <c r="K314" s="20">
        <v>1353.3268392099999</v>
      </c>
      <c r="L314" s="20">
        <v>17978.9437683</v>
      </c>
      <c r="M314" s="18">
        <v>12.2</v>
      </c>
      <c r="N314" s="18">
        <v>3.24</v>
      </c>
      <c r="O314" s="17">
        <v>39112</v>
      </c>
      <c r="P314" s="17">
        <v>38144</v>
      </c>
      <c r="Q314" s="21">
        <v>39112</v>
      </c>
      <c r="R314" s="21">
        <v>1750</v>
      </c>
      <c r="S314" s="17" t="s">
        <v>61</v>
      </c>
      <c r="T314" s="17" t="s">
        <v>86</v>
      </c>
      <c r="U314" s="21">
        <v>54.65</v>
      </c>
      <c r="V314" s="21">
        <v>1</v>
      </c>
      <c r="W314" s="21">
        <v>1.8</v>
      </c>
      <c r="X314" s="21">
        <v>0.47799999999999998</v>
      </c>
      <c r="Y314" s="21">
        <f t="shared" si="24"/>
        <v>1.8</v>
      </c>
      <c r="Z314" s="21">
        <f t="shared" si="25"/>
        <v>0.47799999999999998</v>
      </c>
      <c r="AA314" s="21">
        <v>0.72399999999999998</v>
      </c>
      <c r="AB314" s="22">
        <v>3.1358254345931098E-3</v>
      </c>
      <c r="AC314">
        <f t="shared" si="26"/>
        <v>13</v>
      </c>
      <c r="AD314">
        <f t="shared" si="27"/>
        <v>0</v>
      </c>
      <c r="AE314">
        <f t="shared" si="28"/>
        <v>0</v>
      </c>
      <c r="AF314">
        <f>'TP Factors'!$D$5</f>
        <v>0.88209793191670816</v>
      </c>
      <c r="AG314">
        <f t="shared" si="29"/>
        <v>0</v>
      </c>
    </row>
    <row r="315" spans="1:33">
      <c r="A315" s="17" t="s">
        <v>56</v>
      </c>
      <c r="B315" s="17">
        <v>14</v>
      </c>
      <c r="C315" s="17" t="s">
        <v>57</v>
      </c>
      <c r="D315" s="18">
        <v>33.47</v>
      </c>
      <c r="E315" s="17" t="s">
        <v>58</v>
      </c>
      <c r="F315" s="17">
        <v>3456</v>
      </c>
      <c r="G315" s="19">
        <v>30.5</v>
      </c>
      <c r="H315" s="17" t="s">
        <v>59</v>
      </c>
      <c r="I315" s="17" t="s">
        <v>60</v>
      </c>
      <c r="J315" s="17">
        <v>15</v>
      </c>
      <c r="K315" s="20">
        <v>60.333373854199998</v>
      </c>
      <c r="L315" s="20">
        <v>109.167725096</v>
      </c>
      <c r="M315" s="18">
        <v>0.03</v>
      </c>
      <c r="N315" s="18">
        <v>0.01</v>
      </c>
      <c r="O315" s="17">
        <v>39252</v>
      </c>
      <c r="P315" s="17">
        <v>38284</v>
      </c>
      <c r="Q315" s="21">
        <v>39252</v>
      </c>
      <c r="R315" s="21">
        <v>2210</v>
      </c>
      <c r="S315" s="17" t="s">
        <v>61</v>
      </c>
      <c r="T315" s="17" t="s">
        <v>63</v>
      </c>
      <c r="U315" s="21">
        <v>54.65</v>
      </c>
      <c r="V315" s="21">
        <v>1</v>
      </c>
      <c r="W315" s="21">
        <v>1.92</v>
      </c>
      <c r="X315" s="21">
        <v>0.50600000000000001</v>
      </c>
      <c r="Y315" s="21">
        <f t="shared" si="24"/>
        <v>1.92</v>
      </c>
      <c r="Z315" s="21">
        <f t="shared" si="25"/>
        <v>0.50600000000000001</v>
      </c>
      <c r="AA315" s="21">
        <v>0.26800000000000002</v>
      </c>
      <c r="AB315" s="22">
        <v>1.3522136842383001E-2</v>
      </c>
      <c r="AC315">
        <f t="shared" si="26"/>
        <v>20</v>
      </c>
      <c r="AD315">
        <f t="shared" si="27"/>
        <v>0</v>
      </c>
      <c r="AE315">
        <f t="shared" si="28"/>
        <v>0</v>
      </c>
      <c r="AF315">
        <f>'TP Factors'!$D$5</f>
        <v>0.88209793191670816</v>
      </c>
      <c r="AG315">
        <f t="shared" si="29"/>
        <v>0</v>
      </c>
    </row>
    <row r="316" spans="1:33">
      <c r="A316" s="17" t="s">
        <v>56</v>
      </c>
      <c r="B316" s="17">
        <v>14</v>
      </c>
      <c r="C316" s="17" t="s">
        <v>57</v>
      </c>
      <c r="D316" s="18">
        <v>33.47</v>
      </c>
      <c r="E316" s="17" t="s">
        <v>58</v>
      </c>
      <c r="F316" s="17">
        <v>3456</v>
      </c>
      <c r="G316" s="19">
        <v>0</v>
      </c>
      <c r="H316" s="17" t="s">
        <v>59</v>
      </c>
      <c r="I316" s="17" t="s">
        <v>60</v>
      </c>
      <c r="J316" s="17">
        <v>131</v>
      </c>
      <c r="K316" s="20">
        <v>180.368041226</v>
      </c>
      <c r="L316" s="20">
        <v>832.38931146599998</v>
      </c>
      <c r="M316" s="18">
        <v>0</v>
      </c>
      <c r="N316" s="18">
        <v>0</v>
      </c>
      <c r="O316" s="17">
        <v>39258</v>
      </c>
      <c r="P316" s="17">
        <v>38290</v>
      </c>
      <c r="Q316" s="21">
        <v>39258</v>
      </c>
      <c r="R316" s="21">
        <v>6170</v>
      </c>
      <c r="S316" s="17" t="s">
        <v>61</v>
      </c>
      <c r="T316" s="17" t="s">
        <v>68</v>
      </c>
      <c r="U316" s="21">
        <v>54.65</v>
      </c>
      <c r="V316" s="21">
        <v>1</v>
      </c>
      <c r="W316" s="21">
        <v>0</v>
      </c>
      <c r="X316" s="21">
        <v>0</v>
      </c>
      <c r="Y316" s="21">
        <f t="shared" si="24"/>
        <v>0</v>
      </c>
      <c r="Z316" s="21">
        <f t="shared" si="25"/>
        <v>0</v>
      </c>
      <c r="AA316" s="21">
        <v>0.30299999999999999</v>
      </c>
      <c r="AB316" s="22">
        <v>5.1434486786226197E-2</v>
      </c>
      <c r="AC316">
        <f t="shared" si="26"/>
        <v>88</v>
      </c>
      <c r="AD316">
        <f t="shared" si="27"/>
        <v>0</v>
      </c>
      <c r="AE316">
        <f t="shared" si="28"/>
        <v>0</v>
      </c>
      <c r="AF316">
        <f>'TP Factors'!$D$5</f>
        <v>0.88209793191670816</v>
      </c>
      <c r="AG316">
        <f t="shared" si="29"/>
        <v>0</v>
      </c>
    </row>
    <row r="317" spans="1:33">
      <c r="A317" s="17" t="s">
        <v>56</v>
      </c>
      <c r="B317" s="17">
        <v>14</v>
      </c>
      <c r="C317" s="17" t="s">
        <v>57</v>
      </c>
      <c r="D317" s="18">
        <v>33.47</v>
      </c>
      <c r="E317" s="17" t="s">
        <v>58</v>
      </c>
      <c r="F317" s="17">
        <v>3456</v>
      </c>
      <c r="G317" s="19">
        <v>30.5</v>
      </c>
      <c r="H317" s="17" t="s">
        <v>59</v>
      </c>
      <c r="I317" s="17" t="s">
        <v>60</v>
      </c>
      <c r="J317" s="17">
        <v>16345</v>
      </c>
      <c r="K317" s="20">
        <v>2089.9208961300001</v>
      </c>
      <c r="L317" s="20">
        <v>117139.63708299999</v>
      </c>
      <c r="M317" s="18">
        <v>31.38</v>
      </c>
      <c r="N317" s="18">
        <v>8.27</v>
      </c>
      <c r="O317" s="17">
        <v>38914</v>
      </c>
      <c r="P317" s="17">
        <v>37947</v>
      </c>
      <c r="Q317" s="21">
        <v>38914</v>
      </c>
      <c r="R317" s="21">
        <v>2210</v>
      </c>
      <c r="S317" s="17" t="s">
        <v>61</v>
      </c>
      <c r="T317" s="17" t="s">
        <v>63</v>
      </c>
      <c r="U317" s="21">
        <v>54.65</v>
      </c>
      <c r="V317" s="21">
        <v>1</v>
      </c>
      <c r="W317" s="21">
        <v>1.92</v>
      </c>
      <c r="X317" s="21">
        <v>0.50600000000000001</v>
      </c>
      <c r="Y317" s="21">
        <f t="shared" si="24"/>
        <v>1.92</v>
      </c>
      <c r="Z317" s="21">
        <f t="shared" si="25"/>
        <v>0.50600000000000001</v>
      </c>
      <c r="AA317" s="21">
        <v>0.26800000000000002</v>
      </c>
      <c r="AB317" s="22">
        <v>0.72416871319666698</v>
      </c>
      <c r="AC317">
        <f t="shared" si="26"/>
        <v>1090</v>
      </c>
      <c r="AD317">
        <f t="shared" si="27"/>
        <v>5</v>
      </c>
      <c r="AE317">
        <f t="shared" si="28"/>
        <v>1.2</v>
      </c>
      <c r="AF317">
        <f>'TP Factors'!$D$5</f>
        <v>0.88209793191670816</v>
      </c>
      <c r="AG317">
        <f t="shared" si="29"/>
        <v>1.1000000000000001</v>
      </c>
    </row>
    <row r="318" spans="1:33">
      <c r="A318" s="17" t="s">
        <v>56</v>
      </c>
      <c r="B318" s="17">
        <v>14</v>
      </c>
      <c r="C318" s="17" t="s">
        <v>57</v>
      </c>
      <c r="D318" s="18">
        <v>33.47</v>
      </c>
      <c r="E318" s="17" t="s">
        <v>58</v>
      </c>
      <c r="F318" s="17">
        <v>3456</v>
      </c>
      <c r="G318" s="19">
        <v>30.5</v>
      </c>
      <c r="H318" s="17" t="s">
        <v>59</v>
      </c>
      <c r="I318" s="17" t="s">
        <v>60</v>
      </c>
      <c r="J318" s="17">
        <v>18763</v>
      </c>
      <c r="K318" s="20">
        <v>3019.9281835299998</v>
      </c>
      <c r="L318" s="20">
        <v>134468.757556</v>
      </c>
      <c r="M318" s="18">
        <v>36.020000000000003</v>
      </c>
      <c r="N318" s="18">
        <v>9.49</v>
      </c>
      <c r="O318" s="17">
        <v>39003</v>
      </c>
      <c r="P318" s="17">
        <v>38036</v>
      </c>
      <c r="Q318" s="21">
        <v>39003</v>
      </c>
      <c r="R318" s="21">
        <v>2210</v>
      </c>
      <c r="S318" s="17" t="s">
        <v>61</v>
      </c>
      <c r="T318" s="17" t="s">
        <v>63</v>
      </c>
      <c r="U318" s="21">
        <v>54.65</v>
      </c>
      <c r="V318" s="21">
        <v>1</v>
      </c>
      <c r="W318" s="21">
        <v>1.92</v>
      </c>
      <c r="X318" s="21">
        <v>0.50600000000000001</v>
      </c>
      <c r="Y318" s="21">
        <f t="shared" si="24"/>
        <v>1.92</v>
      </c>
      <c r="Z318" s="21">
        <f t="shared" si="25"/>
        <v>0.50600000000000001</v>
      </c>
      <c r="AA318" s="21">
        <v>0.26800000000000002</v>
      </c>
      <c r="AB318" s="22">
        <v>0.57929782776126904</v>
      </c>
      <c r="AC318">
        <f t="shared" si="26"/>
        <v>872</v>
      </c>
      <c r="AD318">
        <f t="shared" si="27"/>
        <v>4</v>
      </c>
      <c r="AE318">
        <f t="shared" si="28"/>
        <v>1</v>
      </c>
      <c r="AF318">
        <f>'TP Factors'!$D$5</f>
        <v>0.88209793191670816</v>
      </c>
      <c r="AG318">
        <f t="shared" si="29"/>
        <v>0.9</v>
      </c>
    </row>
    <row r="319" spans="1:33">
      <c r="A319" s="17" t="s">
        <v>56</v>
      </c>
      <c r="B319" s="17">
        <v>14</v>
      </c>
      <c r="C319" s="17" t="s">
        <v>57</v>
      </c>
      <c r="D319" s="18">
        <v>33.47</v>
      </c>
      <c r="E319" s="17" t="s">
        <v>58</v>
      </c>
      <c r="F319" s="17">
        <v>3456</v>
      </c>
      <c r="G319" s="19">
        <v>0</v>
      </c>
      <c r="H319" s="17" t="s">
        <v>59</v>
      </c>
      <c r="I319" s="17" t="s">
        <v>60</v>
      </c>
      <c r="J319" s="17">
        <v>106</v>
      </c>
      <c r="K319" s="20">
        <v>129.01989955600001</v>
      </c>
      <c r="L319" s="20">
        <v>669.43034317900003</v>
      </c>
      <c r="M319" s="18">
        <v>0</v>
      </c>
      <c r="N319" s="18">
        <v>0</v>
      </c>
      <c r="O319" s="17">
        <v>39036</v>
      </c>
      <c r="P319" s="17">
        <v>38068</v>
      </c>
      <c r="Q319" s="21">
        <v>39036</v>
      </c>
      <c r="R319" s="21">
        <v>6170</v>
      </c>
      <c r="S319" s="17" t="s">
        <v>61</v>
      </c>
      <c r="T319" s="17" t="s">
        <v>68</v>
      </c>
      <c r="U319" s="21">
        <v>54.65</v>
      </c>
      <c r="V319" s="21">
        <v>1</v>
      </c>
      <c r="W319" s="21">
        <v>0</v>
      </c>
      <c r="X319" s="21">
        <v>0</v>
      </c>
      <c r="Y319" s="21">
        <f t="shared" si="24"/>
        <v>0</v>
      </c>
      <c r="Z319" s="21">
        <f t="shared" si="25"/>
        <v>0</v>
      </c>
      <c r="AA319" s="21">
        <v>0.30299999999999999</v>
      </c>
      <c r="AB319" s="22">
        <v>0.13997603344485299</v>
      </c>
      <c r="AC319">
        <f t="shared" si="26"/>
        <v>238</v>
      </c>
      <c r="AD319">
        <f t="shared" si="27"/>
        <v>0</v>
      </c>
      <c r="AE319">
        <f t="shared" si="28"/>
        <v>0</v>
      </c>
      <c r="AF319">
        <f>'TP Factors'!$D$5</f>
        <v>0.88209793191670816</v>
      </c>
      <c r="AG319">
        <f t="shared" si="29"/>
        <v>0</v>
      </c>
    </row>
    <row r="320" spans="1:33">
      <c r="A320" s="17" t="s">
        <v>56</v>
      </c>
      <c r="B320" s="17">
        <v>14</v>
      </c>
      <c r="C320" s="17" t="s">
        <v>57</v>
      </c>
      <c r="D320" s="18">
        <v>33.47</v>
      </c>
      <c r="E320" s="17" t="s">
        <v>58</v>
      </c>
      <c r="F320" s="17">
        <v>3456</v>
      </c>
      <c r="G320" s="19">
        <v>0</v>
      </c>
      <c r="H320" s="17" t="s">
        <v>59</v>
      </c>
      <c r="I320" s="17" t="s">
        <v>60</v>
      </c>
      <c r="J320" s="17">
        <v>91</v>
      </c>
      <c r="K320" s="20">
        <v>120.960998054</v>
      </c>
      <c r="L320" s="20">
        <v>578.11240494499998</v>
      </c>
      <c r="M320" s="18">
        <v>0</v>
      </c>
      <c r="N320" s="18">
        <v>0</v>
      </c>
      <c r="O320" s="17">
        <v>39039</v>
      </c>
      <c r="P320" s="17">
        <v>38071</v>
      </c>
      <c r="Q320" s="21">
        <v>39039</v>
      </c>
      <c r="R320" s="21">
        <v>6170</v>
      </c>
      <c r="S320" s="17" t="s">
        <v>61</v>
      </c>
      <c r="T320" s="17" t="s">
        <v>68</v>
      </c>
      <c r="U320" s="21">
        <v>54.65</v>
      </c>
      <c r="V320" s="21">
        <v>1</v>
      </c>
      <c r="W320" s="21">
        <v>0</v>
      </c>
      <c r="X320" s="21">
        <v>0</v>
      </c>
      <c r="Y320" s="21">
        <f t="shared" si="24"/>
        <v>0</v>
      </c>
      <c r="Z320" s="21">
        <f t="shared" si="25"/>
        <v>0</v>
      </c>
      <c r="AA320" s="21">
        <v>0.30299999999999999</v>
      </c>
      <c r="AB320" s="22">
        <v>0.13070044459160199</v>
      </c>
      <c r="AC320">
        <f t="shared" si="26"/>
        <v>222</v>
      </c>
      <c r="AD320">
        <f t="shared" si="27"/>
        <v>0</v>
      </c>
      <c r="AE320">
        <f t="shared" si="28"/>
        <v>0</v>
      </c>
      <c r="AF320">
        <f>'TP Factors'!$D$5</f>
        <v>0.88209793191670816</v>
      </c>
      <c r="AG320">
        <f t="shared" si="29"/>
        <v>0</v>
      </c>
    </row>
    <row r="321" spans="1:33">
      <c r="A321" s="17" t="s">
        <v>56</v>
      </c>
      <c r="B321" s="17">
        <v>14</v>
      </c>
      <c r="C321" s="17" t="s">
        <v>57</v>
      </c>
      <c r="D321" s="18">
        <v>33.47</v>
      </c>
      <c r="E321" s="17" t="s">
        <v>58</v>
      </c>
      <c r="F321" s="17">
        <v>3456</v>
      </c>
      <c r="G321" s="19">
        <v>3</v>
      </c>
      <c r="H321" s="17" t="s">
        <v>59</v>
      </c>
      <c r="I321" s="17" t="s">
        <v>60</v>
      </c>
      <c r="J321" s="17">
        <v>453</v>
      </c>
      <c r="K321" s="20">
        <v>545.89775586200005</v>
      </c>
      <c r="L321" s="20">
        <v>869.929523829</v>
      </c>
      <c r="M321" s="18">
        <v>0.27</v>
      </c>
      <c r="N321" s="18">
        <v>0.02</v>
      </c>
      <c r="O321" s="17">
        <v>38916</v>
      </c>
      <c r="P321" s="17">
        <v>37949</v>
      </c>
      <c r="Q321" s="21">
        <v>38916</v>
      </c>
      <c r="R321" s="21">
        <v>5100</v>
      </c>
      <c r="S321" s="17" t="s">
        <v>61</v>
      </c>
      <c r="T321" s="17" t="s">
        <v>89</v>
      </c>
      <c r="U321" s="21">
        <v>54.65</v>
      </c>
      <c r="V321" s="21">
        <v>1</v>
      </c>
      <c r="W321" s="21">
        <v>0.6</v>
      </c>
      <c r="X321" s="21">
        <v>0.05</v>
      </c>
      <c r="Y321" s="21">
        <f t="shared" si="24"/>
        <v>0.6</v>
      </c>
      <c r="Z321" s="21">
        <f t="shared" si="25"/>
        <v>0.05</v>
      </c>
      <c r="AA321" s="21">
        <v>1</v>
      </c>
      <c r="AB321" s="22">
        <v>1.76668737700578E-3</v>
      </c>
      <c r="AC321">
        <f t="shared" si="26"/>
        <v>10</v>
      </c>
      <c r="AD321">
        <f t="shared" si="27"/>
        <v>0</v>
      </c>
      <c r="AE321">
        <f t="shared" si="28"/>
        <v>0</v>
      </c>
      <c r="AF321">
        <f>'TP Factors'!$D$5</f>
        <v>0.88209793191670816</v>
      </c>
      <c r="AG321">
        <f t="shared" si="29"/>
        <v>0</v>
      </c>
    </row>
    <row r="322" spans="1:33">
      <c r="A322" s="17" t="s">
        <v>56</v>
      </c>
      <c r="B322" s="17">
        <v>14</v>
      </c>
      <c r="C322" s="17" t="s">
        <v>57</v>
      </c>
      <c r="D322" s="18">
        <v>33.47</v>
      </c>
      <c r="E322" s="17" t="s">
        <v>58</v>
      </c>
      <c r="F322" s="17">
        <v>3456</v>
      </c>
      <c r="G322" s="19">
        <v>0</v>
      </c>
      <c r="H322" s="17" t="s">
        <v>59</v>
      </c>
      <c r="I322" s="17" t="s">
        <v>60</v>
      </c>
      <c r="J322" s="17">
        <v>59111</v>
      </c>
      <c r="K322" s="20">
        <v>6655.3655586900004</v>
      </c>
      <c r="L322" s="20">
        <v>374688.89058800001</v>
      </c>
      <c r="M322" s="18">
        <v>0</v>
      </c>
      <c r="N322" s="18">
        <v>0</v>
      </c>
      <c r="O322" s="17">
        <v>38926</v>
      </c>
      <c r="P322" s="17">
        <v>37959</v>
      </c>
      <c r="Q322" s="21">
        <v>38926</v>
      </c>
      <c r="R322" s="21">
        <v>6170</v>
      </c>
      <c r="S322" s="17" t="s">
        <v>61</v>
      </c>
      <c r="T322" s="17" t="s">
        <v>68</v>
      </c>
      <c r="U322" s="21">
        <v>54.65</v>
      </c>
      <c r="V322" s="21">
        <v>1</v>
      </c>
      <c r="W322" s="21">
        <v>0</v>
      </c>
      <c r="X322" s="21">
        <v>0</v>
      </c>
      <c r="Y322" s="21">
        <f t="shared" si="24"/>
        <v>0</v>
      </c>
      <c r="Z322" s="21">
        <f t="shared" si="25"/>
        <v>0</v>
      </c>
      <c r="AA322" s="21">
        <v>0.30299999999999999</v>
      </c>
      <c r="AB322" s="22">
        <v>2.6173047711283599E-2</v>
      </c>
      <c r="AC322">
        <f t="shared" si="26"/>
        <v>45</v>
      </c>
      <c r="AD322">
        <f t="shared" si="27"/>
        <v>0</v>
      </c>
      <c r="AE322">
        <f t="shared" si="28"/>
        <v>0</v>
      </c>
      <c r="AF322">
        <f>'TP Factors'!$D$5</f>
        <v>0.88209793191670816</v>
      </c>
      <c r="AG322">
        <f t="shared" si="29"/>
        <v>0</v>
      </c>
    </row>
    <row r="323" spans="1:33">
      <c r="A323" s="17" t="s">
        <v>56</v>
      </c>
      <c r="B323" s="17">
        <v>14</v>
      </c>
      <c r="C323" s="17" t="s">
        <v>57</v>
      </c>
      <c r="D323" s="18">
        <v>33.47</v>
      </c>
      <c r="E323" s="17" t="s">
        <v>58</v>
      </c>
      <c r="F323" s="17">
        <v>3456</v>
      </c>
      <c r="G323" s="19">
        <v>30.5</v>
      </c>
      <c r="H323" s="17" t="s">
        <v>59</v>
      </c>
      <c r="I323" s="17" t="s">
        <v>60</v>
      </c>
      <c r="J323" s="17">
        <v>1005</v>
      </c>
      <c r="K323" s="20">
        <v>366.444163785</v>
      </c>
      <c r="L323" s="20">
        <v>7199.4846482499997</v>
      </c>
      <c r="M323" s="18">
        <v>1.93</v>
      </c>
      <c r="N323" s="18">
        <v>0.51</v>
      </c>
      <c r="O323" s="17">
        <v>38928</v>
      </c>
      <c r="P323" s="17">
        <v>37961</v>
      </c>
      <c r="Q323" s="21">
        <v>38928</v>
      </c>
      <c r="R323" s="21">
        <v>2210</v>
      </c>
      <c r="S323" s="17" t="s">
        <v>61</v>
      </c>
      <c r="T323" s="17" t="s">
        <v>63</v>
      </c>
      <c r="U323" s="21">
        <v>54.65</v>
      </c>
      <c r="V323" s="21">
        <v>1</v>
      </c>
      <c r="W323" s="21">
        <v>1.92</v>
      </c>
      <c r="X323" s="21">
        <v>0.50600000000000001</v>
      </c>
      <c r="Y323" s="21">
        <f t="shared" ref="Y323:Y333" si="30">W323</f>
        <v>1.92</v>
      </c>
      <c r="Z323" s="21">
        <f t="shared" ref="Z323:Z333" si="31">X323</f>
        <v>0.50600000000000001</v>
      </c>
      <c r="AA323" s="21">
        <v>0.26800000000000002</v>
      </c>
      <c r="AB323" s="22">
        <v>1.75308471874362</v>
      </c>
      <c r="AC323">
        <f t="shared" ref="AC323:AC349" si="32">ROUND(AB323*AA323*U323*102.79,0)</f>
        <v>2639</v>
      </c>
      <c r="AD323">
        <f t="shared" ref="AD323:AD349" si="33">ROUND(Y323*AC323*0.002205,0)</f>
        <v>11</v>
      </c>
      <c r="AE323">
        <f t="shared" ref="AE323:AE349" si="34">ROUND(Z323*AC323*0.002205,1)</f>
        <v>2.9</v>
      </c>
      <c r="AF323">
        <f>'TP Factors'!$D$5</f>
        <v>0.88209793191670816</v>
      </c>
      <c r="AG323">
        <f t="shared" ref="AG323:AG349" si="35">ROUND(AE323*AF323,1)</f>
        <v>2.6</v>
      </c>
    </row>
    <row r="324" spans="1:33">
      <c r="A324" s="17" t="s">
        <v>56</v>
      </c>
      <c r="B324" s="17">
        <v>14</v>
      </c>
      <c r="C324" s="17" t="s">
        <v>57</v>
      </c>
      <c r="D324" s="18">
        <v>33.47</v>
      </c>
      <c r="E324" s="17" t="s">
        <v>58</v>
      </c>
      <c r="F324" s="17">
        <v>3456</v>
      </c>
      <c r="G324" s="19">
        <v>3</v>
      </c>
      <c r="H324" s="17" t="s">
        <v>59</v>
      </c>
      <c r="I324" s="17" t="s">
        <v>60</v>
      </c>
      <c r="J324" s="17">
        <v>29477</v>
      </c>
      <c r="K324" s="20">
        <v>5070.4597312200003</v>
      </c>
      <c r="L324" s="20">
        <v>56614.162355100001</v>
      </c>
      <c r="M324" s="18">
        <v>17.690000000000001</v>
      </c>
      <c r="N324" s="18">
        <v>1.47</v>
      </c>
      <c r="O324" s="17">
        <v>38570</v>
      </c>
      <c r="P324" s="17">
        <v>37615</v>
      </c>
      <c r="Q324" s="21">
        <v>38570</v>
      </c>
      <c r="R324" s="21">
        <v>5100</v>
      </c>
      <c r="S324" s="17" t="s">
        <v>64</v>
      </c>
      <c r="T324" s="17" t="s">
        <v>92</v>
      </c>
      <c r="U324" s="21">
        <v>54.65</v>
      </c>
      <c r="V324" s="21">
        <v>1</v>
      </c>
      <c r="W324" s="21">
        <v>0.6</v>
      </c>
      <c r="X324" s="21">
        <v>0.05</v>
      </c>
      <c r="Y324" s="21">
        <f t="shared" si="30"/>
        <v>0.6</v>
      </c>
      <c r="Z324" s="21">
        <f t="shared" si="31"/>
        <v>0.05</v>
      </c>
      <c r="AA324" s="21">
        <v>1</v>
      </c>
      <c r="AB324" s="22">
        <v>1.0987538393472799E-2</v>
      </c>
      <c r="AC324">
        <f t="shared" si="32"/>
        <v>62</v>
      </c>
      <c r="AD324">
        <f t="shared" si="33"/>
        <v>0</v>
      </c>
      <c r="AE324">
        <f t="shared" si="34"/>
        <v>0</v>
      </c>
      <c r="AF324">
        <f>'TP Factors'!$D$5</f>
        <v>0.88209793191670816</v>
      </c>
      <c r="AG324">
        <f t="shared" si="35"/>
        <v>0</v>
      </c>
    </row>
    <row r="325" spans="1:33">
      <c r="A325" s="17" t="s">
        <v>56</v>
      </c>
      <c r="B325" s="17">
        <v>14</v>
      </c>
      <c r="C325" s="17" t="s">
        <v>57</v>
      </c>
      <c r="D325" s="18">
        <v>33.47</v>
      </c>
      <c r="E325" s="17" t="s">
        <v>58</v>
      </c>
      <c r="F325" s="17">
        <v>1234</v>
      </c>
      <c r="G325" s="19">
        <v>98</v>
      </c>
      <c r="H325" s="17" t="s">
        <v>59</v>
      </c>
      <c r="I325" s="17" t="s">
        <v>60</v>
      </c>
      <c r="J325" s="17">
        <v>626</v>
      </c>
      <c r="K325" s="20">
        <v>376.65123437099999</v>
      </c>
      <c r="L325" s="20">
        <v>1599.76588849</v>
      </c>
      <c r="M325" s="18">
        <v>1.1299999999999999</v>
      </c>
      <c r="N325" s="18">
        <v>0.3</v>
      </c>
      <c r="O325" s="17">
        <v>38866</v>
      </c>
      <c r="P325" s="17">
        <v>37899</v>
      </c>
      <c r="Q325" s="21">
        <v>38866</v>
      </c>
      <c r="R325" s="21">
        <v>1750</v>
      </c>
      <c r="S325" s="17" t="s">
        <v>64</v>
      </c>
      <c r="T325" s="17" t="s">
        <v>93</v>
      </c>
      <c r="U325" s="21">
        <v>54.65</v>
      </c>
      <c r="V325" s="21">
        <v>1</v>
      </c>
      <c r="W325" s="21">
        <v>1.8</v>
      </c>
      <c r="X325" s="21">
        <v>0.47799999999999998</v>
      </c>
      <c r="Y325" s="21">
        <f t="shared" si="30"/>
        <v>1.8</v>
      </c>
      <c r="Z325" s="21">
        <f t="shared" si="31"/>
        <v>0.47799999999999998</v>
      </c>
      <c r="AA325" s="21">
        <v>0.752</v>
      </c>
      <c r="AB325" s="22">
        <v>1.457847359994E-5</v>
      </c>
      <c r="AC325">
        <f t="shared" si="32"/>
        <v>0</v>
      </c>
      <c r="AD325">
        <f t="shared" si="33"/>
        <v>0</v>
      </c>
      <c r="AE325">
        <f t="shared" si="34"/>
        <v>0</v>
      </c>
      <c r="AF325">
        <f>'TP Factors'!$D$5</f>
        <v>0.88209793191670816</v>
      </c>
      <c r="AG325">
        <f t="shared" si="35"/>
        <v>0</v>
      </c>
    </row>
    <row r="326" spans="1:33">
      <c r="A326" s="17" t="s">
        <v>56</v>
      </c>
      <c r="B326" s="17">
        <v>14</v>
      </c>
      <c r="C326" s="17" t="s">
        <v>57</v>
      </c>
      <c r="D326" s="18">
        <v>33.47</v>
      </c>
      <c r="E326" s="17" t="s">
        <v>58</v>
      </c>
      <c r="F326" s="17">
        <v>3456</v>
      </c>
      <c r="G326" s="19">
        <v>30.5</v>
      </c>
      <c r="H326" s="17" t="s">
        <v>59</v>
      </c>
      <c r="I326" s="17" t="s">
        <v>60</v>
      </c>
      <c r="J326" s="17">
        <v>93</v>
      </c>
      <c r="K326" s="20">
        <v>477.99029479299998</v>
      </c>
      <c r="L326" s="20">
        <v>643.99575011299999</v>
      </c>
      <c r="M326" s="18">
        <v>0.18</v>
      </c>
      <c r="N326" s="18">
        <v>0.05</v>
      </c>
      <c r="O326" s="17">
        <v>38903</v>
      </c>
      <c r="P326" s="17">
        <v>37936</v>
      </c>
      <c r="Q326" s="21">
        <v>38903</v>
      </c>
      <c r="R326" s="21">
        <v>2210</v>
      </c>
      <c r="S326" s="17" t="s">
        <v>64</v>
      </c>
      <c r="T326" s="17" t="s">
        <v>67</v>
      </c>
      <c r="U326" s="21">
        <v>54.65</v>
      </c>
      <c r="V326" s="21">
        <v>1</v>
      </c>
      <c r="W326" s="21">
        <v>1.92</v>
      </c>
      <c r="X326" s="21">
        <v>0.50600000000000001</v>
      </c>
      <c r="Y326" s="21">
        <f t="shared" si="30"/>
        <v>1.92</v>
      </c>
      <c r="Z326" s="21">
        <f t="shared" si="31"/>
        <v>0.50600000000000001</v>
      </c>
      <c r="AA326" s="21">
        <v>0.27700000000000002</v>
      </c>
      <c r="AB326" s="22">
        <v>0.14979895251768399</v>
      </c>
      <c r="AC326">
        <f t="shared" si="32"/>
        <v>233</v>
      </c>
      <c r="AD326">
        <f t="shared" si="33"/>
        <v>1</v>
      </c>
      <c r="AE326">
        <f t="shared" si="34"/>
        <v>0.3</v>
      </c>
      <c r="AF326">
        <f>'TP Factors'!$D$5</f>
        <v>0.88209793191670816</v>
      </c>
      <c r="AG326">
        <f t="shared" si="35"/>
        <v>0.3</v>
      </c>
    </row>
    <row r="327" spans="1:33">
      <c r="A327" s="17" t="s">
        <v>56</v>
      </c>
      <c r="B327" s="17">
        <v>14</v>
      </c>
      <c r="C327" s="17" t="s">
        <v>57</v>
      </c>
      <c r="D327" s="18">
        <v>33.47</v>
      </c>
      <c r="E327" s="17" t="s">
        <v>58</v>
      </c>
      <c r="F327" s="17">
        <v>3456</v>
      </c>
      <c r="G327" s="19">
        <v>30.5</v>
      </c>
      <c r="H327" s="17" t="s">
        <v>59</v>
      </c>
      <c r="I327" s="17" t="s">
        <v>60</v>
      </c>
      <c r="J327" s="17">
        <v>1250</v>
      </c>
      <c r="K327" s="20">
        <v>519.29595540100001</v>
      </c>
      <c r="L327" s="20">
        <v>8956.9090075399999</v>
      </c>
      <c r="M327" s="18">
        <v>2.4</v>
      </c>
      <c r="N327" s="18">
        <v>0.63</v>
      </c>
      <c r="O327" s="17">
        <v>38917</v>
      </c>
      <c r="P327" s="17">
        <v>37950</v>
      </c>
      <c r="Q327" s="21">
        <v>38917</v>
      </c>
      <c r="R327" s="21">
        <v>2210</v>
      </c>
      <c r="S327" s="17" t="s">
        <v>61</v>
      </c>
      <c r="T327" s="17" t="s">
        <v>63</v>
      </c>
      <c r="U327" s="21">
        <v>54.65</v>
      </c>
      <c r="V327" s="21">
        <v>1</v>
      </c>
      <c r="W327" s="21">
        <v>1.92</v>
      </c>
      <c r="X327" s="21">
        <v>0.50600000000000001</v>
      </c>
      <c r="Y327" s="21">
        <f t="shared" si="30"/>
        <v>1.92</v>
      </c>
      <c r="Z327" s="21">
        <f t="shared" si="31"/>
        <v>0.50600000000000001</v>
      </c>
      <c r="AA327" s="21">
        <v>0.26800000000000002</v>
      </c>
      <c r="AB327" s="22">
        <v>2.20051110731045</v>
      </c>
      <c r="AC327">
        <f t="shared" si="32"/>
        <v>3313</v>
      </c>
      <c r="AD327">
        <f t="shared" si="33"/>
        <v>14</v>
      </c>
      <c r="AE327">
        <f t="shared" si="34"/>
        <v>3.7</v>
      </c>
      <c r="AF327">
        <f>'TP Factors'!$D$5</f>
        <v>0.88209793191670816</v>
      </c>
      <c r="AG327">
        <f t="shared" si="35"/>
        <v>3.3</v>
      </c>
    </row>
    <row r="328" spans="1:33">
      <c r="A328" s="17" t="s">
        <v>56</v>
      </c>
      <c r="B328" s="17">
        <v>14</v>
      </c>
      <c r="C328" s="17" t="s">
        <v>57</v>
      </c>
      <c r="D328" s="18">
        <v>33.47</v>
      </c>
      <c r="E328" s="17" t="s">
        <v>58</v>
      </c>
      <c r="F328" s="17">
        <v>3456</v>
      </c>
      <c r="G328" s="19">
        <v>30.5</v>
      </c>
      <c r="H328" s="17" t="s">
        <v>59</v>
      </c>
      <c r="I328" s="17" t="s">
        <v>60</v>
      </c>
      <c r="J328" s="17">
        <v>63</v>
      </c>
      <c r="K328" s="20">
        <v>95.757950972200007</v>
      </c>
      <c r="L328" s="20">
        <v>479.744913118</v>
      </c>
      <c r="M328" s="18">
        <v>0.12</v>
      </c>
      <c r="N328" s="18">
        <v>0.03</v>
      </c>
      <c r="O328" s="17">
        <v>38918</v>
      </c>
      <c r="P328" s="17">
        <v>37951</v>
      </c>
      <c r="Q328" s="21">
        <v>38918</v>
      </c>
      <c r="R328" s="21">
        <v>2210</v>
      </c>
      <c r="S328" s="17" t="s">
        <v>90</v>
      </c>
      <c r="T328" s="17" t="s">
        <v>94</v>
      </c>
      <c r="U328" s="21">
        <v>54.65</v>
      </c>
      <c r="V328" s="21">
        <v>1</v>
      </c>
      <c r="W328" s="21">
        <v>1.92</v>
      </c>
      <c r="X328" s="21">
        <v>0.50600000000000001</v>
      </c>
      <c r="Y328" s="21">
        <f t="shared" si="30"/>
        <v>1.92</v>
      </c>
      <c r="Z328" s="21">
        <f t="shared" si="31"/>
        <v>0.50600000000000001</v>
      </c>
      <c r="AA328" s="21">
        <v>0.251</v>
      </c>
      <c r="AB328" s="22">
        <v>0.108726077006132</v>
      </c>
      <c r="AC328">
        <f t="shared" si="32"/>
        <v>153</v>
      </c>
      <c r="AD328">
        <f t="shared" si="33"/>
        <v>1</v>
      </c>
      <c r="AE328">
        <f t="shared" si="34"/>
        <v>0.2</v>
      </c>
      <c r="AF328">
        <f>'TP Factors'!$D$5</f>
        <v>0.88209793191670816</v>
      </c>
      <c r="AG328">
        <f t="shared" si="35"/>
        <v>0.2</v>
      </c>
    </row>
    <row r="329" spans="1:33">
      <c r="A329" s="17" t="s">
        <v>56</v>
      </c>
      <c r="B329" s="17">
        <v>14</v>
      </c>
      <c r="C329" s="17" t="s">
        <v>57</v>
      </c>
      <c r="D329" s="18">
        <v>33.47</v>
      </c>
      <c r="E329" s="17" t="s">
        <v>58</v>
      </c>
      <c r="F329" s="17">
        <v>1234</v>
      </c>
      <c r="G329" s="19">
        <v>98</v>
      </c>
      <c r="H329" s="17" t="s">
        <v>59</v>
      </c>
      <c r="I329" s="17" t="s">
        <v>60</v>
      </c>
      <c r="J329" s="17">
        <v>135</v>
      </c>
      <c r="K329" s="20">
        <v>159.71727107999999</v>
      </c>
      <c r="L329" s="20">
        <v>380.61640638099999</v>
      </c>
      <c r="M329" s="18">
        <v>0.24</v>
      </c>
      <c r="N329" s="18">
        <v>0.06</v>
      </c>
      <c r="O329" s="17">
        <v>38922</v>
      </c>
      <c r="P329" s="17">
        <v>37955</v>
      </c>
      <c r="Q329" s="21">
        <v>38922</v>
      </c>
      <c r="R329" s="21">
        <v>1750</v>
      </c>
      <c r="S329" s="17" t="s">
        <v>90</v>
      </c>
      <c r="T329" s="17" t="s">
        <v>91</v>
      </c>
      <c r="U329" s="21">
        <v>54.65</v>
      </c>
      <c r="V329" s="21">
        <v>1</v>
      </c>
      <c r="W329" s="21">
        <v>1.8</v>
      </c>
      <c r="X329" s="21">
        <v>0.47799999999999998</v>
      </c>
      <c r="Y329" s="21">
        <f t="shared" si="30"/>
        <v>1.8</v>
      </c>
      <c r="Z329" s="21">
        <f t="shared" si="31"/>
        <v>0.47799999999999998</v>
      </c>
      <c r="AA329" s="21">
        <v>0.68</v>
      </c>
      <c r="AB329" s="22">
        <v>6.7018873975384005E-4</v>
      </c>
      <c r="AC329">
        <f t="shared" si="32"/>
        <v>3</v>
      </c>
      <c r="AD329">
        <f t="shared" si="33"/>
        <v>0</v>
      </c>
      <c r="AE329">
        <f t="shared" si="34"/>
        <v>0</v>
      </c>
      <c r="AF329">
        <f>'TP Factors'!$D$5</f>
        <v>0.88209793191670816</v>
      </c>
      <c r="AG329">
        <f t="shared" si="35"/>
        <v>0</v>
      </c>
    </row>
    <row r="330" spans="1:33">
      <c r="A330" s="17" t="s">
        <v>56</v>
      </c>
      <c r="B330" s="17">
        <v>14</v>
      </c>
      <c r="C330" s="17" t="s">
        <v>57</v>
      </c>
      <c r="D330" s="18">
        <v>33.47</v>
      </c>
      <c r="E330" s="17" t="s">
        <v>58</v>
      </c>
      <c r="F330" s="17">
        <v>3456</v>
      </c>
      <c r="G330" s="19">
        <v>0</v>
      </c>
      <c r="H330" s="17" t="s">
        <v>59</v>
      </c>
      <c r="I330" s="17" t="s">
        <v>60</v>
      </c>
      <c r="J330" s="17">
        <v>1</v>
      </c>
      <c r="K330" s="20">
        <v>46.665543853999999</v>
      </c>
      <c r="L330" s="20">
        <v>5.7412588163400002</v>
      </c>
      <c r="M330" s="18">
        <v>0</v>
      </c>
      <c r="N330" s="18">
        <v>0</v>
      </c>
      <c r="O330" s="17">
        <v>38924</v>
      </c>
      <c r="P330" s="17">
        <v>37957</v>
      </c>
      <c r="Q330" s="21">
        <v>38924</v>
      </c>
      <c r="R330" s="21">
        <v>6170</v>
      </c>
      <c r="S330" s="17" t="s">
        <v>64</v>
      </c>
      <c r="T330" s="17" t="s">
        <v>95</v>
      </c>
      <c r="U330" s="21">
        <v>54.65</v>
      </c>
      <c r="V330" s="21">
        <v>1</v>
      </c>
      <c r="W330" s="21">
        <v>0</v>
      </c>
      <c r="X330" s="21">
        <v>0</v>
      </c>
      <c r="Y330" s="21">
        <f t="shared" si="30"/>
        <v>0</v>
      </c>
      <c r="Z330" s="21">
        <f t="shared" si="31"/>
        <v>0</v>
      </c>
      <c r="AA330" s="21">
        <v>0.30299999999999999</v>
      </c>
      <c r="AB330" s="22">
        <v>1.7468487338080001E-4</v>
      </c>
      <c r="AC330">
        <f t="shared" si="32"/>
        <v>0</v>
      </c>
      <c r="AD330">
        <f t="shared" si="33"/>
        <v>0</v>
      </c>
      <c r="AE330">
        <f t="shared" si="34"/>
        <v>0</v>
      </c>
      <c r="AF330">
        <f>'TP Factors'!$D$5</f>
        <v>0.88209793191670816</v>
      </c>
      <c r="AG330">
        <f t="shared" si="35"/>
        <v>0</v>
      </c>
    </row>
    <row r="331" spans="1:33">
      <c r="A331" s="17" t="s">
        <v>56</v>
      </c>
      <c r="B331" s="17">
        <v>14</v>
      </c>
      <c r="C331" s="17" t="s">
        <v>57</v>
      </c>
      <c r="D331" s="18">
        <v>33.47</v>
      </c>
      <c r="E331" s="17" t="s">
        <v>58</v>
      </c>
      <c r="F331" s="17">
        <v>3456</v>
      </c>
      <c r="G331" s="19">
        <v>0</v>
      </c>
      <c r="H331" s="17" t="s">
        <v>59</v>
      </c>
      <c r="I331" s="17" t="s">
        <v>60</v>
      </c>
      <c r="J331" s="17">
        <v>59111</v>
      </c>
      <c r="K331" s="20">
        <v>6655.3655586900004</v>
      </c>
      <c r="L331" s="20">
        <v>374688.89058800001</v>
      </c>
      <c r="M331" s="18">
        <v>0</v>
      </c>
      <c r="N331" s="18">
        <v>0</v>
      </c>
      <c r="O331" s="17">
        <v>38926</v>
      </c>
      <c r="P331" s="17">
        <v>37959</v>
      </c>
      <c r="Q331" s="21">
        <v>38926</v>
      </c>
      <c r="R331" s="21">
        <v>6170</v>
      </c>
      <c r="S331" s="17" t="s">
        <v>61</v>
      </c>
      <c r="T331" s="17" t="s">
        <v>68</v>
      </c>
      <c r="U331" s="21">
        <v>54.65</v>
      </c>
      <c r="V331" s="21">
        <v>1</v>
      </c>
      <c r="W331" s="21">
        <v>0</v>
      </c>
      <c r="X331" s="21">
        <v>0</v>
      </c>
      <c r="Y331" s="21">
        <f t="shared" si="30"/>
        <v>0</v>
      </c>
      <c r="Z331" s="21">
        <f t="shared" si="31"/>
        <v>0</v>
      </c>
      <c r="AA331" s="21">
        <v>0.30299999999999999</v>
      </c>
      <c r="AB331" s="22">
        <v>1.0357651980651099E-2</v>
      </c>
      <c r="AC331">
        <f t="shared" si="32"/>
        <v>18</v>
      </c>
      <c r="AD331">
        <f t="shared" si="33"/>
        <v>0</v>
      </c>
      <c r="AE331">
        <f t="shared" si="34"/>
        <v>0</v>
      </c>
      <c r="AF331">
        <f>'TP Factors'!$D$5</f>
        <v>0.88209793191670816</v>
      </c>
      <c r="AG331">
        <f t="shared" si="35"/>
        <v>0</v>
      </c>
    </row>
    <row r="332" spans="1:33">
      <c r="A332" s="17" t="s">
        <v>56</v>
      </c>
      <c r="B332" s="17">
        <v>14</v>
      </c>
      <c r="C332" s="17" t="s">
        <v>57</v>
      </c>
      <c r="D332" s="18">
        <v>33.47</v>
      </c>
      <c r="E332" s="17" t="s">
        <v>58</v>
      </c>
      <c r="F332" s="17">
        <v>3456</v>
      </c>
      <c r="G332" s="19">
        <v>0</v>
      </c>
      <c r="H332" s="17" t="s">
        <v>59</v>
      </c>
      <c r="I332" s="17" t="s">
        <v>60</v>
      </c>
      <c r="J332" s="17">
        <v>771</v>
      </c>
      <c r="K332" s="20">
        <v>732.54416217000005</v>
      </c>
      <c r="L332" s="20">
        <v>7756.6135652100002</v>
      </c>
      <c r="M332" s="18">
        <v>0</v>
      </c>
      <c r="N332" s="18">
        <v>0</v>
      </c>
      <c r="O332" s="17">
        <v>38959</v>
      </c>
      <c r="P332" s="17">
        <v>37992</v>
      </c>
      <c r="Q332" s="21">
        <v>38959</v>
      </c>
      <c r="R332" s="21">
        <v>6410</v>
      </c>
      <c r="S332" s="17" t="s">
        <v>90</v>
      </c>
      <c r="T332" s="17" t="s">
        <v>96</v>
      </c>
      <c r="U332" s="21">
        <v>54.65</v>
      </c>
      <c r="V332" s="21">
        <v>1</v>
      </c>
      <c r="W332" s="21">
        <v>0</v>
      </c>
      <c r="X332" s="21">
        <v>0</v>
      </c>
      <c r="Y332" s="21">
        <f t="shared" si="30"/>
        <v>0</v>
      </c>
      <c r="Z332" s="21">
        <f t="shared" si="31"/>
        <v>0</v>
      </c>
      <c r="AA332" s="21">
        <v>0.191</v>
      </c>
      <c r="AB332" s="22">
        <v>2.6152313429224001E-3</v>
      </c>
      <c r="AC332">
        <f t="shared" si="32"/>
        <v>3</v>
      </c>
      <c r="AD332">
        <f t="shared" si="33"/>
        <v>0</v>
      </c>
      <c r="AE332">
        <f t="shared" si="34"/>
        <v>0</v>
      </c>
      <c r="AF332">
        <f>'TP Factors'!$D$5</f>
        <v>0.88209793191670816</v>
      </c>
      <c r="AG332">
        <f t="shared" si="35"/>
        <v>0</v>
      </c>
    </row>
    <row r="333" spans="1:33">
      <c r="A333" s="17" t="s">
        <v>56</v>
      </c>
      <c r="B333" s="17">
        <v>14</v>
      </c>
      <c r="C333" s="17" t="s">
        <v>57</v>
      </c>
      <c r="D333" s="18">
        <v>33.47</v>
      </c>
      <c r="E333" s="17" t="s">
        <v>58</v>
      </c>
      <c r="F333" s="17">
        <v>1234</v>
      </c>
      <c r="G333" s="19">
        <v>98</v>
      </c>
      <c r="H333" s="17" t="s">
        <v>59</v>
      </c>
      <c r="I333" s="17" t="s">
        <v>60</v>
      </c>
      <c r="J333" s="17">
        <v>638</v>
      </c>
      <c r="K333" s="20">
        <v>330.13866395700001</v>
      </c>
      <c r="L333" s="20">
        <v>1693.0227122399999</v>
      </c>
      <c r="M333" s="18">
        <v>1.1499999999999999</v>
      </c>
      <c r="N333" s="18">
        <v>0.3</v>
      </c>
      <c r="O333" s="17">
        <v>38975</v>
      </c>
      <c r="P333" s="17">
        <v>38008</v>
      </c>
      <c r="Q333" s="21">
        <v>38975</v>
      </c>
      <c r="R333" s="21">
        <v>1750</v>
      </c>
      <c r="S333" s="17" t="s">
        <v>61</v>
      </c>
      <c r="T333" s="17" t="s">
        <v>86</v>
      </c>
      <c r="U333" s="21">
        <v>54.65</v>
      </c>
      <c r="V333" s="21">
        <v>1</v>
      </c>
      <c r="W333" s="21">
        <v>1.8</v>
      </c>
      <c r="X333" s="21">
        <v>0.47799999999999998</v>
      </c>
      <c r="Y333" s="21">
        <f t="shared" si="30"/>
        <v>1.8</v>
      </c>
      <c r="Z333" s="21">
        <f t="shared" si="31"/>
        <v>0.47799999999999998</v>
      </c>
      <c r="AA333" s="21">
        <v>0.72399999999999998</v>
      </c>
      <c r="AB333" s="22">
        <v>2.94821174090707E-2</v>
      </c>
      <c r="AC333">
        <f t="shared" si="32"/>
        <v>120</v>
      </c>
      <c r="AD333">
        <f t="shared" si="33"/>
        <v>0</v>
      </c>
      <c r="AE333">
        <f t="shared" si="34"/>
        <v>0.1</v>
      </c>
      <c r="AF333">
        <f>'TP Factors'!$D$5</f>
        <v>0.88209793191670816</v>
      </c>
      <c r="AG333">
        <f t="shared" si="35"/>
        <v>0.1</v>
      </c>
    </row>
    <row r="334" spans="1:33">
      <c r="A334" s="17" t="s">
        <v>56</v>
      </c>
      <c r="B334" s="17">
        <v>14</v>
      </c>
      <c r="C334" s="17" t="s">
        <v>57</v>
      </c>
      <c r="D334" s="18">
        <v>33.47</v>
      </c>
      <c r="E334" s="17" t="s">
        <v>58</v>
      </c>
      <c r="F334" s="17">
        <v>1234</v>
      </c>
      <c r="G334" s="19">
        <v>0</v>
      </c>
      <c r="H334" s="17" t="s">
        <v>59</v>
      </c>
      <c r="I334" s="17" t="s">
        <v>60</v>
      </c>
      <c r="J334" s="17">
        <v>628</v>
      </c>
      <c r="K334" s="20">
        <v>268.92260449000003</v>
      </c>
      <c r="L334" s="20">
        <v>2412.59232965</v>
      </c>
      <c r="M334" s="18">
        <v>0.26</v>
      </c>
      <c r="N334" s="18">
        <v>0.04</v>
      </c>
      <c r="O334" s="17">
        <v>40068</v>
      </c>
      <c r="P334" s="17">
        <v>39095</v>
      </c>
      <c r="Q334" s="21">
        <v>40068</v>
      </c>
      <c r="R334" s="21">
        <v>5340</v>
      </c>
      <c r="S334" s="17" t="s">
        <v>64</v>
      </c>
      <c r="T334" s="17" t="s">
        <v>65</v>
      </c>
      <c r="U334" s="21">
        <v>54.65</v>
      </c>
      <c r="V334" s="21">
        <v>0</v>
      </c>
      <c r="W334" s="21">
        <v>0.6</v>
      </c>
      <c r="X334" s="21">
        <v>0.13500000000000001</v>
      </c>
      <c r="Y334" s="21">
        <f>W334*0.7</f>
        <v>0.42</v>
      </c>
      <c r="Z334" s="21">
        <f>X334*0.5</f>
        <v>6.7500000000000004E-2</v>
      </c>
      <c r="AA334" s="21">
        <v>0.5</v>
      </c>
      <c r="AB334" s="22">
        <v>9.4314784506441804E-2</v>
      </c>
      <c r="AC334">
        <f t="shared" si="32"/>
        <v>265</v>
      </c>
      <c r="AD334">
        <f t="shared" si="33"/>
        <v>0</v>
      </c>
      <c r="AE334">
        <f t="shared" si="34"/>
        <v>0</v>
      </c>
      <c r="AF334">
        <f>'TP Factors'!$D$5</f>
        <v>0.88209793191670816</v>
      </c>
      <c r="AG334">
        <f t="shared" si="35"/>
        <v>0</v>
      </c>
    </row>
    <row r="335" spans="1:33">
      <c r="A335" s="17" t="s">
        <v>56</v>
      </c>
      <c r="B335" s="17">
        <v>14</v>
      </c>
      <c r="C335" s="17" t="s">
        <v>57</v>
      </c>
      <c r="D335" s="18">
        <v>33.47</v>
      </c>
      <c r="E335" s="17" t="s">
        <v>58</v>
      </c>
      <c r="F335" s="17">
        <v>1234</v>
      </c>
      <c r="G335" s="19">
        <v>0</v>
      </c>
      <c r="H335" s="17" t="s">
        <v>59</v>
      </c>
      <c r="I335" s="17" t="s">
        <v>60</v>
      </c>
      <c r="J335" s="17">
        <v>93</v>
      </c>
      <c r="K335" s="20">
        <v>98.369954469700005</v>
      </c>
      <c r="L335" s="20">
        <v>356.07377018699998</v>
      </c>
      <c r="M335" s="18">
        <v>0.04</v>
      </c>
      <c r="N335" s="18">
        <v>0.01</v>
      </c>
      <c r="O335" s="17">
        <v>40082</v>
      </c>
      <c r="P335" s="17">
        <v>39109</v>
      </c>
      <c r="Q335" s="21">
        <v>40082</v>
      </c>
      <c r="R335" s="21">
        <v>5340</v>
      </c>
      <c r="S335" s="17" t="s">
        <v>61</v>
      </c>
      <c r="T335" s="17" t="s">
        <v>66</v>
      </c>
      <c r="U335" s="21">
        <v>54.65</v>
      </c>
      <c r="V335" s="21">
        <v>0</v>
      </c>
      <c r="W335" s="21">
        <v>0.6</v>
      </c>
      <c r="X335" s="21">
        <v>0.13500000000000001</v>
      </c>
      <c r="Y335" s="21">
        <f t="shared" ref="Y335:Y349" si="36">W335*0.7</f>
        <v>0.42</v>
      </c>
      <c r="Z335" s="21">
        <f t="shared" ref="Z335:Z349" si="37">X335*0.5</f>
        <v>6.7500000000000004E-2</v>
      </c>
      <c r="AA335" s="21">
        <v>0.5</v>
      </c>
      <c r="AB335" s="22">
        <v>6.9796383246056096E-2</v>
      </c>
      <c r="AC335">
        <f t="shared" si="32"/>
        <v>196</v>
      </c>
      <c r="AD335">
        <f t="shared" si="33"/>
        <v>0</v>
      </c>
      <c r="AE335">
        <f t="shared" si="34"/>
        <v>0</v>
      </c>
      <c r="AF335">
        <f>'TP Factors'!$D$5</f>
        <v>0.88209793191670816</v>
      </c>
      <c r="AG335">
        <f t="shared" si="35"/>
        <v>0</v>
      </c>
    </row>
    <row r="336" spans="1:33">
      <c r="A336" s="17" t="s">
        <v>56</v>
      </c>
      <c r="B336" s="17">
        <v>14</v>
      </c>
      <c r="C336" s="17" t="s">
        <v>57</v>
      </c>
      <c r="D336" s="18">
        <v>33.47</v>
      </c>
      <c r="E336" s="17" t="s">
        <v>58</v>
      </c>
      <c r="F336" s="17">
        <v>1234</v>
      </c>
      <c r="G336" s="19">
        <v>0</v>
      </c>
      <c r="H336" s="17" t="s">
        <v>59</v>
      </c>
      <c r="I336" s="17" t="s">
        <v>60</v>
      </c>
      <c r="J336" s="17">
        <v>201</v>
      </c>
      <c r="K336" s="20">
        <v>176.47485311</v>
      </c>
      <c r="L336" s="20">
        <v>771.31435779100002</v>
      </c>
      <c r="M336" s="18">
        <v>0.08</v>
      </c>
      <c r="N336" s="18">
        <v>0.01</v>
      </c>
      <c r="O336" s="17">
        <v>40090</v>
      </c>
      <c r="P336" s="17">
        <v>39117</v>
      </c>
      <c r="Q336" s="21">
        <v>40090</v>
      </c>
      <c r="R336" s="21">
        <v>5340</v>
      </c>
      <c r="S336" s="17" t="s">
        <v>61</v>
      </c>
      <c r="T336" s="17" t="s">
        <v>66</v>
      </c>
      <c r="U336" s="21">
        <v>54.65</v>
      </c>
      <c r="V336" s="21">
        <v>0</v>
      </c>
      <c r="W336" s="21">
        <v>0.6</v>
      </c>
      <c r="X336" s="21">
        <v>0.13500000000000001</v>
      </c>
      <c r="Y336" s="21">
        <f t="shared" si="36"/>
        <v>0.42</v>
      </c>
      <c r="Z336" s="21">
        <f t="shared" si="37"/>
        <v>6.7500000000000004E-2</v>
      </c>
      <c r="AA336" s="21">
        <v>0.5</v>
      </c>
      <c r="AB336" s="22">
        <v>7.2723281906834095E-2</v>
      </c>
      <c r="AC336">
        <f t="shared" si="32"/>
        <v>204</v>
      </c>
      <c r="AD336">
        <f t="shared" si="33"/>
        <v>0</v>
      </c>
      <c r="AE336">
        <f t="shared" si="34"/>
        <v>0</v>
      </c>
      <c r="AF336">
        <f>'TP Factors'!$D$5</f>
        <v>0.88209793191670816</v>
      </c>
      <c r="AG336">
        <f t="shared" si="35"/>
        <v>0</v>
      </c>
    </row>
    <row r="337" spans="1:33">
      <c r="A337" s="17" t="s">
        <v>56</v>
      </c>
      <c r="B337" s="17">
        <v>14</v>
      </c>
      <c r="C337" s="17" t="s">
        <v>57</v>
      </c>
      <c r="D337" s="18">
        <v>33.47</v>
      </c>
      <c r="E337" s="17" t="s">
        <v>58</v>
      </c>
      <c r="F337" s="17">
        <v>1234</v>
      </c>
      <c r="G337" s="19">
        <v>0</v>
      </c>
      <c r="H337" s="17" t="s">
        <v>59</v>
      </c>
      <c r="I337" s="17" t="s">
        <v>60</v>
      </c>
      <c r="J337" s="17">
        <v>272</v>
      </c>
      <c r="K337" s="20">
        <v>134.934007261</v>
      </c>
      <c r="L337" s="20">
        <v>1045.7397569899999</v>
      </c>
      <c r="M337" s="18">
        <v>0.11</v>
      </c>
      <c r="N337" s="18">
        <v>0.02</v>
      </c>
      <c r="O337" s="17">
        <v>40240</v>
      </c>
      <c r="P337" s="17">
        <v>39267</v>
      </c>
      <c r="Q337" s="21">
        <v>40240</v>
      </c>
      <c r="R337" s="21">
        <v>5340</v>
      </c>
      <c r="S337" s="17" t="s">
        <v>61</v>
      </c>
      <c r="T337" s="17" t="s">
        <v>66</v>
      </c>
      <c r="U337" s="21">
        <v>54.65</v>
      </c>
      <c r="V337" s="21">
        <v>0</v>
      </c>
      <c r="W337" s="21">
        <v>0.6</v>
      </c>
      <c r="X337" s="21">
        <v>0.13500000000000001</v>
      </c>
      <c r="Y337" s="21">
        <f t="shared" si="36"/>
        <v>0.42</v>
      </c>
      <c r="Z337" s="21">
        <f t="shared" si="37"/>
        <v>6.7500000000000004E-2</v>
      </c>
      <c r="AA337" s="21">
        <v>0.5</v>
      </c>
      <c r="AB337" s="22">
        <v>7.9830854757424394E-2</v>
      </c>
      <c r="AC337">
        <f t="shared" si="32"/>
        <v>224</v>
      </c>
      <c r="AD337">
        <f t="shared" si="33"/>
        <v>0</v>
      </c>
      <c r="AE337">
        <f t="shared" si="34"/>
        <v>0</v>
      </c>
      <c r="AF337">
        <f>'TP Factors'!$D$5</f>
        <v>0.88209793191670816</v>
      </c>
      <c r="AG337">
        <f t="shared" si="35"/>
        <v>0</v>
      </c>
    </row>
    <row r="338" spans="1:33">
      <c r="A338" s="17" t="s">
        <v>56</v>
      </c>
      <c r="B338" s="17">
        <v>14</v>
      </c>
      <c r="C338" s="17" t="s">
        <v>57</v>
      </c>
      <c r="D338" s="18">
        <v>33.47</v>
      </c>
      <c r="E338" s="17" t="s">
        <v>58</v>
      </c>
      <c r="F338" s="17">
        <v>1234</v>
      </c>
      <c r="G338" s="19">
        <v>0</v>
      </c>
      <c r="H338" s="17" t="s">
        <v>59</v>
      </c>
      <c r="I338" s="17" t="s">
        <v>60</v>
      </c>
      <c r="J338" s="17">
        <v>140</v>
      </c>
      <c r="K338" s="20">
        <v>96.980507447600004</v>
      </c>
      <c r="L338" s="20">
        <v>536.29024317599999</v>
      </c>
      <c r="M338" s="18">
        <v>0.06</v>
      </c>
      <c r="N338" s="18">
        <v>0.01</v>
      </c>
      <c r="O338" s="17">
        <v>40242</v>
      </c>
      <c r="P338" s="17">
        <v>39269</v>
      </c>
      <c r="Q338" s="21">
        <v>40242</v>
      </c>
      <c r="R338" s="21">
        <v>5340</v>
      </c>
      <c r="S338" s="17" t="s">
        <v>61</v>
      </c>
      <c r="T338" s="17" t="s">
        <v>66</v>
      </c>
      <c r="U338" s="21">
        <v>54.65</v>
      </c>
      <c r="V338" s="21">
        <v>0</v>
      </c>
      <c r="W338" s="21">
        <v>0.6</v>
      </c>
      <c r="X338" s="21">
        <v>0.13500000000000001</v>
      </c>
      <c r="Y338" s="21">
        <f t="shared" si="36"/>
        <v>0.42</v>
      </c>
      <c r="Z338" s="21">
        <f t="shared" si="37"/>
        <v>6.7500000000000004E-2</v>
      </c>
      <c r="AA338" s="21">
        <v>0.5</v>
      </c>
      <c r="AB338" s="22">
        <v>4.9432930574487402E-2</v>
      </c>
      <c r="AC338">
        <f t="shared" si="32"/>
        <v>139</v>
      </c>
      <c r="AD338">
        <f t="shared" si="33"/>
        <v>0</v>
      </c>
      <c r="AE338">
        <f t="shared" si="34"/>
        <v>0</v>
      </c>
      <c r="AF338">
        <f>'TP Factors'!$D$5</f>
        <v>0.88209793191670816</v>
      </c>
      <c r="AG338">
        <f t="shared" si="35"/>
        <v>0</v>
      </c>
    </row>
    <row r="339" spans="1:33">
      <c r="A339" s="17" t="s">
        <v>56</v>
      </c>
      <c r="B339" s="17">
        <v>14</v>
      </c>
      <c r="C339" s="17" t="s">
        <v>57</v>
      </c>
      <c r="D339" s="18">
        <v>33.47</v>
      </c>
      <c r="E339" s="17" t="s">
        <v>58</v>
      </c>
      <c r="F339" s="17">
        <v>1234</v>
      </c>
      <c r="G339" s="19">
        <v>0</v>
      </c>
      <c r="H339" s="17" t="s">
        <v>59</v>
      </c>
      <c r="I339" s="17" t="s">
        <v>60</v>
      </c>
      <c r="J339" s="17">
        <v>83</v>
      </c>
      <c r="K339" s="20">
        <v>86.394708126300003</v>
      </c>
      <c r="L339" s="20">
        <v>318.61251561400002</v>
      </c>
      <c r="M339" s="18">
        <v>0.03</v>
      </c>
      <c r="N339" s="18">
        <v>0.01</v>
      </c>
      <c r="O339" s="17">
        <v>40264</v>
      </c>
      <c r="P339" s="17">
        <v>39291</v>
      </c>
      <c r="Q339" s="21">
        <v>40264</v>
      </c>
      <c r="R339" s="21">
        <v>5340</v>
      </c>
      <c r="S339" s="17" t="s">
        <v>61</v>
      </c>
      <c r="T339" s="17" t="s">
        <v>66</v>
      </c>
      <c r="U339" s="21">
        <v>54.65</v>
      </c>
      <c r="V339" s="21">
        <v>0</v>
      </c>
      <c r="W339" s="21">
        <v>0.6</v>
      </c>
      <c r="X339" s="21">
        <v>0.13500000000000001</v>
      </c>
      <c r="Y339" s="21">
        <f t="shared" si="36"/>
        <v>0.42</v>
      </c>
      <c r="Z339" s="21">
        <f t="shared" si="37"/>
        <v>6.7500000000000004E-2</v>
      </c>
      <c r="AA339" s="21">
        <v>0.5</v>
      </c>
      <c r="AB339" s="22">
        <v>6.5189178587507293E-2</v>
      </c>
      <c r="AC339">
        <f t="shared" si="32"/>
        <v>183</v>
      </c>
      <c r="AD339">
        <f t="shared" si="33"/>
        <v>0</v>
      </c>
      <c r="AE339">
        <f t="shared" si="34"/>
        <v>0</v>
      </c>
      <c r="AF339">
        <f>'TP Factors'!$D$5</f>
        <v>0.88209793191670816</v>
      </c>
      <c r="AG339">
        <f t="shared" si="35"/>
        <v>0</v>
      </c>
    </row>
    <row r="340" spans="1:33">
      <c r="A340" s="17" t="s">
        <v>56</v>
      </c>
      <c r="B340" s="17">
        <v>14</v>
      </c>
      <c r="C340" s="17" t="s">
        <v>57</v>
      </c>
      <c r="D340" s="18">
        <v>33.47</v>
      </c>
      <c r="E340" s="17" t="s">
        <v>58</v>
      </c>
      <c r="F340" s="17">
        <v>1234</v>
      </c>
      <c r="G340" s="19">
        <v>0</v>
      </c>
      <c r="H340" s="17" t="s">
        <v>59</v>
      </c>
      <c r="I340" s="17" t="s">
        <v>60</v>
      </c>
      <c r="J340" s="17">
        <v>134</v>
      </c>
      <c r="K340" s="20">
        <v>99.476593260499996</v>
      </c>
      <c r="L340" s="20">
        <v>513.22350293099998</v>
      </c>
      <c r="M340" s="18">
        <v>0.06</v>
      </c>
      <c r="N340" s="18">
        <v>0.01</v>
      </c>
      <c r="O340" s="17">
        <v>40271</v>
      </c>
      <c r="P340" s="17">
        <v>39298</v>
      </c>
      <c r="Q340" s="21">
        <v>40271</v>
      </c>
      <c r="R340" s="21">
        <v>5340</v>
      </c>
      <c r="S340" s="17" t="s">
        <v>61</v>
      </c>
      <c r="T340" s="17" t="s">
        <v>66</v>
      </c>
      <c r="U340" s="21">
        <v>54.65</v>
      </c>
      <c r="V340" s="21">
        <v>0</v>
      </c>
      <c r="W340" s="21">
        <v>0.6</v>
      </c>
      <c r="X340" s="21">
        <v>0.13500000000000001</v>
      </c>
      <c r="Y340" s="21">
        <f t="shared" si="36"/>
        <v>0.42</v>
      </c>
      <c r="Z340" s="21">
        <f t="shared" si="37"/>
        <v>6.7500000000000004E-2</v>
      </c>
      <c r="AA340" s="21">
        <v>0.5</v>
      </c>
      <c r="AB340" s="22">
        <v>3.14620267307184E-2</v>
      </c>
      <c r="AC340">
        <f t="shared" si="32"/>
        <v>88</v>
      </c>
      <c r="AD340">
        <f t="shared" si="33"/>
        <v>0</v>
      </c>
      <c r="AE340">
        <f t="shared" si="34"/>
        <v>0</v>
      </c>
      <c r="AF340">
        <f>'TP Factors'!$D$5</f>
        <v>0.88209793191670816</v>
      </c>
      <c r="AG340">
        <f t="shared" si="35"/>
        <v>0</v>
      </c>
    </row>
    <row r="341" spans="1:33">
      <c r="A341" s="17" t="s">
        <v>56</v>
      </c>
      <c r="B341" s="17">
        <v>14</v>
      </c>
      <c r="C341" s="17" t="s">
        <v>57</v>
      </c>
      <c r="D341" s="18">
        <v>33.47</v>
      </c>
      <c r="E341" s="17" t="s">
        <v>58</v>
      </c>
      <c r="F341" s="17">
        <v>1234</v>
      </c>
      <c r="G341" s="19">
        <v>0</v>
      </c>
      <c r="H341" s="17" t="s">
        <v>59</v>
      </c>
      <c r="I341" s="17" t="s">
        <v>60</v>
      </c>
      <c r="J341" s="17">
        <v>7</v>
      </c>
      <c r="K341" s="20">
        <v>33.885756301000001</v>
      </c>
      <c r="L341" s="20">
        <v>25.5779558274</v>
      </c>
      <c r="M341" s="18">
        <v>0</v>
      </c>
      <c r="N341" s="18">
        <v>0</v>
      </c>
      <c r="O341" s="17">
        <v>40347</v>
      </c>
      <c r="P341" s="17">
        <v>39373</v>
      </c>
      <c r="Q341" s="21">
        <v>40347</v>
      </c>
      <c r="R341" s="21">
        <v>5340</v>
      </c>
      <c r="S341" s="17" t="s">
        <v>61</v>
      </c>
      <c r="T341" s="17" t="s">
        <v>66</v>
      </c>
      <c r="U341" s="21">
        <v>54.65</v>
      </c>
      <c r="V341" s="21">
        <v>0</v>
      </c>
      <c r="W341" s="21">
        <v>0.6</v>
      </c>
      <c r="X341" s="21">
        <v>0.13500000000000001</v>
      </c>
      <c r="Y341" s="21">
        <f t="shared" si="36"/>
        <v>0.42</v>
      </c>
      <c r="Z341" s="21">
        <f t="shared" si="37"/>
        <v>6.7500000000000004E-2</v>
      </c>
      <c r="AA341" s="21">
        <v>0.5</v>
      </c>
      <c r="AB341" s="22">
        <v>4.0271035324024604E-3</v>
      </c>
      <c r="AC341">
        <f t="shared" si="32"/>
        <v>11</v>
      </c>
      <c r="AD341">
        <f t="shared" si="33"/>
        <v>0</v>
      </c>
      <c r="AE341">
        <f t="shared" si="34"/>
        <v>0</v>
      </c>
      <c r="AF341">
        <f>'TP Factors'!$D$5</f>
        <v>0.88209793191670816</v>
      </c>
      <c r="AG341">
        <f t="shared" si="35"/>
        <v>0</v>
      </c>
    </row>
    <row r="342" spans="1:33">
      <c r="A342" s="17" t="s">
        <v>56</v>
      </c>
      <c r="B342" s="17">
        <v>14</v>
      </c>
      <c r="C342" s="17" t="s">
        <v>57</v>
      </c>
      <c r="D342" s="18">
        <v>33.47</v>
      </c>
      <c r="E342" s="17" t="s">
        <v>58</v>
      </c>
      <c r="F342" s="17">
        <v>1234</v>
      </c>
      <c r="G342" s="19">
        <v>0</v>
      </c>
      <c r="H342" s="17" t="s">
        <v>59</v>
      </c>
      <c r="I342" s="17" t="s">
        <v>60</v>
      </c>
      <c r="J342" s="17">
        <v>492</v>
      </c>
      <c r="K342" s="20">
        <v>261.415837098</v>
      </c>
      <c r="L342" s="20">
        <v>1891.1936244200001</v>
      </c>
      <c r="M342" s="18">
        <v>0.21</v>
      </c>
      <c r="N342" s="18">
        <v>0.03</v>
      </c>
      <c r="O342" s="17">
        <v>40348</v>
      </c>
      <c r="P342" s="17">
        <v>39374</v>
      </c>
      <c r="Q342" s="21">
        <v>40348</v>
      </c>
      <c r="R342" s="21">
        <v>5340</v>
      </c>
      <c r="S342" s="17" t="s">
        <v>64</v>
      </c>
      <c r="T342" s="17" t="s">
        <v>65</v>
      </c>
      <c r="U342" s="21">
        <v>54.65</v>
      </c>
      <c r="V342" s="21">
        <v>0</v>
      </c>
      <c r="W342" s="21">
        <v>0.6</v>
      </c>
      <c r="X342" s="21">
        <v>0.13500000000000001</v>
      </c>
      <c r="Y342" s="21">
        <f t="shared" si="36"/>
        <v>0.42</v>
      </c>
      <c r="Z342" s="21">
        <f t="shared" si="37"/>
        <v>6.7500000000000004E-2</v>
      </c>
      <c r="AA342" s="21">
        <v>0.5</v>
      </c>
      <c r="AB342" s="22">
        <v>1.06327129587974E-2</v>
      </c>
      <c r="AC342">
        <f t="shared" si="32"/>
        <v>30</v>
      </c>
      <c r="AD342">
        <f t="shared" si="33"/>
        <v>0</v>
      </c>
      <c r="AE342">
        <f t="shared" si="34"/>
        <v>0</v>
      </c>
      <c r="AF342">
        <f>'TP Factors'!$D$5</f>
        <v>0.88209793191670816</v>
      </c>
      <c r="AG342">
        <f t="shared" si="35"/>
        <v>0</v>
      </c>
    </row>
    <row r="343" spans="1:33">
      <c r="A343" s="17" t="s">
        <v>56</v>
      </c>
      <c r="B343" s="17">
        <v>14</v>
      </c>
      <c r="C343" s="17" t="s">
        <v>57</v>
      </c>
      <c r="D343" s="18">
        <v>33.47</v>
      </c>
      <c r="E343" s="17" t="s">
        <v>58</v>
      </c>
      <c r="F343" s="17">
        <v>1234</v>
      </c>
      <c r="G343" s="19">
        <v>0</v>
      </c>
      <c r="H343" s="17" t="s">
        <v>59</v>
      </c>
      <c r="I343" s="17" t="s">
        <v>60</v>
      </c>
      <c r="J343" s="17">
        <v>238</v>
      </c>
      <c r="K343" s="20">
        <v>248.348190832</v>
      </c>
      <c r="L343" s="20">
        <v>913.29364408499998</v>
      </c>
      <c r="M343" s="18">
        <v>0.1</v>
      </c>
      <c r="N343" s="18">
        <v>0.02</v>
      </c>
      <c r="O343" s="17">
        <v>40356</v>
      </c>
      <c r="P343" s="17">
        <v>39382</v>
      </c>
      <c r="Q343" s="21">
        <v>40356</v>
      </c>
      <c r="R343" s="21">
        <v>5340</v>
      </c>
      <c r="S343" s="17" t="s">
        <v>61</v>
      </c>
      <c r="T343" s="17" t="s">
        <v>66</v>
      </c>
      <c r="U343" s="21">
        <v>54.65</v>
      </c>
      <c r="V343" s="21">
        <v>0</v>
      </c>
      <c r="W343" s="21">
        <v>0.6</v>
      </c>
      <c r="X343" s="21">
        <v>0.13500000000000001</v>
      </c>
      <c r="Y343" s="21">
        <f t="shared" si="36"/>
        <v>0.42</v>
      </c>
      <c r="Z343" s="21">
        <f t="shared" si="37"/>
        <v>6.7500000000000004E-2</v>
      </c>
      <c r="AA343" s="21">
        <v>0.5</v>
      </c>
      <c r="AB343" s="22">
        <v>7.7641168922371301E-2</v>
      </c>
      <c r="AC343">
        <f t="shared" si="32"/>
        <v>218</v>
      </c>
      <c r="AD343">
        <f t="shared" si="33"/>
        <v>0</v>
      </c>
      <c r="AE343">
        <f t="shared" si="34"/>
        <v>0</v>
      </c>
      <c r="AF343">
        <f>'TP Factors'!$D$5</f>
        <v>0.88209793191670816</v>
      </c>
      <c r="AG343">
        <f t="shared" si="35"/>
        <v>0</v>
      </c>
    </row>
    <row r="344" spans="1:33">
      <c r="A344" s="17" t="s">
        <v>56</v>
      </c>
      <c r="B344" s="17">
        <v>17</v>
      </c>
      <c r="C344" s="17" t="s">
        <v>80</v>
      </c>
      <c r="D344" s="18">
        <v>32.369999999999997</v>
      </c>
      <c r="E344" s="17" t="s">
        <v>58</v>
      </c>
      <c r="F344" s="17">
        <v>1234</v>
      </c>
      <c r="G344" s="19">
        <v>45</v>
      </c>
      <c r="H344" s="17" t="s">
        <v>59</v>
      </c>
      <c r="I344" s="17" t="s">
        <v>60</v>
      </c>
      <c r="J344" s="17">
        <v>304</v>
      </c>
      <c r="K344" s="20">
        <v>119.384219558</v>
      </c>
      <c r="L344" s="20">
        <v>887.69889324200005</v>
      </c>
      <c r="M344" s="18">
        <v>0.26</v>
      </c>
      <c r="N344" s="18">
        <v>7.0000000000000007E-2</v>
      </c>
      <c r="O344" s="17">
        <v>42926</v>
      </c>
      <c r="P344" s="17">
        <v>41915</v>
      </c>
      <c r="Q344" s="21">
        <v>42926</v>
      </c>
      <c r="R344" s="21">
        <v>8140</v>
      </c>
      <c r="S344" s="17" t="s">
        <v>61</v>
      </c>
      <c r="T344" s="17" t="s">
        <v>81</v>
      </c>
      <c r="U344" s="21">
        <v>54.65</v>
      </c>
      <c r="V344" s="21">
        <v>0</v>
      </c>
      <c r="W344" s="21">
        <v>1.18</v>
      </c>
      <c r="X344" s="21">
        <v>0.48</v>
      </c>
      <c r="Y344" s="21">
        <f t="shared" si="36"/>
        <v>0.82599999999999996</v>
      </c>
      <c r="Z344" s="21">
        <f t="shared" si="37"/>
        <v>0.24</v>
      </c>
      <c r="AA344" s="21">
        <v>0.70299999999999996</v>
      </c>
      <c r="AB344" s="22">
        <v>1.6599640572020902E-2</v>
      </c>
      <c r="AC344">
        <f t="shared" si="32"/>
        <v>66</v>
      </c>
      <c r="AD344">
        <f t="shared" si="33"/>
        <v>0</v>
      </c>
      <c r="AE344">
        <f t="shared" si="34"/>
        <v>0</v>
      </c>
      <c r="AF344">
        <f>'TP Factors'!$D$5</f>
        <v>0.88209793191670816</v>
      </c>
      <c r="AG344">
        <f t="shared" si="35"/>
        <v>0</v>
      </c>
    </row>
    <row r="345" spans="1:33">
      <c r="A345" s="17" t="s">
        <v>56</v>
      </c>
      <c r="B345" s="17">
        <v>14</v>
      </c>
      <c r="C345" s="17" t="s">
        <v>57</v>
      </c>
      <c r="D345" s="18">
        <v>33.47</v>
      </c>
      <c r="E345" s="17" t="s">
        <v>58</v>
      </c>
      <c r="F345" s="17">
        <v>1234</v>
      </c>
      <c r="G345" s="19">
        <v>45</v>
      </c>
      <c r="H345" s="17" t="s">
        <v>59</v>
      </c>
      <c r="I345" s="17" t="s">
        <v>60</v>
      </c>
      <c r="J345" s="17">
        <v>768</v>
      </c>
      <c r="K345" s="20">
        <v>241.11781665999999</v>
      </c>
      <c r="L345" s="20">
        <v>2096.9148835300002</v>
      </c>
      <c r="M345" s="18">
        <v>0.65</v>
      </c>
      <c r="N345" s="18">
        <v>0.18</v>
      </c>
      <c r="O345" s="17">
        <v>42227</v>
      </c>
      <c r="P345" s="17">
        <v>41229</v>
      </c>
      <c r="Q345" s="21">
        <v>42227</v>
      </c>
      <c r="R345" s="21">
        <v>8140</v>
      </c>
      <c r="S345" s="17" t="s">
        <v>61</v>
      </c>
      <c r="T345" s="17" t="s">
        <v>81</v>
      </c>
      <c r="U345" s="21">
        <v>54.65</v>
      </c>
      <c r="V345" s="21">
        <v>0</v>
      </c>
      <c r="W345" s="21">
        <v>1.18</v>
      </c>
      <c r="X345" s="21">
        <v>0.48</v>
      </c>
      <c r="Y345" s="21">
        <f t="shared" si="36"/>
        <v>0.82599999999999996</v>
      </c>
      <c r="Z345" s="21">
        <f t="shared" si="37"/>
        <v>0.24</v>
      </c>
      <c r="AA345" s="21">
        <v>0.70299999999999996</v>
      </c>
      <c r="AB345" s="22">
        <v>2.8653858969590001E-5</v>
      </c>
      <c r="AC345">
        <f t="shared" si="32"/>
        <v>0</v>
      </c>
      <c r="AD345">
        <f t="shared" si="33"/>
        <v>0</v>
      </c>
      <c r="AE345">
        <f t="shared" si="34"/>
        <v>0</v>
      </c>
      <c r="AF345">
        <f>'TP Factors'!$D$5</f>
        <v>0.88209793191670816</v>
      </c>
      <c r="AG345">
        <f t="shared" si="35"/>
        <v>0</v>
      </c>
    </row>
    <row r="346" spans="1:33">
      <c r="A346" s="17" t="s">
        <v>56</v>
      </c>
      <c r="B346" s="17">
        <v>14</v>
      </c>
      <c r="C346" s="17" t="s">
        <v>57</v>
      </c>
      <c r="D346" s="18">
        <v>33.47</v>
      </c>
      <c r="E346" s="17" t="s">
        <v>58</v>
      </c>
      <c r="F346" s="17">
        <v>1234</v>
      </c>
      <c r="G346" s="19">
        <v>98</v>
      </c>
      <c r="H346" s="17" t="s">
        <v>59</v>
      </c>
      <c r="I346" s="17" t="s">
        <v>60</v>
      </c>
      <c r="J346" s="17">
        <v>9234</v>
      </c>
      <c r="K346" s="20">
        <v>677.82585296800005</v>
      </c>
      <c r="L346" s="20">
        <v>24495.984871299999</v>
      </c>
      <c r="M346" s="18">
        <v>11.63</v>
      </c>
      <c r="N346" s="18">
        <v>2.21</v>
      </c>
      <c r="O346" s="17">
        <v>39599</v>
      </c>
      <c r="P346" s="17">
        <v>38629</v>
      </c>
      <c r="Q346" s="21">
        <v>39599</v>
      </c>
      <c r="R346" s="21">
        <v>1750</v>
      </c>
      <c r="S346" s="17" t="s">
        <v>61</v>
      </c>
      <c r="T346" s="17" t="s">
        <v>86</v>
      </c>
      <c r="U346" s="21">
        <v>54.65</v>
      </c>
      <c r="V346" s="21">
        <v>0</v>
      </c>
      <c r="W346" s="21">
        <v>1.8</v>
      </c>
      <c r="X346" s="21">
        <v>0.47799999999999998</v>
      </c>
      <c r="Y346" s="21">
        <f t="shared" si="36"/>
        <v>1.26</v>
      </c>
      <c r="Z346" s="21">
        <f t="shared" si="37"/>
        <v>0.23899999999999999</v>
      </c>
      <c r="AA346" s="21">
        <v>0.72399999999999998</v>
      </c>
      <c r="AB346" s="22">
        <v>1.09069725225015E-2</v>
      </c>
      <c r="AC346">
        <f t="shared" si="32"/>
        <v>44</v>
      </c>
      <c r="AD346">
        <f t="shared" si="33"/>
        <v>0</v>
      </c>
      <c r="AE346">
        <f t="shared" si="34"/>
        <v>0</v>
      </c>
      <c r="AF346">
        <f>'TP Factors'!$D$5</f>
        <v>0.88209793191670816</v>
      </c>
      <c r="AG346">
        <f t="shared" si="35"/>
        <v>0</v>
      </c>
    </row>
    <row r="347" spans="1:33">
      <c r="A347" s="17" t="s">
        <v>56</v>
      </c>
      <c r="B347" s="17">
        <v>14</v>
      </c>
      <c r="C347" s="17" t="s">
        <v>57</v>
      </c>
      <c r="D347" s="18">
        <v>33.47</v>
      </c>
      <c r="E347" s="17" t="s">
        <v>58</v>
      </c>
      <c r="F347" s="17">
        <v>1234</v>
      </c>
      <c r="G347" s="19">
        <v>98</v>
      </c>
      <c r="H347" s="17" t="s">
        <v>59</v>
      </c>
      <c r="I347" s="17" t="s">
        <v>60</v>
      </c>
      <c r="J347" s="17">
        <v>3485</v>
      </c>
      <c r="K347" s="20">
        <v>430.967808187</v>
      </c>
      <c r="L347" s="20">
        <v>9246.1018135699996</v>
      </c>
      <c r="M347" s="18">
        <v>4.3899999999999997</v>
      </c>
      <c r="N347" s="18">
        <v>0.83</v>
      </c>
      <c r="O347" s="17">
        <v>39638</v>
      </c>
      <c r="P347" s="17">
        <v>38668</v>
      </c>
      <c r="Q347" s="21">
        <v>39638</v>
      </c>
      <c r="R347" s="21">
        <v>1750</v>
      </c>
      <c r="S347" s="17" t="s">
        <v>61</v>
      </c>
      <c r="T347" s="17" t="s">
        <v>86</v>
      </c>
      <c r="U347" s="21">
        <v>54.65</v>
      </c>
      <c r="V347" s="21">
        <v>0</v>
      </c>
      <c r="W347" s="21">
        <v>1.8</v>
      </c>
      <c r="X347" s="21">
        <v>0.47799999999999998</v>
      </c>
      <c r="Y347" s="21">
        <f t="shared" si="36"/>
        <v>1.26</v>
      </c>
      <c r="Z347" s="21">
        <f t="shared" si="37"/>
        <v>0.23899999999999999</v>
      </c>
      <c r="AA347" s="21">
        <v>0.72399999999999998</v>
      </c>
      <c r="AB347" s="22">
        <v>7.7370466613423802E-3</v>
      </c>
      <c r="AC347">
        <f t="shared" si="32"/>
        <v>31</v>
      </c>
      <c r="AD347">
        <f t="shared" si="33"/>
        <v>0</v>
      </c>
      <c r="AE347">
        <f t="shared" si="34"/>
        <v>0</v>
      </c>
      <c r="AF347">
        <f>'TP Factors'!$D$5</f>
        <v>0.88209793191670816</v>
      </c>
      <c r="AG347">
        <f t="shared" si="35"/>
        <v>0</v>
      </c>
    </row>
    <row r="348" spans="1:33">
      <c r="A348" s="17" t="s">
        <v>56</v>
      </c>
      <c r="B348" s="17">
        <v>14</v>
      </c>
      <c r="C348" s="17" t="s">
        <v>57</v>
      </c>
      <c r="D348" s="18">
        <v>33.47</v>
      </c>
      <c r="E348" s="17" t="s">
        <v>58</v>
      </c>
      <c r="F348" s="17">
        <v>1234</v>
      </c>
      <c r="G348" s="19">
        <v>98</v>
      </c>
      <c r="H348" s="17" t="s">
        <v>59</v>
      </c>
      <c r="I348" s="17" t="s">
        <v>60</v>
      </c>
      <c r="J348" s="17">
        <v>457</v>
      </c>
      <c r="K348" s="20">
        <v>153.348685496</v>
      </c>
      <c r="L348" s="20">
        <v>1050.88063195</v>
      </c>
      <c r="M348" s="18">
        <v>0.57999999999999996</v>
      </c>
      <c r="N348" s="18">
        <v>0.11</v>
      </c>
      <c r="O348" s="17">
        <v>39820</v>
      </c>
      <c r="P348" s="17">
        <v>38847</v>
      </c>
      <c r="Q348" s="21">
        <v>39820</v>
      </c>
      <c r="R348" s="21">
        <v>1750</v>
      </c>
      <c r="S348" s="17" t="s">
        <v>69</v>
      </c>
      <c r="T348" s="17" t="s">
        <v>88</v>
      </c>
      <c r="U348" s="21">
        <v>54.65</v>
      </c>
      <c r="V348" s="21">
        <v>0</v>
      </c>
      <c r="W348" s="21">
        <v>1.8</v>
      </c>
      <c r="X348" s="21">
        <v>0.47799999999999998</v>
      </c>
      <c r="Y348" s="21">
        <f t="shared" si="36"/>
        <v>1.26</v>
      </c>
      <c r="Z348" s="21">
        <f t="shared" si="37"/>
        <v>0.23899999999999999</v>
      </c>
      <c r="AA348" s="21">
        <v>0.83599999999999997</v>
      </c>
      <c r="AB348" s="22">
        <v>3.4153635933775999E-4</v>
      </c>
      <c r="AC348">
        <f t="shared" si="32"/>
        <v>2</v>
      </c>
      <c r="AD348">
        <f t="shared" si="33"/>
        <v>0</v>
      </c>
      <c r="AE348">
        <f t="shared" si="34"/>
        <v>0</v>
      </c>
      <c r="AF348">
        <f>'TP Factors'!$D$5</f>
        <v>0.88209793191670816</v>
      </c>
      <c r="AG348">
        <f t="shared" si="35"/>
        <v>0</v>
      </c>
    </row>
    <row r="349" spans="1:33">
      <c r="A349" s="17" t="s">
        <v>56</v>
      </c>
      <c r="B349" s="17">
        <v>14</v>
      </c>
      <c r="C349" s="17" t="s">
        <v>57</v>
      </c>
      <c r="D349" s="18">
        <v>33.47</v>
      </c>
      <c r="E349" s="17" t="s">
        <v>58</v>
      </c>
      <c r="F349" s="17">
        <v>1234</v>
      </c>
      <c r="G349" s="19">
        <v>98</v>
      </c>
      <c r="H349" s="17" t="s">
        <v>59</v>
      </c>
      <c r="I349" s="17" t="s">
        <v>60</v>
      </c>
      <c r="J349" s="17">
        <v>4493</v>
      </c>
      <c r="K349" s="20">
        <v>721.71511251499999</v>
      </c>
      <c r="L349" s="20">
        <v>12691.685163800001</v>
      </c>
      <c r="M349" s="18">
        <v>5.66</v>
      </c>
      <c r="N349" s="18">
        <v>1.07</v>
      </c>
      <c r="O349" s="17">
        <v>37716</v>
      </c>
      <c r="P349" s="17">
        <v>36768</v>
      </c>
      <c r="Q349" s="21">
        <v>37716</v>
      </c>
      <c r="R349" s="21">
        <v>1750</v>
      </c>
      <c r="S349" s="17" t="s">
        <v>90</v>
      </c>
      <c r="T349" s="17" t="s">
        <v>91</v>
      </c>
      <c r="U349" s="21">
        <v>54.65</v>
      </c>
      <c r="V349" s="21">
        <v>0</v>
      </c>
      <c r="W349" s="21">
        <v>1.8</v>
      </c>
      <c r="X349" s="21">
        <v>0.47799999999999998</v>
      </c>
      <c r="Y349" s="21">
        <f t="shared" si="36"/>
        <v>1.26</v>
      </c>
      <c r="Z349" s="21">
        <f t="shared" si="37"/>
        <v>0.23899999999999999</v>
      </c>
      <c r="AA349" s="21">
        <v>0.68</v>
      </c>
      <c r="AB349" s="22">
        <v>4.7755238926030699E-3</v>
      </c>
      <c r="AC349">
        <f t="shared" si="32"/>
        <v>18</v>
      </c>
      <c r="AD349">
        <f t="shared" si="33"/>
        <v>0</v>
      </c>
      <c r="AE349">
        <f t="shared" si="34"/>
        <v>0</v>
      </c>
      <c r="AF349">
        <f>'TP Factors'!$D$5</f>
        <v>0.88209793191670816</v>
      </c>
      <c r="AG349">
        <f t="shared" si="35"/>
        <v>0</v>
      </c>
    </row>
    <row r="350" spans="1:33">
      <c r="AB350" s="22">
        <f>SUM(AB2:AB349)</f>
        <v>715.68001250256816</v>
      </c>
      <c r="AD350">
        <f>SUM(AD2:AD349)</f>
        <v>4536</v>
      </c>
      <c r="AG350">
        <f>SUM(AG2:AG349)</f>
        <v>1055.7999999999997</v>
      </c>
    </row>
  </sheetData>
  <sortState ref="A2:Z349">
    <sortCondition descending="1" ref="V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350"/>
  <sheetViews>
    <sheetView topLeftCell="N1" workbookViewId="0">
      <pane ySplit="1" topLeftCell="A317" activePane="bottomLeft" state="frozen"/>
      <selection activeCell="O1" sqref="O1"/>
      <selection pane="bottomLeft" activeCell="Y349" sqref="Y349"/>
    </sheetView>
  </sheetViews>
  <sheetFormatPr defaultRowHeight="12.75"/>
  <cols>
    <col min="1" max="1" width="8.7109375" style="17" bestFit="1" customWidth="1"/>
    <col min="2" max="2" width="11.28515625" style="17" bestFit="1" customWidth="1"/>
    <col min="3" max="3" width="13.28515625" style="17" bestFit="1" customWidth="1"/>
    <col min="4" max="4" width="10.28515625" style="18" bestFit="1" customWidth="1"/>
    <col min="5" max="5" width="10" style="17" bestFit="1" customWidth="1"/>
    <col min="6" max="6" width="11" style="17" bestFit="1" customWidth="1"/>
    <col min="7" max="7" width="10.5703125" style="19" bestFit="1" customWidth="1"/>
    <col min="8" max="8" width="8.42578125" style="17" bestFit="1" customWidth="1"/>
    <col min="9" max="9" width="11.42578125" style="17" bestFit="1" customWidth="1"/>
    <col min="10" max="10" width="12" style="17" bestFit="1" customWidth="1"/>
    <col min="11" max="11" width="17.85546875" style="20" bestFit="1" customWidth="1"/>
    <col min="12" max="12" width="18.85546875" style="20" bestFit="1" customWidth="1"/>
    <col min="13" max="14" width="7" style="18" bestFit="1" customWidth="1"/>
    <col min="15" max="16" width="6" style="17" bestFit="1" customWidth="1"/>
    <col min="17" max="17" width="12.5703125" style="21" bestFit="1" customWidth="1"/>
    <col min="18" max="18" width="11.5703125" style="21" bestFit="1" customWidth="1"/>
    <col min="19" max="19" width="10" style="17" bestFit="1" customWidth="1"/>
    <col min="20" max="20" width="14" style="21" bestFit="1" customWidth="1"/>
    <col min="21" max="21" width="13.42578125" style="21" bestFit="1" customWidth="1"/>
    <col min="22" max="23" width="8.5703125" style="21" bestFit="1" customWidth="1"/>
    <col min="24" max="25" width="8.5703125" style="21" customWidth="1"/>
    <col min="26" max="26" width="8.5703125" style="21" bestFit="1" customWidth="1"/>
    <col min="27" max="27" width="22" style="22" bestFit="1" customWidth="1"/>
    <col min="28" max="28" width="14.28515625" customWidth="1"/>
    <col min="32" max="32" width="14" customWidth="1"/>
  </cols>
  <sheetData>
    <row r="1" spans="1:32" ht="25.5">
      <c r="A1" s="17" t="s">
        <v>30</v>
      </c>
      <c r="B1" s="17" t="s">
        <v>31</v>
      </c>
      <c r="C1" s="17" t="s">
        <v>32</v>
      </c>
      <c r="D1" s="18" t="s">
        <v>33</v>
      </c>
      <c r="E1" s="17" t="s">
        <v>34</v>
      </c>
      <c r="F1" s="17" t="s">
        <v>35</v>
      </c>
      <c r="G1" s="19" t="s">
        <v>36</v>
      </c>
      <c r="H1" s="17" t="s">
        <v>37</v>
      </c>
      <c r="I1" s="17" t="s">
        <v>38</v>
      </c>
      <c r="J1" s="17" t="s">
        <v>39</v>
      </c>
      <c r="K1" s="20" t="s">
        <v>40</v>
      </c>
      <c r="L1" s="20" t="s">
        <v>41</v>
      </c>
      <c r="M1" s="18" t="s">
        <v>42</v>
      </c>
      <c r="N1" s="18" t="s">
        <v>43</v>
      </c>
      <c r="O1" s="17" t="s">
        <v>44</v>
      </c>
      <c r="P1" s="17" t="s">
        <v>45</v>
      </c>
      <c r="Q1" s="21" t="s">
        <v>46</v>
      </c>
      <c r="R1" s="21" t="s">
        <v>47</v>
      </c>
      <c r="S1" s="17" t="s">
        <v>48</v>
      </c>
      <c r="T1" s="21" t="s">
        <v>50</v>
      </c>
      <c r="U1" s="21" t="s">
        <v>51</v>
      </c>
      <c r="V1" s="21" t="s">
        <v>52</v>
      </c>
      <c r="W1" s="21" t="s">
        <v>53</v>
      </c>
      <c r="X1" s="23" t="s">
        <v>97</v>
      </c>
      <c r="Y1" s="23" t="s">
        <v>98</v>
      </c>
      <c r="Z1" s="21" t="s">
        <v>54</v>
      </c>
      <c r="AA1" s="22" t="s">
        <v>55</v>
      </c>
      <c r="AB1" s="24" t="s">
        <v>99</v>
      </c>
      <c r="AC1" s="24" t="s">
        <v>100</v>
      </c>
      <c r="AD1" s="24" t="s">
        <v>101</v>
      </c>
      <c r="AE1" s="24" t="s">
        <v>102</v>
      </c>
      <c r="AF1" s="24" t="s">
        <v>103</v>
      </c>
    </row>
    <row r="2" spans="1:32">
      <c r="A2" s="17" t="s">
        <v>56</v>
      </c>
      <c r="B2" s="17">
        <v>14</v>
      </c>
      <c r="C2" s="17" t="s">
        <v>57</v>
      </c>
      <c r="D2" s="18">
        <v>33.47</v>
      </c>
      <c r="E2" s="17" t="s">
        <v>58</v>
      </c>
      <c r="F2" s="17">
        <v>3456</v>
      </c>
      <c r="G2" s="19">
        <v>0</v>
      </c>
      <c r="H2" s="17" t="s">
        <v>59</v>
      </c>
      <c r="I2" s="17" t="s">
        <v>60</v>
      </c>
      <c r="J2" s="17">
        <v>7</v>
      </c>
      <c r="K2" s="20">
        <v>39.346344755099999</v>
      </c>
      <c r="L2" s="20">
        <v>46.347039836199997</v>
      </c>
      <c r="M2" s="18">
        <v>0</v>
      </c>
      <c r="N2" s="18">
        <v>0</v>
      </c>
      <c r="O2" s="17">
        <v>38638</v>
      </c>
      <c r="P2" s="17">
        <v>37683</v>
      </c>
      <c r="Q2" s="21">
        <v>38638</v>
      </c>
      <c r="R2" s="21">
        <v>3100</v>
      </c>
      <c r="S2" s="17" t="s">
        <v>61</v>
      </c>
      <c r="T2" s="21">
        <v>54.65</v>
      </c>
      <c r="U2" s="21">
        <v>1</v>
      </c>
      <c r="V2" s="21">
        <v>1.2</v>
      </c>
      <c r="W2" s="21">
        <v>6.4000000000000001E-2</v>
      </c>
      <c r="X2" s="21">
        <f>V2</f>
        <v>1.2</v>
      </c>
      <c r="Y2" s="21">
        <f>W2</f>
        <v>6.4000000000000001E-2</v>
      </c>
      <c r="Z2" s="21">
        <v>0.41099999999999998</v>
      </c>
      <c r="AA2" s="22">
        <v>1.2057541726544E-4</v>
      </c>
      <c r="AB2">
        <f>ROUND(AA2*Z2*T2*102.79,0)</f>
        <v>0</v>
      </c>
      <c r="AC2">
        <f>ROUND(X2*AB2*0.002205,0)</f>
        <v>0</v>
      </c>
      <c r="AD2">
        <f>ROUND(Y2*AB2*0.002205,1)</f>
        <v>0</v>
      </c>
      <c r="AE2">
        <f>'TP Factors'!$D$5</f>
        <v>0.88209793191670816</v>
      </c>
      <c r="AF2">
        <f>ROUND(AD2*AE2,1)</f>
        <v>0</v>
      </c>
    </row>
    <row r="3" spans="1:32">
      <c r="A3" s="17" t="s">
        <v>56</v>
      </c>
      <c r="B3" s="17">
        <v>14</v>
      </c>
      <c r="C3" s="17" t="s">
        <v>57</v>
      </c>
      <c r="D3" s="18">
        <v>33.47</v>
      </c>
      <c r="E3" s="17" t="s">
        <v>58</v>
      </c>
      <c r="F3" s="17">
        <v>3456</v>
      </c>
      <c r="G3" s="19">
        <v>30.5</v>
      </c>
      <c r="H3" s="17" t="s">
        <v>59</v>
      </c>
      <c r="I3" s="17" t="s">
        <v>60</v>
      </c>
      <c r="J3" s="17">
        <v>35516</v>
      </c>
      <c r="K3" s="20">
        <v>7868.9235159199998</v>
      </c>
      <c r="L3" s="20">
        <v>254530.26992699999</v>
      </c>
      <c r="M3" s="18">
        <v>68.19</v>
      </c>
      <c r="N3" s="18">
        <v>17.97</v>
      </c>
      <c r="O3" s="17">
        <v>39670</v>
      </c>
      <c r="P3" s="17">
        <v>38700</v>
      </c>
      <c r="Q3" s="21">
        <v>39670</v>
      </c>
      <c r="R3" s="21">
        <v>3100</v>
      </c>
      <c r="S3" s="17" t="s">
        <v>61</v>
      </c>
      <c r="T3" s="21">
        <v>54.65</v>
      </c>
      <c r="U3" s="21">
        <v>1</v>
      </c>
      <c r="V3" s="21">
        <v>1.2</v>
      </c>
      <c r="W3" s="21">
        <v>6.4000000000000001E-2</v>
      </c>
      <c r="X3" s="21">
        <f t="shared" ref="X3:Y66" si="0">V3</f>
        <v>1.2</v>
      </c>
      <c r="Y3" s="21">
        <f t="shared" si="0"/>
        <v>6.4000000000000001E-2</v>
      </c>
      <c r="Z3" s="21">
        <v>0.41099999999999998</v>
      </c>
      <c r="AA3" s="22">
        <v>13.347015644600001</v>
      </c>
      <c r="AB3">
        <f t="shared" ref="AB3:AB66" si="1">ROUND(AA3*Z3*T3*102.79,0)</f>
        <v>30815</v>
      </c>
      <c r="AC3">
        <f t="shared" ref="AC3:AC66" si="2">ROUND(X3*AB3*0.002205,0)</f>
        <v>82</v>
      </c>
      <c r="AD3">
        <f t="shared" ref="AD3:AD66" si="3">ROUND(Y3*AB3*0.002205,1)</f>
        <v>4.3</v>
      </c>
      <c r="AE3">
        <f>'TP Factors'!$D$5</f>
        <v>0.88209793191670816</v>
      </c>
      <c r="AF3">
        <f t="shared" ref="AF3:AF66" si="4">ROUND(AD3*AE3,1)</f>
        <v>3.8</v>
      </c>
    </row>
    <row r="4" spans="1:32">
      <c r="A4" s="17" t="s">
        <v>56</v>
      </c>
      <c r="B4" s="17">
        <v>14</v>
      </c>
      <c r="C4" s="17" t="s">
        <v>57</v>
      </c>
      <c r="D4" s="18">
        <v>33.47</v>
      </c>
      <c r="E4" s="17" t="s">
        <v>58</v>
      </c>
      <c r="F4" s="17">
        <v>3456</v>
      </c>
      <c r="G4" s="19">
        <v>30.5</v>
      </c>
      <c r="H4" s="17" t="s">
        <v>59</v>
      </c>
      <c r="I4" s="17" t="s">
        <v>60</v>
      </c>
      <c r="J4" s="17">
        <v>38622</v>
      </c>
      <c r="K4" s="20">
        <v>6810.6451211900003</v>
      </c>
      <c r="L4" s="20">
        <v>276789.69302300003</v>
      </c>
      <c r="M4" s="18">
        <v>74.150000000000006</v>
      </c>
      <c r="N4" s="18">
        <v>19.54</v>
      </c>
      <c r="O4" s="17">
        <v>39819</v>
      </c>
      <c r="P4" s="17">
        <v>38846</v>
      </c>
      <c r="Q4" s="21">
        <v>39819</v>
      </c>
      <c r="R4" s="21">
        <v>3100</v>
      </c>
      <c r="S4" s="17" t="s">
        <v>61</v>
      </c>
      <c r="T4" s="21">
        <v>54.65</v>
      </c>
      <c r="U4" s="21">
        <v>1</v>
      </c>
      <c r="V4" s="21">
        <v>1.2</v>
      </c>
      <c r="W4" s="21">
        <v>6.4000000000000001E-2</v>
      </c>
      <c r="X4" s="21">
        <f t="shared" si="0"/>
        <v>1.2</v>
      </c>
      <c r="Y4" s="21">
        <f t="shared" si="0"/>
        <v>6.4000000000000001E-2</v>
      </c>
      <c r="Z4" s="21">
        <v>0.41099999999999998</v>
      </c>
      <c r="AA4" s="22">
        <v>45.711005804000003</v>
      </c>
      <c r="AB4">
        <f t="shared" si="1"/>
        <v>105537</v>
      </c>
      <c r="AC4">
        <f t="shared" si="2"/>
        <v>279</v>
      </c>
      <c r="AD4">
        <f t="shared" si="3"/>
        <v>14.9</v>
      </c>
      <c r="AE4">
        <f>'TP Factors'!$D$5</f>
        <v>0.88209793191670816</v>
      </c>
      <c r="AF4">
        <f t="shared" si="4"/>
        <v>13.1</v>
      </c>
    </row>
    <row r="5" spans="1:32">
      <c r="A5" s="17" t="s">
        <v>56</v>
      </c>
      <c r="B5" s="17">
        <v>14</v>
      </c>
      <c r="C5" s="17" t="s">
        <v>57</v>
      </c>
      <c r="D5" s="18">
        <v>33.47</v>
      </c>
      <c r="E5" s="17" t="s">
        <v>58</v>
      </c>
      <c r="F5" s="17">
        <v>3456</v>
      </c>
      <c r="G5" s="19">
        <v>30.5</v>
      </c>
      <c r="H5" s="17" t="s">
        <v>59</v>
      </c>
      <c r="I5" s="17" t="s">
        <v>60</v>
      </c>
      <c r="J5" s="17">
        <v>116863</v>
      </c>
      <c r="K5" s="20">
        <v>10296.4052285</v>
      </c>
      <c r="L5" s="20">
        <v>837504.33888699999</v>
      </c>
      <c r="M5" s="18">
        <v>224.38</v>
      </c>
      <c r="N5" s="18">
        <v>59.13</v>
      </c>
      <c r="O5" s="17">
        <v>39973</v>
      </c>
      <c r="P5" s="17">
        <v>39000</v>
      </c>
      <c r="Q5" s="21">
        <v>39973</v>
      </c>
      <c r="R5" s="21">
        <v>3100</v>
      </c>
      <c r="S5" s="17" t="s">
        <v>61</v>
      </c>
      <c r="T5" s="21">
        <v>54.65</v>
      </c>
      <c r="U5" s="21">
        <v>1</v>
      </c>
      <c r="V5" s="21">
        <v>1.2</v>
      </c>
      <c r="W5" s="21">
        <v>6.4000000000000001E-2</v>
      </c>
      <c r="X5" s="21">
        <f t="shared" si="0"/>
        <v>1.2</v>
      </c>
      <c r="Y5" s="21">
        <f t="shared" si="0"/>
        <v>6.4000000000000001E-2</v>
      </c>
      <c r="Z5" s="21">
        <v>0.41099999999999998</v>
      </c>
      <c r="AA5" s="22">
        <v>53.219809424700003</v>
      </c>
      <c r="AB5">
        <f t="shared" si="1"/>
        <v>122873</v>
      </c>
      <c r="AC5">
        <f t="shared" si="2"/>
        <v>325</v>
      </c>
      <c r="AD5">
        <f t="shared" si="3"/>
        <v>17.3</v>
      </c>
      <c r="AE5">
        <f>'TP Factors'!$D$5</f>
        <v>0.88209793191670816</v>
      </c>
      <c r="AF5">
        <f t="shared" si="4"/>
        <v>15.3</v>
      </c>
    </row>
    <row r="6" spans="1:32">
      <c r="A6" s="17" t="s">
        <v>56</v>
      </c>
      <c r="B6" s="17">
        <v>14</v>
      </c>
      <c r="C6" s="17" t="s">
        <v>57</v>
      </c>
      <c r="D6" s="18">
        <v>33.47</v>
      </c>
      <c r="E6" s="17" t="s">
        <v>58</v>
      </c>
      <c r="F6" s="17">
        <v>1234</v>
      </c>
      <c r="G6" s="19">
        <v>0</v>
      </c>
      <c r="H6" s="17" t="s">
        <v>59</v>
      </c>
      <c r="I6" s="17" t="s">
        <v>60</v>
      </c>
      <c r="J6" s="17">
        <v>53</v>
      </c>
      <c r="K6" s="20">
        <v>62.762518809200003</v>
      </c>
      <c r="L6" s="20">
        <v>201.68811558300001</v>
      </c>
      <c r="M6" s="18">
        <v>0.03</v>
      </c>
      <c r="N6" s="18">
        <v>0.01</v>
      </c>
      <c r="O6" s="17">
        <v>40070</v>
      </c>
      <c r="P6" s="17">
        <v>39097</v>
      </c>
      <c r="Q6" s="21">
        <v>40070</v>
      </c>
      <c r="R6" s="21">
        <v>3100</v>
      </c>
      <c r="S6" s="17" t="s">
        <v>64</v>
      </c>
      <c r="T6" s="21">
        <v>54.65</v>
      </c>
      <c r="U6" s="21">
        <v>1</v>
      </c>
      <c r="V6" s="21">
        <v>1.2</v>
      </c>
      <c r="W6" s="21">
        <v>6.4000000000000001E-2</v>
      </c>
      <c r="X6" s="21">
        <f t="shared" si="0"/>
        <v>1.2</v>
      </c>
      <c r="Y6" s="21">
        <f t="shared" si="0"/>
        <v>6.4000000000000001E-2</v>
      </c>
      <c r="Z6" s="21">
        <v>0.252</v>
      </c>
      <c r="AA6" s="22">
        <v>2.3689319691053501E-3</v>
      </c>
      <c r="AB6">
        <f t="shared" si="1"/>
        <v>3</v>
      </c>
      <c r="AC6">
        <f t="shared" si="2"/>
        <v>0</v>
      </c>
      <c r="AD6">
        <f t="shared" si="3"/>
        <v>0</v>
      </c>
      <c r="AE6">
        <f>'TP Factors'!$D$5</f>
        <v>0.88209793191670816</v>
      </c>
      <c r="AF6">
        <f t="shared" si="4"/>
        <v>0</v>
      </c>
    </row>
    <row r="7" spans="1:32">
      <c r="A7" s="17" t="s">
        <v>56</v>
      </c>
      <c r="B7" s="17">
        <v>14</v>
      </c>
      <c r="C7" s="17" t="s">
        <v>57</v>
      </c>
      <c r="D7" s="18">
        <v>33.47</v>
      </c>
      <c r="E7" s="17" t="s">
        <v>58</v>
      </c>
      <c r="F7" s="17">
        <v>1234</v>
      </c>
      <c r="G7" s="19">
        <v>0</v>
      </c>
      <c r="H7" s="17" t="s">
        <v>59</v>
      </c>
      <c r="I7" s="17" t="s">
        <v>60</v>
      </c>
      <c r="J7" s="17">
        <v>3</v>
      </c>
      <c r="K7" s="20">
        <v>17.2117007867</v>
      </c>
      <c r="L7" s="20">
        <v>11.324156818800001</v>
      </c>
      <c r="M7" s="18">
        <v>0</v>
      </c>
      <c r="N7" s="18">
        <v>0</v>
      </c>
      <c r="O7" s="17">
        <v>40074</v>
      </c>
      <c r="P7" s="17">
        <v>39101</v>
      </c>
      <c r="Q7" s="21">
        <v>40074</v>
      </c>
      <c r="R7" s="21">
        <v>3100</v>
      </c>
      <c r="S7" s="17" t="s">
        <v>61</v>
      </c>
      <c r="T7" s="21">
        <v>54.65</v>
      </c>
      <c r="U7" s="21">
        <v>1</v>
      </c>
      <c r="V7" s="21">
        <v>1.2</v>
      </c>
      <c r="W7" s="21">
        <v>6.4000000000000001E-2</v>
      </c>
      <c r="X7" s="21">
        <f t="shared" si="0"/>
        <v>1.2</v>
      </c>
      <c r="Y7" s="21">
        <f t="shared" si="0"/>
        <v>6.4000000000000001E-2</v>
      </c>
      <c r="Z7" s="21">
        <v>0.41099999999999998</v>
      </c>
      <c r="AA7" s="22">
        <v>2.7202995899030702E-3</v>
      </c>
      <c r="AB7">
        <f t="shared" si="1"/>
        <v>6</v>
      </c>
      <c r="AC7">
        <f t="shared" si="2"/>
        <v>0</v>
      </c>
      <c r="AD7">
        <f t="shared" si="3"/>
        <v>0</v>
      </c>
      <c r="AE7">
        <f>'TP Factors'!$D$5</f>
        <v>0.88209793191670816</v>
      </c>
      <c r="AF7">
        <f t="shared" si="4"/>
        <v>0</v>
      </c>
    </row>
    <row r="8" spans="1:32">
      <c r="A8" s="17" t="s">
        <v>56</v>
      </c>
      <c r="B8" s="17">
        <v>14</v>
      </c>
      <c r="C8" s="17" t="s">
        <v>57</v>
      </c>
      <c r="D8" s="18">
        <v>33.47</v>
      </c>
      <c r="E8" s="17" t="s">
        <v>58</v>
      </c>
      <c r="F8" s="17">
        <v>1234</v>
      </c>
      <c r="G8" s="19">
        <v>0</v>
      </c>
      <c r="H8" s="17" t="s">
        <v>59</v>
      </c>
      <c r="I8" s="17" t="s">
        <v>60</v>
      </c>
      <c r="J8" s="17">
        <v>770</v>
      </c>
      <c r="K8" s="20">
        <v>231.683665201</v>
      </c>
      <c r="L8" s="20">
        <v>2959.22470028</v>
      </c>
      <c r="M8" s="18">
        <v>0.46</v>
      </c>
      <c r="N8" s="18">
        <v>0.1</v>
      </c>
      <c r="O8" s="17">
        <v>40084</v>
      </c>
      <c r="P8" s="17">
        <v>39111</v>
      </c>
      <c r="Q8" s="21">
        <v>40084</v>
      </c>
      <c r="R8" s="21">
        <v>3100</v>
      </c>
      <c r="S8" s="17" t="s">
        <v>64</v>
      </c>
      <c r="T8" s="21">
        <v>54.65</v>
      </c>
      <c r="U8" s="21">
        <v>1</v>
      </c>
      <c r="V8" s="21">
        <v>1.2</v>
      </c>
      <c r="W8" s="21">
        <v>6.4000000000000001E-2</v>
      </c>
      <c r="X8" s="21">
        <f t="shared" si="0"/>
        <v>1.2</v>
      </c>
      <c r="Y8" s="21">
        <f t="shared" si="0"/>
        <v>6.4000000000000001E-2</v>
      </c>
      <c r="Z8" s="21">
        <v>0.252</v>
      </c>
      <c r="AA8" s="22">
        <v>0.17971550535077399</v>
      </c>
      <c r="AB8">
        <f t="shared" si="1"/>
        <v>254</v>
      </c>
      <c r="AC8">
        <f t="shared" si="2"/>
        <v>1</v>
      </c>
      <c r="AD8">
        <f t="shared" si="3"/>
        <v>0</v>
      </c>
      <c r="AE8">
        <f>'TP Factors'!$D$5</f>
        <v>0.88209793191670816</v>
      </c>
      <c r="AF8">
        <f t="shared" si="4"/>
        <v>0</v>
      </c>
    </row>
    <row r="9" spans="1:32">
      <c r="A9" s="17" t="s">
        <v>56</v>
      </c>
      <c r="B9" s="17">
        <v>14</v>
      </c>
      <c r="C9" s="17" t="s">
        <v>57</v>
      </c>
      <c r="D9" s="18">
        <v>33.47</v>
      </c>
      <c r="E9" s="17" t="s">
        <v>58</v>
      </c>
      <c r="F9" s="17">
        <v>1234</v>
      </c>
      <c r="G9" s="19">
        <v>0</v>
      </c>
      <c r="H9" s="17" t="s">
        <v>59</v>
      </c>
      <c r="I9" s="17" t="s">
        <v>60</v>
      </c>
      <c r="J9" s="17">
        <v>77</v>
      </c>
      <c r="K9" s="20">
        <v>81.307845924899993</v>
      </c>
      <c r="L9" s="20">
        <v>296.666076444</v>
      </c>
      <c r="M9" s="18">
        <v>0.05</v>
      </c>
      <c r="N9" s="18">
        <v>0.01</v>
      </c>
      <c r="O9" s="17">
        <v>40085</v>
      </c>
      <c r="P9" s="17">
        <v>39112</v>
      </c>
      <c r="Q9" s="21">
        <v>40085</v>
      </c>
      <c r="R9" s="21">
        <v>3100</v>
      </c>
      <c r="S9" s="17" t="s">
        <v>61</v>
      </c>
      <c r="T9" s="21">
        <v>54.65</v>
      </c>
      <c r="U9" s="21">
        <v>1</v>
      </c>
      <c r="V9" s="21">
        <v>1.2</v>
      </c>
      <c r="W9" s="21">
        <v>6.4000000000000001E-2</v>
      </c>
      <c r="X9" s="21">
        <f t="shared" si="0"/>
        <v>1.2</v>
      </c>
      <c r="Y9" s="21">
        <f t="shared" si="0"/>
        <v>6.4000000000000001E-2</v>
      </c>
      <c r="Z9" s="21">
        <v>0.41099999999999998</v>
      </c>
      <c r="AA9" s="22">
        <v>5.2821479908382603E-2</v>
      </c>
      <c r="AB9">
        <f t="shared" si="1"/>
        <v>122</v>
      </c>
      <c r="AC9">
        <f t="shared" si="2"/>
        <v>0</v>
      </c>
      <c r="AD9">
        <f t="shared" si="3"/>
        <v>0</v>
      </c>
      <c r="AE9">
        <f>'TP Factors'!$D$5</f>
        <v>0.88209793191670816</v>
      </c>
      <c r="AF9">
        <f t="shared" si="4"/>
        <v>0</v>
      </c>
    </row>
    <row r="10" spans="1:32">
      <c r="A10" s="17" t="s">
        <v>56</v>
      </c>
      <c r="B10" s="17">
        <v>14</v>
      </c>
      <c r="C10" s="17" t="s">
        <v>57</v>
      </c>
      <c r="D10" s="18">
        <v>33.47</v>
      </c>
      <c r="E10" s="17" t="s">
        <v>58</v>
      </c>
      <c r="F10" s="17">
        <v>3456</v>
      </c>
      <c r="G10" s="19">
        <v>30.5</v>
      </c>
      <c r="H10" s="17" t="s">
        <v>59</v>
      </c>
      <c r="I10" s="17" t="s">
        <v>60</v>
      </c>
      <c r="J10" s="17">
        <v>13</v>
      </c>
      <c r="K10" s="20">
        <v>58.6207908401</v>
      </c>
      <c r="L10" s="20">
        <v>93.004824573199997</v>
      </c>
      <c r="M10" s="18">
        <v>0.02</v>
      </c>
      <c r="N10" s="18">
        <v>0.01</v>
      </c>
      <c r="O10" s="17">
        <v>40096</v>
      </c>
      <c r="P10" s="17">
        <v>39123</v>
      </c>
      <c r="Q10" s="21">
        <v>40096</v>
      </c>
      <c r="R10" s="21">
        <v>3100</v>
      </c>
      <c r="S10" s="17" t="s">
        <v>64</v>
      </c>
      <c r="T10" s="21">
        <v>54.65</v>
      </c>
      <c r="U10" s="21">
        <v>1</v>
      </c>
      <c r="V10" s="21">
        <v>1.2</v>
      </c>
      <c r="W10" s="21">
        <v>6.4000000000000001E-2</v>
      </c>
      <c r="X10" s="21">
        <f t="shared" si="0"/>
        <v>1.2</v>
      </c>
      <c r="Y10" s="21">
        <f t="shared" si="0"/>
        <v>6.4000000000000001E-2</v>
      </c>
      <c r="Z10" s="21">
        <v>0.252</v>
      </c>
      <c r="AA10" s="22">
        <v>2.2981900727751099E-2</v>
      </c>
      <c r="AB10">
        <f t="shared" si="1"/>
        <v>33</v>
      </c>
      <c r="AC10">
        <f t="shared" si="2"/>
        <v>0</v>
      </c>
      <c r="AD10">
        <f t="shared" si="3"/>
        <v>0</v>
      </c>
      <c r="AE10">
        <f>'TP Factors'!$D$5</f>
        <v>0.88209793191670816</v>
      </c>
      <c r="AF10">
        <f t="shared" si="4"/>
        <v>0</v>
      </c>
    </row>
    <row r="11" spans="1:32">
      <c r="A11" s="17" t="s">
        <v>56</v>
      </c>
      <c r="B11" s="17">
        <v>14</v>
      </c>
      <c r="C11" s="17" t="s">
        <v>57</v>
      </c>
      <c r="D11" s="18">
        <v>33.47</v>
      </c>
      <c r="E11" s="17" t="s">
        <v>58</v>
      </c>
      <c r="F11" s="17">
        <v>3456</v>
      </c>
      <c r="G11" s="19">
        <v>0</v>
      </c>
      <c r="H11" s="17" t="s">
        <v>59</v>
      </c>
      <c r="I11" s="17" t="s">
        <v>60</v>
      </c>
      <c r="J11" s="17">
        <v>54495</v>
      </c>
      <c r="K11" s="20">
        <v>7534.0086272199997</v>
      </c>
      <c r="L11" s="20">
        <v>345429.72165800002</v>
      </c>
      <c r="M11" s="18">
        <v>0</v>
      </c>
      <c r="N11" s="18">
        <v>0</v>
      </c>
      <c r="O11" s="17">
        <v>40226</v>
      </c>
      <c r="P11" s="17">
        <v>39253</v>
      </c>
      <c r="Q11" s="21">
        <v>40226</v>
      </c>
      <c r="R11" s="21">
        <v>3100</v>
      </c>
      <c r="S11" s="17" t="s">
        <v>61</v>
      </c>
      <c r="T11" s="21">
        <v>54.65</v>
      </c>
      <c r="U11" s="21">
        <v>1</v>
      </c>
      <c r="V11" s="21">
        <v>1.2</v>
      </c>
      <c r="W11" s="21">
        <v>6.4000000000000001E-2</v>
      </c>
      <c r="X11" s="21">
        <f t="shared" si="0"/>
        <v>1.2</v>
      </c>
      <c r="Y11" s="21">
        <f t="shared" si="0"/>
        <v>6.4000000000000001E-2</v>
      </c>
      <c r="Z11" s="21">
        <v>0.41099999999999998</v>
      </c>
      <c r="AA11" s="22">
        <v>5.4566070684174302E-2</v>
      </c>
      <c r="AB11">
        <f t="shared" si="1"/>
        <v>126</v>
      </c>
      <c r="AC11">
        <f t="shared" si="2"/>
        <v>0</v>
      </c>
      <c r="AD11">
        <f t="shared" si="3"/>
        <v>0</v>
      </c>
      <c r="AE11">
        <f>'TP Factors'!$D$5</f>
        <v>0.88209793191670816</v>
      </c>
      <c r="AF11">
        <f t="shared" si="4"/>
        <v>0</v>
      </c>
    </row>
    <row r="12" spans="1:32">
      <c r="A12" s="17" t="s">
        <v>56</v>
      </c>
      <c r="B12" s="17">
        <v>14</v>
      </c>
      <c r="C12" s="17" t="s">
        <v>57</v>
      </c>
      <c r="D12" s="18">
        <v>33.47</v>
      </c>
      <c r="E12" s="17" t="s">
        <v>58</v>
      </c>
      <c r="F12" s="17">
        <v>1234</v>
      </c>
      <c r="G12" s="19">
        <v>0</v>
      </c>
      <c r="H12" s="17" t="s">
        <v>59</v>
      </c>
      <c r="I12" s="17" t="s">
        <v>60</v>
      </c>
      <c r="J12" s="17">
        <v>1</v>
      </c>
      <c r="K12" s="20">
        <v>15.9448034876</v>
      </c>
      <c r="L12" s="20">
        <v>5.4217796090699997</v>
      </c>
      <c r="M12" s="18">
        <v>0</v>
      </c>
      <c r="N12" s="18">
        <v>0</v>
      </c>
      <c r="O12" s="17">
        <v>40230</v>
      </c>
      <c r="P12" s="17">
        <v>39257</v>
      </c>
      <c r="Q12" s="21">
        <v>40230</v>
      </c>
      <c r="R12" s="21">
        <v>3100</v>
      </c>
      <c r="S12" s="17" t="s">
        <v>61</v>
      </c>
      <c r="T12" s="21">
        <v>54.65</v>
      </c>
      <c r="U12" s="21">
        <v>1</v>
      </c>
      <c r="V12" s="21">
        <v>1.2</v>
      </c>
      <c r="W12" s="21">
        <v>6.4000000000000001E-2</v>
      </c>
      <c r="X12" s="21">
        <f t="shared" si="0"/>
        <v>1.2</v>
      </c>
      <c r="Y12" s="21">
        <f t="shared" si="0"/>
        <v>6.4000000000000001E-2</v>
      </c>
      <c r="Z12" s="21">
        <v>0.41099999999999998</v>
      </c>
      <c r="AA12" s="22">
        <v>1.3397455610922599E-3</v>
      </c>
      <c r="AB12">
        <f t="shared" si="1"/>
        <v>3</v>
      </c>
      <c r="AC12">
        <f t="shared" si="2"/>
        <v>0</v>
      </c>
      <c r="AD12">
        <f t="shared" si="3"/>
        <v>0</v>
      </c>
      <c r="AE12">
        <f>'TP Factors'!$D$5</f>
        <v>0.88209793191670816</v>
      </c>
      <c r="AF12">
        <f t="shared" si="4"/>
        <v>0</v>
      </c>
    </row>
    <row r="13" spans="1:32">
      <c r="A13" s="17" t="s">
        <v>56</v>
      </c>
      <c r="B13" s="17">
        <v>14</v>
      </c>
      <c r="C13" s="17" t="s">
        <v>57</v>
      </c>
      <c r="D13" s="18">
        <v>33.47</v>
      </c>
      <c r="E13" s="17" t="s">
        <v>58</v>
      </c>
      <c r="F13" s="17">
        <v>1234</v>
      </c>
      <c r="G13" s="19">
        <v>0</v>
      </c>
      <c r="H13" s="17" t="s">
        <v>59</v>
      </c>
      <c r="I13" s="17" t="s">
        <v>60</v>
      </c>
      <c r="J13" s="17">
        <v>137</v>
      </c>
      <c r="K13" s="20">
        <v>99.541995321000002</v>
      </c>
      <c r="L13" s="20">
        <v>525.19582222600002</v>
      </c>
      <c r="M13" s="18">
        <v>0.08</v>
      </c>
      <c r="N13" s="18">
        <v>0.02</v>
      </c>
      <c r="O13" s="17">
        <v>40244</v>
      </c>
      <c r="P13" s="17">
        <v>39271</v>
      </c>
      <c r="Q13" s="21">
        <v>40244</v>
      </c>
      <c r="R13" s="21">
        <v>3100</v>
      </c>
      <c r="S13" s="17" t="s">
        <v>61</v>
      </c>
      <c r="T13" s="21">
        <v>54.65</v>
      </c>
      <c r="U13" s="21">
        <v>1</v>
      </c>
      <c r="V13" s="21">
        <v>1.2</v>
      </c>
      <c r="W13" s="21">
        <v>6.4000000000000001E-2</v>
      </c>
      <c r="X13" s="21">
        <f t="shared" si="0"/>
        <v>1.2</v>
      </c>
      <c r="Y13" s="21">
        <f t="shared" si="0"/>
        <v>6.4000000000000001E-2</v>
      </c>
      <c r="Z13" s="21">
        <v>0.41099999999999998</v>
      </c>
      <c r="AA13" s="22">
        <v>4.0363785381399502E-2</v>
      </c>
      <c r="AB13">
        <f t="shared" si="1"/>
        <v>93</v>
      </c>
      <c r="AC13">
        <f t="shared" si="2"/>
        <v>0</v>
      </c>
      <c r="AD13">
        <f t="shared" si="3"/>
        <v>0</v>
      </c>
      <c r="AE13">
        <f>'TP Factors'!$D$5</f>
        <v>0.88209793191670816</v>
      </c>
      <c r="AF13">
        <f t="shared" si="4"/>
        <v>0</v>
      </c>
    </row>
    <row r="14" spans="1:32">
      <c r="A14" s="17" t="s">
        <v>56</v>
      </c>
      <c r="B14" s="17">
        <v>14</v>
      </c>
      <c r="C14" s="17" t="s">
        <v>57</v>
      </c>
      <c r="D14" s="18">
        <v>33.47</v>
      </c>
      <c r="E14" s="17" t="s">
        <v>58</v>
      </c>
      <c r="F14" s="17">
        <v>1234</v>
      </c>
      <c r="G14" s="19">
        <v>0</v>
      </c>
      <c r="H14" s="17" t="s">
        <v>59</v>
      </c>
      <c r="I14" s="17" t="s">
        <v>60</v>
      </c>
      <c r="J14" s="17">
        <v>54</v>
      </c>
      <c r="K14" s="20">
        <v>68.898184088999997</v>
      </c>
      <c r="L14" s="20">
        <v>209.15596221999999</v>
      </c>
      <c r="M14" s="18">
        <v>0.03</v>
      </c>
      <c r="N14" s="18">
        <v>0.01</v>
      </c>
      <c r="O14" s="17">
        <v>40246</v>
      </c>
      <c r="P14" s="17">
        <v>39273</v>
      </c>
      <c r="Q14" s="21">
        <v>40246</v>
      </c>
      <c r="R14" s="21">
        <v>3100</v>
      </c>
      <c r="S14" s="17" t="s">
        <v>61</v>
      </c>
      <c r="T14" s="21">
        <v>54.65</v>
      </c>
      <c r="U14" s="21">
        <v>1</v>
      </c>
      <c r="V14" s="21">
        <v>1.2</v>
      </c>
      <c r="W14" s="21">
        <v>6.4000000000000001E-2</v>
      </c>
      <c r="X14" s="21">
        <f t="shared" si="0"/>
        <v>1.2</v>
      </c>
      <c r="Y14" s="21">
        <f t="shared" si="0"/>
        <v>6.4000000000000001E-2</v>
      </c>
      <c r="Z14" s="21">
        <v>0.41099999999999998</v>
      </c>
      <c r="AA14" s="22">
        <v>2.4464571453537799E-2</v>
      </c>
      <c r="AB14">
        <f t="shared" si="1"/>
        <v>56</v>
      </c>
      <c r="AC14">
        <f t="shared" si="2"/>
        <v>0</v>
      </c>
      <c r="AD14">
        <f t="shared" si="3"/>
        <v>0</v>
      </c>
      <c r="AE14">
        <f>'TP Factors'!$D$5</f>
        <v>0.88209793191670816</v>
      </c>
      <c r="AF14">
        <f t="shared" si="4"/>
        <v>0</v>
      </c>
    </row>
    <row r="15" spans="1:32">
      <c r="A15" s="17" t="s">
        <v>56</v>
      </c>
      <c r="B15" s="17">
        <v>14</v>
      </c>
      <c r="C15" s="17" t="s">
        <v>57</v>
      </c>
      <c r="D15" s="18">
        <v>33.47</v>
      </c>
      <c r="E15" s="17" t="s">
        <v>58</v>
      </c>
      <c r="F15" s="17">
        <v>1234</v>
      </c>
      <c r="G15" s="19">
        <v>0</v>
      </c>
      <c r="H15" s="17" t="s">
        <v>59</v>
      </c>
      <c r="I15" s="17" t="s">
        <v>60</v>
      </c>
      <c r="J15" s="17">
        <v>75</v>
      </c>
      <c r="K15" s="20">
        <v>77.609738559799993</v>
      </c>
      <c r="L15" s="20">
        <v>287.38699092100001</v>
      </c>
      <c r="M15" s="18">
        <v>0.05</v>
      </c>
      <c r="N15" s="18">
        <v>0.01</v>
      </c>
      <c r="O15" s="17">
        <v>40249</v>
      </c>
      <c r="P15" s="17">
        <v>39276</v>
      </c>
      <c r="Q15" s="21">
        <v>40249</v>
      </c>
      <c r="R15" s="21">
        <v>3100</v>
      </c>
      <c r="S15" s="17" t="s">
        <v>61</v>
      </c>
      <c r="T15" s="21">
        <v>54.65</v>
      </c>
      <c r="U15" s="21">
        <v>1</v>
      </c>
      <c r="V15" s="21">
        <v>1.2</v>
      </c>
      <c r="W15" s="21">
        <v>6.4000000000000001E-2</v>
      </c>
      <c r="X15" s="21">
        <f t="shared" si="0"/>
        <v>1.2</v>
      </c>
      <c r="Y15" s="21">
        <f t="shared" si="0"/>
        <v>6.4000000000000001E-2</v>
      </c>
      <c r="Z15" s="21">
        <v>0.41099999999999998</v>
      </c>
      <c r="AA15" s="22">
        <v>5.0646311236555497E-2</v>
      </c>
      <c r="AB15">
        <f t="shared" si="1"/>
        <v>117</v>
      </c>
      <c r="AC15">
        <f t="shared" si="2"/>
        <v>0</v>
      </c>
      <c r="AD15">
        <f t="shared" si="3"/>
        <v>0</v>
      </c>
      <c r="AE15">
        <f>'TP Factors'!$D$5</f>
        <v>0.88209793191670816</v>
      </c>
      <c r="AF15">
        <f t="shared" si="4"/>
        <v>0</v>
      </c>
    </row>
    <row r="16" spans="1:32">
      <c r="A16" s="17" t="s">
        <v>56</v>
      </c>
      <c r="B16" s="17">
        <v>14</v>
      </c>
      <c r="C16" s="17" t="s">
        <v>57</v>
      </c>
      <c r="D16" s="18">
        <v>33.47</v>
      </c>
      <c r="E16" s="17" t="s">
        <v>58</v>
      </c>
      <c r="F16" s="17">
        <v>1234</v>
      </c>
      <c r="G16" s="19">
        <v>0</v>
      </c>
      <c r="H16" s="17" t="s">
        <v>59</v>
      </c>
      <c r="I16" s="17" t="s">
        <v>60</v>
      </c>
      <c r="J16" s="17">
        <v>506</v>
      </c>
      <c r="K16" s="20">
        <v>447.21890991200002</v>
      </c>
      <c r="L16" s="20">
        <v>1944.23956176</v>
      </c>
      <c r="M16" s="18">
        <v>0.3</v>
      </c>
      <c r="N16" s="18">
        <v>7.0000000000000007E-2</v>
      </c>
      <c r="O16" s="17">
        <v>40259</v>
      </c>
      <c r="P16" s="17">
        <v>39286</v>
      </c>
      <c r="Q16" s="21">
        <v>40259</v>
      </c>
      <c r="R16" s="21">
        <v>3100</v>
      </c>
      <c r="S16" s="17" t="s">
        <v>61</v>
      </c>
      <c r="T16" s="21">
        <v>54.65</v>
      </c>
      <c r="U16" s="21">
        <v>1</v>
      </c>
      <c r="V16" s="21">
        <v>1.2</v>
      </c>
      <c r="W16" s="21">
        <v>6.4000000000000001E-2</v>
      </c>
      <c r="X16" s="21">
        <f t="shared" si="0"/>
        <v>1.2</v>
      </c>
      <c r="Y16" s="21">
        <f t="shared" si="0"/>
        <v>6.4000000000000001E-2</v>
      </c>
      <c r="Z16" s="21">
        <v>0.41099999999999998</v>
      </c>
      <c r="AA16" s="22">
        <v>0.29530883561992699</v>
      </c>
      <c r="AB16">
        <f t="shared" si="1"/>
        <v>682</v>
      </c>
      <c r="AC16">
        <f t="shared" si="2"/>
        <v>2</v>
      </c>
      <c r="AD16">
        <f t="shared" si="3"/>
        <v>0.1</v>
      </c>
      <c r="AE16">
        <f>'TP Factors'!$D$5</f>
        <v>0.88209793191670816</v>
      </c>
      <c r="AF16">
        <f t="shared" si="4"/>
        <v>0.1</v>
      </c>
    </row>
    <row r="17" spans="1:32">
      <c r="A17" s="17" t="s">
        <v>56</v>
      </c>
      <c r="B17" s="17">
        <v>14</v>
      </c>
      <c r="C17" s="17" t="s">
        <v>57</v>
      </c>
      <c r="D17" s="18">
        <v>33.47</v>
      </c>
      <c r="E17" s="17" t="s">
        <v>58</v>
      </c>
      <c r="F17" s="17">
        <v>1234</v>
      </c>
      <c r="G17" s="19">
        <v>0</v>
      </c>
      <c r="H17" s="17" t="s">
        <v>59</v>
      </c>
      <c r="I17" s="17" t="s">
        <v>60</v>
      </c>
      <c r="J17" s="17">
        <v>96</v>
      </c>
      <c r="K17" s="20">
        <v>84.250425910800004</v>
      </c>
      <c r="L17" s="20">
        <v>367.36478677899999</v>
      </c>
      <c r="M17" s="18">
        <v>0.06</v>
      </c>
      <c r="N17" s="18">
        <v>0.01</v>
      </c>
      <c r="O17" s="17">
        <v>40262</v>
      </c>
      <c r="P17" s="17">
        <v>39289</v>
      </c>
      <c r="Q17" s="21">
        <v>40262</v>
      </c>
      <c r="R17" s="21">
        <v>3100</v>
      </c>
      <c r="S17" s="17" t="s">
        <v>61</v>
      </c>
      <c r="T17" s="21">
        <v>54.65</v>
      </c>
      <c r="U17" s="21">
        <v>1</v>
      </c>
      <c r="V17" s="21">
        <v>1.2</v>
      </c>
      <c r="W17" s="21">
        <v>6.4000000000000001E-2</v>
      </c>
      <c r="X17" s="21">
        <f t="shared" si="0"/>
        <v>1.2</v>
      </c>
      <c r="Y17" s="21">
        <f t="shared" si="0"/>
        <v>6.4000000000000001E-2</v>
      </c>
      <c r="Z17" s="21">
        <v>0.41099999999999998</v>
      </c>
      <c r="AA17" s="22">
        <v>4.9587680153863898E-3</v>
      </c>
      <c r="AB17">
        <f t="shared" si="1"/>
        <v>11</v>
      </c>
      <c r="AC17">
        <f t="shared" si="2"/>
        <v>0</v>
      </c>
      <c r="AD17">
        <f t="shared" si="3"/>
        <v>0</v>
      </c>
      <c r="AE17">
        <f>'TP Factors'!$D$5</f>
        <v>0.88209793191670816</v>
      </c>
      <c r="AF17">
        <f t="shared" si="4"/>
        <v>0</v>
      </c>
    </row>
    <row r="18" spans="1:32">
      <c r="A18" s="17" t="s">
        <v>56</v>
      </c>
      <c r="B18" s="17">
        <v>14</v>
      </c>
      <c r="C18" s="17" t="s">
        <v>57</v>
      </c>
      <c r="D18" s="18">
        <v>33.47</v>
      </c>
      <c r="E18" s="17" t="s">
        <v>58</v>
      </c>
      <c r="F18" s="17">
        <v>1234</v>
      </c>
      <c r="G18" s="19">
        <v>0</v>
      </c>
      <c r="H18" s="17" t="s">
        <v>59</v>
      </c>
      <c r="I18" s="17" t="s">
        <v>60</v>
      </c>
      <c r="J18" s="17">
        <v>4</v>
      </c>
      <c r="K18" s="20">
        <v>21.362377812399998</v>
      </c>
      <c r="L18" s="20">
        <v>17.179718342800001</v>
      </c>
      <c r="M18" s="18">
        <v>0</v>
      </c>
      <c r="N18" s="18">
        <v>0</v>
      </c>
      <c r="O18" s="17">
        <v>40263</v>
      </c>
      <c r="P18" s="17">
        <v>39290</v>
      </c>
      <c r="Q18" s="21">
        <v>40263</v>
      </c>
      <c r="R18" s="21">
        <v>3100</v>
      </c>
      <c r="S18" s="17" t="s">
        <v>61</v>
      </c>
      <c r="T18" s="21">
        <v>54.65</v>
      </c>
      <c r="U18" s="21">
        <v>1</v>
      </c>
      <c r="V18" s="21">
        <v>1.2</v>
      </c>
      <c r="W18" s="21">
        <v>6.4000000000000001E-2</v>
      </c>
      <c r="X18" s="21">
        <f t="shared" si="0"/>
        <v>1.2</v>
      </c>
      <c r="Y18" s="21">
        <f t="shared" si="0"/>
        <v>6.4000000000000001E-2</v>
      </c>
      <c r="Z18" s="21">
        <v>0.41099999999999998</v>
      </c>
      <c r="AA18" s="22">
        <v>4.2451838747548896E-3</v>
      </c>
      <c r="AB18">
        <f t="shared" si="1"/>
        <v>10</v>
      </c>
      <c r="AC18">
        <f t="shared" si="2"/>
        <v>0</v>
      </c>
      <c r="AD18">
        <f t="shared" si="3"/>
        <v>0</v>
      </c>
      <c r="AE18">
        <f>'TP Factors'!$D$5</f>
        <v>0.88209793191670816</v>
      </c>
      <c r="AF18">
        <f t="shared" si="4"/>
        <v>0</v>
      </c>
    </row>
    <row r="19" spans="1:32">
      <c r="A19" s="17" t="s">
        <v>56</v>
      </c>
      <c r="B19" s="17">
        <v>14</v>
      </c>
      <c r="C19" s="17" t="s">
        <v>57</v>
      </c>
      <c r="D19" s="18">
        <v>33.47</v>
      </c>
      <c r="E19" s="17" t="s">
        <v>58</v>
      </c>
      <c r="F19" s="17">
        <v>1234</v>
      </c>
      <c r="G19" s="19">
        <v>0</v>
      </c>
      <c r="H19" s="17" t="s">
        <v>59</v>
      </c>
      <c r="I19" s="17" t="s">
        <v>60</v>
      </c>
      <c r="J19" s="17">
        <v>122</v>
      </c>
      <c r="K19" s="20">
        <v>92.328001209299998</v>
      </c>
      <c r="L19" s="20">
        <v>469.40970891799998</v>
      </c>
      <c r="M19" s="18">
        <v>7.0000000000000007E-2</v>
      </c>
      <c r="N19" s="18">
        <v>0.02</v>
      </c>
      <c r="O19" s="17">
        <v>40269</v>
      </c>
      <c r="P19" s="17">
        <v>39296</v>
      </c>
      <c r="Q19" s="21">
        <v>40269</v>
      </c>
      <c r="R19" s="21">
        <v>3100</v>
      </c>
      <c r="S19" s="17" t="s">
        <v>61</v>
      </c>
      <c r="T19" s="21">
        <v>54.65</v>
      </c>
      <c r="U19" s="21">
        <v>1</v>
      </c>
      <c r="V19" s="21">
        <v>1.2</v>
      </c>
      <c r="W19" s="21">
        <v>6.4000000000000001E-2</v>
      </c>
      <c r="X19" s="21">
        <f t="shared" si="0"/>
        <v>1.2</v>
      </c>
      <c r="Y19" s="21">
        <f t="shared" si="0"/>
        <v>6.4000000000000001E-2</v>
      </c>
      <c r="Z19" s="21">
        <v>0.41099999999999998</v>
      </c>
      <c r="AA19" s="22">
        <v>8.3440815520000197E-2</v>
      </c>
      <c r="AB19">
        <f t="shared" si="1"/>
        <v>193</v>
      </c>
      <c r="AC19">
        <f t="shared" si="2"/>
        <v>1</v>
      </c>
      <c r="AD19">
        <f t="shared" si="3"/>
        <v>0</v>
      </c>
      <c r="AE19">
        <f>'TP Factors'!$D$5</f>
        <v>0.88209793191670816</v>
      </c>
      <c r="AF19">
        <f t="shared" si="4"/>
        <v>0</v>
      </c>
    </row>
    <row r="20" spans="1:32">
      <c r="A20" s="17" t="s">
        <v>56</v>
      </c>
      <c r="B20" s="17">
        <v>14</v>
      </c>
      <c r="C20" s="17" t="s">
        <v>57</v>
      </c>
      <c r="D20" s="18">
        <v>33.47</v>
      </c>
      <c r="E20" s="17" t="s">
        <v>58</v>
      </c>
      <c r="F20" s="17">
        <v>3456</v>
      </c>
      <c r="G20" s="19">
        <v>30.5</v>
      </c>
      <c r="H20" s="17" t="s">
        <v>59</v>
      </c>
      <c r="I20" s="17" t="s">
        <v>60</v>
      </c>
      <c r="J20" s="17">
        <v>6</v>
      </c>
      <c r="K20" s="20">
        <v>36.278090213500001</v>
      </c>
      <c r="L20" s="20">
        <v>40.911992422799997</v>
      </c>
      <c r="M20" s="18">
        <v>0.01</v>
      </c>
      <c r="N20" s="18">
        <v>0</v>
      </c>
      <c r="O20" s="17">
        <v>40284</v>
      </c>
      <c r="P20" s="17">
        <v>39311</v>
      </c>
      <c r="Q20" s="21">
        <v>40284</v>
      </c>
      <c r="R20" s="21">
        <v>3100</v>
      </c>
      <c r="S20" s="17" t="s">
        <v>64</v>
      </c>
      <c r="T20" s="21">
        <v>54.65</v>
      </c>
      <c r="U20" s="21">
        <v>1</v>
      </c>
      <c r="V20" s="21">
        <v>1.2</v>
      </c>
      <c r="W20" s="21">
        <v>6.4000000000000001E-2</v>
      </c>
      <c r="X20" s="21">
        <f t="shared" si="0"/>
        <v>1.2</v>
      </c>
      <c r="Y20" s="21">
        <f t="shared" si="0"/>
        <v>6.4000000000000001E-2</v>
      </c>
      <c r="Z20" s="21">
        <v>0.252</v>
      </c>
      <c r="AA20" s="22">
        <v>1.0109533054119201E-2</v>
      </c>
      <c r="AB20">
        <f t="shared" si="1"/>
        <v>14</v>
      </c>
      <c r="AC20">
        <f t="shared" si="2"/>
        <v>0</v>
      </c>
      <c r="AD20">
        <f t="shared" si="3"/>
        <v>0</v>
      </c>
      <c r="AE20">
        <f>'TP Factors'!$D$5</f>
        <v>0.88209793191670816</v>
      </c>
      <c r="AF20">
        <f t="shared" si="4"/>
        <v>0</v>
      </c>
    </row>
    <row r="21" spans="1:32">
      <c r="A21" s="17" t="s">
        <v>56</v>
      </c>
      <c r="B21" s="17">
        <v>14</v>
      </c>
      <c r="C21" s="17" t="s">
        <v>57</v>
      </c>
      <c r="D21" s="18">
        <v>33.47</v>
      </c>
      <c r="E21" s="17" t="s">
        <v>58</v>
      </c>
      <c r="F21" s="17">
        <v>1234</v>
      </c>
      <c r="G21" s="19">
        <v>0</v>
      </c>
      <c r="H21" s="17" t="s">
        <v>59</v>
      </c>
      <c r="I21" s="17" t="s">
        <v>60</v>
      </c>
      <c r="J21" s="17">
        <v>273</v>
      </c>
      <c r="K21" s="20">
        <v>237.96920928399999</v>
      </c>
      <c r="L21" s="20">
        <v>1049.8762244300001</v>
      </c>
      <c r="M21" s="18">
        <v>0.16</v>
      </c>
      <c r="N21" s="18">
        <v>0.04</v>
      </c>
      <c r="O21" s="17">
        <v>40285</v>
      </c>
      <c r="P21" s="17">
        <v>39312</v>
      </c>
      <c r="Q21" s="21">
        <v>40285</v>
      </c>
      <c r="R21" s="21">
        <v>3100</v>
      </c>
      <c r="S21" s="17" t="s">
        <v>61</v>
      </c>
      <c r="T21" s="21">
        <v>54.65</v>
      </c>
      <c r="U21" s="21">
        <v>1</v>
      </c>
      <c r="V21" s="21">
        <v>1.2</v>
      </c>
      <c r="W21" s="21">
        <v>6.4000000000000001E-2</v>
      </c>
      <c r="X21" s="21">
        <f t="shared" si="0"/>
        <v>1.2</v>
      </c>
      <c r="Y21" s="21">
        <f t="shared" si="0"/>
        <v>6.4000000000000001E-2</v>
      </c>
      <c r="Z21" s="21">
        <v>0.41099999999999998</v>
      </c>
      <c r="AA21" s="22">
        <v>0.259429027209026</v>
      </c>
      <c r="AB21">
        <f t="shared" si="1"/>
        <v>599</v>
      </c>
      <c r="AC21">
        <f t="shared" si="2"/>
        <v>2</v>
      </c>
      <c r="AD21">
        <f t="shared" si="3"/>
        <v>0.1</v>
      </c>
      <c r="AE21">
        <f>'TP Factors'!$D$5</f>
        <v>0.88209793191670816</v>
      </c>
      <c r="AF21">
        <f t="shared" si="4"/>
        <v>0.1</v>
      </c>
    </row>
    <row r="22" spans="1:32">
      <c r="A22" s="17" t="s">
        <v>56</v>
      </c>
      <c r="B22" s="17">
        <v>14</v>
      </c>
      <c r="C22" s="17" t="s">
        <v>57</v>
      </c>
      <c r="D22" s="18">
        <v>33.47</v>
      </c>
      <c r="E22" s="17" t="s">
        <v>58</v>
      </c>
      <c r="F22" s="17">
        <v>1234</v>
      </c>
      <c r="G22" s="19">
        <v>0</v>
      </c>
      <c r="H22" s="17" t="s">
        <v>59</v>
      </c>
      <c r="I22" s="17" t="s">
        <v>60</v>
      </c>
      <c r="J22" s="17">
        <v>140</v>
      </c>
      <c r="K22" s="20">
        <v>101.36689943099999</v>
      </c>
      <c r="L22" s="20">
        <v>537.76470292900001</v>
      </c>
      <c r="M22" s="18">
        <v>0.08</v>
      </c>
      <c r="N22" s="18">
        <v>0.02</v>
      </c>
      <c r="O22" s="17">
        <v>40324</v>
      </c>
      <c r="P22" s="17">
        <v>39350</v>
      </c>
      <c r="Q22" s="21">
        <v>40324</v>
      </c>
      <c r="R22" s="21">
        <v>3100</v>
      </c>
      <c r="S22" s="17" t="s">
        <v>61</v>
      </c>
      <c r="T22" s="21">
        <v>54.65</v>
      </c>
      <c r="U22" s="21">
        <v>1</v>
      </c>
      <c r="V22" s="21">
        <v>1.2</v>
      </c>
      <c r="W22" s="21">
        <v>6.4000000000000001E-2</v>
      </c>
      <c r="X22" s="21">
        <f t="shared" si="0"/>
        <v>1.2</v>
      </c>
      <c r="Y22" s="21">
        <f t="shared" si="0"/>
        <v>6.4000000000000001E-2</v>
      </c>
      <c r="Z22" s="21">
        <v>0.41099999999999998</v>
      </c>
      <c r="AA22" s="22">
        <v>2.2403834676653599E-2</v>
      </c>
      <c r="AB22">
        <f t="shared" si="1"/>
        <v>52</v>
      </c>
      <c r="AC22">
        <f t="shared" si="2"/>
        <v>0</v>
      </c>
      <c r="AD22">
        <f t="shared" si="3"/>
        <v>0</v>
      </c>
      <c r="AE22">
        <f>'TP Factors'!$D$5</f>
        <v>0.88209793191670816</v>
      </c>
      <c r="AF22">
        <f t="shared" si="4"/>
        <v>0</v>
      </c>
    </row>
    <row r="23" spans="1:32">
      <c r="A23" s="17" t="s">
        <v>56</v>
      </c>
      <c r="B23" s="17">
        <v>14</v>
      </c>
      <c r="C23" s="17" t="s">
        <v>57</v>
      </c>
      <c r="D23" s="18">
        <v>33.47</v>
      </c>
      <c r="E23" s="17" t="s">
        <v>58</v>
      </c>
      <c r="F23" s="17">
        <v>1234</v>
      </c>
      <c r="G23" s="19">
        <v>0</v>
      </c>
      <c r="H23" s="17" t="s">
        <v>59</v>
      </c>
      <c r="I23" s="17" t="s">
        <v>60</v>
      </c>
      <c r="J23" s="17">
        <v>155</v>
      </c>
      <c r="K23" s="20">
        <v>128.814639814</v>
      </c>
      <c r="L23" s="20">
        <v>595.05560239500005</v>
      </c>
      <c r="M23" s="18">
        <v>0.09</v>
      </c>
      <c r="N23" s="18">
        <v>0.02</v>
      </c>
      <c r="O23" s="17">
        <v>40327</v>
      </c>
      <c r="P23" s="17">
        <v>39353</v>
      </c>
      <c r="Q23" s="21">
        <v>40327</v>
      </c>
      <c r="R23" s="21">
        <v>3100</v>
      </c>
      <c r="S23" s="17" t="s">
        <v>61</v>
      </c>
      <c r="T23" s="21">
        <v>54.65</v>
      </c>
      <c r="U23" s="21">
        <v>1</v>
      </c>
      <c r="V23" s="21">
        <v>1.2</v>
      </c>
      <c r="W23" s="21">
        <v>6.4000000000000001E-2</v>
      </c>
      <c r="X23" s="21">
        <f t="shared" si="0"/>
        <v>1.2</v>
      </c>
      <c r="Y23" s="21">
        <f t="shared" si="0"/>
        <v>6.4000000000000001E-2</v>
      </c>
      <c r="Z23" s="21">
        <v>0.41099999999999998</v>
      </c>
      <c r="AA23" s="22">
        <v>0.147040853460735</v>
      </c>
      <c r="AB23">
        <f t="shared" si="1"/>
        <v>339</v>
      </c>
      <c r="AC23">
        <f t="shared" si="2"/>
        <v>1</v>
      </c>
      <c r="AD23">
        <f t="shared" si="3"/>
        <v>0</v>
      </c>
      <c r="AE23">
        <f>'TP Factors'!$D$5</f>
        <v>0.88209793191670816</v>
      </c>
      <c r="AF23">
        <f t="shared" si="4"/>
        <v>0</v>
      </c>
    </row>
    <row r="24" spans="1:32">
      <c r="A24" s="17" t="s">
        <v>56</v>
      </c>
      <c r="B24" s="17">
        <v>14</v>
      </c>
      <c r="C24" s="17" t="s">
        <v>57</v>
      </c>
      <c r="D24" s="18">
        <v>33.47</v>
      </c>
      <c r="E24" s="17" t="s">
        <v>58</v>
      </c>
      <c r="F24" s="17">
        <v>3456</v>
      </c>
      <c r="G24" s="19">
        <v>30.5</v>
      </c>
      <c r="H24" s="17" t="s">
        <v>59</v>
      </c>
      <c r="I24" s="17" t="s">
        <v>60</v>
      </c>
      <c r="J24" s="17">
        <v>231</v>
      </c>
      <c r="K24" s="20">
        <v>283.753440055</v>
      </c>
      <c r="L24" s="20">
        <v>1599.82426749</v>
      </c>
      <c r="M24" s="18">
        <v>0.44</v>
      </c>
      <c r="N24" s="18">
        <v>0.12</v>
      </c>
      <c r="O24" s="17">
        <v>40335</v>
      </c>
      <c r="P24" s="17">
        <v>39361</v>
      </c>
      <c r="Q24" s="21">
        <v>40335</v>
      </c>
      <c r="R24" s="21">
        <v>3100</v>
      </c>
      <c r="S24" s="17" t="s">
        <v>64</v>
      </c>
      <c r="T24" s="21">
        <v>54.65</v>
      </c>
      <c r="U24" s="21">
        <v>1</v>
      </c>
      <c r="V24" s="21">
        <v>1.2</v>
      </c>
      <c r="W24" s="21">
        <v>6.4000000000000001E-2</v>
      </c>
      <c r="X24" s="21">
        <f t="shared" si="0"/>
        <v>1.2</v>
      </c>
      <c r="Y24" s="21">
        <f t="shared" si="0"/>
        <v>6.4000000000000001E-2</v>
      </c>
      <c r="Z24" s="21">
        <v>0.252</v>
      </c>
      <c r="AA24" s="22">
        <v>0.383918367405927</v>
      </c>
      <c r="AB24">
        <f t="shared" si="1"/>
        <v>543</v>
      </c>
      <c r="AC24">
        <f t="shared" si="2"/>
        <v>1</v>
      </c>
      <c r="AD24">
        <f t="shared" si="3"/>
        <v>0.1</v>
      </c>
      <c r="AE24">
        <f>'TP Factors'!$D$5</f>
        <v>0.88209793191670816</v>
      </c>
      <c r="AF24">
        <f t="shared" si="4"/>
        <v>0.1</v>
      </c>
    </row>
    <row r="25" spans="1:32">
      <c r="A25" s="17" t="s">
        <v>56</v>
      </c>
      <c r="B25" s="17">
        <v>14</v>
      </c>
      <c r="C25" s="17" t="s">
        <v>57</v>
      </c>
      <c r="D25" s="18">
        <v>33.47</v>
      </c>
      <c r="E25" s="17" t="s">
        <v>58</v>
      </c>
      <c r="F25" s="17">
        <v>1234</v>
      </c>
      <c r="G25" s="19">
        <v>0</v>
      </c>
      <c r="H25" s="17" t="s">
        <v>59</v>
      </c>
      <c r="I25" s="17" t="s">
        <v>60</v>
      </c>
      <c r="J25" s="17">
        <v>15</v>
      </c>
      <c r="K25" s="20">
        <v>42.062451283199998</v>
      </c>
      <c r="L25" s="20">
        <v>56.759372065800001</v>
      </c>
      <c r="M25" s="18">
        <v>0.01</v>
      </c>
      <c r="N25" s="18">
        <v>0</v>
      </c>
      <c r="O25" s="17">
        <v>40340</v>
      </c>
      <c r="P25" s="17">
        <v>39366</v>
      </c>
      <c r="Q25" s="21">
        <v>40340</v>
      </c>
      <c r="R25" s="21">
        <v>3100</v>
      </c>
      <c r="S25" s="17" t="s">
        <v>64</v>
      </c>
      <c r="T25" s="21">
        <v>54.65</v>
      </c>
      <c r="U25" s="21">
        <v>1</v>
      </c>
      <c r="V25" s="21">
        <v>1.2</v>
      </c>
      <c r="W25" s="21">
        <v>6.4000000000000001E-2</v>
      </c>
      <c r="X25" s="21">
        <f t="shared" si="0"/>
        <v>1.2</v>
      </c>
      <c r="Y25" s="21">
        <f t="shared" si="0"/>
        <v>6.4000000000000001E-2</v>
      </c>
      <c r="Z25" s="21">
        <v>0.252</v>
      </c>
      <c r="AA25" s="22">
        <v>5.1571527920366497E-3</v>
      </c>
      <c r="AB25">
        <f t="shared" si="1"/>
        <v>7</v>
      </c>
      <c r="AC25">
        <f t="shared" si="2"/>
        <v>0</v>
      </c>
      <c r="AD25">
        <f t="shared" si="3"/>
        <v>0</v>
      </c>
      <c r="AE25">
        <f>'TP Factors'!$D$5</f>
        <v>0.88209793191670816</v>
      </c>
      <c r="AF25">
        <f t="shared" si="4"/>
        <v>0</v>
      </c>
    </row>
    <row r="26" spans="1:32">
      <c r="A26" s="17" t="s">
        <v>56</v>
      </c>
      <c r="B26" s="17">
        <v>14</v>
      </c>
      <c r="C26" s="17" t="s">
        <v>57</v>
      </c>
      <c r="D26" s="18">
        <v>33.47</v>
      </c>
      <c r="E26" s="17" t="s">
        <v>58</v>
      </c>
      <c r="F26" s="17">
        <v>3456</v>
      </c>
      <c r="G26" s="19">
        <v>30.5</v>
      </c>
      <c r="H26" s="17" t="s">
        <v>59</v>
      </c>
      <c r="I26" s="17" t="s">
        <v>60</v>
      </c>
      <c r="J26" s="17">
        <v>1</v>
      </c>
      <c r="K26" s="20">
        <v>28.248423128999999</v>
      </c>
      <c r="L26" s="20">
        <v>8.9719322768600005</v>
      </c>
      <c r="M26" s="18">
        <v>0</v>
      </c>
      <c r="N26" s="18">
        <v>0</v>
      </c>
      <c r="O26" s="17">
        <v>40351</v>
      </c>
      <c r="P26" s="17">
        <v>39377</v>
      </c>
      <c r="Q26" s="21">
        <v>40351</v>
      </c>
      <c r="R26" s="21">
        <v>3100</v>
      </c>
      <c r="S26" s="17" t="s">
        <v>64</v>
      </c>
      <c r="T26" s="21">
        <v>54.65</v>
      </c>
      <c r="U26" s="21">
        <v>1</v>
      </c>
      <c r="V26" s="21">
        <v>1.2</v>
      </c>
      <c r="W26" s="21">
        <v>6.4000000000000001E-2</v>
      </c>
      <c r="X26" s="21">
        <f t="shared" si="0"/>
        <v>1.2</v>
      </c>
      <c r="Y26" s="21">
        <f t="shared" si="0"/>
        <v>6.4000000000000001E-2</v>
      </c>
      <c r="Z26" s="21">
        <v>0.252</v>
      </c>
      <c r="AA26" s="22">
        <v>2.21700387649716E-3</v>
      </c>
      <c r="AB26">
        <f t="shared" si="1"/>
        <v>3</v>
      </c>
      <c r="AC26">
        <f t="shared" si="2"/>
        <v>0</v>
      </c>
      <c r="AD26">
        <f t="shared" si="3"/>
        <v>0</v>
      </c>
      <c r="AE26">
        <f>'TP Factors'!$D$5</f>
        <v>0.88209793191670816</v>
      </c>
      <c r="AF26">
        <f t="shared" si="4"/>
        <v>0</v>
      </c>
    </row>
    <row r="27" spans="1:32">
      <c r="A27" s="17" t="s">
        <v>56</v>
      </c>
      <c r="B27" s="17">
        <v>14</v>
      </c>
      <c r="C27" s="17" t="s">
        <v>57</v>
      </c>
      <c r="D27" s="18">
        <v>33.47</v>
      </c>
      <c r="E27" s="17" t="s">
        <v>58</v>
      </c>
      <c r="F27" s="17">
        <v>3456</v>
      </c>
      <c r="G27" s="19">
        <v>30.5</v>
      </c>
      <c r="H27" s="17" t="s">
        <v>59</v>
      </c>
      <c r="I27" s="17" t="s">
        <v>60</v>
      </c>
      <c r="J27" s="17">
        <v>1193</v>
      </c>
      <c r="K27" s="20">
        <v>511.62146910600001</v>
      </c>
      <c r="L27" s="20">
        <v>7584.9465891999998</v>
      </c>
      <c r="M27" s="18">
        <v>2.29</v>
      </c>
      <c r="N27" s="18">
        <v>0.6</v>
      </c>
      <c r="O27" s="17">
        <v>40357</v>
      </c>
      <c r="P27" s="17">
        <v>39383</v>
      </c>
      <c r="Q27" s="21">
        <v>40357</v>
      </c>
      <c r="R27" s="21">
        <v>3100</v>
      </c>
      <c r="S27" s="17" t="s">
        <v>69</v>
      </c>
      <c r="T27" s="21">
        <v>54.65</v>
      </c>
      <c r="U27" s="21">
        <v>1</v>
      </c>
      <c r="V27" s="21">
        <v>1.2</v>
      </c>
      <c r="W27" s="21">
        <v>6.4000000000000001E-2</v>
      </c>
      <c r="X27" s="21">
        <f t="shared" si="0"/>
        <v>1.2</v>
      </c>
      <c r="Y27" s="21">
        <f t="shared" si="0"/>
        <v>6.4000000000000001E-2</v>
      </c>
      <c r="Z27" s="21">
        <v>0.41099999999999998</v>
      </c>
      <c r="AA27" s="22">
        <v>1.8704032957849599</v>
      </c>
      <c r="AB27">
        <f t="shared" si="1"/>
        <v>4318</v>
      </c>
      <c r="AC27">
        <f t="shared" si="2"/>
        <v>11</v>
      </c>
      <c r="AD27">
        <f t="shared" si="3"/>
        <v>0.6</v>
      </c>
      <c r="AE27">
        <f>'TP Factors'!$D$5</f>
        <v>0.88209793191670816</v>
      </c>
      <c r="AF27">
        <f t="shared" si="4"/>
        <v>0.5</v>
      </c>
    </row>
    <row r="28" spans="1:32">
      <c r="A28" s="17" t="s">
        <v>56</v>
      </c>
      <c r="B28" s="17">
        <v>14</v>
      </c>
      <c r="C28" s="17" t="s">
        <v>57</v>
      </c>
      <c r="D28" s="18">
        <v>33.47</v>
      </c>
      <c r="E28" s="17" t="s">
        <v>58</v>
      </c>
      <c r="F28" s="17">
        <v>3456</v>
      </c>
      <c r="G28" s="19">
        <v>0</v>
      </c>
      <c r="H28" s="17" t="s">
        <v>59</v>
      </c>
      <c r="I28" s="17" t="s">
        <v>60</v>
      </c>
      <c r="J28" s="17">
        <v>772</v>
      </c>
      <c r="K28" s="20">
        <v>263.65837288</v>
      </c>
      <c r="L28" s="20">
        <v>4894.2854019599999</v>
      </c>
      <c r="M28" s="18">
        <v>0</v>
      </c>
      <c r="N28" s="18">
        <v>0</v>
      </c>
      <c r="O28" s="17">
        <v>40372</v>
      </c>
      <c r="P28" s="17">
        <v>39398</v>
      </c>
      <c r="Q28" s="21">
        <v>40372</v>
      </c>
      <c r="R28" s="21">
        <v>3100</v>
      </c>
      <c r="S28" s="17" t="s">
        <v>69</v>
      </c>
      <c r="T28" s="21">
        <v>54.65</v>
      </c>
      <c r="U28" s="21">
        <v>1</v>
      </c>
      <c r="V28" s="21">
        <v>1.2</v>
      </c>
      <c r="W28" s="21">
        <v>6.4000000000000001E-2</v>
      </c>
      <c r="X28" s="21">
        <f t="shared" si="0"/>
        <v>1.2</v>
      </c>
      <c r="Y28" s="21">
        <f t="shared" si="0"/>
        <v>6.4000000000000001E-2</v>
      </c>
      <c r="Z28" s="21">
        <v>0.41099999999999998</v>
      </c>
      <c r="AA28" s="22">
        <v>7.1083260748739496E-2</v>
      </c>
      <c r="AB28">
        <f t="shared" si="1"/>
        <v>164</v>
      </c>
      <c r="AC28">
        <f t="shared" si="2"/>
        <v>0</v>
      </c>
      <c r="AD28">
        <f t="shared" si="3"/>
        <v>0</v>
      </c>
      <c r="AE28">
        <f>'TP Factors'!$D$5</f>
        <v>0.88209793191670816</v>
      </c>
      <c r="AF28">
        <f t="shared" si="4"/>
        <v>0</v>
      </c>
    </row>
    <row r="29" spans="1:32">
      <c r="A29" s="17" t="s">
        <v>56</v>
      </c>
      <c r="B29" s="17">
        <v>14</v>
      </c>
      <c r="C29" s="17" t="s">
        <v>57</v>
      </c>
      <c r="D29" s="18">
        <v>33.47</v>
      </c>
      <c r="E29" s="17" t="s">
        <v>58</v>
      </c>
      <c r="F29" s="17">
        <v>3456</v>
      </c>
      <c r="G29" s="19">
        <v>0</v>
      </c>
      <c r="H29" s="17" t="s">
        <v>59</v>
      </c>
      <c r="I29" s="17" t="s">
        <v>60</v>
      </c>
      <c r="J29" s="17">
        <v>34</v>
      </c>
      <c r="K29" s="20">
        <v>68.775942343300002</v>
      </c>
      <c r="L29" s="20">
        <v>216.08921343599999</v>
      </c>
      <c r="M29" s="18">
        <v>0</v>
      </c>
      <c r="N29" s="18">
        <v>0</v>
      </c>
      <c r="O29" s="17">
        <v>40373</v>
      </c>
      <c r="P29" s="17">
        <v>39399</v>
      </c>
      <c r="Q29" s="21">
        <v>40373</v>
      </c>
      <c r="R29" s="21">
        <v>3100</v>
      </c>
      <c r="S29" s="17" t="s">
        <v>61</v>
      </c>
      <c r="T29" s="21">
        <v>54.65</v>
      </c>
      <c r="U29" s="21">
        <v>1</v>
      </c>
      <c r="V29" s="21">
        <v>1.2</v>
      </c>
      <c r="W29" s="21">
        <v>6.4000000000000001E-2</v>
      </c>
      <c r="X29" s="21">
        <f t="shared" si="0"/>
        <v>1.2</v>
      </c>
      <c r="Y29" s="21">
        <f t="shared" si="0"/>
        <v>6.4000000000000001E-2</v>
      </c>
      <c r="Z29" s="21">
        <v>0.41099999999999998</v>
      </c>
      <c r="AA29" s="22">
        <v>9.3738543097269999E-5</v>
      </c>
      <c r="AB29">
        <f t="shared" si="1"/>
        <v>0</v>
      </c>
      <c r="AC29">
        <f t="shared" si="2"/>
        <v>0</v>
      </c>
      <c r="AD29">
        <f t="shared" si="3"/>
        <v>0</v>
      </c>
      <c r="AE29">
        <f>'TP Factors'!$D$5</f>
        <v>0.88209793191670816</v>
      </c>
      <c r="AF29">
        <f t="shared" si="4"/>
        <v>0</v>
      </c>
    </row>
    <row r="30" spans="1:32">
      <c r="A30" s="17" t="s">
        <v>56</v>
      </c>
      <c r="B30" s="17">
        <v>14</v>
      </c>
      <c r="C30" s="17" t="s">
        <v>57</v>
      </c>
      <c r="D30" s="18">
        <v>33.47</v>
      </c>
      <c r="E30" s="17" t="s">
        <v>58</v>
      </c>
      <c r="F30" s="17">
        <v>3456</v>
      </c>
      <c r="G30" s="19">
        <v>0</v>
      </c>
      <c r="H30" s="17" t="s">
        <v>59</v>
      </c>
      <c r="I30" s="17" t="s">
        <v>60</v>
      </c>
      <c r="J30" s="17">
        <v>271</v>
      </c>
      <c r="K30" s="20">
        <v>171.95381476899999</v>
      </c>
      <c r="L30" s="20">
        <v>1715.9578885000001</v>
      </c>
      <c r="M30" s="18">
        <v>0</v>
      </c>
      <c r="N30" s="18">
        <v>0</v>
      </c>
      <c r="O30" s="17">
        <v>40375</v>
      </c>
      <c r="P30" s="17">
        <v>39401</v>
      </c>
      <c r="Q30" s="21">
        <v>40375</v>
      </c>
      <c r="R30" s="21">
        <v>3100</v>
      </c>
      <c r="S30" s="17" t="s">
        <v>61</v>
      </c>
      <c r="T30" s="21">
        <v>54.65</v>
      </c>
      <c r="U30" s="21">
        <v>1</v>
      </c>
      <c r="V30" s="21">
        <v>1.2</v>
      </c>
      <c r="W30" s="21">
        <v>6.4000000000000001E-2</v>
      </c>
      <c r="X30" s="21">
        <f t="shared" si="0"/>
        <v>1.2</v>
      </c>
      <c r="Y30" s="21">
        <f t="shared" si="0"/>
        <v>6.4000000000000001E-2</v>
      </c>
      <c r="Z30" s="21">
        <v>0.41099999999999998</v>
      </c>
      <c r="AA30" s="22">
        <v>4.6433463652478099E-3</v>
      </c>
      <c r="AB30">
        <f t="shared" si="1"/>
        <v>11</v>
      </c>
      <c r="AC30">
        <f t="shared" si="2"/>
        <v>0</v>
      </c>
      <c r="AD30">
        <f t="shared" si="3"/>
        <v>0</v>
      </c>
      <c r="AE30">
        <f>'TP Factors'!$D$5</f>
        <v>0.88209793191670816</v>
      </c>
      <c r="AF30">
        <f t="shared" si="4"/>
        <v>0</v>
      </c>
    </row>
    <row r="31" spans="1:32">
      <c r="A31" s="17" t="s">
        <v>56</v>
      </c>
      <c r="B31" s="17">
        <v>14</v>
      </c>
      <c r="C31" s="17" t="s">
        <v>57</v>
      </c>
      <c r="D31" s="18">
        <v>33.47</v>
      </c>
      <c r="E31" s="17" t="s">
        <v>58</v>
      </c>
      <c r="F31" s="17">
        <v>1234</v>
      </c>
      <c r="G31" s="19">
        <v>0</v>
      </c>
      <c r="H31" s="17" t="s">
        <v>59</v>
      </c>
      <c r="I31" s="17" t="s">
        <v>60</v>
      </c>
      <c r="J31" s="17">
        <v>1</v>
      </c>
      <c r="K31" s="20">
        <v>8.3145178879599992</v>
      </c>
      <c r="L31" s="20">
        <v>2.96526001911</v>
      </c>
      <c r="M31" s="18">
        <v>0</v>
      </c>
      <c r="N31" s="18">
        <v>0</v>
      </c>
      <c r="O31" s="17">
        <v>40397</v>
      </c>
      <c r="P31" s="17">
        <v>39423</v>
      </c>
      <c r="Q31" s="21">
        <v>40397</v>
      </c>
      <c r="R31" s="21">
        <v>3100</v>
      </c>
      <c r="S31" s="17" t="s">
        <v>61</v>
      </c>
      <c r="T31" s="21">
        <v>54.65</v>
      </c>
      <c r="U31" s="21">
        <v>1</v>
      </c>
      <c r="V31" s="21">
        <v>1.2</v>
      </c>
      <c r="W31" s="21">
        <v>6.4000000000000001E-2</v>
      </c>
      <c r="X31" s="21">
        <f t="shared" si="0"/>
        <v>1.2</v>
      </c>
      <c r="Y31" s="21">
        <f t="shared" si="0"/>
        <v>6.4000000000000001E-2</v>
      </c>
      <c r="Z31" s="21">
        <v>0.41099999999999998</v>
      </c>
      <c r="AA31" s="22">
        <v>7.3272877780773996E-4</v>
      </c>
      <c r="AB31">
        <f t="shared" si="1"/>
        <v>2</v>
      </c>
      <c r="AC31">
        <f t="shared" si="2"/>
        <v>0</v>
      </c>
      <c r="AD31">
        <f t="shared" si="3"/>
        <v>0</v>
      </c>
      <c r="AE31">
        <f>'TP Factors'!$D$5</f>
        <v>0.88209793191670816</v>
      </c>
      <c r="AF31">
        <f t="shared" si="4"/>
        <v>0</v>
      </c>
    </row>
    <row r="32" spans="1:32">
      <c r="A32" s="17" t="s">
        <v>56</v>
      </c>
      <c r="B32" s="17">
        <v>14</v>
      </c>
      <c r="C32" s="17" t="s">
        <v>57</v>
      </c>
      <c r="D32" s="18">
        <v>33.47</v>
      </c>
      <c r="E32" s="17" t="s">
        <v>58</v>
      </c>
      <c r="F32" s="17">
        <v>3456</v>
      </c>
      <c r="G32" s="19">
        <v>30.5</v>
      </c>
      <c r="H32" s="17" t="s">
        <v>59</v>
      </c>
      <c r="I32" s="17" t="s">
        <v>60</v>
      </c>
      <c r="J32" s="17">
        <v>39</v>
      </c>
      <c r="K32" s="20">
        <v>89.294735810099994</v>
      </c>
      <c r="L32" s="20">
        <v>245.53895307900001</v>
      </c>
      <c r="M32" s="18">
        <v>7.0000000000000007E-2</v>
      </c>
      <c r="N32" s="18">
        <v>0.02</v>
      </c>
      <c r="O32" s="17">
        <v>40412</v>
      </c>
      <c r="P32" s="17">
        <v>39438</v>
      </c>
      <c r="Q32" s="21">
        <v>40412</v>
      </c>
      <c r="R32" s="21">
        <v>3100</v>
      </c>
      <c r="S32" s="17" t="s">
        <v>69</v>
      </c>
      <c r="T32" s="21">
        <v>54.65</v>
      </c>
      <c r="U32" s="21">
        <v>1</v>
      </c>
      <c r="V32" s="21">
        <v>1.2</v>
      </c>
      <c r="W32" s="21">
        <v>6.4000000000000001E-2</v>
      </c>
      <c r="X32" s="21">
        <f t="shared" si="0"/>
        <v>1.2</v>
      </c>
      <c r="Y32" s="21">
        <f t="shared" si="0"/>
        <v>6.4000000000000001E-2</v>
      </c>
      <c r="Z32" s="21">
        <v>0.41099999999999998</v>
      </c>
      <c r="AA32" s="22">
        <v>6.0673753969032802E-2</v>
      </c>
      <c r="AB32">
        <f t="shared" si="1"/>
        <v>140</v>
      </c>
      <c r="AC32">
        <f t="shared" si="2"/>
        <v>0</v>
      </c>
      <c r="AD32">
        <f t="shared" si="3"/>
        <v>0</v>
      </c>
      <c r="AE32">
        <f>'TP Factors'!$D$5</f>
        <v>0.88209793191670816</v>
      </c>
      <c r="AF32">
        <f t="shared" si="4"/>
        <v>0</v>
      </c>
    </row>
    <row r="33" spans="1:32">
      <c r="A33" s="17" t="s">
        <v>56</v>
      </c>
      <c r="B33" s="17">
        <v>14</v>
      </c>
      <c r="C33" s="17" t="s">
        <v>57</v>
      </c>
      <c r="D33" s="18">
        <v>33.47</v>
      </c>
      <c r="E33" s="17" t="s">
        <v>58</v>
      </c>
      <c r="F33" s="17">
        <v>3456</v>
      </c>
      <c r="G33" s="19">
        <v>30.5</v>
      </c>
      <c r="H33" s="17" t="s">
        <v>59</v>
      </c>
      <c r="I33" s="17" t="s">
        <v>60</v>
      </c>
      <c r="J33" s="17">
        <v>81</v>
      </c>
      <c r="K33" s="20">
        <v>159.21018138400001</v>
      </c>
      <c r="L33" s="20">
        <v>583.41205540600004</v>
      </c>
      <c r="M33" s="18">
        <v>0.16</v>
      </c>
      <c r="N33" s="18">
        <v>0.04</v>
      </c>
      <c r="O33" s="17">
        <v>40430</v>
      </c>
      <c r="P33" s="17">
        <v>39455</v>
      </c>
      <c r="Q33" s="21">
        <v>40430</v>
      </c>
      <c r="R33" s="21">
        <v>3100</v>
      </c>
      <c r="S33" s="17" t="s">
        <v>61</v>
      </c>
      <c r="T33" s="21">
        <v>54.65</v>
      </c>
      <c r="U33" s="21">
        <v>1</v>
      </c>
      <c r="V33" s="21">
        <v>1.2</v>
      </c>
      <c r="W33" s="21">
        <v>6.4000000000000001E-2</v>
      </c>
      <c r="X33" s="21">
        <f t="shared" si="0"/>
        <v>1.2</v>
      </c>
      <c r="Y33" s="21">
        <f t="shared" si="0"/>
        <v>6.4000000000000001E-2</v>
      </c>
      <c r="Z33" s="21">
        <v>0.41099999999999998</v>
      </c>
      <c r="AA33" s="22">
        <v>1.4162583130656801E-2</v>
      </c>
      <c r="AB33">
        <f t="shared" si="1"/>
        <v>33</v>
      </c>
      <c r="AC33">
        <f t="shared" si="2"/>
        <v>0</v>
      </c>
      <c r="AD33">
        <f t="shared" si="3"/>
        <v>0</v>
      </c>
      <c r="AE33">
        <f>'TP Factors'!$D$5</f>
        <v>0.88209793191670816</v>
      </c>
      <c r="AF33">
        <f t="shared" si="4"/>
        <v>0</v>
      </c>
    </row>
    <row r="34" spans="1:32">
      <c r="A34" s="17" t="s">
        <v>56</v>
      </c>
      <c r="B34" s="17">
        <v>14</v>
      </c>
      <c r="C34" s="17" t="s">
        <v>57</v>
      </c>
      <c r="D34" s="18">
        <v>33.47</v>
      </c>
      <c r="E34" s="17" t="s">
        <v>58</v>
      </c>
      <c r="F34" s="17">
        <v>3456</v>
      </c>
      <c r="G34" s="19">
        <v>0</v>
      </c>
      <c r="H34" s="17" t="s">
        <v>59</v>
      </c>
      <c r="I34" s="17" t="s">
        <v>60</v>
      </c>
      <c r="J34" s="17">
        <v>402</v>
      </c>
      <c r="K34" s="20">
        <v>266.21479600599997</v>
      </c>
      <c r="L34" s="20">
        <v>2549.0121211300002</v>
      </c>
      <c r="M34" s="18">
        <v>0</v>
      </c>
      <c r="N34" s="18">
        <v>0</v>
      </c>
      <c r="O34" s="17">
        <v>40462</v>
      </c>
      <c r="P34" s="17">
        <v>39487</v>
      </c>
      <c r="Q34" s="21">
        <v>40462</v>
      </c>
      <c r="R34" s="21">
        <v>3100</v>
      </c>
      <c r="S34" s="17" t="s">
        <v>61</v>
      </c>
      <c r="T34" s="21">
        <v>54.65</v>
      </c>
      <c r="U34" s="21">
        <v>1</v>
      </c>
      <c r="V34" s="21">
        <v>1.2</v>
      </c>
      <c r="W34" s="21">
        <v>6.4000000000000001E-2</v>
      </c>
      <c r="X34" s="21">
        <f t="shared" si="0"/>
        <v>1.2</v>
      </c>
      <c r="Y34" s="21">
        <f t="shared" si="0"/>
        <v>6.4000000000000001E-2</v>
      </c>
      <c r="Z34" s="21">
        <v>0.41099999999999998</v>
      </c>
      <c r="AA34" s="22">
        <v>5.3688174177868697E-2</v>
      </c>
      <c r="AB34">
        <f t="shared" si="1"/>
        <v>124</v>
      </c>
      <c r="AC34">
        <f t="shared" si="2"/>
        <v>0</v>
      </c>
      <c r="AD34">
        <f t="shared" si="3"/>
        <v>0</v>
      </c>
      <c r="AE34">
        <f>'TP Factors'!$D$5</f>
        <v>0.88209793191670816</v>
      </c>
      <c r="AF34">
        <f t="shared" si="4"/>
        <v>0</v>
      </c>
    </row>
    <row r="35" spans="1:32">
      <c r="A35" s="17" t="s">
        <v>56</v>
      </c>
      <c r="B35" s="17">
        <v>14</v>
      </c>
      <c r="C35" s="17" t="s">
        <v>57</v>
      </c>
      <c r="D35" s="18">
        <v>33.47</v>
      </c>
      <c r="E35" s="17" t="s">
        <v>58</v>
      </c>
      <c r="F35" s="17">
        <v>3456</v>
      </c>
      <c r="G35" s="19">
        <v>0</v>
      </c>
      <c r="H35" s="17" t="s">
        <v>59</v>
      </c>
      <c r="I35" s="17" t="s">
        <v>60</v>
      </c>
      <c r="J35" s="17">
        <v>1958</v>
      </c>
      <c r="K35" s="20">
        <v>549.31101846900003</v>
      </c>
      <c r="L35" s="20">
        <v>12408.177591</v>
      </c>
      <c r="M35" s="18">
        <v>0</v>
      </c>
      <c r="N35" s="18">
        <v>0</v>
      </c>
      <c r="O35" s="17">
        <v>40467</v>
      </c>
      <c r="P35" s="17">
        <v>39491</v>
      </c>
      <c r="Q35" s="21">
        <v>40467</v>
      </c>
      <c r="R35" s="21">
        <v>3100</v>
      </c>
      <c r="S35" s="17" t="s">
        <v>61</v>
      </c>
      <c r="T35" s="21">
        <v>54.65</v>
      </c>
      <c r="U35" s="21">
        <v>1</v>
      </c>
      <c r="V35" s="21">
        <v>1.2</v>
      </c>
      <c r="W35" s="21">
        <v>6.4000000000000001E-2</v>
      </c>
      <c r="X35" s="21">
        <f t="shared" si="0"/>
        <v>1.2</v>
      </c>
      <c r="Y35" s="21">
        <f t="shared" si="0"/>
        <v>6.4000000000000001E-2</v>
      </c>
      <c r="Z35" s="21">
        <v>0.41099999999999998</v>
      </c>
      <c r="AA35" s="22">
        <v>6.4972389407458003E-2</v>
      </c>
      <c r="AB35">
        <f t="shared" si="1"/>
        <v>150</v>
      </c>
      <c r="AC35">
        <f t="shared" si="2"/>
        <v>0</v>
      </c>
      <c r="AD35">
        <f t="shared" si="3"/>
        <v>0</v>
      </c>
      <c r="AE35">
        <f>'TP Factors'!$D$5</f>
        <v>0.88209793191670816</v>
      </c>
      <c r="AF35">
        <f t="shared" si="4"/>
        <v>0</v>
      </c>
    </row>
    <row r="36" spans="1:32">
      <c r="A36" s="17" t="s">
        <v>56</v>
      </c>
      <c r="B36" s="17">
        <v>14</v>
      </c>
      <c r="C36" s="17" t="s">
        <v>57</v>
      </c>
      <c r="D36" s="18">
        <v>33.47</v>
      </c>
      <c r="E36" s="17" t="s">
        <v>58</v>
      </c>
      <c r="F36" s="17">
        <v>3456</v>
      </c>
      <c r="G36" s="19">
        <v>0</v>
      </c>
      <c r="H36" s="17" t="s">
        <v>59</v>
      </c>
      <c r="I36" s="17" t="s">
        <v>60</v>
      </c>
      <c r="J36" s="17">
        <v>153</v>
      </c>
      <c r="K36" s="20">
        <v>156.08202447400001</v>
      </c>
      <c r="L36" s="20">
        <v>971.73072889299999</v>
      </c>
      <c r="M36" s="18">
        <v>0</v>
      </c>
      <c r="N36" s="18">
        <v>0</v>
      </c>
      <c r="O36" s="17">
        <v>40474</v>
      </c>
      <c r="P36" s="17">
        <v>39498</v>
      </c>
      <c r="Q36" s="21">
        <v>40474</v>
      </c>
      <c r="R36" s="21">
        <v>3100</v>
      </c>
      <c r="S36" s="17" t="s">
        <v>61</v>
      </c>
      <c r="T36" s="21">
        <v>54.65</v>
      </c>
      <c r="U36" s="21">
        <v>1</v>
      </c>
      <c r="V36" s="21">
        <v>1.2</v>
      </c>
      <c r="W36" s="21">
        <v>6.4000000000000001E-2</v>
      </c>
      <c r="X36" s="21">
        <f t="shared" si="0"/>
        <v>1.2</v>
      </c>
      <c r="Y36" s="21">
        <f t="shared" si="0"/>
        <v>6.4000000000000001E-2</v>
      </c>
      <c r="Z36" s="21">
        <v>0.41099999999999998</v>
      </c>
      <c r="AA36" s="22">
        <v>2.8800242486280302E-3</v>
      </c>
      <c r="AB36">
        <f t="shared" si="1"/>
        <v>7</v>
      </c>
      <c r="AC36">
        <f t="shared" si="2"/>
        <v>0</v>
      </c>
      <c r="AD36">
        <f t="shared" si="3"/>
        <v>0</v>
      </c>
      <c r="AE36">
        <f>'TP Factors'!$D$5</f>
        <v>0.88209793191670816</v>
      </c>
      <c r="AF36">
        <f t="shared" si="4"/>
        <v>0</v>
      </c>
    </row>
    <row r="37" spans="1:32">
      <c r="A37" s="17" t="s">
        <v>56</v>
      </c>
      <c r="B37" s="17">
        <v>14</v>
      </c>
      <c r="C37" s="17" t="s">
        <v>57</v>
      </c>
      <c r="D37" s="18">
        <v>33.47</v>
      </c>
      <c r="E37" s="17" t="s">
        <v>58</v>
      </c>
      <c r="F37" s="17">
        <v>3456</v>
      </c>
      <c r="G37" s="19">
        <v>30.5</v>
      </c>
      <c r="H37" s="17" t="s">
        <v>59</v>
      </c>
      <c r="I37" s="17" t="s">
        <v>60</v>
      </c>
      <c r="J37" s="17">
        <v>159</v>
      </c>
      <c r="K37" s="20">
        <v>151.78303598100001</v>
      </c>
      <c r="L37" s="20">
        <v>1142.8196019500001</v>
      </c>
      <c r="M37" s="18">
        <v>0.31</v>
      </c>
      <c r="N37" s="18">
        <v>0.08</v>
      </c>
      <c r="O37" s="17">
        <v>40483</v>
      </c>
      <c r="P37" s="17">
        <v>39507</v>
      </c>
      <c r="Q37" s="21">
        <v>40483</v>
      </c>
      <c r="R37" s="21">
        <v>3100</v>
      </c>
      <c r="S37" s="17" t="s">
        <v>61</v>
      </c>
      <c r="T37" s="21">
        <v>54.65</v>
      </c>
      <c r="U37" s="21">
        <v>1</v>
      </c>
      <c r="V37" s="21">
        <v>1.2</v>
      </c>
      <c r="W37" s="21">
        <v>6.4000000000000001E-2</v>
      </c>
      <c r="X37" s="21">
        <f t="shared" si="0"/>
        <v>1.2</v>
      </c>
      <c r="Y37" s="21">
        <f t="shared" si="0"/>
        <v>6.4000000000000001E-2</v>
      </c>
      <c r="Z37" s="21">
        <v>0.41099999999999998</v>
      </c>
      <c r="AA37" s="22">
        <v>0.281674357288073</v>
      </c>
      <c r="AB37">
        <f t="shared" si="1"/>
        <v>650</v>
      </c>
      <c r="AC37">
        <f t="shared" si="2"/>
        <v>2</v>
      </c>
      <c r="AD37">
        <f t="shared" si="3"/>
        <v>0.1</v>
      </c>
      <c r="AE37">
        <f>'TP Factors'!$D$5</f>
        <v>0.88209793191670816</v>
      </c>
      <c r="AF37">
        <f t="shared" si="4"/>
        <v>0.1</v>
      </c>
    </row>
    <row r="38" spans="1:32">
      <c r="A38" s="17" t="s">
        <v>56</v>
      </c>
      <c r="B38" s="17">
        <v>14</v>
      </c>
      <c r="C38" s="17" t="s">
        <v>57</v>
      </c>
      <c r="D38" s="18">
        <v>33.47</v>
      </c>
      <c r="E38" s="17" t="s">
        <v>58</v>
      </c>
      <c r="F38" s="17">
        <v>3456</v>
      </c>
      <c r="G38" s="19">
        <v>0</v>
      </c>
      <c r="H38" s="17" t="s">
        <v>59</v>
      </c>
      <c r="I38" s="17" t="s">
        <v>60</v>
      </c>
      <c r="J38" s="17">
        <v>4746</v>
      </c>
      <c r="K38" s="20">
        <v>825.88068709100003</v>
      </c>
      <c r="L38" s="20">
        <v>30084.155435100001</v>
      </c>
      <c r="M38" s="18">
        <v>0</v>
      </c>
      <c r="N38" s="18">
        <v>0</v>
      </c>
      <c r="O38" s="17">
        <v>40502</v>
      </c>
      <c r="P38" s="17">
        <v>39526</v>
      </c>
      <c r="Q38" s="21">
        <v>40502</v>
      </c>
      <c r="R38" s="21">
        <v>3100</v>
      </c>
      <c r="S38" s="17" t="s">
        <v>61</v>
      </c>
      <c r="T38" s="21">
        <v>54.65</v>
      </c>
      <c r="U38" s="21">
        <v>1</v>
      </c>
      <c r="V38" s="21">
        <v>1.2</v>
      </c>
      <c r="W38" s="21">
        <v>6.4000000000000001E-2</v>
      </c>
      <c r="X38" s="21">
        <f t="shared" si="0"/>
        <v>1.2</v>
      </c>
      <c r="Y38" s="21">
        <f t="shared" si="0"/>
        <v>6.4000000000000001E-2</v>
      </c>
      <c r="Z38" s="21">
        <v>0.41099999999999998</v>
      </c>
      <c r="AA38" s="22">
        <v>3.6644669500921498E-3</v>
      </c>
      <c r="AB38">
        <f t="shared" si="1"/>
        <v>8</v>
      </c>
      <c r="AC38">
        <f t="shared" si="2"/>
        <v>0</v>
      </c>
      <c r="AD38">
        <f t="shared" si="3"/>
        <v>0</v>
      </c>
      <c r="AE38">
        <f>'TP Factors'!$D$5</f>
        <v>0.88209793191670816</v>
      </c>
      <c r="AF38">
        <f t="shared" si="4"/>
        <v>0</v>
      </c>
    </row>
    <row r="39" spans="1:32">
      <c r="A39" s="17" t="s">
        <v>56</v>
      </c>
      <c r="B39" s="17">
        <v>14</v>
      </c>
      <c r="C39" s="17" t="s">
        <v>57</v>
      </c>
      <c r="D39" s="18">
        <v>33.47</v>
      </c>
      <c r="E39" s="17" t="s">
        <v>58</v>
      </c>
      <c r="F39" s="17">
        <v>3456</v>
      </c>
      <c r="G39" s="19">
        <v>0</v>
      </c>
      <c r="H39" s="17" t="s">
        <v>59</v>
      </c>
      <c r="I39" s="17" t="s">
        <v>60</v>
      </c>
      <c r="J39" s="17">
        <v>60</v>
      </c>
      <c r="K39" s="20">
        <v>107.324187227</v>
      </c>
      <c r="L39" s="20">
        <v>382.56211557500001</v>
      </c>
      <c r="M39" s="18">
        <v>0</v>
      </c>
      <c r="N39" s="18">
        <v>0</v>
      </c>
      <c r="O39" s="17">
        <v>40521</v>
      </c>
      <c r="P39" s="17">
        <v>39545</v>
      </c>
      <c r="Q39" s="21">
        <v>40521</v>
      </c>
      <c r="R39" s="21">
        <v>3100</v>
      </c>
      <c r="S39" s="17" t="s">
        <v>61</v>
      </c>
      <c r="T39" s="21">
        <v>54.65</v>
      </c>
      <c r="U39" s="21">
        <v>1</v>
      </c>
      <c r="V39" s="21">
        <v>1.2</v>
      </c>
      <c r="W39" s="21">
        <v>6.4000000000000001E-2</v>
      </c>
      <c r="X39" s="21">
        <f t="shared" si="0"/>
        <v>1.2</v>
      </c>
      <c r="Y39" s="21">
        <f t="shared" si="0"/>
        <v>6.4000000000000001E-2</v>
      </c>
      <c r="Z39" s="21">
        <v>0.41099999999999998</v>
      </c>
      <c r="AA39" s="22">
        <v>2.6846156096621099E-3</v>
      </c>
      <c r="AB39">
        <f t="shared" si="1"/>
        <v>6</v>
      </c>
      <c r="AC39">
        <f t="shared" si="2"/>
        <v>0</v>
      </c>
      <c r="AD39">
        <f t="shared" si="3"/>
        <v>0</v>
      </c>
      <c r="AE39">
        <f>'TP Factors'!$D$5</f>
        <v>0.88209793191670816</v>
      </c>
      <c r="AF39">
        <f t="shared" si="4"/>
        <v>0</v>
      </c>
    </row>
    <row r="40" spans="1:32">
      <c r="A40" s="17" t="s">
        <v>56</v>
      </c>
      <c r="B40" s="17">
        <v>14</v>
      </c>
      <c r="C40" s="17" t="s">
        <v>57</v>
      </c>
      <c r="D40" s="18">
        <v>33.47</v>
      </c>
      <c r="E40" s="17" t="s">
        <v>58</v>
      </c>
      <c r="F40" s="17">
        <v>3456</v>
      </c>
      <c r="G40" s="19">
        <v>0</v>
      </c>
      <c r="H40" s="17" t="s">
        <v>59</v>
      </c>
      <c r="I40" s="17" t="s">
        <v>60</v>
      </c>
      <c r="J40" s="17">
        <v>344</v>
      </c>
      <c r="K40" s="20">
        <v>384.11376683700001</v>
      </c>
      <c r="L40" s="20">
        <v>2178.4291637199999</v>
      </c>
      <c r="M40" s="18">
        <v>0</v>
      </c>
      <c r="N40" s="18">
        <v>0</v>
      </c>
      <c r="O40" s="17">
        <v>40576</v>
      </c>
      <c r="P40" s="17">
        <v>39598</v>
      </c>
      <c r="Q40" s="21">
        <v>40576</v>
      </c>
      <c r="R40" s="21">
        <v>3100</v>
      </c>
      <c r="S40" s="17" t="s">
        <v>61</v>
      </c>
      <c r="T40" s="21">
        <v>54.65</v>
      </c>
      <c r="U40" s="21">
        <v>1</v>
      </c>
      <c r="V40" s="21">
        <v>1.2</v>
      </c>
      <c r="W40" s="21">
        <v>6.4000000000000001E-2</v>
      </c>
      <c r="X40" s="21">
        <f t="shared" si="0"/>
        <v>1.2</v>
      </c>
      <c r="Y40" s="21">
        <f t="shared" si="0"/>
        <v>6.4000000000000001E-2</v>
      </c>
      <c r="Z40" s="21">
        <v>0.41099999999999998</v>
      </c>
      <c r="AA40" s="22">
        <v>1.2687308810667799E-3</v>
      </c>
      <c r="AB40">
        <f t="shared" si="1"/>
        <v>3</v>
      </c>
      <c r="AC40">
        <f t="shared" si="2"/>
        <v>0</v>
      </c>
      <c r="AD40">
        <f t="shared" si="3"/>
        <v>0</v>
      </c>
      <c r="AE40">
        <f>'TP Factors'!$D$5</f>
        <v>0.88209793191670816</v>
      </c>
      <c r="AF40">
        <f t="shared" si="4"/>
        <v>0</v>
      </c>
    </row>
    <row r="41" spans="1:32">
      <c r="A41" s="17" t="s">
        <v>56</v>
      </c>
      <c r="B41" s="17">
        <v>14</v>
      </c>
      <c r="C41" s="17" t="s">
        <v>57</v>
      </c>
      <c r="D41" s="18">
        <v>33.47</v>
      </c>
      <c r="E41" s="17" t="s">
        <v>58</v>
      </c>
      <c r="F41" s="17">
        <v>3456</v>
      </c>
      <c r="G41" s="19">
        <v>0</v>
      </c>
      <c r="H41" s="17" t="s">
        <v>59</v>
      </c>
      <c r="I41" s="17" t="s">
        <v>60</v>
      </c>
      <c r="J41" s="17">
        <v>3023</v>
      </c>
      <c r="K41" s="20">
        <v>698.83945049900001</v>
      </c>
      <c r="L41" s="20">
        <v>19164.7357811</v>
      </c>
      <c r="M41" s="18">
        <v>0</v>
      </c>
      <c r="N41" s="18">
        <v>0</v>
      </c>
      <c r="O41" s="17">
        <v>40582</v>
      </c>
      <c r="P41" s="17">
        <v>39604</v>
      </c>
      <c r="Q41" s="21">
        <v>40582</v>
      </c>
      <c r="R41" s="21">
        <v>3100</v>
      </c>
      <c r="S41" s="17" t="s">
        <v>69</v>
      </c>
      <c r="T41" s="21">
        <v>54.65</v>
      </c>
      <c r="U41" s="21">
        <v>1</v>
      </c>
      <c r="V41" s="21">
        <v>1.2</v>
      </c>
      <c r="W41" s="21">
        <v>6.4000000000000001E-2</v>
      </c>
      <c r="X41" s="21">
        <f t="shared" si="0"/>
        <v>1.2</v>
      </c>
      <c r="Y41" s="21">
        <f t="shared" si="0"/>
        <v>6.4000000000000001E-2</v>
      </c>
      <c r="Z41" s="21">
        <v>0.41099999999999998</v>
      </c>
      <c r="AA41" s="22">
        <v>3.9979396075460499E-2</v>
      </c>
      <c r="AB41">
        <f t="shared" si="1"/>
        <v>92</v>
      </c>
      <c r="AC41">
        <f t="shared" si="2"/>
        <v>0</v>
      </c>
      <c r="AD41">
        <f t="shared" si="3"/>
        <v>0</v>
      </c>
      <c r="AE41">
        <f>'TP Factors'!$D$5</f>
        <v>0.88209793191670816</v>
      </c>
      <c r="AF41">
        <f t="shared" si="4"/>
        <v>0</v>
      </c>
    </row>
    <row r="42" spans="1:32">
      <c r="A42" s="17" t="s">
        <v>56</v>
      </c>
      <c r="B42" s="17">
        <v>14</v>
      </c>
      <c r="C42" s="17" t="s">
        <v>57</v>
      </c>
      <c r="D42" s="18">
        <v>33.47</v>
      </c>
      <c r="E42" s="17" t="s">
        <v>58</v>
      </c>
      <c r="F42" s="17">
        <v>3456</v>
      </c>
      <c r="G42" s="19">
        <v>30.5</v>
      </c>
      <c r="H42" s="17" t="s">
        <v>59</v>
      </c>
      <c r="I42" s="17" t="s">
        <v>60</v>
      </c>
      <c r="J42" s="17">
        <v>403</v>
      </c>
      <c r="K42" s="20">
        <v>418.18228229900001</v>
      </c>
      <c r="L42" s="20">
        <v>2560.4330476099999</v>
      </c>
      <c r="M42" s="18">
        <v>0.77</v>
      </c>
      <c r="N42" s="18">
        <v>0.2</v>
      </c>
      <c r="O42" s="17">
        <v>40588</v>
      </c>
      <c r="P42" s="17">
        <v>39610</v>
      </c>
      <c r="Q42" s="21">
        <v>40588</v>
      </c>
      <c r="R42" s="21">
        <v>3100</v>
      </c>
      <c r="S42" s="17" t="s">
        <v>69</v>
      </c>
      <c r="T42" s="21">
        <v>54.65</v>
      </c>
      <c r="U42" s="21">
        <v>1</v>
      </c>
      <c r="V42" s="21">
        <v>1.2</v>
      </c>
      <c r="W42" s="21">
        <v>6.4000000000000001E-2</v>
      </c>
      <c r="X42" s="21">
        <f t="shared" si="0"/>
        <v>1.2</v>
      </c>
      <c r="Y42" s="21">
        <f t="shared" si="0"/>
        <v>6.4000000000000001E-2</v>
      </c>
      <c r="Z42" s="21">
        <v>0.41099999999999998</v>
      </c>
      <c r="AA42" s="22">
        <v>0.63163438816140405</v>
      </c>
      <c r="AB42">
        <f t="shared" si="1"/>
        <v>1458</v>
      </c>
      <c r="AC42">
        <f t="shared" si="2"/>
        <v>4</v>
      </c>
      <c r="AD42">
        <f t="shared" si="3"/>
        <v>0.2</v>
      </c>
      <c r="AE42">
        <f>'TP Factors'!$D$5</f>
        <v>0.88209793191670816</v>
      </c>
      <c r="AF42">
        <f t="shared" si="4"/>
        <v>0.2</v>
      </c>
    </row>
    <row r="43" spans="1:32">
      <c r="A43" s="17" t="s">
        <v>56</v>
      </c>
      <c r="B43" s="17">
        <v>14</v>
      </c>
      <c r="C43" s="17" t="s">
        <v>57</v>
      </c>
      <c r="D43" s="18">
        <v>33.47</v>
      </c>
      <c r="E43" s="17" t="s">
        <v>58</v>
      </c>
      <c r="F43" s="17">
        <v>3456</v>
      </c>
      <c r="G43" s="19">
        <v>30.5</v>
      </c>
      <c r="H43" s="17" t="s">
        <v>59</v>
      </c>
      <c r="I43" s="17" t="s">
        <v>60</v>
      </c>
      <c r="J43" s="17">
        <v>75</v>
      </c>
      <c r="K43" s="20">
        <v>129.884035539</v>
      </c>
      <c r="L43" s="20">
        <v>475.88870133500001</v>
      </c>
      <c r="M43" s="18">
        <v>0.14000000000000001</v>
      </c>
      <c r="N43" s="18">
        <v>0.04</v>
      </c>
      <c r="O43" s="17">
        <v>40590</v>
      </c>
      <c r="P43" s="17">
        <v>39612</v>
      </c>
      <c r="Q43" s="21">
        <v>40590</v>
      </c>
      <c r="R43" s="21">
        <v>3100</v>
      </c>
      <c r="S43" s="17" t="s">
        <v>69</v>
      </c>
      <c r="T43" s="21">
        <v>54.65</v>
      </c>
      <c r="U43" s="21">
        <v>1</v>
      </c>
      <c r="V43" s="21">
        <v>1.2</v>
      </c>
      <c r="W43" s="21">
        <v>6.4000000000000001E-2</v>
      </c>
      <c r="X43" s="21">
        <f t="shared" si="0"/>
        <v>1.2</v>
      </c>
      <c r="Y43" s="21">
        <f t="shared" si="0"/>
        <v>6.4000000000000001E-2</v>
      </c>
      <c r="Z43" s="21">
        <v>0.41099999999999998</v>
      </c>
      <c r="AA43" s="22">
        <v>0.11082450775660201</v>
      </c>
      <c r="AB43">
        <f t="shared" si="1"/>
        <v>256</v>
      </c>
      <c r="AC43">
        <f t="shared" si="2"/>
        <v>1</v>
      </c>
      <c r="AD43">
        <f t="shared" si="3"/>
        <v>0</v>
      </c>
      <c r="AE43">
        <f>'TP Factors'!$D$5</f>
        <v>0.88209793191670816</v>
      </c>
      <c r="AF43">
        <f t="shared" si="4"/>
        <v>0</v>
      </c>
    </row>
    <row r="44" spans="1:32">
      <c r="A44" s="17" t="s">
        <v>56</v>
      </c>
      <c r="B44" s="17">
        <v>14</v>
      </c>
      <c r="C44" s="17" t="s">
        <v>57</v>
      </c>
      <c r="D44" s="18">
        <v>33.47</v>
      </c>
      <c r="E44" s="17" t="s">
        <v>58</v>
      </c>
      <c r="F44" s="17">
        <v>3456</v>
      </c>
      <c r="G44" s="19">
        <v>0</v>
      </c>
      <c r="H44" s="17" t="s">
        <v>59</v>
      </c>
      <c r="I44" s="17" t="s">
        <v>60</v>
      </c>
      <c r="J44" s="17">
        <v>1340</v>
      </c>
      <c r="K44" s="20">
        <v>407.60205944299997</v>
      </c>
      <c r="L44" s="20">
        <v>8494.4129737999992</v>
      </c>
      <c r="M44" s="18">
        <v>0</v>
      </c>
      <c r="N44" s="18">
        <v>0</v>
      </c>
      <c r="O44" s="17">
        <v>40595</v>
      </c>
      <c r="P44" s="17">
        <v>39617</v>
      </c>
      <c r="Q44" s="21">
        <v>40595</v>
      </c>
      <c r="R44" s="21">
        <v>3100</v>
      </c>
      <c r="S44" s="17" t="s">
        <v>69</v>
      </c>
      <c r="T44" s="21">
        <v>54.65</v>
      </c>
      <c r="U44" s="21">
        <v>1</v>
      </c>
      <c r="V44" s="21">
        <v>1.2</v>
      </c>
      <c r="W44" s="21">
        <v>6.4000000000000001E-2</v>
      </c>
      <c r="X44" s="21">
        <f t="shared" si="0"/>
        <v>1.2</v>
      </c>
      <c r="Y44" s="21">
        <f t="shared" si="0"/>
        <v>6.4000000000000001E-2</v>
      </c>
      <c r="Z44" s="21">
        <v>0.41099999999999998</v>
      </c>
      <c r="AA44" s="22">
        <v>1.31844466071362E-2</v>
      </c>
      <c r="AB44">
        <f t="shared" si="1"/>
        <v>30</v>
      </c>
      <c r="AC44">
        <f t="shared" si="2"/>
        <v>0</v>
      </c>
      <c r="AD44">
        <f t="shared" si="3"/>
        <v>0</v>
      </c>
      <c r="AE44">
        <f>'TP Factors'!$D$5</f>
        <v>0.88209793191670816</v>
      </c>
      <c r="AF44">
        <f t="shared" si="4"/>
        <v>0</v>
      </c>
    </row>
    <row r="45" spans="1:32">
      <c r="A45" s="17" t="s">
        <v>56</v>
      </c>
      <c r="B45" s="17">
        <v>14</v>
      </c>
      <c r="C45" s="17" t="s">
        <v>57</v>
      </c>
      <c r="D45" s="18">
        <v>33.47</v>
      </c>
      <c r="E45" s="17" t="s">
        <v>58</v>
      </c>
      <c r="F45" s="17">
        <v>3456</v>
      </c>
      <c r="G45" s="19">
        <v>0</v>
      </c>
      <c r="H45" s="17" t="s">
        <v>59</v>
      </c>
      <c r="I45" s="17" t="s">
        <v>60</v>
      </c>
      <c r="J45" s="17">
        <v>120</v>
      </c>
      <c r="K45" s="20">
        <v>267.11251190000002</v>
      </c>
      <c r="L45" s="20">
        <v>763.35512100999995</v>
      </c>
      <c r="M45" s="18">
        <v>0</v>
      </c>
      <c r="N45" s="18">
        <v>0</v>
      </c>
      <c r="O45" s="17">
        <v>40596</v>
      </c>
      <c r="P45" s="17">
        <v>39618</v>
      </c>
      <c r="Q45" s="21">
        <v>40596</v>
      </c>
      <c r="R45" s="21">
        <v>3100</v>
      </c>
      <c r="S45" s="17" t="s">
        <v>61</v>
      </c>
      <c r="T45" s="21">
        <v>54.65</v>
      </c>
      <c r="U45" s="21">
        <v>1</v>
      </c>
      <c r="V45" s="21">
        <v>1.2</v>
      </c>
      <c r="W45" s="21">
        <v>6.4000000000000001E-2</v>
      </c>
      <c r="X45" s="21">
        <f t="shared" si="0"/>
        <v>1.2</v>
      </c>
      <c r="Y45" s="21">
        <f t="shared" si="0"/>
        <v>6.4000000000000001E-2</v>
      </c>
      <c r="Z45" s="21">
        <v>0.41099999999999998</v>
      </c>
      <c r="AA45" s="22">
        <v>3.9025211972348399E-3</v>
      </c>
      <c r="AB45">
        <f t="shared" si="1"/>
        <v>9</v>
      </c>
      <c r="AC45">
        <f t="shared" si="2"/>
        <v>0</v>
      </c>
      <c r="AD45">
        <f t="shared" si="3"/>
        <v>0</v>
      </c>
      <c r="AE45">
        <f>'TP Factors'!$D$5</f>
        <v>0.88209793191670816</v>
      </c>
      <c r="AF45">
        <f t="shared" si="4"/>
        <v>0</v>
      </c>
    </row>
    <row r="46" spans="1:32">
      <c r="A46" s="17" t="s">
        <v>56</v>
      </c>
      <c r="B46" s="17">
        <v>14</v>
      </c>
      <c r="C46" s="17" t="s">
        <v>57</v>
      </c>
      <c r="D46" s="18">
        <v>33.47</v>
      </c>
      <c r="E46" s="17" t="s">
        <v>58</v>
      </c>
      <c r="F46" s="17">
        <v>3456</v>
      </c>
      <c r="G46" s="19">
        <v>0</v>
      </c>
      <c r="H46" s="17" t="s">
        <v>59</v>
      </c>
      <c r="I46" s="17" t="s">
        <v>60</v>
      </c>
      <c r="J46" s="17">
        <v>4</v>
      </c>
      <c r="K46" s="20">
        <v>42.2085633198</v>
      </c>
      <c r="L46" s="20">
        <v>22.42605511</v>
      </c>
      <c r="M46" s="18">
        <v>0</v>
      </c>
      <c r="N46" s="18">
        <v>0</v>
      </c>
      <c r="O46" s="17">
        <v>40611</v>
      </c>
      <c r="P46" s="17">
        <v>39633</v>
      </c>
      <c r="Q46" s="21">
        <v>40611</v>
      </c>
      <c r="R46" s="21">
        <v>3100</v>
      </c>
      <c r="S46" s="17" t="s">
        <v>61</v>
      </c>
      <c r="T46" s="21">
        <v>54.65</v>
      </c>
      <c r="U46" s="21">
        <v>1</v>
      </c>
      <c r="V46" s="21">
        <v>1.2</v>
      </c>
      <c r="W46" s="21">
        <v>6.4000000000000001E-2</v>
      </c>
      <c r="X46" s="21">
        <f t="shared" si="0"/>
        <v>1.2</v>
      </c>
      <c r="Y46" s="21">
        <f t="shared" si="0"/>
        <v>6.4000000000000001E-2</v>
      </c>
      <c r="Z46" s="21">
        <v>0.41099999999999998</v>
      </c>
      <c r="AA46" s="22">
        <v>1.3914196162523301E-3</v>
      </c>
      <c r="AB46">
        <f t="shared" si="1"/>
        <v>3</v>
      </c>
      <c r="AC46">
        <f t="shared" si="2"/>
        <v>0</v>
      </c>
      <c r="AD46">
        <f t="shared" si="3"/>
        <v>0</v>
      </c>
      <c r="AE46">
        <f>'TP Factors'!$D$5</f>
        <v>0.88209793191670816</v>
      </c>
      <c r="AF46">
        <f t="shared" si="4"/>
        <v>0</v>
      </c>
    </row>
    <row r="47" spans="1:32">
      <c r="A47" s="17" t="s">
        <v>56</v>
      </c>
      <c r="B47" s="17">
        <v>14</v>
      </c>
      <c r="C47" s="17" t="s">
        <v>57</v>
      </c>
      <c r="D47" s="18">
        <v>33.47</v>
      </c>
      <c r="E47" s="17" t="s">
        <v>58</v>
      </c>
      <c r="F47" s="17">
        <v>3456</v>
      </c>
      <c r="G47" s="19">
        <v>0</v>
      </c>
      <c r="H47" s="17" t="s">
        <v>59</v>
      </c>
      <c r="I47" s="17" t="s">
        <v>60</v>
      </c>
      <c r="J47" s="17">
        <v>2220</v>
      </c>
      <c r="K47" s="20">
        <v>586.44745237400002</v>
      </c>
      <c r="L47" s="20">
        <v>14071.208737999999</v>
      </c>
      <c r="M47" s="18">
        <v>0</v>
      </c>
      <c r="N47" s="18">
        <v>0</v>
      </c>
      <c r="O47" s="17">
        <v>40618</v>
      </c>
      <c r="P47" s="17">
        <v>39640</v>
      </c>
      <c r="Q47" s="21">
        <v>40618</v>
      </c>
      <c r="R47" s="21">
        <v>3100</v>
      </c>
      <c r="S47" s="17" t="s">
        <v>61</v>
      </c>
      <c r="T47" s="21">
        <v>54.65</v>
      </c>
      <c r="U47" s="21">
        <v>1</v>
      </c>
      <c r="V47" s="21">
        <v>1.2</v>
      </c>
      <c r="W47" s="21">
        <v>6.4000000000000001E-2</v>
      </c>
      <c r="X47" s="21">
        <f t="shared" si="0"/>
        <v>1.2</v>
      </c>
      <c r="Y47" s="21">
        <f t="shared" si="0"/>
        <v>6.4000000000000001E-2</v>
      </c>
      <c r="Z47" s="21">
        <v>0.41099999999999998</v>
      </c>
      <c r="AA47" s="22">
        <v>2.6739149749917299E-2</v>
      </c>
      <c r="AB47">
        <f t="shared" si="1"/>
        <v>62</v>
      </c>
      <c r="AC47">
        <f t="shared" si="2"/>
        <v>0</v>
      </c>
      <c r="AD47">
        <f t="shared" si="3"/>
        <v>0</v>
      </c>
      <c r="AE47">
        <f>'TP Factors'!$D$5</f>
        <v>0.88209793191670816</v>
      </c>
      <c r="AF47">
        <f t="shared" si="4"/>
        <v>0</v>
      </c>
    </row>
    <row r="48" spans="1:32">
      <c r="A48" s="17" t="s">
        <v>56</v>
      </c>
      <c r="B48" s="17">
        <v>14</v>
      </c>
      <c r="C48" s="17" t="s">
        <v>57</v>
      </c>
      <c r="D48" s="18">
        <v>33.47</v>
      </c>
      <c r="E48" s="17" t="s">
        <v>58</v>
      </c>
      <c r="F48" s="17">
        <v>3456</v>
      </c>
      <c r="G48" s="19">
        <v>30.5</v>
      </c>
      <c r="H48" s="17" t="s">
        <v>59</v>
      </c>
      <c r="I48" s="17" t="s">
        <v>60</v>
      </c>
      <c r="J48" s="17">
        <v>279</v>
      </c>
      <c r="K48" s="20">
        <v>236.645663095</v>
      </c>
      <c r="L48" s="20">
        <v>1775.35621535</v>
      </c>
      <c r="M48" s="18">
        <v>0.54</v>
      </c>
      <c r="N48" s="18">
        <v>0.14000000000000001</v>
      </c>
      <c r="O48" s="17">
        <v>40626</v>
      </c>
      <c r="P48" s="17">
        <v>39648</v>
      </c>
      <c r="Q48" s="21">
        <v>40626</v>
      </c>
      <c r="R48" s="21">
        <v>3100</v>
      </c>
      <c r="S48" s="17" t="s">
        <v>69</v>
      </c>
      <c r="T48" s="21">
        <v>54.65</v>
      </c>
      <c r="U48" s="21">
        <v>1</v>
      </c>
      <c r="V48" s="21">
        <v>1.2</v>
      </c>
      <c r="W48" s="21">
        <v>6.4000000000000001E-2</v>
      </c>
      <c r="X48" s="21">
        <f t="shared" si="0"/>
        <v>1.2</v>
      </c>
      <c r="Y48" s="21">
        <f t="shared" si="0"/>
        <v>6.4000000000000001E-2</v>
      </c>
      <c r="Z48" s="21">
        <v>0.41099999999999998</v>
      </c>
      <c r="AA48" s="22">
        <v>0.43685647177539999</v>
      </c>
      <c r="AB48">
        <f t="shared" si="1"/>
        <v>1009</v>
      </c>
      <c r="AC48">
        <f t="shared" si="2"/>
        <v>3</v>
      </c>
      <c r="AD48">
        <f t="shared" si="3"/>
        <v>0.1</v>
      </c>
      <c r="AE48">
        <f>'TP Factors'!$D$5</f>
        <v>0.88209793191670816</v>
      </c>
      <c r="AF48">
        <f t="shared" si="4"/>
        <v>0.1</v>
      </c>
    </row>
    <row r="49" spans="1:32">
      <c r="A49" s="17" t="s">
        <v>56</v>
      </c>
      <c r="B49" s="17">
        <v>14</v>
      </c>
      <c r="C49" s="17" t="s">
        <v>57</v>
      </c>
      <c r="D49" s="18">
        <v>33.47</v>
      </c>
      <c r="E49" s="17" t="s">
        <v>58</v>
      </c>
      <c r="F49" s="17">
        <v>3456</v>
      </c>
      <c r="G49" s="19">
        <v>30.5</v>
      </c>
      <c r="H49" s="17" t="s">
        <v>59</v>
      </c>
      <c r="I49" s="17" t="s">
        <v>60</v>
      </c>
      <c r="J49" s="17">
        <v>72</v>
      </c>
      <c r="K49" s="20">
        <v>146.997653034</v>
      </c>
      <c r="L49" s="20">
        <v>460.35566998100001</v>
      </c>
      <c r="M49" s="18">
        <v>0.14000000000000001</v>
      </c>
      <c r="N49" s="18">
        <v>0.04</v>
      </c>
      <c r="O49" s="17">
        <v>40630</v>
      </c>
      <c r="P49" s="17">
        <v>39652</v>
      </c>
      <c r="Q49" s="21">
        <v>40630</v>
      </c>
      <c r="R49" s="21">
        <v>3100</v>
      </c>
      <c r="S49" s="17" t="s">
        <v>69</v>
      </c>
      <c r="T49" s="21">
        <v>54.65</v>
      </c>
      <c r="U49" s="21">
        <v>1</v>
      </c>
      <c r="V49" s="21">
        <v>1.2</v>
      </c>
      <c r="W49" s="21">
        <v>6.4000000000000001E-2</v>
      </c>
      <c r="X49" s="21">
        <f t="shared" si="0"/>
        <v>1.2</v>
      </c>
      <c r="Y49" s="21">
        <f t="shared" si="0"/>
        <v>6.4000000000000001E-2</v>
      </c>
      <c r="Z49" s="21">
        <v>0.41099999999999998</v>
      </c>
      <c r="AA49" s="22">
        <v>0.110331156623975</v>
      </c>
      <c r="AB49">
        <f t="shared" si="1"/>
        <v>255</v>
      </c>
      <c r="AC49">
        <f t="shared" si="2"/>
        <v>1</v>
      </c>
      <c r="AD49">
        <f t="shared" si="3"/>
        <v>0</v>
      </c>
      <c r="AE49">
        <f>'TP Factors'!$D$5</f>
        <v>0.88209793191670816</v>
      </c>
      <c r="AF49">
        <f t="shared" si="4"/>
        <v>0</v>
      </c>
    </row>
    <row r="50" spans="1:32">
      <c r="A50" s="17" t="s">
        <v>56</v>
      </c>
      <c r="B50" s="17">
        <v>14</v>
      </c>
      <c r="C50" s="17" t="s">
        <v>57</v>
      </c>
      <c r="D50" s="18">
        <v>33.47</v>
      </c>
      <c r="E50" s="17" t="s">
        <v>58</v>
      </c>
      <c r="F50" s="17">
        <v>3456</v>
      </c>
      <c r="G50" s="19">
        <v>0</v>
      </c>
      <c r="H50" s="17" t="s">
        <v>59</v>
      </c>
      <c r="I50" s="17" t="s">
        <v>60</v>
      </c>
      <c r="J50" s="17">
        <v>1</v>
      </c>
      <c r="K50" s="20">
        <v>12.278172638499999</v>
      </c>
      <c r="L50" s="20">
        <v>4.6602715044599998</v>
      </c>
      <c r="M50" s="18">
        <v>0</v>
      </c>
      <c r="N50" s="18">
        <v>0</v>
      </c>
      <c r="O50" s="17">
        <v>40636</v>
      </c>
      <c r="P50" s="17">
        <v>39658</v>
      </c>
      <c r="Q50" s="21">
        <v>40636</v>
      </c>
      <c r="R50" s="21">
        <v>3100</v>
      </c>
      <c r="S50" s="17" t="s">
        <v>61</v>
      </c>
      <c r="T50" s="21">
        <v>54.65</v>
      </c>
      <c r="U50" s="21">
        <v>1</v>
      </c>
      <c r="V50" s="21">
        <v>1.2</v>
      </c>
      <c r="W50" s="21">
        <v>6.4000000000000001E-2</v>
      </c>
      <c r="X50" s="21">
        <f t="shared" si="0"/>
        <v>1.2</v>
      </c>
      <c r="Y50" s="21">
        <f t="shared" si="0"/>
        <v>6.4000000000000001E-2</v>
      </c>
      <c r="Z50" s="21">
        <v>0.41099999999999998</v>
      </c>
      <c r="AA50" s="22">
        <v>6.1285790088688003E-4</v>
      </c>
      <c r="AB50">
        <f t="shared" si="1"/>
        <v>1</v>
      </c>
      <c r="AC50">
        <f t="shared" si="2"/>
        <v>0</v>
      </c>
      <c r="AD50">
        <f t="shared" si="3"/>
        <v>0</v>
      </c>
      <c r="AE50">
        <f>'TP Factors'!$D$5</f>
        <v>0.88209793191670816</v>
      </c>
      <c r="AF50">
        <f t="shared" si="4"/>
        <v>0</v>
      </c>
    </row>
    <row r="51" spans="1:32">
      <c r="A51" s="17" t="s">
        <v>56</v>
      </c>
      <c r="B51" s="17">
        <v>14</v>
      </c>
      <c r="C51" s="17" t="s">
        <v>57</v>
      </c>
      <c r="D51" s="18">
        <v>33.47</v>
      </c>
      <c r="E51" s="17" t="s">
        <v>58</v>
      </c>
      <c r="F51" s="17">
        <v>3456</v>
      </c>
      <c r="G51" s="19">
        <v>30.5</v>
      </c>
      <c r="H51" s="17" t="s">
        <v>59</v>
      </c>
      <c r="I51" s="17" t="s">
        <v>60</v>
      </c>
      <c r="J51" s="17">
        <v>1</v>
      </c>
      <c r="K51" s="20">
        <v>14.576749205200001</v>
      </c>
      <c r="L51" s="20">
        <v>5.0733410771000003</v>
      </c>
      <c r="M51" s="18">
        <v>0</v>
      </c>
      <c r="N51" s="18">
        <v>0</v>
      </c>
      <c r="O51" s="17">
        <v>40640</v>
      </c>
      <c r="P51" s="17">
        <v>39662</v>
      </c>
      <c r="Q51" s="21">
        <v>40640</v>
      </c>
      <c r="R51" s="21">
        <v>3100</v>
      </c>
      <c r="S51" s="17" t="s">
        <v>69</v>
      </c>
      <c r="T51" s="21">
        <v>54.65</v>
      </c>
      <c r="U51" s="21">
        <v>1</v>
      </c>
      <c r="V51" s="21">
        <v>1.2</v>
      </c>
      <c r="W51" s="21">
        <v>6.4000000000000001E-2</v>
      </c>
      <c r="X51" s="21">
        <f t="shared" si="0"/>
        <v>1.2</v>
      </c>
      <c r="Y51" s="21">
        <f t="shared" si="0"/>
        <v>6.4000000000000001E-2</v>
      </c>
      <c r="Z51" s="21">
        <v>0.41099999999999998</v>
      </c>
      <c r="AA51" s="22">
        <v>1.2251526734569499E-3</v>
      </c>
      <c r="AB51">
        <f t="shared" si="1"/>
        <v>3</v>
      </c>
      <c r="AC51">
        <f t="shared" si="2"/>
        <v>0</v>
      </c>
      <c r="AD51">
        <f t="shared" si="3"/>
        <v>0</v>
      </c>
      <c r="AE51">
        <f>'TP Factors'!$D$5</f>
        <v>0.88209793191670816</v>
      </c>
      <c r="AF51">
        <f t="shared" si="4"/>
        <v>0</v>
      </c>
    </row>
    <row r="52" spans="1:32">
      <c r="A52" s="17" t="s">
        <v>56</v>
      </c>
      <c r="B52" s="17">
        <v>14</v>
      </c>
      <c r="C52" s="17" t="s">
        <v>57</v>
      </c>
      <c r="D52" s="18">
        <v>33.47</v>
      </c>
      <c r="E52" s="17" t="s">
        <v>58</v>
      </c>
      <c r="F52" s="17">
        <v>3456</v>
      </c>
      <c r="G52" s="19">
        <v>0</v>
      </c>
      <c r="H52" s="17" t="s">
        <v>59</v>
      </c>
      <c r="I52" s="17" t="s">
        <v>60</v>
      </c>
      <c r="J52" s="17">
        <v>2</v>
      </c>
      <c r="K52" s="20">
        <v>34.125040030299999</v>
      </c>
      <c r="L52" s="20">
        <v>13.872945382099999</v>
      </c>
      <c r="M52" s="18">
        <v>0</v>
      </c>
      <c r="N52" s="18">
        <v>0</v>
      </c>
      <c r="O52" s="17">
        <v>40644</v>
      </c>
      <c r="P52" s="17">
        <v>39666</v>
      </c>
      <c r="Q52" s="21">
        <v>40644</v>
      </c>
      <c r="R52" s="21">
        <v>3100</v>
      </c>
      <c r="S52" s="17" t="s">
        <v>61</v>
      </c>
      <c r="T52" s="21">
        <v>54.65</v>
      </c>
      <c r="U52" s="21">
        <v>1</v>
      </c>
      <c r="V52" s="21">
        <v>1.2</v>
      </c>
      <c r="W52" s="21">
        <v>6.4000000000000001E-2</v>
      </c>
      <c r="X52" s="21">
        <f t="shared" si="0"/>
        <v>1.2</v>
      </c>
      <c r="Y52" s="21">
        <f t="shared" si="0"/>
        <v>6.4000000000000001E-2</v>
      </c>
      <c r="Z52" s="21">
        <v>0.41099999999999998</v>
      </c>
      <c r="AA52" s="22">
        <v>2.5543168313309E-4</v>
      </c>
      <c r="AB52">
        <f t="shared" si="1"/>
        <v>1</v>
      </c>
      <c r="AC52">
        <f t="shared" si="2"/>
        <v>0</v>
      </c>
      <c r="AD52">
        <f t="shared" si="3"/>
        <v>0</v>
      </c>
      <c r="AE52">
        <f>'TP Factors'!$D$5</f>
        <v>0.88209793191670816</v>
      </c>
      <c r="AF52">
        <f t="shared" si="4"/>
        <v>0</v>
      </c>
    </row>
    <row r="53" spans="1:32">
      <c r="A53" s="17" t="s">
        <v>56</v>
      </c>
      <c r="B53" s="17">
        <v>14</v>
      </c>
      <c r="C53" s="17" t="s">
        <v>57</v>
      </c>
      <c r="D53" s="18">
        <v>33.47</v>
      </c>
      <c r="E53" s="17" t="s">
        <v>58</v>
      </c>
      <c r="F53" s="17">
        <v>3456</v>
      </c>
      <c r="G53" s="19">
        <v>30.5</v>
      </c>
      <c r="H53" s="17" t="s">
        <v>59</v>
      </c>
      <c r="I53" s="17" t="s">
        <v>60</v>
      </c>
      <c r="J53" s="17">
        <v>394</v>
      </c>
      <c r="K53" s="20">
        <v>343.25134658600001</v>
      </c>
      <c r="L53" s="20">
        <v>2506.91563941</v>
      </c>
      <c r="M53" s="18">
        <v>0.76</v>
      </c>
      <c r="N53" s="18">
        <v>0.2</v>
      </c>
      <c r="O53" s="17">
        <v>40654</v>
      </c>
      <c r="P53" s="17">
        <v>39676</v>
      </c>
      <c r="Q53" s="21">
        <v>40654</v>
      </c>
      <c r="R53" s="21">
        <v>3100</v>
      </c>
      <c r="S53" s="17" t="s">
        <v>69</v>
      </c>
      <c r="T53" s="21">
        <v>54.65</v>
      </c>
      <c r="U53" s="21">
        <v>1</v>
      </c>
      <c r="V53" s="21">
        <v>1.2</v>
      </c>
      <c r="W53" s="21">
        <v>6.4000000000000001E-2</v>
      </c>
      <c r="X53" s="21">
        <f t="shared" si="0"/>
        <v>1.2</v>
      </c>
      <c r="Y53" s="21">
        <f t="shared" si="0"/>
        <v>6.4000000000000001E-2</v>
      </c>
      <c r="Z53" s="21">
        <v>0.41099999999999998</v>
      </c>
      <c r="AA53" s="22">
        <v>0.60614153090983702</v>
      </c>
      <c r="AB53">
        <f t="shared" si="1"/>
        <v>1399</v>
      </c>
      <c r="AC53">
        <f t="shared" si="2"/>
        <v>4</v>
      </c>
      <c r="AD53">
        <f t="shared" si="3"/>
        <v>0.2</v>
      </c>
      <c r="AE53">
        <f>'TP Factors'!$D$5</f>
        <v>0.88209793191670816</v>
      </c>
      <c r="AF53">
        <f t="shared" si="4"/>
        <v>0.2</v>
      </c>
    </row>
    <row r="54" spans="1:32">
      <c r="A54" s="17" t="s">
        <v>56</v>
      </c>
      <c r="B54" s="17">
        <v>14</v>
      </c>
      <c r="C54" s="17" t="s">
        <v>57</v>
      </c>
      <c r="D54" s="18">
        <v>33.47</v>
      </c>
      <c r="E54" s="17" t="s">
        <v>58</v>
      </c>
      <c r="F54" s="17">
        <v>3456</v>
      </c>
      <c r="G54" s="19">
        <v>30.5</v>
      </c>
      <c r="H54" s="17" t="s">
        <v>59</v>
      </c>
      <c r="I54" s="17" t="s">
        <v>60</v>
      </c>
      <c r="J54" s="17">
        <v>52</v>
      </c>
      <c r="K54" s="20">
        <v>144.19745229099999</v>
      </c>
      <c r="L54" s="20">
        <v>328.778853486</v>
      </c>
      <c r="M54" s="18">
        <v>0.1</v>
      </c>
      <c r="N54" s="18">
        <v>0.03</v>
      </c>
      <c r="O54" s="17">
        <v>40683</v>
      </c>
      <c r="P54" s="17">
        <v>39704</v>
      </c>
      <c r="Q54" s="21">
        <v>40683</v>
      </c>
      <c r="R54" s="21">
        <v>3100</v>
      </c>
      <c r="S54" s="17" t="s">
        <v>69</v>
      </c>
      <c r="T54" s="21">
        <v>54.65</v>
      </c>
      <c r="U54" s="21">
        <v>1</v>
      </c>
      <c r="V54" s="21">
        <v>1.2</v>
      </c>
      <c r="W54" s="21">
        <v>6.4000000000000001E-2</v>
      </c>
      <c r="X54" s="21">
        <f t="shared" si="0"/>
        <v>1.2</v>
      </c>
      <c r="Y54" s="21">
        <f t="shared" si="0"/>
        <v>6.4000000000000001E-2</v>
      </c>
      <c r="Z54" s="21">
        <v>0.41099999999999998</v>
      </c>
      <c r="AA54" s="22">
        <v>7.7491887905107096E-2</v>
      </c>
      <c r="AB54">
        <f t="shared" si="1"/>
        <v>179</v>
      </c>
      <c r="AC54">
        <f t="shared" si="2"/>
        <v>0</v>
      </c>
      <c r="AD54">
        <f t="shared" si="3"/>
        <v>0</v>
      </c>
      <c r="AE54">
        <f>'TP Factors'!$D$5</f>
        <v>0.88209793191670816</v>
      </c>
      <c r="AF54">
        <f t="shared" si="4"/>
        <v>0</v>
      </c>
    </row>
    <row r="55" spans="1:32">
      <c r="A55" s="17" t="s">
        <v>56</v>
      </c>
      <c r="B55" s="17">
        <v>14</v>
      </c>
      <c r="C55" s="17" t="s">
        <v>57</v>
      </c>
      <c r="D55" s="18">
        <v>33.47</v>
      </c>
      <c r="E55" s="17" t="s">
        <v>58</v>
      </c>
      <c r="F55" s="17">
        <v>3456</v>
      </c>
      <c r="G55" s="19">
        <v>0</v>
      </c>
      <c r="H55" s="17" t="s">
        <v>59</v>
      </c>
      <c r="I55" s="17" t="s">
        <v>60</v>
      </c>
      <c r="J55" s="17">
        <v>7</v>
      </c>
      <c r="K55" s="20">
        <v>54.172446513899999</v>
      </c>
      <c r="L55" s="20">
        <v>46.815120526299999</v>
      </c>
      <c r="M55" s="18">
        <v>0</v>
      </c>
      <c r="N55" s="18">
        <v>0</v>
      </c>
      <c r="O55" s="17">
        <v>40697</v>
      </c>
      <c r="P55" s="17">
        <v>39718</v>
      </c>
      <c r="Q55" s="21">
        <v>40697</v>
      </c>
      <c r="R55" s="21">
        <v>3100</v>
      </c>
      <c r="S55" s="17" t="s">
        <v>61</v>
      </c>
      <c r="T55" s="21">
        <v>54.65</v>
      </c>
      <c r="U55" s="21">
        <v>1</v>
      </c>
      <c r="V55" s="21">
        <v>1.2</v>
      </c>
      <c r="W55" s="21">
        <v>6.4000000000000001E-2</v>
      </c>
      <c r="X55" s="21">
        <f t="shared" si="0"/>
        <v>1.2</v>
      </c>
      <c r="Y55" s="21">
        <f t="shared" si="0"/>
        <v>6.4000000000000001E-2</v>
      </c>
      <c r="Z55" s="21">
        <v>0.41099999999999998</v>
      </c>
      <c r="AA55" s="22">
        <v>1.67162826493405E-3</v>
      </c>
      <c r="AB55">
        <f t="shared" si="1"/>
        <v>4</v>
      </c>
      <c r="AC55">
        <f t="shared" si="2"/>
        <v>0</v>
      </c>
      <c r="AD55">
        <f t="shared" si="3"/>
        <v>0</v>
      </c>
      <c r="AE55">
        <f>'TP Factors'!$D$5</f>
        <v>0.88209793191670816</v>
      </c>
      <c r="AF55">
        <f t="shared" si="4"/>
        <v>0</v>
      </c>
    </row>
    <row r="56" spans="1:32">
      <c r="A56" s="17" t="s">
        <v>56</v>
      </c>
      <c r="B56" s="17">
        <v>14</v>
      </c>
      <c r="C56" s="17" t="s">
        <v>57</v>
      </c>
      <c r="D56" s="18">
        <v>33.47</v>
      </c>
      <c r="E56" s="17" t="s">
        <v>58</v>
      </c>
      <c r="F56" s="17">
        <v>3456</v>
      </c>
      <c r="G56" s="19">
        <v>0</v>
      </c>
      <c r="H56" s="17" t="s">
        <v>59</v>
      </c>
      <c r="I56" s="17" t="s">
        <v>60</v>
      </c>
      <c r="J56" s="17">
        <v>685</v>
      </c>
      <c r="K56" s="20">
        <v>257.96314380000001</v>
      </c>
      <c r="L56" s="20">
        <v>4338.9729673100001</v>
      </c>
      <c r="M56" s="18">
        <v>0</v>
      </c>
      <c r="N56" s="18">
        <v>0</v>
      </c>
      <c r="O56" s="17">
        <v>40699</v>
      </c>
      <c r="P56" s="17">
        <v>39720</v>
      </c>
      <c r="Q56" s="21">
        <v>40699</v>
      </c>
      <c r="R56" s="21">
        <v>3100</v>
      </c>
      <c r="S56" s="17" t="s">
        <v>61</v>
      </c>
      <c r="T56" s="21">
        <v>54.65</v>
      </c>
      <c r="U56" s="21">
        <v>1</v>
      </c>
      <c r="V56" s="21">
        <v>1.2</v>
      </c>
      <c r="W56" s="21">
        <v>6.4000000000000001E-2</v>
      </c>
      <c r="X56" s="21">
        <f t="shared" si="0"/>
        <v>1.2</v>
      </c>
      <c r="Y56" s="21">
        <f t="shared" si="0"/>
        <v>6.4000000000000001E-2</v>
      </c>
      <c r="Z56" s="21">
        <v>0.41099999999999998</v>
      </c>
      <c r="AA56" s="22">
        <v>2.7488766471930001E-3</v>
      </c>
      <c r="AB56">
        <f t="shared" si="1"/>
        <v>6</v>
      </c>
      <c r="AC56">
        <f t="shared" si="2"/>
        <v>0</v>
      </c>
      <c r="AD56">
        <f t="shared" si="3"/>
        <v>0</v>
      </c>
      <c r="AE56">
        <f>'TP Factors'!$D$5</f>
        <v>0.88209793191670816</v>
      </c>
      <c r="AF56">
        <f t="shared" si="4"/>
        <v>0</v>
      </c>
    </row>
    <row r="57" spans="1:32">
      <c r="A57" s="17" t="s">
        <v>56</v>
      </c>
      <c r="B57" s="17">
        <v>14</v>
      </c>
      <c r="C57" s="17" t="s">
        <v>57</v>
      </c>
      <c r="D57" s="18">
        <v>33.47</v>
      </c>
      <c r="E57" s="17" t="s">
        <v>58</v>
      </c>
      <c r="F57" s="17">
        <v>3456</v>
      </c>
      <c r="G57" s="19">
        <v>0</v>
      </c>
      <c r="H57" s="17" t="s">
        <v>59</v>
      </c>
      <c r="I57" s="17" t="s">
        <v>60</v>
      </c>
      <c r="J57" s="17">
        <v>689</v>
      </c>
      <c r="K57" s="20">
        <v>275.97681620499998</v>
      </c>
      <c r="L57" s="20">
        <v>4369.5706096000004</v>
      </c>
      <c r="M57" s="18">
        <v>0</v>
      </c>
      <c r="N57" s="18">
        <v>0</v>
      </c>
      <c r="O57" s="17">
        <v>40716</v>
      </c>
      <c r="P57" s="17">
        <v>39737</v>
      </c>
      <c r="Q57" s="21">
        <v>40716</v>
      </c>
      <c r="R57" s="21">
        <v>3100</v>
      </c>
      <c r="S57" s="17" t="s">
        <v>61</v>
      </c>
      <c r="T57" s="21">
        <v>54.65</v>
      </c>
      <c r="U57" s="21">
        <v>1</v>
      </c>
      <c r="V57" s="21">
        <v>1.2</v>
      </c>
      <c r="W57" s="21">
        <v>6.4000000000000001E-2</v>
      </c>
      <c r="X57" s="21">
        <f t="shared" si="0"/>
        <v>1.2</v>
      </c>
      <c r="Y57" s="21">
        <f t="shared" si="0"/>
        <v>6.4000000000000001E-2</v>
      </c>
      <c r="Z57" s="21">
        <v>0.41099999999999998</v>
      </c>
      <c r="AA57" s="22">
        <v>3.9302772043820697E-3</v>
      </c>
      <c r="AB57">
        <f t="shared" si="1"/>
        <v>9</v>
      </c>
      <c r="AC57">
        <f t="shared" si="2"/>
        <v>0</v>
      </c>
      <c r="AD57">
        <f t="shared" si="3"/>
        <v>0</v>
      </c>
      <c r="AE57">
        <f>'TP Factors'!$D$5</f>
        <v>0.88209793191670816</v>
      </c>
      <c r="AF57">
        <f t="shared" si="4"/>
        <v>0</v>
      </c>
    </row>
    <row r="58" spans="1:32">
      <c r="A58" s="17" t="s">
        <v>56</v>
      </c>
      <c r="B58" s="17">
        <v>14</v>
      </c>
      <c r="C58" s="17" t="s">
        <v>57</v>
      </c>
      <c r="D58" s="18">
        <v>33.47</v>
      </c>
      <c r="E58" s="17" t="s">
        <v>58</v>
      </c>
      <c r="F58" s="17">
        <v>3456</v>
      </c>
      <c r="G58" s="19">
        <v>0</v>
      </c>
      <c r="H58" s="17" t="s">
        <v>59</v>
      </c>
      <c r="I58" s="17" t="s">
        <v>60</v>
      </c>
      <c r="J58" s="17">
        <v>212210</v>
      </c>
      <c r="K58" s="20">
        <v>30295.022350499999</v>
      </c>
      <c r="L58" s="20">
        <v>1345141.3339800001</v>
      </c>
      <c r="M58" s="18">
        <v>0</v>
      </c>
      <c r="N58" s="18">
        <v>0</v>
      </c>
      <c r="O58" s="17">
        <v>38886</v>
      </c>
      <c r="P58" s="17">
        <v>37919</v>
      </c>
      <c r="Q58" s="21">
        <v>38886</v>
      </c>
      <c r="R58" s="21">
        <v>3100</v>
      </c>
      <c r="S58" s="17" t="s">
        <v>69</v>
      </c>
      <c r="T58" s="21">
        <v>54.65</v>
      </c>
      <c r="U58" s="21">
        <v>1</v>
      </c>
      <c r="V58" s="21">
        <v>1.2</v>
      </c>
      <c r="W58" s="21">
        <v>6.4000000000000001E-2</v>
      </c>
      <c r="X58" s="21">
        <f t="shared" si="0"/>
        <v>1.2</v>
      </c>
      <c r="Y58" s="21">
        <f t="shared" si="0"/>
        <v>6.4000000000000001E-2</v>
      </c>
      <c r="Z58" s="21">
        <v>0.41099999999999998</v>
      </c>
      <c r="AA58" s="22">
        <v>2.2065711731889001E-4</v>
      </c>
      <c r="AB58">
        <f t="shared" si="1"/>
        <v>1</v>
      </c>
      <c r="AC58">
        <f t="shared" si="2"/>
        <v>0</v>
      </c>
      <c r="AD58">
        <f t="shared" si="3"/>
        <v>0</v>
      </c>
      <c r="AE58">
        <f>'TP Factors'!$D$5</f>
        <v>0.88209793191670816</v>
      </c>
      <c r="AF58">
        <f t="shared" si="4"/>
        <v>0</v>
      </c>
    </row>
    <row r="59" spans="1:32">
      <c r="A59" s="17" t="s">
        <v>56</v>
      </c>
      <c r="B59" s="17">
        <v>14</v>
      </c>
      <c r="C59" s="17" t="s">
        <v>57</v>
      </c>
      <c r="D59" s="18">
        <v>33.47</v>
      </c>
      <c r="E59" s="17" t="s">
        <v>58</v>
      </c>
      <c r="F59" s="17">
        <v>3456</v>
      </c>
      <c r="G59" s="19">
        <v>0</v>
      </c>
      <c r="H59" s="17" t="s">
        <v>59</v>
      </c>
      <c r="I59" s="17" t="s">
        <v>60</v>
      </c>
      <c r="J59" s="17">
        <v>10667</v>
      </c>
      <c r="K59" s="20">
        <v>4236.69829476</v>
      </c>
      <c r="L59" s="20">
        <v>67616.974994400007</v>
      </c>
      <c r="M59" s="18">
        <v>0</v>
      </c>
      <c r="N59" s="18">
        <v>0</v>
      </c>
      <c r="O59" s="17">
        <v>42331</v>
      </c>
      <c r="P59" s="17">
        <v>41329</v>
      </c>
      <c r="Q59" s="21">
        <v>42331</v>
      </c>
      <c r="R59" s="21">
        <v>3100</v>
      </c>
      <c r="S59" s="17" t="s">
        <v>69</v>
      </c>
      <c r="T59" s="21">
        <v>54.65</v>
      </c>
      <c r="U59" s="21">
        <v>1</v>
      </c>
      <c r="V59" s="21">
        <v>1.2</v>
      </c>
      <c r="W59" s="21">
        <v>6.4000000000000001E-2</v>
      </c>
      <c r="X59" s="21">
        <f t="shared" si="0"/>
        <v>1.2</v>
      </c>
      <c r="Y59" s="21">
        <f t="shared" si="0"/>
        <v>6.4000000000000001E-2</v>
      </c>
      <c r="Z59" s="21">
        <v>0.41099999999999998</v>
      </c>
      <c r="AA59" s="22">
        <v>3.0698321714975298E-2</v>
      </c>
      <c r="AB59">
        <f t="shared" si="1"/>
        <v>71</v>
      </c>
      <c r="AC59">
        <f t="shared" si="2"/>
        <v>0</v>
      </c>
      <c r="AD59">
        <f t="shared" si="3"/>
        <v>0</v>
      </c>
      <c r="AE59">
        <f>'TP Factors'!$D$5</f>
        <v>0.88209793191670816</v>
      </c>
      <c r="AF59">
        <f t="shared" si="4"/>
        <v>0</v>
      </c>
    </row>
    <row r="60" spans="1:32">
      <c r="A60" s="17" t="s">
        <v>56</v>
      </c>
      <c r="B60" s="17">
        <v>14</v>
      </c>
      <c r="C60" s="17" t="s">
        <v>57</v>
      </c>
      <c r="D60" s="18">
        <v>33.47</v>
      </c>
      <c r="E60" s="17" t="s">
        <v>58</v>
      </c>
      <c r="F60" s="17">
        <v>3456</v>
      </c>
      <c r="G60" s="19">
        <v>0</v>
      </c>
      <c r="H60" s="17" t="s">
        <v>59</v>
      </c>
      <c r="I60" s="17" t="s">
        <v>60</v>
      </c>
      <c r="J60" s="17">
        <v>1225</v>
      </c>
      <c r="K60" s="20">
        <v>654.76196997399995</v>
      </c>
      <c r="L60" s="20">
        <v>7763.6607513099998</v>
      </c>
      <c r="M60" s="18">
        <v>0</v>
      </c>
      <c r="N60" s="18">
        <v>0</v>
      </c>
      <c r="O60" s="17">
        <v>42367</v>
      </c>
      <c r="P60" s="17">
        <v>41364</v>
      </c>
      <c r="Q60" s="21">
        <v>42367</v>
      </c>
      <c r="R60" s="21">
        <v>3100</v>
      </c>
      <c r="S60" s="17" t="s">
        <v>61</v>
      </c>
      <c r="T60" s="21">
        <v>54.65</v>
      </c>
      <c r="U60" s="21">
        <v>1</v>
      </c>
      <c r="V60" s="21">
        <v>1.2</v>
      </c>
      <c r="W60" s="21">
        <v>6.4000000000000001E-2</v>
      </c>
      <c r="X60" s="21">
        <f t="shared" si="0"/>
        <v>1.2</v>
      </c>
      <c r="Y60" s="21">
        <f t="shared" si="0"/>
        <v>6.4000000000000001E-2</v>
      </c>
      <c r="Z60" s="21">
        <v>0.41099999999999998</v>
      </c>
      <c r="AA60" s="22">
        <v>7.7487572902764298E-3</v>
      </c>
      <c r="AB60">
        <f t="shared" si="1"/>
        <v>18</v>
      </c>
      <c r="AC60">
        <f t="shared" si="2"/>
        <v>0</v>
      </c>
      <c r="AD60">
        <f t="shared" si="3"/>
        <v>0</v>
      </c>
      <c r="AE60">
        <f>'TP Factors'!$D$5</f>
        <v>0.88209793191670816</v>
      </c>
      <c r="AF60">
        <f t="shared" si="4"/>
        <v>0</v>
      </c>
    </row>
    <row r="61" spans="1:32">
      <c r="A61" s="17" t="s">
        <v>56</v>
      </c>
      <c r="B61" s="17">
        <v>14</v>
      </c>
      <c r="C61" s="17" t="s">
        <v>57</v>
      </c>
      <c r="D61" s="18">
        <v>33.47</v>
      </c>
      <c r="E61" s="17" t="s">
        <v>58</v>
      </c>
      <c r="F61" s="17">
        <v>3456</v>
      </c>
      <c r="G61" s="19">
        <v>30.5</v>
      </c>
      <c r="H61" s="17" t="s">
        <v>59</v>
      </c>
      <c r="I61" s="17" t="s">
        <v>60</v>
      </c>
      <c r="J61" s="17">
        <v>1097</v>
      </c>
      <c r="K61" s="20">
        <v>469.04850615999999</v>
      </c>
      <c r="L61" s="20">
        <v>6977.6151234899999</v>
      </c>
      <c r="M61" s="18">
        <v>2.11</v>
      </c>
      <c r="N61" s="18">
        <v>0.56000000000000005</v>
      </c>
      <c r="O61" s="17">
        <v>42492</v>
      </c>
      <c r="P61" s="17">
        <v>41487</v>
      </c>
      <c r="Q61" s="21">
        <v>42492</v>
      </c>
      <c r="R61" s="21">
        <v>3100</v>
      </c>
      <c r="S61" s="17" t="s">
        <v>69</v>
      </c>
      <c r="T61" s="21">
        <v>54.65</v>
      </c>
      <c r="U61" s="21">
        <v>1</v>
      </c>
      <c r="V61" s="21">
        <v>1.2</v>
      </c>
      <c r="W61" s="21">
        <v>6.4000000000000001E-2</v>
      </c>
      <c r="X61" s="21">
        <f t="shared" si="0"/>
        <v>1.2</v>
      </c>
      <c r="Y61" s="21">
        <f t="shared" si="0"/>
        <v>6.4000000000000001E-2</v>
      </c>
      <c r="Z61" s="21">
        <v>0.41099999999999998</v>
      </c>
      <c r="AA61" s="22">
        <v>1.7082311561166801</v>
      </c>
      <c r="AB61">
        <f t="shared" si="1"/>
        <v>3944</v>
      </c>
      <c r="AC61">
        <f t="shared" si="2"/>
        <v>10</v>
      </c>
      <c r="AD61">
        <f t="shared" si="3"/>
        <v>0.6</v>
      </c>
      <c r="AE61">
        <f>'TP Factors'!$D$5</f>
        <v>0.88209793191670816</v>
      </c>
      <c r="AF61">
        <f t="shared" si="4"/>
        <v>0.5</v>
      </c>
    </row>
    <row r="62" spans="1:32">
      <c r="A62" s="17" t="s">
        <v>56</v>
      </c>
      <c r="B62" s="17">
        <v>14</v>
      </c>
      <c r="C62" s="17" t="s">
        <v>57</v>
      </c>
      <c r="D62" s="18">
        <v>33.47</v>
      </c>
      <c r="E62" s="17" t="s">
        <v>58</v>
      </c>
      <c r="F62" s="17">
        <v>3456</v>
      </c>
      <c r="G62" s="19">
        <v>30.5</v>
      </c>
      <c r="H62" s="17" t="s">
        <v>59</v>
      </c>
      <c r="I62" s="17" t="s">
        <v>60</v>
      </c>
      <c r="J62" s="17">
        <v>677</v>
      </c>
      <c r="K62" s="20">
        <v>289.86959006199999</v>
      </c>
      <c r="L62" s="20">
        <v>4851.6588220100002</v>
      </c>
      <c r="M62" s="18">
        <v>1.3</v>
      </c>
      <c r="N62" s="18">
        <v>0.34</v>
      </c>
      <c r="O62" s="17">
        <v>42511</v>
      </c>
      <c r="P62" s="17">
        <v>41506</v>
      </c>
      <c r="Q62" s="21">
        <v>42511</v>
      </c>
      <c r="R62" s="21">
        <v>3100</v>
      </c>
      <c r="S62" s="17" t="s">
        <v>61</v>
      </c>
      <c r="T62" s="21">
        <v>54.65</v>
      </c>
      <c r="U62" s="21">
        <v>1</v>
      </c>
      <c r="V62" s="21">
        <v>1.2</v>
      </c>
      <c r="W62" s="21">
        <v>6.4000000000000001E-2</v>
      </c>
      <c r="X62" s="21">
        <f t="shared" si="0"/>
        <v>1.2</v>
      </c>
      <c r="Y62" s="21">
        <f t="shared" si="0"/>
        <v>6.4000000000000001E-2</v>
      </c>
      <c r="Z62" s="21">
        <v>0.41099999999999998</v>
      </c>
      <c r="AA62" s="22">
        <v>1.19526780199201</v>
      </c>
      <c r="AB62">
        <f t="shared" si="1"/>
        <v>2760</v>
      </c>
      <c r="AC62">
        <f t="shared" si="2"/>
        <v>7</v>
      </c>
      <c r="AD62">
        <f t="shared" si="3"/>
        <v>0.4</v>
      </c>
      <c r="AE62">
        <f>'TP Factors'!$D$5</f>
        <v>0.88209793191670816</v>
      </c>
      <c r="AF62">
        <f t="shared" si="4"/>
        <v>0.4</v>
      </c>
    </row>
    <row r="63" spans="1:32">
      <c r="A63" s="17" t="s">
        <v>56</v>
      </c>
      <c r="B63" s="17">
        <v>14</v>
      </c>
      <c r="C63" s="17" t="s">
        <v>57</v>
      </c>
      <c r="D63" s="18">
        <v>33.47</v>
      </c>
      <c r="E63" s="17" t="s">
        <v>58</v>
      </c>
      <c r="F63" s="17">
        <v>3456</v>
      </c>
      <c r="G63" s="19">
        <v>30.5</v>
      </c>
      <c r="H63" s="17" t="s">
        <v>59</v>
      </c>
      <c r="I63" s="17" t="s">
        <v>60</v>
      </c>
      <c r="J63" s="17">
        <v>102</v>
      </c>
      <c r="K63" s="20">
        <v>121.527110377</v>
      </c>
      <c r="L63" s="20">
        <v>651.04644704600003</v>
      </c>
      <c r="M63" s="18">
        <v>0.2</v>
      </c>
      <c r="N63" s="18">
        <v>0.05</v>
      </c>
      <c r="O63" s="17">
        <v>42533</v>
      </c>
      <c r="P63" s="17">
        <v>41528</v>
      </c>
      <c r="Q63" s="21">
        <v>42533</v>
      </c>
      <c r="R63" s="21">
        <v>3100</v>
      </c>
      <c r="S63" s="17" t="s">
        <v>69</v>
      </c>
      <c r="T63" s="21">
        <v>54.65</v>
      </c>
      <c r="U63" s="21">
        <v>1</v>
      </c>
      <c r="V63" s="21">
        <v>1.2</v>
      </c>
      <c r="W63" s="21">
        <v>6.4000000000000001E-2</v>
      </c>
      <c r="X63" s="21">
        <f t="shared" si="0"/>
        <v>1.2</v>
      </c>
      <c r="Y63" s="21">
        <f t="shared" si="0"/>
        <v>6.4000000000000001E-2</v>
      </c>
      <c r="Z63" s="21">
        <v>0.41099999999999998</v>
      </c>
      <c r="AA63" s="22">
        <v>0.154126816298636</v>
      </c>
      <c r="AB63">
        <f t="shared" si="1"/>
        <v>356</v>
      </c>
      <c r="AC63">
        <f t="shared" si="2"/>
        <v>1</v>
      </c>
      <c r="AD63">
        <f t="shared" si="3"/>
        <v>0.1</v>
      </c>
      <c r="AE63">
        <f>'TP Factors'!$D$5</f>
        <v>0.88209793191670816</v>
      </c>
      <c r="AF63">
        <f t="shared" si="4"/>
        <v>0.1</v>
      </c>
    </row>
    <row r="64" spans="1:32">
      <c r="A64" s="17" t="s">
        <v>56</v>
      </c>
      <c r="B64" s="17">
        <v>14</v>
      </c>
      <c r="C64" s="17" t="s">
        <v>57</v>
      </c>
      <c r="D64" s="18">
        <v>33.47</v>
      </c>
      <c r="E64" s="17" t="s">
        <v>58</v>
      </c>
      <c r="F64" s="17">
        <v>3456</v>
      </c>
      <c r="G64" s="19">
        <v>0</v>
      </c>
      <c r="H64" s="17" t="s">
        <v>59</v>
      </c>
      <c r="I64" s="17" t="s">
        <v>60</v>
      </c>
      <c r="J64" s="17">
        <v>12064</v>
      </c>
      <c r="K64" s="20">
        <v>3447.5949154999998</v>
      </c>
      <c r="L64" s="20">
        <v>76471.605875199995</v>
      </c>
      <c r="M64" s="18">
        <v>0</v>
      </c>
      <c r="N64" s="18">
        <v>0</v>
      </c>
      <c r="O64" s="17">
        <v>42535</v>
      </c>
      <c r="P64" s="17">
        <v>41530</v>
      </c>
      <c r="Q64" s="21">
        <v>42535</v>
      </c>
      <c r="R64" s="21">
        <v>3100</v>
      </c>
      <c r="S64" s="17" t="s">
        <v>69</v>
      </c>
      <c r="T64" s="21">
        <v>54.65</v>
      </c>
      <c r="U64" s="21">
        <v>1</v>
      </c>
      <c r="V64" s="21">
        <v>1.2</v>
      </c>
      <c r="W64" s="21">
        <v>6.4000000000000001E-2</v>
      </c>
      <c r="X64" s="21">
        <f t="shared" si="0"/>
        <v>1.2</v>
      </c>
      <c r="Y64" s="21">
        <f t="shared" si="0"/>
        <v>6.4000000000000001E-2</v>
      </c>
      <c r="Z64" s="21">
        <v>0.41099999999999998</v>
      </c>
      <c r="AA64" s="22">
        <v>1.62460589966478E-2</v>
      </c>
      <c r="AB64">
        <f t="shared" si="1"/>
        <v>38</v>
      </c>
      <c r="AC64">
        <f t="shared" si="2"/>
        <v>0</v>
      </c>
      <c r="AD64">
        <f t="shared" si="3"/>
        <v>0</v>
      </c>
      <c r="AE64">
        <f>'TP Factors'!$D$5</f>
        <v>0.88209793191670816</v>
      </c>
      <c r="AF64">
        <f t="shared" si="4"/>
        <v>0</v>
      </c>
    </row>
    <row r="65" spans="1:32">
      <c r="A65" s="17" t="s">
        <v>56</v>
      </c>
      <c r="B65" s="17">
        <v>14</v>
      </c>
      <c r="C65" s="17" t="s">
        <v>57</v>
      </c>
      <c r="D65" s="18">
        <v>33.47</v>
      </c>
      <c r="E65" s="17" t="s">
        <v>58</v>
      </c>
      <c r="F65" s="17">
        <v>3456</v>
      </c>
      <c r="G65" s="19">
        <v>0</v>
      </c>
      <c r="H65" s="17" t="s">
        <v>59</v>
      </c>
      <c r="I65" s="17" t="s">
        <v>60</v>
      </c>
      <c r="J65" s="17">
        <v>1335</v>
      </c>
      <c r="K65" s="20">
        <v>406.80004378199999</v>
      </c>
      <c r="L65" s="20">
        <v>8462.9619737800003</v>
      </c>
      <c r="M65" s="18">
        <v>0</v>
      </c>
      <c r="N65" s="18">
        <v>0</v>
      </c>
      <c r="O65" s="17">
        <v>42536</v>
      </c>
      <c r="P65" s="17">
        <v>41531</v>
      </c>
      <c r="Q65" s="21">
        <v>42536</v>
      </c>
      <c r="R65" s="21">
        <v>3100</v>
      </c>
      <c r="S65" s="17" t="s">
        <v>69</v>
      </c>
      <c r="T65" s="21">
        <v>54.65</v>
      </c>
      <c r="U65" s="21">
        <v>1</v>
      </c>
      <c r="V65" s="21">
        <v>1.2</v>
      </c>
      <c r="W65" s="21">
        <v>6.4000000000000001E-2</v>
      </c>
      <c r="X65" s="21">
        <f t="shared" si="0"/>
        <v>1.2</v>
      </c>
      <c r="Y65" s="21">
        <f t="shared" si="0"/>
        <v>6.4000000000000001E-2</v>
      </c>
      <c r="Z65" s="21">
        <v>0.41099999999999998</v>
      </c>
      <c r="AA65" s="22">
        <v>2.30251972354127E-2</v>
      </c>
      <c r="AB65">
        <f t="shared" si="1"/>
        <v>53</v>
      </c>
      <c r="AC65">
        <f t="shared" si="2"/>
        <v>0</v>
      </c>
      <c r="AD65">
        <f t="shared" si="3"/>
        <v>0</v>
      </c>
      <c r="AE65">
        <f>'TP Factors'!$D$5</f>
        <v>0.88209793191670816</v>
      </c>
      <c r="AF65">
        <f t="shared" si="4"/>
        <v>0</v>
      </c>
    </row>
    <row r="66" spans="1:32">
      <c r="A66" s="17" t="s">
        <v>56</v>
      </c>
      <c r="B66" s="17">
        <v>14</v>
      </c>
      <c r="C66" s="17" t="s">
        <v>57</v>
      </c>
      <c r="D66" s="18">
        <v>33.47</v>
      </c>
      <c r="E66" s="17" t="s">
        <v>58</v>
      </c>
      <c r="F66" s="17">
        <v>3456</v>
      </c>
      <c r="G66" s="19">
        <v>0</v>
      </c>
      <c r="H66" s="17" t="s">
        <v>59</v>
      </c>
      <c r="I66" s="17" t="s">
        <v>60</v>
      </c>
      <c r="J66" s="17">
        <v>3272</v>
      </c>
      <c r="K66" s="20">
        <v>732.70610594300001</v>
      </c>
      <c r="L66" s="20">
        <v>20739.675844400001</v>
      </c>
      <c r="M66" s="18">
        <v>0</v>
      </c>
      <c r="N66" s="18">
        <v>0</v>
      </c>
      <c r="O66" s="17">
        <v>42541</v>
      </c>
      <c r="P66" s="17">
        <v>41536</v>
      </c>
      <c r="Q66" s="21">
        <v>42541</v>
      </c>
      <c r="R66" s="21">
        <v>3100</v>
      </c>
      <c r="S66" s="17" t="s">
        <v>61</v>
      </c>
      <c r="T66" s="21">
        <v>54.65</v>
      </c>
      <c r="U66" s="21">
        <v>1</v>
      </c>
      <c r="V66" s="21">
        <v>1.2</v>
      </c>
      <c r="W66" s="21">
        <v>6.4000000000000001E-2</v>
      </c>
      <c r="X66" s="21">
        <f t="shared" si="0"/>
        <v>1.2</v>
      </c>
      <c r="Y66" s="21">
        <f t="shared" si="0"/>
        <v>6.4000000000000001E-2</v>
      </c>
      <c r="Z66" s="21">
        <v>0.41099999999999998</v>
      </c>
      <c r="AA66" s="22">
        <v>7.1046707501169403E-3</v>
      </c>
      <c r="AB66">
        <f t="shared" si="1"/>
        <v>16</v>
      </c>
      <c r="AC66">
        <f t="shared" si="2"/>
        <v>0</v>
      </c>
      <c r="AD66">
        <f t="shared" si="3"/>
        <v>0</v>
      </c>
      <c r="AE66">
        <f>'TP Factors'!$D$5</f>
        <v>0.88209793191670816</v>
      </c>
      <c r="AF66">
        <f t="shared" si="4"/>
        <v>0</v>
      </c>
    </row>
    <row r="67" spans="1:32">
      <c r="A67" s="17" t="s">
        <v>56</v>
      </c>
      <c r="B67" s="17">
        <v>14</v>
      </c>
      <c r="C67" s="17" t="s">
        <v>57</v>
      </c>
      <c r="D67" s="18">
        <v>33.47</v>
      </c>
      <c r="E67" s="17" t="s">
        <v>58</v>
      </c>
      <c r="F67" s="17">
        <v>3456</v>
      </c>
      <c r="G67" s="19">
        <v>0</v>
      </c>
      <c r="H67" s="17" t="s">
        <v>59</v>
      </c>
      <c r="I67" s="17" t="s">
        <v>60</v>
      </c>
      <c r="J67" s="17">
        <v>28</v>
      </c>
      <c r="K67" s="20">
        <v>85.956903970100001</v>
      </c>
      <c r="L67" s="20">
        <v>178.39896218999999</v>
      </c>
      <c r="M67" s="18">
        <v>0</v>
      </c>
      <c r="N67" s="18">
        <v>0</v>
      </c>
      <c r="O67" s="17">
        <v>42545</v>
      </c>
      <c r="P67" s="17">
        <v>41540</v>
      </c>
      <c r="Q67" s="21">
        <v>42545</v>
      </c>
      <c r="R67" s="21">
        <v>3100</v>
      </c>
      <c r="S67" s="17" t="s">
        <v>61</v>
      </c>
      <c r="T67" s="21">
        <v>54.65</v>
      </c>
      <c r="U67" s="21">
        <v>1</v>
      </c>
      <c r="V67" s="21">
        <v>1.2</v>
      </c>
      <c r="W67" s="21">
        <v>6.4000000000000001E-2</v>
      </c>
      <c r="X67" s="21">
        <f t="shared" ref="X67:Y130" si="5">V67</f>
        <v>1.2</v>
      </c>
      <c r="Y67" s="21">
        <f t="shared" si="5"/>
        <v>6.4000000000000001E-2</v>
      </c>
      <c r="Z67" s="21">
        <v>0.41099999999999998</v>
      </c>
      <c r="AA67" s="22">
        <v>3.7887639488660002E-5</v>
      </c>
      <c r="AB67">
        <f t="shared" ref="AB67:AB130" si="6">ROUND(AA67*Z67*T67*102.79,0)</f>
        <v>0</v>
      </c>
      <c r="AC67">
        <f t="shared" ref="AC67:AC130" si="7">ROUND(X67*AB67*0.002205,0)</f>
        <v>0</v>
      </c>
      <c r="AD67">
        <f t="shared" ref="AD67:AD130" si="8">ROUND(Y67*AB67*0.002205,1)</f>
        <v>0</v>
      </c>
      <c r="AE67">
        <f>'TP Factors'!$D$5</f>
        <v>0.88209793191670816</v>
      </c>
      <c r="AF67">
        <f t="shared" ref="AF67:AF130" si="9">ROUND(AD67*AE67,1)</f>
        <v>0</v>
      </c>
    </row>
    <row r="68" spans="1:32">
      <c r="A68" s="17" t="s">
        <v>56</v>
      </c>
      <c r="B68" s="17">
        <v>14</v>
      </c>
      <c r="C68" s="17" t="s">
        <v>57</v>
      </c>
      <c r="D68" s="18">
        <v>33.47</v>
      </c>
      <c r="E68" s="17" t="s">
        <v>58</v>
      </c>
      <c r="F68" s="17">
        <v>3456</v>
      </c>
      <c r="G68" s="19">
        <v>30.5</v>
      </c>
      <c r="H68" s="17" t="s">
        <v>59</v>
      </c>
      <c r="I68" s="17" t="s">
        <v>60</v>
      </c>
      <c r="J68" s="17">
        <v>533</v>
      </c>
      <c r="K68" s="20">
        <v>458.39939404099999</v>
      </c>
      <c r="L68" s="20">
        <v>3391.9174963599999</v>
      </c>
      <c r="M68" s="18">
        <v>1.02</v>
      </c>
      <c r="N68" s="18">
        <v>0.27</v>
      </c>
      <c r="O68" s="17">
        <v>42548</v>
      </c>
      <c r="P68" s="17">
        <v>41543</v>
      </c>
      <c r="Q68" s="21">
        <v>42548</v>
      </c>
      <c r="R68" s="21">
        <v>3100</v>
      </c>
      <c r="S68" s="17" t="s">
        <v>69</v>
      </c>
      <c r="T68" s="21">
        <v>54.65</v>
      </c>
      <c r="U68" s="21">
        <v>1</v>
      </c>
      <c r="V68" s="21">
        <v>1.2</v>
      </c>
      <c r="W68" s="21">
        <v>6.4000000000000001E-2</v>
      </c>
      <c r="X68" s="21">
        <f t="shared" si="5"/>
        <v>1.2</v>
      </c>
      <c r="Y68" s="21">
        <f t="shared" si="5"/>
        <v>6.4000000000000001E-2</v>
      </c>
      <c r="Z68" s="21">
        <v>0.41099999999999998</v>
      </c>
      <c r="AA68" s="22">
        <v>0.83769866418331396</v>
      </c>
      <c r="AB68">
        <f t="shared" si="6"/>
        <v>1934</v>
      </c>
      <c r="AC68">
        <f t="shared" si="7"/>
        <v>5</v>
      </c>
      <c r="AD68">
        <f t="shared" si="8"/>
        <v>0.3</v>
      </c>
      <c r="AE68">
        <f>'TP Factors'!$D$5</f>
        <v>0.88209793191670816</v>
      </c>
      <c r="AF68">
        <f t="shared" si="9"/>
        <v>0.3</v>
      </c>
    </row>
    <row r="69" spans="1:32">
      <c r="A69" s="17" t="s">
        <v>56</v>
      </c>
      <c r="B69" s="17">
        <v>14</v>
      </c>
      <c r="C69" s="17" t="s">
        <v>57</v>
      </c>
      <c r="D69" s="18">
        <v>33.47</v>
      </c>
      <c r="E69" s="17" t="s">
        <v>58</v>
      </c>
      <c r="F69" s="17">
        <v>3456</v>
      </c>
      <c r="G69" s="19">
        <v>0</v>
      </c>
      <c r="H69" s="17" t="s">
        <v>59</v>
      </c>
      <c r="I69" s="17" t="s">
        <v>60</v>
      </c>
      <c r="J69" s="17">
        <v>312</v>
      </c>
      <c r="K69" s="20">
        <v>254.00604210700001</v>
      </c>
      <c r="L69" s="20">
        <v>1979.5906266500001</v>
      </c>
      <c r="M69" s="18">
        <v>0</v>
      </c>
      <c r="N69" s="18">
        <v>0</v>
      </c>
      <c r="O69" s="17">
        <v>42582</v>
      </c>
      <c r="P69" s="17">
        <v>41577</v>
      </c>
      <c r="Q69" s="21">
        <v>42582</v>
      </c>
      <c r="R69" s="21">
        <v>3100</v>
      </c>
      <c r="S69" s="17" t="s">
        <v>69</v>
      </c>
      <c r="T69" s="21">
        <v>54.65</v>
      </c>
      <c r="U69" s="21">
        <v>1</v>
      </c>
      <c r="V69" s="21">
        <v>1.2</v>
      </c>
      <c r="W69" s="21">
        <v>6.4000000000000001E-2</v>
      </c>
      <c r="X69" s="21">
        <f t="shared" si="5"/>
        <v>1.2</v>
      </c>
      <c r="Y69" s="21">
        <f t="shared" si="5"/>
        <v>6.4000000000000001E-2</v>
      </c>
      <c r="Z69" s="21">
        <v>0.41099999999999998</v>
      </c>
      <c r="AA69" s="22">
        <v>2.1488573510304899E-2</v>
      </c>
      <c r="AB69">
        <f t="shared" si="6"/>
        <v>50</v>
      </c>
      <c r="AC69">
        <f t="shared" si="7"/>
        <v>0</v>
      </c>
      <c r="AD69">
        <f t="shared" si="8"/>
        <v>0</v>
      </c>
      <c r="AE69">
        <f>'TP Factors'!$D$5</f>
        <v>0.88209793191670816</v>
      </c>
      <c r="AF69">
        <f t="shared" si="9"/>
        <v>0</v>
      </c>
    </row>
    <row r="70" spans="1:32">
      <c r="A70" s="17" t="s">
        <v>56</v>
      </c>
      <c r="B70" s="17">
        <v>14</v>
      </c>
      <c r="C70" s="17" t="s">
        <v>57</v>
      </c>
      <c r="D70" s="18">
        <v>33.47</v>
      </c>
      <c r="E70" s="17" t="s">
        <v>58</v>
      </c>
      <c r="F70" s="17">
        <v>3456</v>
      </c>
      <c r="G70" s="19">
        <v>0</v>
      </c>
      <c r="H70" s="17" t="s">
        <v>59</v>
      </c>
      <c r="I70" s="17" t="s">
        <v>60</v>
      </c>
      <c r="J70" s="17">
        <v>36</v>
      </c>
      <c r="K70" s="20">
        <v>116.437218532</v>
      </c>
      <c r="L70" s="20">
        <v>227.45047464500001</v>
      </c>
      <c r="M70" s="18">
        <v>0</v>
      </c>
      <c r="N70" s="18">
        <v>0</v>
      </c>
      <c r="O70" s="17">
        <v>42594</v>
      </c>
      <c r="P70" s="17">
        <v>41589</v>
      </c>
      <c r="Q70" s="21">
        <v>42594</v>
      </c>
      <c r="R70" s="21">
        <v>3100</v>
      </c>
      <c r="S70" s="17" t="s">
        <v>61</v>
      </c>
      <c r="T70" s="21">
        <v>54.65</v>
      </c>
      <c r="U70" s="21">
        <v>1</v>
      </c>
      <c r="V70" s="21">
        <v>1.2</v>
      </c>
      <c r="W70" s="21">
        <v>6.4000000000000001E-2</v>
      </c>
      <c r="X70" s="21">
        <f t="shared" si="5"/>
        <v>1.2</v>
      </c>
      <c r="Y70" s="21">
        <f t="shared" si="5"/>
        <v>6.4000000000000001E-2</v>
      </c>
      <c r="Z70" s="21">
        <v>0.41099999999999998</v>
      </c>
      <c r="AA70" s="22">
        <v>3.7491614316732997E-4</v>
      </c>
      <c r="AB70">
        <f t="shared" si="6"/>
        <v>1</v>
      </c>
      <c r="AC70">
        <f t="shared" si="7"/>
        <v>0</v>
      </c>
      <c r="AD70">
        <f t="shared" si="8"/>
        <v>0</v>
      </c>
      <c r="AE70">
        <f>'TP Factors'!$D$5</f>
        <v>0.88209793191670816</v>
      </c>
      <c r="AF70">
        <f t="shared" si="9"/>
        <v>0</v>
      </c>
    </row>
    <row r="71" spans="1:32">
      <c r="A71" s="17" t="s">
        <v>56</v>
      </c>
      <c r="B71" s="17">
        <v>14</v>
      </c>
      <c r="C71" s="17" t="s">
        <v>57</v>
      </c>
      <c r="D71" s="18">
        <v>33.47</v>
      </c>
      <c r="E71" s="17" t="s">
        <v>58</v>
      </c>
      <c r="F71" s="17">
        <v>3456</v>
      </c>
      <c r="G71" s="19">
        <v>30.5</v>
      </c>
      <c r="H71" s="17" t="s">
        <v>59</v>
      </c>
      <c r="I71" s="17" t="s">
        <v>60</v>
      </c>
      <c r="J71" s="17">
        <v>38</v>
      </c>
      <c r="K71" s="20">
        <v>75.196956552100005</v>
      </c>
      <c r="L71" s="20">
        <v>242.56604351300001</v>
      </c>
      <c r="M71" s="18">
        <v>7.0000000000000007E-2</v>
      </c>
      <c r="N71" s="18">
        <v>0.02</v>
      </c>
      <c r="O71" s="17">
        <v>42621</v>
      </c>
      <c r="P71" s="17">
        <v>41616</v>
      </c>
      <c r="Q71" s="21">
        <v>42621</v>
      </c>
      <c r="R71" s="21">
        <v>3100</v>
      </c>
      <c r="S71" s="17" t="s">
        <v>69</v>
      </c>
      <c r="T71" s="21">
        <v>54.65</v>
      </c>
      <c r="U71" s="21">
        <v>1</v>
      </c>
      <c r="V71" s="21">
        <v>1.2</v>
      </c>
      <c r="W71" s="21">
        <v>6.4000000000000001E-2</v>
      </c>
      <c r="X71" s="21">
        <f t="shared" si="5"/>
        <v>1.2</v>
      </c>
      <c r="Y71" s="21">
        <f t="shared" si="5"/>
        <v>6.4000000000000001E-2</v>
      </c>
      <c r="Z71" s="21">
        <v>0.41099999999999998</v>
      </c>
      <c r="AA71" s="22">
        <v>5.9939134957536798E-2</v>
      </c>
      <c r="AB71">
        <f t="shared" si="6"/>
        <v>138</v>
      </c>
      <c r="AC71">
        <f t="shared" si="7"/>
        <v>0</v>
      </c>
      <c r="AD71">
        <f t="shared" si="8"/>
        <v>0</v>
      </c>
      <c r="AE71">
        <f>'TP Factors'!$D$5</f>
        <v>0.88209793191670816</v>
      </c>
      <c r="AF71">
        <f t="shared" si="9"/>
        <v>0</v>
      </c>
    </row>
    <row r="72" spans="1:32">
      <c r="A72" s="17" t="s">
        <v>56</v>
      </c>
      <c r="B72" s="17">
        <v>14</v>
      </c>
      <c r="C72" s="17" t="s">
        <v>57</v>
      </c>
      <c r="D72" s="18">
        <v>33.47</v>
      </c>
      <c r="E72" s="17" t="s">
        <v>58</v>
      </c>
      <c r="F72" s="17">
        <v>3456</v>
      </c>
      <c r="G72" s="19">
        <v>30.5</v>
      </c>
      <c r="H72" s="17" t="s">
        <v>59</v>
      </c>
      <c r="I72" s="17" t="s">
        <v>60</v>
      </c>
      <c r="J72" s="17">
        <v>69</v>
      </c>
      <c r="K72" s="20">
        <v>103.574676934</v>
      </c>
      <c r="L72" s="20">
        <v>463.50504856399999</v>
      </c>
      <c r="M72" s="18">
        <v>0.13</v>
      </c>
      <c r="N72" s="18">
        <v>0.03</v>
      </c>
      <c r="O72" s="17">
        <v>42626</v>
      </c>
      <c r="P72" s="17">
        <v>41621</v>
      </c>
      <c r="Q72" s="21">
        <v>42626</v>
      </c>
      <c r="R72" s="21">
        <v>3100</v>
      </c>
      <c r="S72" s="17" t="s">
        <v>74</v>
      </c>
      <c r="T72" s="21">
        <v>54.65</v>
      </c>
      <c r="U72" s="21">
        <v>1</v>
      </c>
      <c r="V72" s="21">
        <v>1.2</v>
      </c>
      <c r="W72" s="21">
        <v>6.4000000000000001E-2</v>
      </c>
      <c r="X72" s="21">
        <f t="shared" si="5"/>
        <v>1.2</v>
      </c>
      <c r="Y72" s="21">
        <f t="shared" si="5"/>
        <v>6.4000000000000001E-2</v>
      </c>
      <c r="Z72" s="21">
        <v>0.41099999999999998</v>
      </c>
      <c r="AA72" s="22">
        <v>0.107004570707187</v>
      </c>
      <c r="AB72">
        <f t="shared" si="6"/>
        <v>247</v>
      </c>
      <c r="AC72">
        <f t="shared" si="7"/>
        <v>1</v>
      </c>
      <c r="AD72">
        <f t="shared" si="8"/>
        <v>0</v>
      </c>
      <c r="AE72">
        <f>'TP Factors'!$D$5</f>
        <v>0.88209793191670816</v>
      </c>
      <c r="AF72">
        <f t="shared" si="9"/>
        <v>0</v>
      </c>
    </row>
    <row r="73" spans="1:32">
      <c r="A73" s="17" t="s">
        <v>56</v>
      </c>
      <c r="B73" s="17">
        <v>14</v>
      </c>
      <c r="C73" s="17" t="s">
        <v>57</v>
      </c>
      <c r="D73" s="18">
        <v>33.47</v>
      </c>
      <c r="E73" s="17" t="s">
        <v>58</v>
      </c>
      <c r="F73" s="17">
        <v>3456</v>
      </c>
      <c r="G73" s="19">
        <v>0</v>
      </c>
      <c r="H73" s="17" t="s">
        <v>59</v>
      </c>
      <c r="I73" s="17" t="s">
        <v>60</v>
      </c>
      <c r="J73" s="17">
        <v>9434</v>
      </c>
      <c r="K73" s="20">
        <v>1587.84097808</v>
      </c>
      <c r="L73" s="20">
        <v>59799.548897000001</v>
      </c>
      <c r="M73" s="18">
        <v>0</v>
      </c>
      <c r="N73" s="18">
        <v>0</v>
      </c>
      <c r="O73" s="17">
        <v>42633</v>
      </c>
      <c r="P73" s="17">
        <v>41628</v>
      </c>
      <c r="Q73" s="21">
        <v>42633</v>
      </c>
      <c r="R73" s="21">
        <v>3100</v>
      </c>
      <c r="S73" s="17" t="s">
        <v>61</v>
      </c>
      <c r="T73" s="21">
        <v>54.65</v>
      </c>
      <c r="U73" s="21">
        <v>1</v>
      </c>
      <c r="V73" s="21">
        <v>1.2</v>
      </c>
      <c r="W73" s="21">
        <v>6.4000000000000001E-2</v>
      </c>
      <c r="X73" s="21">
        <f t="shared" si="5"/>
        <v>1.2</v>
      </c>
      <c r="Y73" s="21">
        <f t="shared" si="5"/>
        <v>6.4000000000000001E-2</v>
      </c>
      <c r="Z73" s="21">
        <v>0.41099999999999998</v>
      </c>
      <c r="AA73" s="22">
        <v>3.9714957555471303E-2</v>
      </c>
      <c r="AB73">
        <f t="shared" si="6"/>
        <v>92</v>
      </c>
      <c r="AC73">
        <f t="shared" si="7"/>
        <v>0</v>
      </c>
      <c r="AD73">
        <f t="shared" si="8"/>
        <v>0</v>
      </c>
      <c r="AE73">
        <f>'TP Factors'!$D$5</f>
        <v>0.88209793191670816</v>
      </c>
      <c r="AF73">
        <f t="shared" si="9"/>
        <v>0</v>
      </c>
    </row>
    <row r="74" spans="1:32">
      <c r="A74" s="17" t="s">
        <v>56</v>
      </c>
      <c r="B74" s="17">
        <v>14</v>
      </c>
      <c r="C74" s="17" t="s">
        <v>57</v>
      </c>
      <c r="D74" s="18">
        <v>33.47</v>
      </c>
      <c r="E74" s="17" t="s">
        <v>58</v>
      </c>
      <c r="F74" s="17">
        <v>3456</v>
      </c>
      <c r="G74" s="19">
        <v>0</v>
      </c>
      <c r="H74" s="17" t="s">
        <v>59</v>
      </c>
      <c r="I74" s="17" t="s">
        <v>60</v>
      </c>
      <c r="J74" s="17">
        <v>82</v>
      </c>
      <c r="K74" s="20">
        <v>105.909966708</v>
      </c>
      <c r="L74" s="20">
        <v>521.21168030000001</v>
      </c>
      <c r="M74" s="18">
        <v>0</v>
      </c>
      <c r="N74" s="18">
        <v>0</v>
      </c>
      <c r="O74" s="17">
        <v>42635</v>
      </c>
      <c r="P74" s="17">
        <v>41630</v>
      </c>
      <c r="Q74" s="21">
        <v>42635</v>
      </c>
      <c r="R74" s="21">
        <v>3100</v>
      </c>
      <c r="S74" s="17" t="s">
        <v>61</v>
      </c>
      <c r="T74" s="21">
        <v>54.65</v>
      </c>
      <c r="U74" s="21">
        <v>1</v>
      </c>
      <c r="V74" s="21">
        <v>1.2</v>
      </c>
      <c r="W74" s="21">
        <v>6.4000000000000001E-2</v>
      </c>
      <c r="X74" s="21">
        <f t="shared" si="5"/>
        <v>1.2</v>
      </c>
      <c r="Y74" s="21">
        <f t="shared" si="5"/>
        <v>6.4000000000000001E-2</v>
      </c>
      <c r="Z74" s="21">
        <v>0.41099999999999998</v>
      </c>
      <c r="AA74" s="22">
        <v>1.8960616834823999E-3</v>
      </c>
      <c r="AB74">
        <f t="shared" si="6"/>
        <v>4</v>
      </c>
      <c r="AC74">
        <f t="shared" si="7"/>
        <v>0</v>
      </c>
      <c r="AD74">
        <f t="shared" si="8"/>
        <v>0</v>
      </c>
      <c r="AE74">
        <f>'TP Factors'!$D$5</f>
        <v>0.88209793191670816</v>
      </c>
      <c r="AF74">
        <f t="shared" si="9"/>
        <v>0</v>
      </c>
    </row>
    <row r="75" spans="1:32">
      <c r="A75" s="17" t="s">
        <v>56</v>
      </c>
      <c r="B75" s="17">
        <v>14</v>
      </c>
      <c r="C75" s="17" t="s">
        <v>57</v>
      </c>
      <c r="D75" s="18">
        <v>33.47</v>
      </c>
      <c r="E75" s="17" t="s">
        <v>58</v>
      </c>
      <c r="F75" s="17">
        <v>3456</v>
      </c>
      <c r="G75" s="19">
        <v>0</v>
      </c>
      <c r="H75" s="17" t="s">
        <v>59</v>
      </c>
      <c r="I75" s="17" t="s">
        <v>60</v>
      </c>
      <c r="J75" s="17">
        <v>1875</v>
      </c>
      <c r="K75" s="20">
        <v>470.51589714300002</v>
      </c>
      <c r="L75" s="20">
        <v>11885.355645199999</v>
      </c>
      <c r="M75" s="18">
        <v>0</v>
      </c>
      <c r="N75" s="18">
        <v>0</v>
      </c>
      <c r="O75" s="17">
        <v>42636</v>
      </c>
      <c r="P75" s="17">
        <v>41631</v>
      </c>
      <c r="Q75" s="21">
        <v>42636</v>
      </c>
      <c r="R75" s="21">
        <v>3100</v>
      </c>
      <c r="S75" s="17" t="s">
        <v>74</v>
      </c>
      <c r="T75" s="21">
        <v>54.65</v>
      </c>
      <c r="U75" s="21">
        <v>1</v>
      </c>
      <c r="V75" s="21">
        <v>1.2</v>
      </c>
      <c r="W75" s="21">
        <v>6.4000000000000001E-2</v>
      </c>
      <c r="X75" s="21">
        <f t="shared" si="5"/>
        <v>1.2</v>
      </c>
      <c r="Y75" s="21">
        <f t="shared" si="5"/>
        <v>6.4000000000000001E-2</v>
      </c>
      <c r="Z75" s="21">
        <v>0.41099999999999998</v>
      </c>
      <c r="AA75" s="22">
        <v>5.6908859470907998E-4</v>
      </c>
      <c r="AB75">
        <f t="shared" si="6"/>
        <v>1</v>
      </c>
      <c r="AC75">
        <f t="shared" si="7"/>
        <v>0</v>
      </c>
      <c r="AD75">
        <f t="shared" si="8"/>
        <v>0</v>
      </c>
      <c r="AE75">
        <f>'TP Factors'!$D$5</f>
        <v>0.88209793191670816</v>
      </c>
      <c r="AF75">
        <f t="shared" si="9"/>
        <v>0</v>
      </c>
    </row>
    <row r="76" spans="1:32">
      <c r="A76" s="17" t="s">
        <v>56</v>
      </c>
      <c r="B76" s="17">
        <v>14</v>
      </c>
      <c r="C76" s="17" t="s">
        <v>57</v>
      </c>
      <c r="D76" s="18">
        <v>33.47</v>
      </c>
      <c r="E76" s="17" t="s">
        <v>58</v>
      </c>
      <c r="F76" s="17">
        <v>3456</v>
      </c>
      <c r="G76" s="19">
        <v>30.5</v>
      </c>
      <c r="H76" s="17" t="s">
        <v>59</v>
      </c>
      <c r="I76" s="17" t="s">
        <v>60</v>
      </c>
      <c r="J76" s="17">
        <v>46</v>
      </c>
      <c r="K76" s="20">
        <v>74.297937502600007</v>
      </c>
      <c r="L76" s="20">
        <v>308.38035771599999</v>
      </c>
      <c r="M76" s="18">
        <v>0.09</v>
      </c>
      <c r="N76" s="18">
        <v>0.02</v>
      </c>
      <c r="O76" s="17">
        <v>42641</v>
      </c>
      <c r="P76" s="17">
        <v>41635</v>
      </c>
      <c r="Q76" s="21">
        <v>42641</v>
      </c>
      <c r="R76" s="21">
        <v>3100</v>
      </c>
      <c r="S76" s="17" t="s">
        <v>74</v>
      </c>
      <c r="T76" s="21">
        <v>54.65</v>
      </c>
      <c r="U76" s="21">
        <v>1</v>
      </c>
      <c r="V76" s="21">
        <v>1.2</v>
      </c>
      <c r="W76" s="21">
        <v>6.4000000000000001E-2</v>
      </c>
      <c r="X76" s="21">
        <f t="shared" si="5"/>
        <v>1.2</v>
      </c>
      <c r="Y76" s="21">
        <f t="shared" si="5"/>
        <v>6.4000000000000001E-2</v>
      </c>
      <c r="Z76" s="21">
        <v>0.41099999999999998</v>
      </c>
      <c r="AA76" s="22">
        <v>5.3215487196236602E-2</v>
      </c>
      <c r="AB76">
        <f t="shared" si="6"/>
        <v>123</v>
      </c>
      <c r="AC76">
        <f t="shared" si="7"/>
        <v>0</v>
      </c>
      <c r="AD76">
        <f t="shared" si="8"/>
        <v>0</v>
      </c>
      <c r="AE76">
        <f>'TP Factors'!$D$5</f>
        <v>0.88209793191670816</v>
      </c>
      <c r="AF76">
        <f t="shared" si="9"/>
        <v>0</v>
      </c>
    </row>
    <row r="77" spans="1:32">
      <c r="A77" s="17" t="s">
        <v>56</v>
      </c>
      <c r="B77" s="17">
        <v>14</v>
      </c>
      <c r="C77" s="17" t="s">
        <v>57</v>
      </c>
      <c r="D77" s="18">
        <v>33.47</v>
      </c>
      <c r="E77" s="17" t="s">
        <v>58</v>
      </c>
      <c r="F77" s="17">
        <v>3456</v>
      </c>
      <c r="G77" s="19">
        <v>30.5</v>
      </c>
      <c r="H77" s="17" t="s">
        <v>59</v>
      </c>
      <c r="I77" s="17" t="s">
        <v>60</v>
      </c>
      <c r="J77" s="17">
        <v>25</v>
      </c>
      <c r="K77" s="20">
        <v>66.697029343200001</v>
      </c>
      <c r="L77" s="20">
        <v>169.021718832</v>
      </c>
      <c r="M77" s="18">
        <v>0.05</v>
      </c>
      <c r="N77" s="18">
        <v>0.01</v>
      </c>
      <c r="O77" s="17">
        <v>42650</v>
      </c>
      <c r="P77" s="17">
        <v>41644</v>
      </c>
      <c r="Q77" s="21">
        <v>42650</v>
      </c>
      <c r="R77" s="21">
        <v>3100</v>
      </c>
      <c r="S77" s="17" t="s">
        <v>74</v>
      </c>
      <c r="T77" s="21">
        <v>54.65</v>
      </c>
      <c r="U77" s="21">
        <v>1</v>
      </c>
      <c r="V77" s="21">
        <v>1.2</v>
      </c>
      <c r="W77" s="21">
        <v>6.4000000000000001E-2</v>
      </c>
      <c r="X77" s="21">
        <f t="shared" si="5"/>
        <v>1.2</v>
      </c>
      <c r="Y77" s="21">
        <f t="shared" si="5"/>
        <v>6.4000000000000001E-2</v>
      </c>
      <c r="Z77" s="21">
        <v>0.41099999999999998</v>
      </c>
      <c r="AA77" s="22">
        <v>3.2502459885738598E-2</v>
      </c>
      <c r="AB77">
        <f t="shared" si="6"/>
        <v>75</v>
      </c>
      <c r="AC77">
        <f t="shared" si="7"/>
        <v>0</v>
      </c>
      <c r="AD77">
        <f t="shared" si="8"/>
        <v>0</v>
      </c>
      <c r="AE77">
        <f>'TP Factors'!$D$5</f>
        <v>0.88209793191670816</v>
      </c>
      <c r="AF77">
        <f t="shared" si="9"/>
        <v>0</v>
      </c>
    </row>
    <row r="78" spans="1:32">
      <c r="A78" s="17" t="s">
        <v>56</v>
      </c>
      <c r="B78" s="17">
        <v>14</v>
      </c>
      <c r="C78" s="17" t="s">
        <v>57</v>
      </c>
      <c r="D78" s="18">
        <v>33.47</v>
      </c>
      <c r="E78" s="17" t="s">
        <v>58</v>
      </c>
      <c r="F78" s="17">
        <v>3456</v>
      </c>
      <c r="G78" s="19">
        <v>0</v>
      </c>
      <c r="H78" s="17" t="s">
        <v>59</v>
      </c>
      <c r="I78" s="17" t="s">
        <v>60</v>
      </c>
      <c r="J78" s="17">
        <v>98</v>
      </c>
      <c r="K78" s="20">
        <v>124.15025655399999</v>
      </c>
      <c r="L78" s="20">
        <v>619.88972256</v>
      </c>
      <c r="M78" s="18">
        <v>0</v>
      </c>
      <c r="N78" s="18">
        <v>0</v>
      </c>
      <c r="O78" s="17">
        <v>42674</v>
      </c>
      <c r="P78" s="17">
        <v>41668</v>
      </c>
      <c r="Q78" s="21">
        <v>42674</v>
      </c>
      <c r="R78" s="21">
        <v>3100</v>
      </c>
      <c r="S78" s="17" t="s">
        <v>61</v>
      </c>
      <c r="T78" s="21">
        <v>54.65</v>
      </c>
      <c r="U78" s="21">
        <v>1</v>
      </c>
      <c r="V78" s="21">
        <v>1.2</v>
      </c>
      <c r="W78" s="21">
        <v>6.4000000000000001E-2</v>
      </c>
      <c r="X78" s="21">
        <f t="shared" si="5"/>
        <v>1.2</v>
      </c>
      <c r="Y78" s="21">
        <f t="shared" si="5"/>
        <v>6.4000000000000001E-2</v>
      </c>
      <c r="Z78" s="21">
        <v>0.41099999999999998</v>
      </c>
      <c r="AA78" s="22">
        <v>5.6135827893884103E-3</v>
      </c>
      <c r="AB78">
        <f t="shared" si="6"/>
        <v>13</v>
      </c>
      <c r="AC78">
        <f t="shared" si="7"/>
        <v>0</v>
      </c>
      <c r="AD78">
        <f t="shared" si="8"/>
        <v>0</v>
      </c>
      <c r="AE78">
        <f>'TP Factors'!$D$5</f>
        <v>0.88209793191670816</v>
      </c>
      <c r="AF78">
        <f t="shared" si="9"/>
        <v>0</v>
      </c>
    </row>
    <row r="79" spans="1:32">
      <c r="A79" s="17" t="s">
        <v>56</v>
      </c>
      <c r="B79" s="17">
        <v>14</v>
      </c>
      <c r="C79" s="17" t="s">
        <v>57</v>
      </c>
      <c r="D79" s="18">
        <v>33.47</v>
      </c>
      <c r="E79" s="17" t="s">
        <v>58</v>
      </c>
      <c r="F79" s="17">
        <v>3456</v>
      </c>
      <c r="G79" s="19">
        <v>0</v>
      </c>
      <c r="H79" s="17" t="s">
        <v>59</v>
      </c>
      <c r="I79" s="17" t="s">
        <v>60</v>
      </c>
      <c r="J79" s="17">
        <v>154</v>
      </c>
      <c r="K79" s="20">
        <v>158.94018675699999</v>
      </c>
      <c r="L79" s="20">
        <v>978.23678757200003</v>
      </c>
      <c r="M79" s="18">
        <v>0</v>
      </c>
      <c r="N79" s="18">
        <v>0</v>
      </c>
      <c r="O79" s="17">
        <v>42680</v>
      </c>
      <c r="P79" s="17">
        <v>41674</v>
      </c>
      <c r="Q79" s="21">
        <v>42680</v>
      </c>
      <c r="R79" s="21">
        <v>3100</v>
      </c>
      <c r="S79" s="17" t="s">
        <v>69</v>
      </c>
      <c r="T79" s="21">
        <v>54.65</v>
      </c>
      <c r="U79" s="21">
        <v>1</v>
      </c>
      <c r="V79" s="21">
        <v>1.2</v>
      </c>
      <c r="W79" s="21">
        <v>6.4000000000000001E-2</v>
      </c>
      <c r="X79" s="21">
        <f t="shared" si="5"/>
        <v>1.2</v>
      </c>
      <c r="Y79" s="21">
        <f t="shared" si="5"/>
        <v>6.4000000000000001E-2</v>
      </c>
      <c r="Z79" s="21">
        <v>0.41099999999999998</v>
      </c>
      <c r="AA79" s="22">
        <v>5.0014142446860397E-3</v>
      </c>
      <c r="AB79">
        <f t="shared" si="6"/>
        <v>12</v>
      </c>
      <c r="AC79">
        <f t="shared" si="7"/>
        <v>0</v>
      </c>
      <c r="AD79">
        <f t="shared" si="8"/>
        <v>0</v>
      </c>
      <c r="AE79">
        <f>'TP Factors'!$D$5</f>
        <v>0.88209793191670816</v>
      </c>
      <c r="AF79">
        <f t="shared" si="9"/>
        <v>0</v>
      </c>
    </row>
    <row r="80" spans="1:32">
      <c r="A80" s="17" t="s">
        <v>56</v>
      </c>
      <c r="B80" s="17">
        <v>14</v>
      </c>
      <c r="C80" s="17" t="s">
        <v>57</v>
      </c>
      <c r="D80" s="18">
        <v>33.47</v>
      </c>
      <c r="E80" s="17" t="s">
        <v>58</v>
      </c>
      <c r="F80" s="17">
        <v>3456</v>
      </c>
      <c r="G80" s="19">
        <v>30.5</v>
      </c>
      <c r="H80" s="17" t="s">
        <v>59</v>
      </c>
      <c r="I80" s="17" t="s">
        <v>60</v>
      </c>
      <c r="J80" s="17">
        <v>104</v>
      </c>
      <c r="K80" s="20">
        <v>109.101659094</v>
      </c>
      <c r="L80" s="20">
        <v>659.25702232900005</v>
      </c>
      <c r="M80" s="18">
        <v>0.2</v>
      </c>
      <c r="N80" s="18">
        <v>0.05</v>
      </c>
      <c r="O80" s="17">
        <v>42681</v>
      </c>
      <c r="P80" s="17">
        <v>41675</v>
      </c>
      <c r="Q80" s="21">
        <v>42681</v>
      </c>
      <c r="R80" s="21">
        <v>3100</v>
      </c>
      <c r="S80" s="17" t="s">
        <v>69</v>
      </c>
      <c r="T80" s="21">
        <v>54.65</v>
      </c>
      <c r="U80" s="21">
        <v>1</v>
      </c>
      <c r="V80" s="21">
        <v>1.2</v>
      </c>
      <c r="W80" s="21">
        <v>6.4000000000000001E-2</v>
      </c>
      <c r="X80" s="21">
        <f t="shared" si="5"/>
        <v>1.2</v>
      </c>
      <c r="Y80" s="21">
        <f t="shared" si="5"/>
        <v>6.4000000000000001E-2</v>
      </c>
      <c r="Z80" s="21">
        <v>0.41099999999999998</v>
      </c>
      <c r="AA80" s="22">
        <v>0.160658911876123</v>
      </c>
      <c r="AB80">
        <f t="shared" si="6"/>
        <v>371</v>
      </c>
      <c r="AC80">
        <f t="shared" si="7"/>
        <v>1</v>
      </c>
      <c r="AD80">
        <f t="shared" si="8"/>
        <v>0.1</v>
      </c>
      <c r="AE80">
        <f>'TP Factors'!$D$5</f>
        <v>0.88209793191670816</v>
      </c>
      <c r="AF80">
        <f t="shared" si="9"/>
        <v>0.1</v>
      </c>
    </row>
    <row r="81" spans="1:32">
      <c r="A81" s="17" t="s">
        <v>56</v>
      </c>
      <c r="B81" s="17">
        <v>14</v>
      </c>
      <c r="C81" s="17" t="s">
        <v>57</v>
      </c>
      <c r="D81" s="18">
        <v>33.47</v>
      </c>
      <c r="E81" s="17" t="s">
        <v>58</v>
      </c>
      <c r="F81" s="17">
        <v>3456</v>
      </c>
      <c r="G81" s="19">
        <v>0</v>
      </c>
      <c r="H81" s="17" t="s">
        <v>59</v>
      </c>
      <c r="I81" s="17" t="s">
        <v>60</v>
      </c>
      <c r="J81" s="17">
        <v>1026</v>
      </c>
      <c r="K81" s="20">
        <v>566.74890220400005</v>
      </c>
      <c r="L81" s="20">
        <v>6504.9907992799999</v>
      </c>
      <c r="M81" s="18">
        <v>0</v>
      </c>
      <c r="N81" s="18">
        <v>0</v>
      </c>
      <c r="O81" s="17">
        <v>42711</v>
      </c>
      <c r="P81" s="17">
        <v>41705</v>
      </c>
      <c r="Q81" s="21">
        <v>42711</v>
      </c>
      <c r="R81" s="21">
        <v>3100</v>
      </c>
      <c r="S81" s="17" t="s">
        <v>69</v>
      </c>
      <c r="T81" s="21">
        <v>54.65</v>
      </c>
      <c r="U81" s="21">
        <v>1</v>
      </c>
      <c r="V81" s="21">
        <v>1.2</v>
      </c>
      <c r="W81" s="21">
        <v>6.4000000000000001E-2</v>
      </c>
      <c r="X81" s="21">
        <f t="shared" si="5"/>
        <v>1.2</v>
      </c>
      <c r="Y81" s="21">
        <f t="shared" si="5"/>
        <v>6.4000000000000001E-2</v>
      </c>
      <c r="Z81" s="21">
        <v>0.41099999999999998</v>
      </c>
      <c r="AA81" s="22">
        <v>1.51446702437901E-2</v>
      </c>
      <c r="AB81">
        <f t="shared" si="6"/>
        <v>35</v>
      </c>
      <c r="AC81">
        <f t="shared" si="7"/>
        <v>0</v>
      </c>
      <c r="AD81">
        <f t="shared" si="8"/>
        <v>0</v>
      </c>
      <c r="AE81">
        <f>'TP Factors'!$D$5</f>
        <v>0.88209793191670816</v>
      </c>
      <c r="AF81">
        <f t="shared" si="9"/>
        <v>0</v>
      </c>
    </row>
    <row r="82" spans="1:32">
      <c r="A82" s="17" t="s">
        <v>56</v>
      </c>
      <c r="B82" s="17">
        <v>14</v>
      </c>
      <c r="C82" s="17" t="s">
        <v>57</v>
      </c>
      <c r="D82" s="18">
        <v>33.47</v>
      </c>
      <c r="E82" s="17" t="s">
        <v>58</v>
      </c>
      <c r="F82" s="17">
        <v>3456</v>
      </c>
      <c r="G82" s="19">
        <v>0</v>
      </c>
      <c r="H82" s="17" t="s">
        <v>59</v>
      </c>
      <c r="I82" s="17" t="s">
        <v>60</v>
      </c>
      <c r="J82" s="17">
        <v>36</v>
      </c>
      <c r="K82" s="20">
        <v>79.155548645400003</v>
      </c>
      <c r="L82" s="20">
        <v>228.73014161</v>
      </c>
      <c r="M82" s="18">
        <v>0</v>
      </c>
      <c r="N82" s="18">
        <v>0</v>
      </c>
      <c r="O82" s="17">
        <v>42715</v>
      </c>
      <c r="P82" s="17">
        <v>41709</v>
      </c>
      <c r="Q82" s="21">
        <v>42715</v>
      </c>
      <c r="R82" s="21">
        <v>3100</v>
      </c>
      <c r="S82" s="17" t="s">
        <v>69</v>
      </c>
      <c r="T82" s="21">
        <v>54.65</v>
      </c>
      <c r="U82" s="21">
        <v>1</v>
      </c>
      <c r="V82" s="21">
        <v>1.2</v>
      </c>
      <c r="W82" s="21">
        <v>6.4000000000000001E-2</v>
      </c>
      <c r="X82" s="21">
        <f t="shared" si="5"/>
        <v>1.2</v>
      </c>
      <c r="Y82" s="21">
        <f t="shared" si="5"/>
        <v>6.4000000000000001E-2</v>
      </c>
      <c r="Z82" s="21">
        <v>0.41099999999999998</v>
      </c>
      <c r="AA82" s="22">
        <v>2.2472977441525001E-4</v>
      </c>
      <c r="AB82">
        <f t="shared" si="6"/>
        <v>1</v>
      </c>
      <c r="AC82">
        <f t="shared" si="7"/>
        <v>0</v>
      </c>
      <c r="AD82">
        <f t="shared" si="8"/>
        <v>0</v>
      </c>
      <c r="AE82">
        <f>'TP Factors'!$D$5</f>
        <v>0.88209793191670816</v>
      </c>
      <c r="AF82">
        <f t="shared" si="9"/>
        <v>0</v>
      </c>
    </row>
    <row r="83" spans="1:32">
      <c r="A83" s="17" t="s">
        <v>56</v>
      </c>
      <c r="B83" s="17">
        <v>14</v>
      </c>
      <c r="C83" s="17" t="s">
        <v>57</v>
      </c>
      <c r="D83" s="18">
        <v>33.47</v>
      </c>
      <c r="E83" s="17" t="s">
        <v>58</v>
      </c>
      <c r="F83" s="17">
        <v>3456</v>
      </c>
      <c r="G83" s="19">
        <v>30.5</v>
      </c>
      <c r="H83" s="17" t="s">
        <v>59</v>
      </c>
      <c r="I83" s="17" t="s">
        <v>60</v>
      </c>
      <c r="J83" s="17">
        <v>6662</v>
      </c>
      <c r="K83" s="20">
        <v>1804.8258364799999</v>
      </c>
      <c r="L83" s="20">
        <v>47741.072130100001</v>
      </c>
      <c r="M83" s="18">
        <v>12.79</v>
      </c>
      <c r="N83" s="18">
        <v>3.37</v>
      </c>
      <c r="O83" s="17">
        <v>42716</v>
      </c>
      <c r="P83" s="17">
        <v>41710</v>
      </c>
      <c r="Q83" s="21">
        <v>42716</v>
      </c>
      <c r="R83" s="21">
        <v>3100</v>
      </c>
      <c r="S83" s="17" t="s">
        <v>61</v>
      </c>
      <c r="T83" s="21">
        <v>54.65</v>
      </c>
      <c r="U83" s="21">
        <v>1</v>
      </c>
      <c r="V83" s="21">
        <v>1.2</v>
      </c>
      <c r="W83" s="21">
        <v>6.4000000000000001E-2</v>
      </c>
      <c r="X83" s="21">
        <f t="shared" si="5"/>
        <v>1.2</v>
      </c>
      <c r="Y83" s="21">
        <f t="shared" si="5"/>
        <v>6.4000000000000001E-2</v>
      </c>
      <c r="Z83" s="21">
        <v>0.41099999999999998</v>
      </c>
      <c r="AA83" s="22">
        <v>11.750692239799999</v>
      </c>
      <c r="AB83">
        <f t="shared" si="6"/>
        <v>27130</v>
      </c>
      <c r="AC83">
        <f t="shared" si="7"/>
        <v>72</v>
      </c>
      <c r="AD83">
        <f t="shared" si="8"/>
        <v>3.8</v>
      </c>
      <c r="AE83">
        <f>'TP Factors'!$D$5</f>
        <v>0.88209793191670816</v>
      </c>
      <c r="AF83">
        <f t="shared" si="9"/>
        <v>3.4</v>
      </c>
    </row>
    <row r="84" spans="1:32">
      <c r="A84" s="17" t="s">
        <v>56</v>
      </c>
      <c r="B84" s="17">
        <v>14</v>
      </c>
      <c r="C84" s="17" t="s">
        <v>57</v>
      </c>
      <c r="D84" s="18">
        <v>33.47</v>
      </c>
      <c r="E84" s="17" t="s">
        <v>58</v>
      </c>
      <c r="F84" s="17">
        <v>3456</v>
      </c>
      <c r="G84" s="19">
        <v>30.5</v>
      </c>
      <c r="H84" s="17" t="s">
        <v>59</v>
      </c>
      <c r="I84" s="17" t="s">
        <v>60</v>
      </c>
      <c r="J84" s="17">
        <v>110</v>
      </c>
      <c r="K84" s="20">
        <v>247.66739976900001</v>
      </c>
      <c r="L84" s="20">
        <v>699.70659682899998</v>
      </c>
      <c r="M84" s="18">
        <v>0.21</v>
      </c>
      <c r="N84" s="18">
        <v>0.06</v>
      </c>
      <c r="O84" s="17">
        <v>42717</v>
      </c>
      <c r="P84" s="17">
        <v>41711</v>
      </c>
      <c r="Q84" s="21">
        <v>42717</v>
      </c>
      <c r="R84" s="21">
        <v>3100</v>
      </c>
      <c r="S84" s="17" t="s">
        <v>69</v>
      </c>
      <c r="T84" s="21">
        <v>54.65</v>
      </c>
      <c r="U84" s="21">
        <v>1</v>
      </c>
      <c r="V84" s="21">
        <v>1.2</v>
      </c>
      <c r="W84" s="21">
        <v>6.4000000000000001E-2</v>
      </c>
      <c r="X84" s="21">
        <f t="shared" si="5"/>
        <v>1.2</v>
      </c>
      <c r="Y84" s="21">
        <f t="shared" si="5"/>
        <v>6.4000000000000001E-2</v>
      </c>
      <c r="Z84" s="21">
        <v>0.41099999999999998</v>
      </c>
      <c r="AA84" s="22">
        <v>0.15930178874819201</v>
      </c>
      <c r="AB84">
        <f t="shared" si="6"/>
        <v>368</v>
      </c>
      <c r="AC84">
        <f t="shared" si="7"/>
        <v>1</v>
      </c>
      <c r="AD84">
        <f t="shared" si="8"/>
        <v>0.1</v>
      </c>
      <c r="AE84">
        <f>'TP Factors'!$D$5</f>
        <v>0.88209793191670816</v>
      </c>
      <c r="AF84">
        <f t="shared" si="9"/>
        <v>0.1</v>
      </c>
    </row>
    <row r="85" spans="1:32">
      <c r="A85" s="17" t="s">
        <v>56</v>
      </c>
      <c r="B85" s="17">
        <v>14</v>
      </c>
      <c r="C85" s="17" t="s">
        <v>57</v>
      </c>
      <c r="D85" s="18">
        <v>33.47</v>
      </c>
      <c r="E85" s="17" t="s">
        <v>58</v>
      </c>
      <c r="F85" s="17">
        <v>3456</v>
      </c>
      <c r="G85" s="19">
        <v>0</v>
      </c>
      <c r="H85" s="17" t="s">
        <v>59</v>
      </c>
      <c r="I85" s="17" t="s">
        <v>60</v>
      </c>
      <c r="J85" s="17">
        <v>670</v>
      </c>
      <c r="K85" s="20">
        <v>294.18212828200001</v>
      </c>
      <c r="L85" s="20">
        <v>4245.3297243400002</v>
      </c>
      <c r="M85" s="18">
        <v>0</v>
      </c>
      <c r="N85" s="18">
        <v>0</v>
      </c>
      <c r="O85" s="17">
        <v>42869</v>
      </c>
      <c r="P85" s="17">
        <v>41860</v>
      </c>
      <c r="Q85" s="21">
        <v>42869</v>
      </c>
      <c r="R85" s="21">
        <v>3100</v>
      </c>
      <c r="S85" s="17" t="s">
        <v>74</v>
      </c>
      <c r="T85" s="21">
        <v>54.65</v>
      </c>
      <c r="U85" s="21">
        <v>1</v>
      </c>
      <c r="V85" s="21">
        <v>1.2</v>
      </c>
      <c r="W85" s="21">
        <v>6.4000000000000001E-2</v>
      </c>
      <c r="X85" s="21">
        <f t="shared" si="5"/>
        <v>1.2</v>
      </c>
      <c r="Y85" s="21">
        <f t="shared" si="5"/>
        <v>6.4000000000000001E-2</v>
      </c>
      <c r="Z85" s="21">
        <v>0.41099999999999998</v>
      </c>
      <c r="AA85" s="22">
        <v>4.2843001417680803E-3</v>
      </c>
      <c r="AB85">
        <f t="shared" si="6"/>
        <v>10</v>
      </c>
      <c r="AC85">
        <f t="shared" si="7"/>
        <v>0</v>
      </c>
      <c r="AD85">
        <f t="shared" si="8"/>
        <v>0</v>
      </c>
      <c r="AE85">
        <f>'TP Factors'!$D$5</f>
        <v>0.88209793191670816</v>
      </c>
      <c r="AF85">
        <f t="shared" si="9"/>
        <v>0</v>
      </c>
    </row>
    <row r="86" spans="1:32">
      <c r="A86" s="17" t="s">
        <v>56</v>
      </c>
      <c r="B86" s="17">
        <v>14</v>
      </c>
      <c r="C86" s="17" t="s">
        <v>57</v>
      </c>
      <c r="D86" s="18">
        <v>33.47</v>
      </c>
      <c r="E86" s="17" t="s">
        <v>58</v>
      </c>
      <c r="F86" s="17">
        <v>3456</v>
      </c>
      <c r="G86" s="19">
        <v>30.5</v>
      </c>
      <c r="H86" s="17" t="s">
        <v>59</v>
      </c>
      <c r="I86" s="17" t="s">
        <v>60</v>
      </c>
      <c r="J86" s="17">
        <v>11</v>
      </c>
      <c r="K86" s="20">
        <v>79.955878282699999</v>
      </c>
      <c r="L86" s="20">
        <v>74.944511218700001</v>
      </c>
      <c r="M86" s="18">
        <v>0.02</v>
      </c>
      <c r="N86" s="18">
        <v>0.01</v>
      </c>
      <c r="O86" s="17">
        <v>42875</v>
      </c>
      <c r="P86" s="17">
        <v>41866</v>
      </c>
      <c r="Q86" s="21">
        <v>42875</v>
      </c>
      <c r="R86" s="21">
        <v>3100</v>
      </c>
      <c r="S86" s="17" t="s">
        <v>74</v>
      </c>
      <c r="T86" s="21">
        <v>54.65</v>
      </c>
      <c r="U86" s="21">
        <v>1</v>
      </c>
      <c r="V86" s="21">
        <v>1.2</v>
      </c>
      <c r="W86" s="21">
        <v>6.4000000000000001E-2</v>
      </c>
      <c r="X86" s="21">
        <f t="shared" si="5"/>
        <v>1.2</v>
      </c>
      <c r="Y86" s="21">
        <f t="shared" si="5"/>
        <v>6.4000000000000001E-2</v>
      </c>
      <c r="Z86" s="21">
        <v>0.41099999999999998</v>
      </c>
      <c r="AA86" s="22">
        <v>1.7640519607632601E-2</v>
      </c>
      <c r="AB86">
        <f t="shared" si="6"/>
        <v>41</v>
      </c>
      <c r="AC86">
        <f t="shared" si="7"/>
        <v>0</v>
      </c>
      <c r="AD86">
        <f t="shared" si="8"/>
        <v>0</v>
      </c>
      <c r="AE86">
        <f>'TP Factors'!$D$5</f>
        <v>0.88209793191670816</v>
      </c>
      <c r="AF86">
        <f t="shared" si="9"/>
        <v>0</v>
      </c>
    </row>
    <row r="87" spans="1:32">
      <c r="A87" s="17" t="s">
        <v>56</v>
      </c>
      <c r="B87" s="17">
        <v>14</v>
      </c>
      <c r="C87" s="17" t="s">
        <v>57</v>
      </c>
      <c r="D87" s="18">
        <v>33.47</v>
      </c>
      <c r="E87" s="17" t="s">
        <v>58</v>
      </c>
      <c r="F87" s="17">
        <v>3456</v>
      </c>
      <c r="G87" s="19">
        <v>0</v>
      </c>
      <c r="H87" s="17" t="s">
        <v>59</v>
      </c>
      <c r="I87" s="17" t="s">
        <v>60</v>
      </c>
      <c r="J87" s="17">
        <v>2369</v>
      </c>
      <c r="K87" s="20">
        <v>620.25858959300001</v>
      </c>
      <c r="L87" s="20">
        <v>15013.592917600001</v>
      </c>
      <c r="M87" s="18">
        <v>0</v>
      </c>
      <c r="N87" s="18">
        <v>0</v>
      </c>
      <c r="O87" s="17">
        <v>42881</v>
      </c>
      <c r="P87" s="17">
        <v>41872</v>
      </c>
      <c r="Q87" s="21">
        <v>42881</v>
      </c>
      <c r="R87" s="21">
        <v>3100</v>
      </c>
      <c r="S87" s="17" t="s">
        <v>74</v>
      </c>
      <c r="T87" s="21">
        <v>54.65</v>
      </c>
      <c r="U87" s="21">
        <v>1</v>
      </c>
      <c r="V87" s="21">
        <v>1.2</v>
      </c>
      <c r="W87" s="21">
        <v>6.4000000000000001E-2</v>
      </c>
      <c r="X87" s="21">
        <f t="shared" si="5"/>
        <v>1.2</v>
      </c>
      <c r="Y87" s="21">
        <f t="shared" si="5"/>
        <v>6.4000000000000001E-2</v>
      </c>
      <c r="Z87" s="21">
        <v>0.41099999999999998</v>
      </c>
      <c r="AA87" s="22">
        <v>5.8402312297826996E-4</v>
      </c>
      <c r="AB87">
        <f t="shared" si="6"/>
        <v>1</v>
      </c>
      <c r="AC87">
        <f t="shared" si="7"/>
        <v>0</v>
      </c>
      <c r="AD87">
        <f t="shared" si="8"/>
        <v>0</v>
      </c>
      <c r="AE87">
        <f>'TP Factors'!$D$5</f>
        <v>0.88209793191670816</v>
      </c>
      <c r="AF87">
        <f t="shared" si="9"/>
        <v>0</v>
      </c>
    </row>
    <row r="88" spans="1:32">
      <c r="A88" s="17" t="s">
        <v>56</v>
      </c>
      <c r="B88" s="17">
        <v>14</v>
      </c>
      <c r="C88" s="17" t="s">
        <v>57</v>
      </c>
      <c r="D88" s="18">
        <v>33.47</v>
      </c>
      <c r="E88" s="17" t="s">
        <v>58</v>
      </c>
      <c r="F88" s="17">
        <v>3456</v>
      </c>
      <c r="G88" s="19">
        <v>30.5</v>
      </c>
      <c r="H88" s="17" t="s">
        <v>59</v>
      </c>
      <c r="I88" s="17" t="s">
        <v>60</v>
      </c>
      <c r="J88" s="17">
        <v>1</v>
      </c>
      <c r="K88" s="20">
        <v>17.101494601199999</v>
      </c>
      <c r="L88" s="20">
        <v>9.0583943896299992</v>
      </c>
      <c r="M88" s="18">
        <v>0</v>
      </c>
      <c r="N88" s="18">
        <v>0</v>
      </c>
      <c r="O88" s="17">
        <v>42885</v>
      </c>
      <c r="P88" s="17">
        <v>41875</v>
      </c>
      <c r="Q88" s="21">
        <v>42885</v>
      </c>
      <c r="R88" s="21">
        <v>3100</v>
      </c>
      <c r="S88" s="17" t="s">
        <v>74</v>
      </c>
      <c r="T88" s="21">
        <v>54.65</v>
      </c>
      <c r="U88" s="21">
        <v>1</v>
      </c>
      <c r="V88" s="21">
        <v>1.2</v>
      </c>
      <c r="W88" s="21">
        <v>6.4000000000000001E-2</v>
      </c>
      <c r="X88" s="21">
        <f t="shared" si="5"/>
        <v>1.2</v>
      </c>
      <c r="Y88" s="21">
        <f t="shared" si="5"/>
        <v>6.4000000000000001E-2</v>
      </c>
      <c r="Z88" s="21">
        <v>0.41099999999999998</v>
      </c>
      <c r="AA88" s="22">
        <v>2.1865600607674398E-3</v>
      </c>
      <c r="AB88">
        <f t="shared" si="6"/>
        <v>5</v>
      </c>
      <c r="AC88">
        <f t="shared" si="7"/>
        <v>0</v>
      </c>
      <c r="AD88">
        <f t="shared" si="8"/>
        <v>0</v>
      </c>
      <c r="AE88">
        <f>'TP Factors'!$D$5</f>
        <v>0.88209793191670816</v>
      </c>
      <c r="AF88">
        <f t="shared" si="9"/>
        <v>0</v>
      </c>
    </row>
    <row r="89" spans="1:32">
      <c r="A89" s="17" t="s">
        <v>56</v>
      </c>
      <c r="B89" s="17">
        <v>14</v>
      </c>
      <c r="C89" s="17" t="s">
        <v>57</v>
      </c>
      <c r="D89" s="18">
        <v>33.47</v>
      </c>
      <c r="E89" s="17" t="s">
        <v>58</v>
      </c>
      <c r="F89" s="17">
        <v>3456</v>
      </c>
      <c r="G89" s="19">
        <v>30.5</v>
      </c>
      <c r="H89" s="17" t="s">
        <v>59</v>
      </c>
      <c r="I89" s="17" t="s">
        <v>60</v>
      </c>
      <c r="J89" s="17">
        <v>639</v>
      </c>
      <c r="K89" s="20">
        <v>307.87995316799999</v>
      </c>
      <c r="L89" s="20">
        <v>4304.8055587899998</v>
      </c>
      <c r="M89" s="18">
        <v>1.23</v>
      </c>
      <c r="N89" s="18">
        <v>0.32</v>
      </c>
      <c r="O89" s="17">
        <v>42891</v>
      </c>
      <c r="P89" s="17">
        <v>41881</v>
      </c>
      <c r="Q89" s="21">
        <v>42891</v>
      </c>
      <c r="R89" s="21">
        <v>3100</v>
      </c>
      <c r="S89" s="17" t="s">
        <v>74</v>
      </c>
      <c r="T89" s="21">
        <v>54.65</v>
      </c>
      <c r="U89" s="21">
        <v>1</v>
      </c>
      <c r="V89" s="21">
        <v>1.2</v>
      </c>
      <c r="W89" s="21">
        <v>6.4000000000000001E-2</v>
      </c>
      <c r="X89" s="21">
        <f t="shared" si="5"/>
        <v>1.2</v>
      </c>
      <c r="Y89" s="21">
        <f t="shared" si="5"/>
        <v>6.4000000000000001E-2</v>
      </c>
      <c r="Z89" s="21">
        <v>0.41099999999999998</v>
      </c>
      <c r="AA89" s="22">
        <v>1.0630789174436499</v>
      </c>
      <c r="AB89">
        <f t="shared" si="6"/>
        <v>2454</v>
      </c>
      <c r="AC89">
        <f t="shared" si="7"/>
        <v>6</v>
      </c>
      <c r="AD89">
        <f t="shared" si="8"/>
        <v>0.3</v>
      </c>
      <c r="AE89">
        <f>'TP Factors'!$D$5</f>
        <v>0.88209793191670816</v>
      </c>
      <c r="AF89">
        <f t="shared" si="9"/>
        <v>0.3</v>
      </c>
    </row>
    <row r="90" spans="1:32">
      <c r="A90" s="17" t="s">
        <v>56</v>
      </c>
      <c r="B90" s="17">
        <v>14</v>
      </c>
      <c r="C90" s="17" t="s">
        <v>57</v>
      </c>
      <c r="D90" s="18">
        <v>33.47</v>
      </c>
      <c r="E90" s="17" t="s">
        <v>58</v>
      </c>
      <c r="F90" s="17">
        <v>3456</v>
      </c>
      <c r="G90" s="19">
        <v>0</v>
      </c>
      <c r="H90" s="17" t="s">
        <v>59</v>
      </c>
      <c r="I90" s="17" t="s">
        <v>60</v>
      </c>
      <c r="J90" s="17">
        <v>937</v>
      </c>
      <c r="K90" s="20">
        <v>482.01098091799997</v>
      </c>
      <c r="L90" s="20">
        <v>5940.6418141599997</v>
      </c>
      <c r="M90" s="18">
        <v>0</v>
      </c>
      <c r="N90" s="18">
        <v>0</v>
      </c>
      <c r="O90" s="17">
        <v>42897</v>
      </c>
      <c r="P90" s="17">
        <v>41886</v>
      </c>
      <c r="Q90" s="21">
        <v>42897</v>
      </c>
      <c r="R90" s="21">
        <v>3100</v>
      </c>
      <c r="S90" s="17" t="s">
        <v>74</v>
      </c>
      <c r="T90" s="21">
        <v>54.65</v>
      </c>
      <c r="U90" s="21">
        <v>1</v>
      </c>
      <c r="V90" s="21">
        <v>1.2</v>
      </c>
      <c r="W90" s="21">
        <v>6.4000000000000001E-2</v>
      </c>
      <c r="X90" s="21">
        <f t="shared" si="5"/>
        <v>1.2</v>
      </c>
      <c r="Y90" s="21">
        <f t="shared" si="5"/>
        <v>6.4000000000000001E-2</v>
      </c>
      <c r="Z90" s="21">
        <v>0.41099999999999998</v>
      </c>
      <c r="AA90" s="22">
        <v>1.04528463987706E-2</v>
      </c>
      <c r="AB90">
        <f t="shared" si="6"/>
        <v>24</v>
      </c>
      <c r="AC90">
        <f t="shared" si="7"/>
        <v>0</v>
      </c>
      <c r="AD90">
        <f t="shared" si="8"/>
        <v>0</v>
      </c>
      <c r="AE90">
        <f>'TP Factors'!$D$5</f>
        <v>0.88209793191670816</v>
      </c>
      <c r="AF90">
        <f t="shared" si="9"/>
        <v>0</v>
      </c>
    </row>
    <row r="91" spans="1:32">
      <c r="A91" s="17" t="s">
        <v>56</v>
      </c>
      <c r="B91" s="17">
        <v>14</v>
      </c>
      <c r="C91" s="17" t="s">
        <v>57</v>
      </c>
      <c r="D91" s="18">
        <v>33.47</v>
      </c>
      <c r="E91" s="17" t="s">
        <v>58</v>
      </c>
      <c r="F91" s="17">
        <v>3456</v>
      </c>
      <c r="G91" s="19">
        <v>0</v>
      </c>
      <c r="H91" s="17" t="s">
        <v>59</v>
      </c>
      <c r="I91" s="17" t="s">
        <v>60</v>
      </c>
      <c r="J91" s="17">
        <v>369</v>
      </c>
      <c r="K91" s="20">
        <v>213.80309045000001</v>
      </c>
      <c r="L91" s="20">
        <v>2337.4866110100002</v>
      </c>
      <c r="M91" s="18">
        <v>0</v>
      </c>
      <c r="N91" s="18">
        <v>0</v>
      </c>
      <c r="O91" s="17">
        <v>42929</v>
      </c>
      <c r="P91" s="17">
        <v>41918</v>
      </c>
      <c r="Q91" s="21">
        <v>42929</v>
      </c>
      <c r="R91" s="21">
        <v>3100</v>
      </c>
      <c r="S91" s="17" t="s">
        <v>74</v>
      </c>
      <c r="T91" s="21">
        <v>54.65</v>
      </c>
      <c r="U91" s="21">
        <v>1</v>
      </c>
      <c r="V91" s="21">
        <v>1.2</v>
      </c>
      <c r="W91" s="21">
        <v>6.4000000000000001E-2</v>
      </c>
      <c r="X91" s="21">
        <f t="shared" si="5"/>
        <v>1.2</v>
      </c>
      <c r="Y91" s="21">
        <f t="shared" si="5"/>
        <v>6.4000000000000001E-2</v>
      </c>
      <c r="Z91" s="21">
        <v>0.41099999999999998</v>
      </c>
      <c r="AA91" s="22">
        <v>2.9937895026680098E-3</v>
      </c>
      <c r="AB91">
        <f t="shared" si="6"/>
        <v>7</v>
      </c>
      <c r="AC91">
        <f t="shared" si="7"/>
        <v>0</v>
      </c>
      <c r="AD91">
        <f t="shared" si="8"/>
        <v>0</v>
      </c>
      <c r="AE91">
        <f>'TP Factors'!$D$5</f>
        <v>0.88209793191670816</v>
      </c>
      <c r="AF91">
        <f t="shared" si="9"/>
        <v>0</v>
      </c>
    </row>
    <row r="92" spans="1:32">
      <c r="A92" s="17" t="s">
        <v>56</v>
      </c>
      <c r="B92" s="17">
        <v>14</v>
      </c>
      <c r="C92" s="17" t="s">
        <v>57</v>
      </c>
      <c r="D92" s="18">
        <v>33.47</v>
      </c>
      <c r="E92" s="17" t="s">
        <v>58</v>
      </c>
      <c r="F92" s="17">
        <v>3456</v>
      </c>
      <c r="G92" s="19">
        <v>30.5</v>
      </c>
      <c r="H92" s="17" t="s">
        <v>59</v>
      </c>
      <c r="I92" s="17" t="s">
        <v>60</v>
      </c>
      <c r="J92" s="17">
        <v>259</v>
      </c>
      <c r="K92" s="20">
        <v>198.20420978499999</v>
      </c>
      <c r="L92" s="20">
        <v>1745.83835376</v>
      </c>
      <c r="M92" s="18">
        <v>0.5</v>
      </c>
      <c r="N92" s="18">
        <v>0.13</v>
      </c>
      <c r="O92" s="17">
        <v>42930</v>
      </c>
      <c r="P92" s="17">
        <v>41919</v>
      </c>
      <c r="Q92" s="21">
        <v>42930</v>
      </c>
      <c r="R92" s="21">
        <v>3100</v>
      </c>
      <c r="S92" s="17" t="s">
        <v>74</v>
      </c>
      <c r="T92" s="21">
        <v>54.65</v>
      </c>
      <c r="U92" s="21">
        <v>1</v>
      </c>
      <c r="V92" s="21">
        <v>1.2</v>
      </c>
      <c r="W92" s="21">
        <v>6.4000000000000001E-2</v>
      </c>
      <c r="X92" s="21">
        <f t="shared" si="5"/>
        <v>1.2</v>
      </c>
      <c r="Y92" s="21">
        <f t="shared" si="5"/>
        <v>6.4000000000000001E-2</v>
      </c>
      <c r="Z92" s="21">
        <v>0.41099999999999998</v>
      </c>
      <c r="AA92" s="22">
        <v>0.391100716585354</v>
      </c>
      <c r="AB92">
        <f t="shared" si="6"/>
        <v>903</v>
      </c>
      <c r="AC92">
        <f t="shared" si="7"/>
        <v>2</v>
      </c>
      <c r="AD92">
        <f t="shared" si="8"/>
        <v>0.1</v>
      </c>
      <c r="AE92">
        <f>'TP Factors'!$D$5</f>
        <v>0.88209793191670816</v>
      </c>
      <c r="AF92">
        <f t="shared" si="9"/>
        <v>0.1</v>
      </c>
    </row>
    <row r="93" spans="1:32">
      <c r="A93" s="17" t="s">
        <v>56</v>
      </c>
      <c r="B93" s="17">
        <v>14</v>
      </c>
      <c r="C93" s="17" t="s">
        <v>57</v>
      </c>
      <c r="D93" s="18">
        <v>33.47</v>
      </c>
      <c r="E93" s="17" t="s">
        <v>58</v>
      </c>
      <c r="F93" s="17">
        <v>3456</v>
      </c>
      <c r="G93" s="19">
        <v>0</v>
      </c>
      <c r="H93" s="17" t="s">
        <v>59</v>
      </c>
      <c r="I93" s="17" t="s">
        <v>60</v>
      </c>
      <c r="J93" s="17">
        <v>287</v>
      </c>
      <c r="K93" s="20">
        <v>170.22154997499999</v>
      </c>
      <c r="L93" s="20">
        <v>1816.1904881800001</v>
      </c>
      <c r="M93" s="18">
        <v>0</v>
      </c>
      <c r="N93" s="18">
        <v>0</v>
      </c>
      <c r="O93" s="17">
        <v>42936</v>
      </c>
      <c r="P93" s="17">
        <v>41925</v>
      </c>
      <c r="Q93" s="21">
        <v>42936</v>
      </c>
      <c r="R93" s="21">
        <v>3100</v>
      </c>
      <c r="S93" s="17" t="s">
        <v>74</v>
      </c>
      <c r="T93" s="21">
        <v>54.65</v>
      </c>
      <c r="U93" s="21">
        <v>1</v>
      </c>
      <c r="V93" s="21">
        <v>1.2</v>
      </c>
      <c r="W93" s="21">
        <v>6.4000000000000001E-2</v>
      </c>
      <c r="X93" s="21">
        <f t="shared" si="5"/>
        <v>1.2</v>
      </c>
      <c r="Y93" s="21">
        <f t="shared" si="5"/>
        <v>6.4000000000000001E-2</v>
      </c>
      <c r="Z93" s="21">
        <v>0.41099999999999998</v>
      </c>
      <c r="AA93" s="22">
        <v>7.29500585128096E-3</v>
      </c>
      <c r="AB93">
        <f t="shared" si="6"/>
        <v>17</v>
      </c>
      <c r="AC93">
        <f t="shared" si="7"/>
        <v>0</v>
      </c>
      <c r="AD93">
        <f t="shared" si="8"/>
        <v>0</v>
      </c>
      <c r="AE93">
        <f>'TP Factors'!$D$5</f>
        <v>0.88209793191670816</v>
      </c>
      <c r="AF93">
        <f t="shared" si="9"/>
        <v>0</v>
      </c>
    </row>
    <row r="94" spans="1:32">
      <c r="A94" s="17" t="s">
        <v>56</v>
      </c>
      <c r="B94" s="17">
        <v>14</v>
      </c>
      <c r="C94" s="17" t="s">
        <v>57</v>
      </c>
      <c r="D94" s="18">
        <v>33.47</v>
      </c>
      <c r="E94" s="17" t="s">
        <v>58</v>
      </c>
      <c r="F94" s="17">
        <v>3456</v>
      </c>
      <c r="G94" s="19">
        <v>0</v>
      </c>
      <c r="H94" s="17" t="s">
        <v>59</v>
      </c>
      <c r="I94" s="17" t="s">
        <v>60</v>
      </c>
      <c r="J94" s="17">
        <v>70</v>
      </c>
      <c r="K94" s="20">
        <v>120.033290589</v>
      </c>
      <c r="L94" s="20">
        <v>441.478331325</v>
      </c>
      <c r="M94" s="18">
        <v>0</v>
      </c>
      <c r="N94" s="18">
        <v>0</v>
      </c>
      <c r="O94" s="17">
        <v>42960</v>
      </c>
      <c r="P94" s="17">
        <v>41949</v>
      </c>
      <c r="Q94" s="21">
        <v>42960</v>
      </c>
      <c r="R94" s="21">
        <v>3100</v>
      </c>
      <c r="S94" s="17" t="s">
        <v>61</v>
      </c>
      <c r="T94" s="21">
        <v>54.65</v>
      </c>
      <c r="U94" s="21">
        <v>1</v>
      </c>
      <c r="V94" s="21">
        <v>1.2</v>
      </c>
      <c r="W94" s="21">
        <v>6.4000000000000001E-2</v>
      </c>
      <c r="X94" s="21">
        <f t="shared" si="5"/>
        <v>1.2</v>
      </c>
      <c r="Y94" s="21">
        <f t="shared" si="5"/>
        <v>6.4000000000000001E-2</v>
      </c>
      <c r="Z94" s="21">
        <v>0.41099999999999998</v>
      </c>
      <c r="AA94" s="22">
        <v>1.1496647645128E-2</v>
      </c>
      <c r="AB94">
        <f t="shared" si="6"/>
        <v>27</v>
      </c>
      <c r="AC94">
        <f t="shared" si="7"/>
        <v>0</v>
      </c>
      <c r="AD94">
        <f t="shared" si="8"/>
        <v>0</v>
      </c>
      <c r="AE94">
        <f>'TP Factors'!$D$5</f>
        <v>0.88209793191670816</v>
      </c>
      <c r="AF94">
        <f t="shared" si="9"/>
        <v>0</v>
      </c>
    </row>
    <row r="95" spans="1:32">
      <c r="A95" s="17" t="s">
        <v>56</v>
      </c>
      <c r="B95" s="17">
        <v>14</v>
      </c>
      <c r="C95" s="17" t="s">
        <v>57</v>
      </c>
      <c r="D95" s="18">
        <v>33.47</v>
      </c>
      <c r="E95" s="17" t="s">
        <v>58</v>
      </c>
      <c r="F95" s="17">
        <v>3456</v>
      </c>
      <c r="G95" s="19">
        <v>0</v>
      </c>
      <c r="H95" s="17" t="s">
        <v>59</v>
      </c>
      <c r="I95" s="17" t="s">
        <v>60</v>
      </c>
      <c r="J95" s="17">
        <v>30704</v>
      </c>
      <c r="K95" s="20">
        <v>4769.52666563</v>
      </c>
      <c r="L95" s="20">
        <v>194624.25296499999</v>
      </c>
      <c r="M95" s="18">
        <v>0</v>
      </c>
      <c r="N95" s="18">
        <v>0</v>
      </c>
      <c r="O95" s="17">
        <v>41698</v>
      </c>
      <c r="P95" s="17">
        <v>40710</v>
      </c>
      <c r="Q95" s="21">
        <v>41698</v>
      </c>
      <c r="R95" s="21">
        <v>3100</v>
      </c>
      <c r="S95" s="17" t="s">
        <v>61</v>
      </c>
      <c r="T95" s="21">
        <v>54.65</v>
      </c>
      <c r="U95" s="21">
        <v>1</v>
      </c>
      <c r="V95" s="21">
        <v>1.2</v>
      </c>
      <c r="W95" s="21">
        <v>6.4000000000000001E-2</v>
      </c>
      <c r="X95" s="21">
        <f t="shared" si="5"/>
        <v>1.2</v>
      </c>
      <c r="Y95" s="21">
        <f t="shared" si="5"/>
        <v>6.4000000000000001E-2</v>
      </c>
      <c r="Z95" s="21">
        <v>0.41099999999999998</v>
      </c>
      <c r="AA95" s="22">
        <v>8.8732021764479405E-2</v>
      </c>
      <c r="AB95">
        <f t="shared" si="6"/>
        <v>205</v>
      </c>
      <c r="AC95">
        <f t="shared" si="7"/>
        <v>1</v>
      </c>
      <c r="AD95">
        <f t="shared" si="8"/>
        <v>0</v>
      </c>
      <c r="AE95">
        <f>'TP Factors'!$D$5</f>
        <v>0.88209793191670816</v>
      </c>
      <c r="AF95">
        <f t="shared" si="9"/>
        <v>0</v>
      </c>
    </row>
    <row r="96" spans="1:32">
      <c r="A96" s="17" t="s">
        <v>56</v>
      </c>
      <c r="B96" s="17">
        <v>14</v>
      </c>
      <c r="C96" s="17" t="s">
        <v>57</v>
      </c>
      <c r="D96" s="18">
        <v>33.47</v>
      </c>
      <c r="E96" s="17" t="s">
        <v>58</v>
      </c>
      <c r="F96" s="17">
        <v>3456</v>
      </c>
      <c r="G96" s="19">
        <v>0</v>
      </c>
      <c r="H96" s="17" t="s">
        <v>59</v>
      </c>
      <c r="I96" s="17" t="s">
        <v>60</v>
      </c>
      <c r="J96" s="17">
        <v>33134</v>
      </c>
      <c r="K96" s="20">
        <v>3935.8334435900001</v>
      </c>
      <c r="L96" s="20">
        <v>210023.98287000001</v>
      </c>
      <c r="M96" s="18">
        <v>0</v>
      </c>
      <c r="N96" s="18">
        <v>0</v>
      </c>
      <c r="O96" s="17">
        <v>42139</v>
      </c>
      <c r="P96" s="17">
        <v>41144</v>
      </c>
      <c r="Q96" s="21">
        <v>42139</v>
      </c>
      <c r="R96" s="21">
        <v>3100</v>
      </c>
      <c r="S96" s="17" t="s">
        <v>61</v>
      </c>
      <c r="T96" s="21">
        <v>54.65</v>
      </c>
      <c r="U96" s="21">
        <v>1</v>
      </c>
      <c r="V96" s="21">
        <v>1.2</v>
      </c>
      <c r="W96" s="21">
        <v>6.4000000000000001E-2</v>
      </c>
      <c r="X96" s="21">
        <f t="shared" si="5"/>
        <v>1.2</v>
      </c>
      <c r="Y96" s="21">
        <f t="shared" si="5"/>
        <v>6.4000000000000001E-2</v>
      </c>
      <c r="Z96" s="21">
        <v>0.41099999999999998</v>
      </c>
      <c r="AA96" s="22">
        <v>5.5122091697041402E-2</v>
      </c>
      <c r="AB96">
        <f t="shared" si="6"/>
        <v>127</v>
      </c>
      <c r="AC96">
        <f t="shared" si="7"/>
        <v>0</v>
      </c>
      <c r="AD96">
        <f t="shared" si="8"/>
        <v>0</v>
      </c>
      <c r="AE96">
        <f>'TP Factors'!$D$5</f>
        <v>0.88209793191670816</v>
      </c>
      <c r="AF96">
        <f t="shared" si="9"/>
        <v>0</v>
      </c>
    </row>
    <row r="97" spans="1:32">
      <c r="A97" s="17" t="s">
        <v>56</v>
      </c>
      <c r="B97" s="17">
        <v>14</v>
      </c>
      <c r="C97" s="17" t="s">
        <v>57</v>
      </c>
      <c r="D97" s="18">
        <v>33.47</v>
      </c>
      <c r="E97" s="17" t="s">
        <v>58</v>
      </c>
      <c r="F97" s="17">
        <v>3456</v>
      </c>
      <c r="G97" s="19">
        <v>30.5</v>
      </c>
      <c r="H97" s="17" t="s">
        <v>59</v>
      </c>
      <c r="I97" s="17" t="s">
        <v>60</v>
      </c>
      <c r="J97" s="17">
        <v>1606</v>
      </c>
      <c r="K97" s="20">
        <v>566.65962842900001</v>
      </c>
      <c r="L97" s="20">
        <v>11507.7471535</v>
      </c>
      <c r="M97" s="18">
        <v>3.08</v>
      </c>
      <c r="N97" s="18">
        <v>0.81</v>
      </c>
      <c r="O97" s="17">
        <v>42383</v>
      </c>
      <c r="P97" s="17">
        <v>41380</v>
      </c>
      <c r="Q97" s="21">
        <v>42383</v>
      </c>
      <c r="R97" s="21">
        <v>3100</v>
      </c>
      <c r="S97" s="17" t="s">
        <v>61</v>
      </c>
      <c r="T97" s="21">
        <v>54.65</v>
      </c>
      <c r="U97" s="21">
        <v>1</v>
      </c>
      <c r="V97" s="21">
        <v>1.2</v>
      </c>
      <c r="W97" s="21">
        <v>6.4000000000000001E-2</v>
      </c>
      <c r="X97" s="21">
        <f t="shared" si="5"/>
        <v>1.2</v>
      </c>
      <c r="Y97" s="21">
        <f t="shared" si="5"/>
        <v>6.4000000000000001E-2</v>
      </c>
      <c r="Z97" s="21">
        <v>0.41099999999999998</v>
      </c>
      <c r="AA97" s="22">
        <v>2.8198687839979399</v>
      </c>
      <c r="AB97">
        <f t="shared" si="6"/>
        <v>6510</v>
      </c>
      <c r="AC97">
        <f t="shared" si="7"/>
        <v>17</v>
      </c>
      <c r="AD97">
        <f t="shared" si="8"/>
        <v>0.9</v>
      </c>
      <c r="AE97">
        <f>'TP Factors'!$D$5</f>
        <v>0.88209793191670816</v>
      </c>
      <c r="AF97">
        <f t="shared" si="9"/>
        <v>0.8</v>
      </c>
    </row>
    <row r="98" spans="1:32">
      <c r="A98" s="17" t="s">
        <v>56</v>
      </c>
      <c r="B98" s="17">
        <v>14</v>
      </c>
      <c r="C98" s="17" t="s">
        <v>57</v>
      </c>
      <c r="D98" s="18">
        <v>33.47</v>
      </c>
      <c r="E98" s="17" t="s">
        <v>58</v>
      </c>
      <c r="F98" s="17">
        <v>3456</v>
      </c>
      <c r="G98" s="19">
        <v>30.5</v>
      </c>
      <c r="H98" s="17" t="s">
        <v>59</v>
      </c>
      <c r="I98" s="17" t="s">
        <v>60</v>
      </c>
      <c r="J98" s="17">
        <v>74363</v>
      </c>
      <c r="K98" s="20">
        <v>7875.5004922600001</v>
      </c>
      <c r="L98" s="20">
        <v>532927.76361899998</v>
      </c>
      <c r="M98" s="18">
        <v>142.78</v>
      </c>
      <c r="N98" s="18">
        <v>37.630000000000003</v>
      </c>
      <c r="O98" s="17">
        <v>41572</v>
      </c>
      <c r="P98" s="17">
        <v>40586</v>
      </c>
      <c r="Q98" s="21">
        <v>41572</v>
      </c>
      <c r="R98" s="21">
        <v>3100</v>
      </c>
      <c r="S98" s="17" t="s">
        <v>61</v>
      </c>
      <c r="T98" s="21">
        <v>54.65</v>
      </c>
      <c r="U98" s="21">
        <v>1</v>
      </c>
      <c r="V98" s="21">
        <v>1.2</v>
      </c>
      <c r="W98" s="21">
        <v>6.4000000000000001E-2</v>
      </c>
      <c r="X98" s="21">
        <f t="shared" si="5"/>
        <v>1.2</v>
      </c>
      <c r="Y98" s="21">
        <f t="shared" si="5"/>
        <v>6.4000000000000001E-2</v>
      </c>
      <c r="Z98" s="21">
        <v>0.41099999999999998</v>
      </c>
      <c r="AA98" s="22">
        <v>0.37844906479621598</v>
      </c>
      <c r="AB98">
        <f t="shared" si="6"/>
        <v>874</v>
      </c>
      <c r="AC98">
        <f t="shared" si="7"/>
        <v>2</v>
      </c>
      <c r="AD98">
        <f t="shared" si="8"/>
        <v>0.1</v>
      </c>
      <c r="AE98">
        <f>'TP Factors'!$D$5</f>
        <v>0.88209793191670816</v>
      </c>
      <c r="AF98">
        <f t="shared" si="9"/>
        <v>0.1</v>
      </c>
    </row>
    <row r="99" spans="1:32">
      <c r="A99" s="17" t="s">
        <v>56</v>
      </c>
      <c r="B99" s="17">
        <v>14</v>
      </c>
      <c r="C99" s="17" t="s">
        <v>57</v>
      </c>
      <c r="D99" s="18">
        <v>33.47</v>
      </c>
      <c r="E99" s="17" t="s">
        <v>58</v>
      </c>
      <c r="F99" s="17">
        <v>3456</v>
      </c>
      <c r="G99" s="19">
        <v>30.5</v>
      </c>
      <c r="H99" s="17" t="s">
        <v>59</v>
      </c>
      <c r="I99" s="17" t="s">
        <v>60</v>
      </c>
      <c r="J99" s="17">
        <v>5054</v>
      </c>
      <c r="K99" s="20">
        <v>820.44029754600001</v>
      </c>
      <c r="L99" s="20">
        <v>36220.379342300002</v>
      </c>
      <c r="M99" s="18">
        <v>9.6999999999999993</v>
      </c>
      <c r="N99" s="18">
        <v>2.56</v>
      </c>
      <c r="O99" s="17">
        <v>42233</v>
      </c>
      <c r="P99" s="17">
        <v>41235</v>
      </c>
      <c r="Q99" s="21">
        <v>42233</v>
      </c>
      <c r="R99" s="21">
        <v>3100</v>
      </c>
      <c r="S99" s="17" t="s">
        <v>61</v>
      </c>
      <c r="T99" s="21">
        <v>54.65</v>
      </c>
      <c r="U99" s="21">
        <v>1</v>
      </c>
      <c r="V99" s="21">
        <v>1.2</v>
      </c>
      <c r="W99" s="21">
        <v>6.4000000000000001E-2</v>
      </c>
      <c r="X99" s="21">
        <f t="shared" si="5"/>
        <v>1.2</v>
      </c>
      <c r="Y99" s="21">
        <f t="shared" si="5"/>
        <v>6.4000000000000001E-2</v>
      </c>
      <c r="Z99" s="21">
        <v>0.41099999999999998</v>
      </c>
      <c r="AA99" s="22">
        <v>5.67962761083992</v>
      </c>
      <c r="AB99">
        <f t="shared" si="6"/>
        <v>13113</v>
      </c>
      <c r="AC99">
        <f t="shared" si="7"/>
        <v>35</v>
      </c>
      <c r="AD99">
        <f t="shared" si="8"/>
        <v>1.9</v>
      </c>
      <c r="AE99">
        <f>'TP Factors'!$D$5</f>
        <v>0.88209793191670816</v>
      </c>
      <c r="AF99">
        <f t="shared" si="9"/>
        <v>1.7</v>
      </c>
    </row>
    <row r="100" spans="1:32">
      <c r="A100" s="17" t="s">
        <v>56</v>
      </c>
      <c r="B100" s="17">
        <v>14</v>
      </c>
      <c r="C100" s="17" t="s">
        <v>57</v>
      </c>
      <c r="D100" s="18">
        <v>33.47</v>
      </c>
      <c r="E100" s="17" t="s">
        <v>58</v>
      </c>
      <c r="F100" s="17">
        <v>3456</v>
      </c>
      <c r="G100" s="19">
        <v>30.5</v>
      </c>
      <c r="H100" s="17" t="s">
        <v>59</v>
      </c>
      <c r="I100" s="17" t="s">
        <v>60</v>
      </c>
      <c r="J100" s="17">
        <v>75</v>
      </c>
      <c r="K100" s="20">
        <v>104.945944169</v>
      </c>
      <c r="L100" s="20">
        <v>537.57326165200004</v>
      </c>
      <c r="M100" s="18">
        <v>0.14000000000000001</v>
      </c>
      <c r="N100" s="18">
        <v>0.04</v>
      </c>
      <c r="O100" s="17">
        <v>42250</v>
      </c>
      <c r="P100" s="17">
        <v>41251</v>
      </c>
      <c r="Q100" s="21">
        <v>42250</v>
      </c>
      <c r="R100" s="21">
        <v>3100</v>
      </c>
      <c r="S100" s="17" t="s">
        <v>61</v>
      </c>
      <c r="T100" s="21">
        <v>54.65</v>
      </c>
      <c r="U100" s="21">
        <v>1</v>
      </c>
      <c r="V100" s="21">
        <v>1.2</v>
      </c>
      <c r="W100" s="21">
        <v>6.4000000000000001E-2</v>
      </c>
      <c r="X100" s="21">
        <f t="shared" si="5"/>
        <v>1.2</v>
      </c>
      <c r="Y100" s="21">
        <f t="shared" si="5"/>
        <v>6.4000000000000001E-2</v>
      </c>
      <c r="Z100" s="21">
        <v>0.41099999999999998</v>
      </c>
      <c r="AA100" s="22">
        <v>3.53824198599781E-3</v>
      </c>
      <c r="AB100">
        <f t="shared" si="6"/>
        <v>8</v>
      </c>
      <c r="AC100">
        <f t="shared" si="7"/>
        <v>0</v>
      </c>
      <c r="AD100">
        <f t="shared" si="8"/>
        <v>0</v>
      </c>
      <c r="AE100">
        <f>'TP Factors'!$D$5</f>
        <v>0.88209793191670816</v>
      </c>
      <c r="AF100">
        <f t="shared" si="9"/>
        <v>0</v>
      </c>
    </row>
    <row r="101" spans="1:32">
      <c r="A101" s="17" t="s">
        <v>56</v>
      </c>
      <c r="B101" s="17">
        <v>14</v>
      </c>
      <c r="C101" s="17" t="s">
        <v>57</v>
      </c>
      <c r="D101" s="18">
        <v>33.47</v>
      </c>
      <c r="E101" s="17" t="s">
        <v>58</v>
      </c>
      <c r="F101" s="17">
        <v>3456</v>
      </c>
      <c r="G101" s="19">
        <v>30.5</v>
      </c>
      <c r="H101" s="17" t="s">
        <v>59</v>
      </c>
      <c r="I101" s="17" t="s">
        <v>60</v>
      </c>
      <c r="J101" s="17">
        <v>22787</v>
      </c>
      <c r="K101" s="20">
        <v>2999.5298099199999</v>
      </c>
      <c r="L101" s="20">
        <v>163301.25787999999</v>
      </c>
      <c r="M101" s="18">
        <v>43.75</v>
      </c>
      <c r="N101" s="18">
        <v>11.53</v>
      </c>
      <c r="O101" s="17">
        <v>42354</v>
      </c>
      <c r="P101" s="17">
        <v>41351</v>
      </c>
      <c r="Q101" s="21">
        <v>42354</v>
      </c>
      <c r="R101" s="21">
        <v>3100</v>
      </c>
      <c r="S101" s="17" t="s">
        <v>61</v>
      </c>
      <c r="T101" s="21">
        <v>54.65</v>
      </c>
      <c r="U101" s="21">
        <v>1</v>
      </c>
      <c r="V101" s="21">
        <v>1.2</v>
      </c>
      <c r="W101" s="21">
        <v>6.4000000000000001E-2</v>
      </c>
      <c r="X101" s="21">
        <f t="shared" si="5"/>
        <v>1.2</v>
      </c>
      <c r="Y101" s="21">
        <f t="shared" si="5"/>
        <v>6.4000000000000001E-2</v>
      </c>
      <c r="Z101" s="21">
        <v>0.41099999999999998</v>
      </c>
      <c r="AA101" s="22">
        <v>13.9111924137</v>
      </c>
      <c r="AB101">
        <f t="shared" si="6"/>
        <v>32118</v>
      </c>
      <c r="AC101">
        <f t="shared" si="7"/>
        <v>85</v>
      </c>
      <c r="AD101">
        <f t="shared" si="8"/>
        <v>4.5</v>
      </c>
      <c r="AE101">
        <f>'TP Factors'!$D$5</f>
        <v>0.88209793191670816</v>
      </c>
      <c r="AF101">
        <f t="shared" si="9"/>
        <v>4</v>
      </c>
    </row>
    <row r="102" spans="1:32">
      <c r="A102" s="17" t="s">
        <v>56</v>
      </c>
      <c r="B102" s="17">
        <v>14</v>
      </c>
      <c r="C102" s="17" t="s">
        <v>57</v>
      </c>
      <c r="D102" s="18">
        <v>33.47</v>
      </c>
      <c r="E102" s="17" t="s">
        <v>58</v>
      </c>
      <c r="F102" s="17">
        <v>3456</v>
      </c>
      <c r="G102" s="19">
        <v>30.5</v>
      </c>
      <c r="H102" s="17" t="s">
        <v>59</v>
      </c>
      <c r="I102" s="17" t="s">
        <v>60</v>
      </c>
      <c r="J102" s="17">
        <v>20631</v>
      </c>
      <c r="K102" s="20">
        <v>1987.60758749</v>
      </c>
      <c r="L102" s="20">
        <v>147850.99981800001</v>
      </c>
      <c r="M102" s="18">
        <v>39.61</v>
      </c>
      <c r="N102" s="18">
        <v>10.44</v>
      </c>
      <c r="O102" s="17">
        <v>42456</v>
      </c>
      <c r="P102" s="17">
        <v>41451</v>
      </c>
      <c r="Q102" s="21">
        <v>42456</v>
      </c>
      <c r="R102" s="21">
        <v>3100</v>
      </c>
      <c r="S102" s="17" t="s">
        <v>61</v>
      </c>
      <c r="T102" s="21">
        <v>54.65</v>
      </c>
      <c r="U102" s="21">
        <v>1</v>
      </c>
      <c r="V102" s="21">
        <v>1.2</v>
      </c>
      <c r="W102" s="21">
        <v>6.4000000000000001E-2</v>
      </c>
      <c r="X102" s="21">
        <f t="shared" si="5"/>
        <v>1.2</v>
      </c>
      <c r="Y102" s="21">
        <f t="shared" si="5"/>
        <v>6.4000000000000001E-2</v>
      </c>
      <c r="Z102" s="21">
        <v>0.41099999999999998</v>
      </c>
      <c r="AA102" s="22">
        <v>12.8768148621</v>
      </c>
      <c r="AB102">
        <f t="shared" si="6"/>
        <v>29730</v>
      </c>
      <c r="AC102">
        <f t="shared" si="7"/>
        <v>79</v>
      </c>
      <c r="AD102">
        <f t="shared" si="8"/>
        <v>4.2</v>
      </c>
      <c r="AE102">
        <f>'TP Factors'!$D$5</f>
        <v>0.88209793191670816</v>
      </c>
      <c r="AF102">
        <f t="shared" si="9"/>
        <v>3.7</v>
      </c>
    </row>
    <row r="103" spans="1:32">
      <c r="A103" s="17" t="s">
        <v>56</v>
      </c>
      <c r="B103" s="17">
        <v>17</v>
      </c>
      <c r="C103" s="17" t="s">
        <v>80</v>
      </c>
      <c r="D103" s="18">
        <v>32.369999999999997</v>
      </c>
      <c r="E103" s="17" t="s">
        <v>58</v>
      </c>
      <c r="F103" s="17">
        <v>3456</v>
      </c>
      <c r="G103" s="19">
        <v>30.5</v>
      </c>
      <c r="H103" s="17" t="s">
        <v>59</v>
      </c>
      <c r="I103" s="17" t="s">
        <v>60</v>
      </c>
      <c r="J103" s="17">
        <v>172</v>
      </c>
      <c r="K103" s="20">
        <v>264.83784089699998</v>
      </c>
      <c r="L103" s="20">
        <v>1315.72802295</v>
      </c>
      <c r="M103" s="18">
        <v>0.33</v>
      </c>
      <c r="N103" s="18">
        <v>0.09</v>
      </c>
      <c r="O103" s="17">
        <v>42564</v>
      </c>
      <c r="P103" s="17">
        <v>41559</v>
      </c>
      <c r="Q103" s="21">
        <v>42564</v>
      </c>
      <c r="R103" s="21">
        <v>3100</v>
      </c>
      <c r="S103" s="17" t="s">
        <v>61</v>
      </c>
      <c r="T103" s="21">
        <v>54.65</v>
      </c>
      <c r="U103" s="21">
        <v>1</v>
      </c>
      <c r="V103" s="21">
        <v>1.2</v>
      </c>
      <c r="W103" s="21">
        <v>6.4000000000000001E-2</v>
      </c>
      <c r="X103" s="21">
        <f t="shared" si="5"/>
        <v>1.2</v>
      </c>
      <c r="Y103" s="21">
        <f t="shared" si="5"/>
        <v>6.4000000000000001E-2</v>
      </c>
      <c r="Z103" s="21">
        <v>0.41099999999999998</v>
      </c>
      <c r="AA103" s="22">
        <v>0.19068117606731899</v>
      </c>
      <c r="AB103">
        <f t="shared" si="6"/>
        <v>440</v>
      </c>
      <c r="AC103">
        <f t="shared" si="7"/>
        <v>1</v>
      </c>
      <c r="AD103">
        <f t="shared" si="8"/>
        <v>0.1</v>
      </c>
      <c r="AE103">
        <f>'TP Factors'!$D$5</f>
        <v>0.88209793191670816</v>
      </c>
      <c r="AF103">
        <f t="shared" si="9"/>
        <v>0.1</v>
      </c>
    </row>
    <row r="104" spans="1:32">
      <c r="A104" s="17" t="s">
        <v>56</v>
      </c>
      <c r="B104" s="17">
        <v>17</v>
      </c>
      <c r="C104" s="17" t="s">
        <v>80</v>
      </c>
      <c r="D104" s="18">
        <v>32.369999999999997</v>
      </c>
      <c r="E104" s="17" t="s">
        <v>58</v>
      </c>
      <c r="F104" s="17">
        <v>3456</v>
      </c>
      <c r="G104" s="19">
        <v>30.5</v>
      </c>
      <c r="H104" s="17" t="s">
        <v>59</v>
      </c>
      <c r="I104" s="17" t="s">
        <v>60</v>
      </c>
      <c r="J104" s="17">
        <v>260</v>
      </c>
      <c r="K104" s="20">
        <v>207.88472659300001</v>
      </c>
      <c r="L104" s="20">
        <v>1989.22580728</v>
      </c>
      <c r="M104" s="18">
        <v>0.5</v>
      </c>
      <c r="N104" s="18">
        <v>0.13</v>
      </c>
      <c r="O104" s="17">
        <v>42699</v>
      </c>
      <c r="P104" s="17">
        <v>41693</v>
      </c>
      <c r="Q104" s="21">
        <v>42699</v>
      </c>
      <c r="R104" s="21">
        <v>3100</v>
      </c>
      <c r="S104" s="17" t="s">
        <v>61</v>
      </c>
      <c r="T104" s="21">
        <v>54.65</v>
      </c>
      <c r="U104" s="21">
        <v>1</v>
      </c>
      <c r="V104" s="21">
        <v>1.2</v>
      </c>
      <c r="W104" s="21">
        <v>6.4000000000000001E-2</v>
      </c>
      <c r="X104" s="21">
        <f t="shared" si="5"/>
        <v>1.2</v>
      </c>
      <c r="Y104" s="21">
        <f t="shared" si="5"/>
        <v>6.4000000000000001E-2</v>
      </c>
      <c r="Z104" s="21">
        <v>0.41099999999999998</v>
      </c>
      <c r="AA104" s="22">
        <v>0.40713233187419401</v>
      </c>
      <c r="AB104">
        <f t="shared" si="6"/>
        <v>940</v>
      </c>
      <c r="AC104">
        <f t="shared" si="7"/>
        <v>2</v>
      </c>
      <c r="AD104">
        <f t="shared" si="8"/>
        <v>0.1</v>
      </c>
      <c r="AE104">
        <f>'TP Factors'!$D$5</f>
        <v>0.88209793191670816</v>
      </c>
      <c r="AF104">
        <f t="shared" si="9"/>
        <v>0.1</v>
      </c>
    </row>
    <row r="105" spans="1:32">
      <c r="A105" s="17" t="s">
        <v>56</v>
      </c>
      <c r="B105" s="17">
        <v>17</v>
      </c>
      <c r="C105" s="17" t="s">
        <v>80</v>
      </c>
      <c r="D105" s="18">
        <v>32.369999999999997</v>
      </c>
      <c r="E105" s="17" t="s">
        <v>58</v>
      </c>
      <c r="F105" s="17">
        <v>3456</v>
      </c>
      <c r="G105" s="19">
        <v>30.5</v>
      </c>
      <c r="H105" s="17" t="s">
        <v>59</v>
      </c>
      <c r="I105" s="17" t="s">
        <v>60</v>
      </c>
      <c r="J105" s="17">
        <v>29159</v>
      </c>
      <c r="K105" s="20">
        <v>2414.3165547499998</v>
      </c>
      <c r="L105" s="20">
        <v>223410.34798399999</v>
      </c>
      <c r="M105" s="18">
        <v>55.99</v>
      </c>
      <c r="N105" s="18">
        <v>14.75</v>
      </c>
      <c r="O105" s="17">
        <v>42714</v>
      </c>
      <c r="P105" s="17">
        <v>41708</v>
      </c>
      <c r="Q105" s="21">
        <v>42714</v>
      </c>
      <c r="R105" s="21">
        <v>3100</v>
      </c>
      <c r="S105" s="17" t="s">
        <v>61</v>
      </c>
      <c r="T105" s="21">
        <v>54.65</v>
      </c>
      <c r="U105" s="21">
        <v>1</v>
      </c>
      <c r="V105" s="21">
        <v>1.2</v>
      </c>
      <c r="W105" s="21">
        <v>6.4000000000000001E-2</v>
      </c>
      <c r="X105" s="21">
        <f t="shared" si="5"/>
        <v>1.2</v>
      </c>
      <c r="Y105" s="21">
        <f t="shared" si="5"/>
        <v>6.4000000000000001E-2</v>
      </c>
      <c r="Z105" s="21">
        <v>0.41099999999999998</v>
      </c>
      <c r="AA105" s="22">
        <v>18.1920152812</v>
      </c>
      <c r="AB105">
        <f t="shared" si="6"/>
        <v>42001</v>
      </c>
      <c r="AC105">
        <f t="shared" si="7"/>
        <v>111</v>
      </c>
      <c r="AD105">
        <f t="shared" si="8"/>
        <v>5.9</v>
      </c>
      <c r="AE105">
        <f>'TP Factors'!$D$5</f>
        <v>0.88209793191670816</v>
      </c>
      <c r="AF105">
        <f t="shared" si="9"/>
        <v>5.2</v>
      </c>
    </row>
    <row r="106" spans="1:32">
      <c r="A106" s="17" t="s">
        <v>56</v>
      </c>
      <c r="B106" s="17">
        <v>17</v>
      </c>
      <c r="C106" s="17" t="s">
        <v>80</v>
      </c>
      <c r="D106" s="18">
        <v>32.369999999999997</v>
      </c>
      <c r="E106" s="17" t="s">
        <v>58</v>
      </c>
      <c r="F106" s="17">
        <v>1234</v>
      </c>
      <c r="G106" s="19">
        <v>45</v>
      </c>
      <c r="H106" s="17" t="s">
        <v>59</v>
      </c>
      <c r="I106" s="17" t="s">
        <v>60</v>
      </c>
      <c r="J106" s="17">
        <v>1011</v>
      </c>
      <c r="K106" s="20">
        <v>295.94276695999997</v>
      </c>
      <c r="L106" s="20">
        <v>2953.8151892199999</v>
      </c>
      <c r="M106" s="18">
        <v>1.21</v>
      </c>
      <c r="N106" s="18">
        <v>0.49</v>
      </c>
      <c r="O106" s="17">
        <v>42887</v>
      </c>
      <c r="P106" s="17">
        <v>41877</v>
      </c>
      <c r="Q106" s="21">
        <v>42887</v>
      </c>
      <c r="R106" s="21">
        <v>3100</v>
      </c>
      <c r="S106" s="17" t="s">
        <v>61</v>
      </c>
      <c r="T106" s="21">
        <v>54.65</v>
      </c>
      <c r="U106" s="21">
        <v>1</v>
      </c>
      <c r="V106" s="21">
        <v>1.2</v>
      </c>
      <c r="W106" s="21">
        <v>6.4000000000000001E-2</v>
      </c>
      <c r="X106" s="21">
        <f t="shared" si="5"/>
        <v>1.2</v>
      </c>
      <c r="Y106" s="21">
        <f t="shared" si="5"/>
        <v>6.4000000000000001E-2</v>
      </c>
      <c r="Z106" s="21">
        <v>0.41099999999999998</v>
      </c>
      <c r="AA106" s="22">
        <v>3.1619964580066298E-3</v>
      </c>
      <c r="AB106">
        <f t="shared" si="6"/>
        <v>7</v>
      </c>
      <c r="AC106">
        <f t="shared" si="7"/>
        <v>0</v>
      </c>
      <c r="AD106">
        <f t="shared" si="8"/>
        <v>0</v>
      </c>
      <c r="AE106">
        <f>'TP Factors'!$D$5</f>
        <v>0.88209793191670816</v>
      </c>
      <c r="AF106">
        <f t="shared" si="9"/>
        <v>0</v>
      </c>
    </row>
    <row r="107" spans="1:32">
      <c r="A107" s="17" t="s">
        <v>56</v>
      </c>
      <c r="B107" s="17">
        <v>17</v>
      </c>
      <c r="C107" s="17" t="s">
        <v>80</v>
      </c>
      <c r="D107" s="18">
        <v>32.369999999999997</v>
      </c>
      <c r="E107" s="17" t="s">
        <v>58</v>
      </c>
      <c r="F107" s="17">
        <v>1234</v>
      </c>
      <c r="G107" s="19">
        <v>45</v>
      </c>
      <c r="H107" s="17" t="s">
        <v>59</v>
      </c>
      <c r="I107" s="17" t="s">
        <v>60</v>
      </c>
      <c r="J107" s="17">
        <v>1335</v>
      </c>
      <c r="K107" s="20">
        <v>300.99429867600003</v>
      </c>
      <c r="L107" s="20">
        <v>3900.3628392800001</v>
      </c>
      <c r="M107" s="18">
        <v>1.6</v>
      </c>
      <c r="N107" s="18">
        <v>0.64</v>
      </c>
      <c r="O107" s="17">
        <v>42934</v>
      </c>
      <c r="P107" s="17">
        <v>41923</v>
      </c>
      <c r="Q107" s="21">
        <v>42934</v>
      </c>
      <c r="R107" s="21">
        <v>3100</v>
      </c>
      <c r="S107" s="17" t="s">
        <v>61</v>
      </c>
      <c r="T107" s="21">
        <v>54.65</v>
      </c>
      <c r="U107" s="21">
        <v>1</v>
      </c>
      <c r="V107" s="21">
        <v>1.2</v>
      </c>
      <c r="W107" s="21">
        <v>6.4000000000000001E-2</v>
      </c>
      <c r="X107" s="21">
        <f t="shared" si="5"/>
        <v>1.2</v>
      </c>
      <c r="Y107" s="21">
        <f t="shared" si="5"/>
        <v>6.4000000000000001E-2</v>
      </c>
      <c r="Z107" s="21">
        <v>0.41099999999999998</v>
      </c>
      <c r="AA107" s="22">
        <v>4.6399922570929598E-2</v>
      </c>
      <c r="AB107">
        <f t="shared" si="6"/>
        <v>107</v>
      </c>
      <c r="AC107">
        <f t="shared" si="7"/>
        <v>0</v>
      </c>
      <c r="AD107">
        <f t="shared" si="8"/>
        <v>0</v>
      </c>
      <c r="AE107">
        <f>'TP Factors'!$D$5</f>
        <v>0.88209793191670816</v>
      </c>
      <c r="AF107">
        <f t="shared" si="9"/>
        <v>0</v>
      </c>
    </row>
    <row r="108" spans="1:32">
      <c r="A108" s="17" t="s">
        <v>56</v>
      </c>
      <c r="B108" s="17">
        <v>14</v>
      </c>
      <c r="C108" s="17" t="s">
        <v>57</v>
      </c>
      <c r="D108" s="18">
        <v>33.47</v>
      </c>
      <c r="E108" s="17" t="s">
        <v>58</v>
      </c>
      <c r="F108" s="17">
        <v>3456</v>
      </c>
      <c r="G108" s="19">
        <v>30.5</v>
      </c>
      <c r="H108" s="17" t="s">
        <v>59</v>
      </c>
      <c r="I108" s="17" t="s">
        <v>60</v>
      </c>
      <c r="J108" s="17">
        <v>74363</v>
      </c>
      <c r="K108" s="20">
        <v>7875.5004922600001</v>
      </c>
      <c r="L108" s="20">
        <v>532927.76361899998</v>
      </c>
      <c r="M108" s="18">
        <v>142.78</v>
      </c>
      <c r="N108" s="18">
        <v>37.630000000000003</v>
      </c>
      <c r="O108" s="17">
        <v>41572</v>
      </c>
      <c r="P108" s="17">
        <v>40586</v>
      </c>
      <c r="Q108" s="21">
        <v>41572</v>
      </c>
      <c r="R108" s="21">
        <v>3100</v>
      </c>
      <c r="S108" s="17" t="s">
        <v>61</v>
      </c>
      <c r="T108" s="21">
        <v>54.65</v>
      </c>
      <c r="U108" s="21">
        <v>1</v>
      </c>
      <c r="V108" s="21">
        <v>1.2</v>
      </c>
      <c r="W108" s="21">
        <v>6.4000000000000001E-2</v>
      </c>
      <c r="X108" s="21">
        <f t="shared" si="5"/>
        <v>1.2</v>
      </c>
      <c r="Y108" s="21">
        <f t="shared" si="5"/>
        <v>6.4000000000000001E-2</v>
      </c>
      <c r="Z108" s="21">
        <v>0.41099999999999998</v>
      </c>
      <c r="AA108" s="22">
        <v>5.3943525521174598</v>
      </c>
      <c r="AB108">
        <f t="shared" si="6"/>
        <v>12454</v>
      </c>
      <c r="AC108">
        <f t="shared" si="7"/>
        <v>33</v>
      </c>
      <c r="AD108">
        <f t="shared" si="8"/>
        <v>1.8</v>
      </c>
      <c r="AE108">
        <f>'TP Factors'!$D$5</f>
        <v>0.88209793191670816</v>
      </c>
      <c r="AF108">
        <f t="shared" si="9"/>
        <v>1.6</v>
      </c>
    </row>
    <row r="109" spans="1:32">
      <c r="A109" s="17" t="s">
        <v>56</v>
      </c>
      <c r="B109" s="17">
        <v>14</v>
      </c>
      <c r="C109" s="17" t="s">
        <v>57</v>
      </c>
      <c r="D109" s="18">
        <v>33.47</v>
      </c>
      <c r="E109" s="17" t="s">
        <v>58</v>
      </c>
      <c r="F109" s="17">
        <v>3456</v>
      </c>
      <c r="G109" s="19">
        <v>30.5</v>
      </c>
      <c r="H109" s="17" t="s">
        <v>59</v>
      </c>
      <c r="I109" s="17" t="s">
        <v>60</v>
      </c>
      <c r="J109" s="17">
        <v>92</v>
      </c>
      <c r="K109" s="20">
        <v>116.41991662</v>
      </c>
      <c r="L109" s="20">
        <v>583.04518767000002</v>
      </c>
      <c r="M109" s="18">
        <v>0.18</v>
      </c>
      <c r="N109" s="18">
        <v>0.05</v>
      </c>
      <c r="O109" s="17">
        <v>42361</v>
      </c>
      <c r="P109" s="17">
        <v>41358</v>
      </c>
      <c r="Q109" s="21">
        <v>42361</v>
      </c>
      <c r="R109" s="21">
        <v>3100</v>
      </c>
      <c r="S109" s="17" t="s">
        <v>69</v>
      </c>
      <c r="T109" s="21">
        <v>54.65</v>
      </c>
      <c r="U109" s="21">
        <v>1</v>
      </c>
      <c r="V109" s="21">
        <v>1.2</v>
      </c>
      <c r="W109" s="21">
        <v>6.4000000000000001E-2</v>
      </c>
      <c r="X109" s="21">
        <f t="shared" si="5"/>
        <v>1.2</v>
      </c>
      <c r="Y109" s="21">
        <f t="shared" si="5"/>
        <v>6.4000000000000001E-2</v>
      </c>
      <c r="Z109" s="21">
        <v>0.41099999999999998</v>
      </c>
      <c r="AA109" s="22">
        <v>9.1752002058251597E-2</v>
      </c>
      <c r="AB109">
        <f t="shared" si="6"/>
        <v>212</v>
      </c>
      <c r="AC109">
        <f t="shared" si="7"/>
        <v>1</v>
      </c>
      <c r="AD109">
        <f t="shared" si="8"/>
        <v>0</v>
      </c>
      <c r="AE109">
        <f>'TP Factors'!$D$5</f>
        <v>0.88209793191670816</v>
      </c>
      <c r="AF109">
        <f t="shared" si="9"/>
        <v>0</v>
      </c>
    </row>
    <row r="110" spans="1:32">
      <c r="A110" s="17" t="s">
        <v>56</v>
      </c>
      <c r="B110" s="17">
        <v>14</v>
      </c>
      <c r="C110" s="17" t="s">
        <v>57</v>
      </c>
      <c r="D110" s="18">
        <v>33.47</v>
      </c>
      <c r="E110" s="17" t="s">
        <v>58</v>
      </c>
      <c r="F110" s="17">
        <v>3456</v>
      </c>
      <c r="G110" s="19">
        <v>0</v>
      </c>
      <c r="H110" s="17" t="s">
        <v>59</v>
      </c>
      <c r="I110" s="17" t="s">
        <v>60</v>
      </c>
      <c r="J110" s="17">
        <v>7201</v>
      </c>
      <c r="K110" s="20">
        <v>2331.1685771699999</v>
      </c>
      <c r="L110" s="20">
        <v>45643.8838836</v>
      </c>
      <c r="M110" s="18">
        <v>0</v>
      </c>
      <c r="N110" s="18">
        <v>0</v>
      </c>
      <c r="O110" s="17">
        <v>38675</v>
      </c>
      <c r="P110" s="17">
        <v>37720</v>
      </c>
      <c r="Q110" s="21">
        <v>38675</v>
      </c>
      <c r="R110" s="21">
        <v>3100</v>
      </c>
      <c r="S110" s="17" t="s">
        <v>61</v>
      </c>
      <c r="T110" s="21">
        <v>54.65</v>
      </c>
      <c r="U110" s="21">
        <v>1</v>
      </c>
      <c r="V110" s="21">
        <v>1.2</v>
      </c>
      <c r="W110" s="21">
        <v>6.4000000000000001E-2</v>
      </c>
      <c r="X110" s="21">
        <f t="shared" si="5"/>
        <v>1.2</v>
      </c>
      <c r="Y110" s="21">
        <f t="shared" si="5"/>
        <v>6.4000000000000001E-2</v>
      </c>
      <c r="Z110" s="21">
        <v>0.41099999999999998</v>
      </c>
      <c r="AA110" s="22">
        <v>0.16547414943437899</v>
      </c>
      <c r="AB110">
        <f t="shared" si="6"/>
        <v>382</v>
      </c>
      <c r="AC110">
        <f t="shared" si="7"/>
        <v>1</v>
      </c>
      <c r="AD110">
        <f t="shared" si="8"/>
        <v>0.1</v>
      </c>
      <c r="AE110">
        <f>'TP Factors'!$D$5</f>
        <v>0.88209793191670816</v>
      </c>
      <c r="AF110">
        <f t="shared" si="9"/>
        <v>0.1</v>
      </c>
    </row>
    <row r="111" spans="1:32">
      <c r="A111" s="17" t="s">
        <v>56</v>
      </c>
      <c r="B111" s="17">
        <v>14</v>
      </c>
      <c r="C111" s="17" t="s">
        <v>57</v>
      </c>
      <c r="D111" s="18">
        <v>33.47</v>
      </c>
      <c r="E111" s="17" t="s">
        <v>58</v>
      </c>
      <c r="F111" s="17">
        <v>3456</v>
      </c>
      <c r="G111" s="19">
        <v>0</v>
      </c>
      <c r="H111" s="17" t="s">
        <v>59</v>
      </c>
      <c r="I111" s="17" t="s">
        <v>60</v>
      </c>
      <c r="J111" s="17">
        <v>22621</v>
      </c>
      <c r="K111" s="20">
        <v>3000.9877178299998</v>
      </c>
      <c r="L111" s="20">
        <v>143386.833197</v>
      </c>
      <c r="M111" s="18">
        <v>0</v>
      </c>
      <c r="N111" s="18">
        <v>0</v>
      </c>
      <c r="O111" s="17">
        <v>41182</v>
      </c>
      <c r="P111" s="17">
        <v>40198</v>
      </c>
      <c r="Q111" s="21">
        <v>41182</v>
      </c>
      <c r="R111" s="21">
        <v>3100</v>
      </c>
      <c r="S111" s="17" t="s">
        <v>61</v>
      </c>
      <c r="T111" s="21">
        <v>54.65</v>
      </c>
      <c r="U111" s="21">
        <v>1</v>
      </c>
      <c r="V111" s="21">
        <v>1.2</v>
      </c>
      <c r="W111" s="21">
        <v>6.4000000000000001E-2</v>
      </c>
      <c r="X111" s="21">
        <f t="shared" si="5"/>
        <v>1.2</v>
      </c>
      <c r="Y111" s="21">
        <f t="shared" si="5"/>
        <v>6.4000000000000001E-2</v>
      </c>
      <c r="Z111" s="21">
        <v>0.41099999999999998</v>
      </c>
      <c r="AA111" s="22">
        <v>1.9511447607505599E-2</v>
      </c>
      <c r="AB111">
        <f t="shared" si="6"/>
        <v>45</v>
      </c>
      <c r="AC111">
        <f t="shared" si="7"/>
        <v>0</v>
      </c>
      <c r="AD111">
        <f t="shared" si="8"/>
        <v>0</v>
      </c>
      <c r="AE111">
        <f>'TP Factors'!$D$5</f>
        <v>0.88209793191670816</v>
      </c>
      <c r="AF111">
        <f t="shared" si="9"/>
        <v>0</v>
      </c>
    </row>
    <row r="112" spans="1:32">
      <c r="A112" s="17" t="s">
        <v>56</v>
      </c>
      <c r="B112" s="17">
        <v>14</v>
      </c>
      <c r="C112" s="17" t="s">
        <v>57</v>
      </c>
      <c r="D112" s="18">
        <v>33.47</v>
      </c>
      <c r="E112" s="17" t="s">
        <v>58</v>
      </c>
      <c r="F112" s="17">
        <v>3456</v>
      </c>
      <c r="G112" s="19">
        <v>0</v>
      </c>
      <c r="H112" s="17" t="s">
        <v>59</v>
      </c>
      <c r="I112" s="17" t="s">
        <v>60</v>
      </c>
      <c r="J112" s="17">
        <v>11345</v>
      </c>
      <c r="K112" s="20">
        <v>3389.6945538</v>
      </c>
      <c r="L112" s="20">
        <v>71909.867840499996</v>
      </c>
      <c r="M112" s="18">
        <v>0</v>
      </c>
      <c r="N112" s="18">
        <v>0</v>
      </c>
      <c r="O112" s="17">
        <v>41496</v>
      </c>
      <c r="P112" s="17">
        <v>40510</v>
      </c>
      <c r="Q112" s="21">
        <v>41496</v>
      </c>
      <c r="R112" s="21">
        <v>3100</v>
      </c>
      <c r="S112" s="17" t="s">
        <v>61</v>
      </c>
      <c r="T112" s="21">
        <v>54.65</v>
      </c>
      <c r="U112" s="21">
        <v>1</v>
      </c>
      <c r="V112" s="21">
        <v>1.2</v>
      </c>
      <c r="W112" s="21">
        <v>6.4000000000000001E-2</v>
      </c>
      <c r="X112" s="21">
        <f t="shared" si="5"/>
        <v>1.2</v>
      </c>
      <c r="Y112" s="21">
        <f t="shared" si="5"/>
        <v>6.4000000000000001E-2</v>
      </c>
      <c r="Z112" s="21">
        <v>0.41099999999999998</v>
      </c>
      <c r="AA112" s="22">
        <v>3.8662102273230997E-2</v>
      </c>
      <c r="AB112">
        <f t="shared" si="6"/>
        <v>89</v>
      </c>
      <c r="AC112">
        <f t="shared" si="7"/>
        <v>0</v>
      </c>
      <c r="AD112">
        <f t="shared" si="8"/>
        <v>0</v>
      </c>
      <c r="AE112">
        <f>'TP Factors'!$D$5</f>
        <v>0.88209793191670816</v>
      </c>
      <c r="AF112">
        <f t="shared" si="9"/>
        <v>0</v>
      </c>
    </row>
    <row r="113" spans="1:32">
      <c r="A113" s="17" t="s">
        <v>56</v>
      </c>
      <c r="B113" s="17">
        <v>14</v>
      </c>
      <c r="C113" s="17" t="s">
        <v>57</v>
      </c>
      <c r="D113" s="18">
        <v>33.47</v>
      </c>
      <c r="E113" s="17" t="s">
        <v>58</v>
      </c>
      <c r="F113" s="17">
        <v>3456</v>
      </c>
      <c r="G113" s="19">
        <v>0</v>
      </c>
      <c r="H113" s="17" t="s">
        <v>59</v>
      </c>
      <c r="I113" s="17" t="s">
        <v>60</v>
      </c>
      <c r="J113" s="17">
        <v>275</v>
      </c>
      <c r="K113" s="20">
        <v>312.50882711600002</v>
      </c>
      <c r="L113" s="20">
        <v>1742.5950474399999</v>
      </c>
      <c r="M113" s="18">
        <v>0</v>
      </c>
      <c r="N113" s="18">
        <v>0</v>
      </c>
      <c r="O113" s="17">
        <v>41564</v>
      </c>
      <c r="P113" s="17">
        <v>40578</v>
      </c>
      <c r="Q113" s="21">
        <v>41564</v>
      </c>
      <c r="R113" s="21">
        <v>3100</v>
      </c>
      <c r="S113" s="17" t="s">
        <v>61</v>
      </c>
      <c r="T113" s="21">
        <v>54.65</v>
      </c>
      <c r="U113" s="21">
        <v>1</v>
      </c>
      <c r="V113" s="21">
        <v>1.2</v>
      </c>
      <c r="W113" s="21">
        <v>6.4000000000000001E-2</v>
      </c>
      <c r="X113" s="21">
        <f t="shared" si="5"/>
        <v>1.2</v>
      </c>
      <c r="Y113" s="21">
        <f t="shared" si="5"/>
        <v>6.4000000000000001E-2</v>
      </c>
      <c r="Z113" s="21">
        <v>0.41099999999999998</v>
      </c>
      <c r="AA113" s="22">
        <v>6.1749584243813004E-3</v>
      </c>
      <c r="AB113">
        <f t="shared" si="6"/>
        <v>14</v>
      </c>
      <c r="AC113">
        <f t="shared" si="7"/>
        <v>0</v>
      </c>
      <c r="AD113">
        <f t="shared" si="8"/>
        <v>0</v>
      </c>
      <c r="AE113">
        <f>'TP Factors'!$D$5</f>
        <v>0.88209793191670816</v>
      </c>
      <c r="AF113">
        <f t="shared" si="9"/>
        <v>0</v>
      </c>
    </row>
    <row r="114" spans="1:32">
      <c r="A114" s="17" t="s">
        <v>56</v>
      </c>
      <c r="B114" s="17">
        <v>14</v>
      </c>
      <c r="C114" s="17" t="s">
        <v>57</v>
      </c>
      <c r="D114" s="18">
        <v>33.47</v>
      </c>
      <c r="E114" s="17" t="s">
        <v>58</v>
      </c>
      <c r="F114" s="17">
        <v>3456</v>
      </c>
      <c r="G114" s="19">
        <v>30.5</v>
      </c>
      <c r="H114" s="17" t="s">
        <v>59</v>
      </c>
      <c r="I114" s="17" t="s">
        <v>60</v>
      </c>
      <c r="J114" s="17">
        <v>195</v>
      </c>
      <c r="K114" s="20">
        <v>251.36326340100001</v>
      </c>
      <c r="L114" s="20">
        <v>1394.8531581300001</v>
      </c>
      <c r="M114" s="18">
        <v>0.37</v>
      </c>
      <c r="N114" s="18">
        <v>0.1</v>
      </c>
      <c r="O114" s="17">
        <v>41571</v>
      </c>
      <c r="P114" s="17">
        <v>40585</v>
      </c>
      <c r="Q114" s="21">
        <v>41571</v>
      </c>
      <c r="R114" s="21">
        <v>3100</v>
      </c>
      <c r="S114" s="17" t="s">
        <v>61</v>
      </c>
      <c r="T114" s="21">
        <v>54.65</v>
      </c>
      <c r="U114" s="21">
        <v>1</v>
      </c>
      <c r="V114" s="21">
        <v>1.2</v>
      </c>
      <c r="W114" s="21">
        <v>6.4000000000000001E-2</v>
      </c>
      <c r="X114" s="21">
        <f t="shared" si="5"/>
        <v>1.2</v>
      </c>
      <c r="Y114" s="21">
        <f t="shared" si="5"/>
        <v>6.4000000000000001E-2</v>
      </c>
      <c r="Z114" s="21">
        <v>0.41099999999999998</v>
      </c>
      <c r="AA114" s="22">
        <v>0.34206976922127602</v>
      </c>
      <c r="AB114">
        <f t="shared" si="6"/>
        <v>790</v>
      </c>
      <c r="AC114">
        <f t="shared" si="7"/>
        <v>2</v>
      </c>
      <c r="AD114">
        <f t="shared" si="8"/>
        <v>0.1</v>
      </c>
      <c r="AE114">
        <f>'TP Factors'!$D$5</f>
        <v>0.88209793191670816</v>
      </c>
      <c r="AF114">
        <f t="shared" si="9"/>
        <v>0.1</v>
      </c>
    </row>
    <row r="115" spans="1:32">
      <c r="A115" s="17" t="s">
        <v>56</v>
      </c>
      <c r="B115" s="17">
        <v>14</v>
      </c>
      <c r="C115" s="17" t="s">
        <v>57</v>
      </c>
      <c r="D115" s="18">
        <v>33.47</v>
      </c>
      <c r="E115" s="17" t="s">
        <v>58</v>
      </c>
      <c r="F115" s="17">
        <v>3456</v>
      </c>
      <c r="G115" s="19">
        <v>30.5</v>
      </c>
      <c r="H115" s="17" t="s">
        <v>59</v>
      </c>
      <c r="I115" s="17" t="s">
        <v>60</v>
      </c>
      <c r="J115" s="17">
        <v>74363</v>
      </c>
      <c r="K115" s="20">
        <v>7875.5004922600001</v>
      </c>
      <c r="L115" s="20">
        <v>532927.76361899998</v>
      </c>
      <c r="M115" s="18">
        <v>142.78</v>
      </c>
      <c r="N115" s="18">
        <v>37.630000000000003</v>
      </c>
      <c r="O115" s="17">
        <v>41572</v>
      </c>
      <c r="P115" s="17">
        <v>40586</v>
      </c>
      <c r="Q115" s="21">
        <v>41572</v>
      </c>
      <c r="R115" s="21">
        <v>3100</v>
      </c>
      <c r="S115" s="17" t="s">
        <v>61</v>
      </c>
      <c r="T115" s="21">
        <v>54.65</v>
      </c>
      <c r="U115" s="21">
        <v>1</v>
      </c>
      <c r="V115" s="21">
        <v>1.2</v>
      </c>
      <c r="W115" s="21">
        <v>6.4000000000000001E-2</v>
      </c>
      <c r="X115" s="21">
        <f t="shared" si="5"/>
        <v>1.2</v>
      </c>
      <c r="Y115" s="21">
        <f t="shared" si="5"/>
        <v>6.4000000000000001E-2</v>
      </c>
      <c r="Z115" s="21">
        <v>0.41099999999999998</v>
      </c>
      <c r="AA115" s="22">
        <v>98.621834462999999</v>
      </c>
      <c r="AB115">
        <f t="shared" si="6"/>
        <v>227696</v>
      </c>
      <c r="AC115">
        <f t="shared" si="7"/>
        <v>602</v>
      </c>
      <c r="AD115">
        <f t="shared" si="8"/>
        <v>32.1</v>
      </c>
      <c r="AE115">
        <f>'TP Factors'!$D$5</f>
        <v>0.88209793191670816</v>
      </c>
      <c r="AF115">
        <f t="shared" si="9"/>
        <v>28.3</v>
      </c>
    </row>
    <row r="116" spans="1:32">
      <c r="A116" s="17" t="s">
        <v>56</v>
      </c>
      <c r="B116" s="17">
        <v>14</v>
      </c>
      <c r="C116" s="17" t="s">
        <v>57</v>
      </c>
      <c r="D116" s="18">
        <v>33.47</v>
      </c>
      <c r="E116" s="17" t="s">
        <v>58</v>
      </c>
      <c r="F116" s="17">
        <v>3456</v>
      </c>
      <c r="G116" s="19">
        <v>0</v>
      </c>
      <c r="H116" s="17" t="s">
        <v>59</v>
      </c>
      <c r="I116" s="17" t="s">
        <v>60</v>
      </c>
      <c r="J116" s="17">
        <v>591</v>
      </c>
      <c r="K116" s="20">
        <v>337.74863881800002</v>
      </c>
      <c r="L116" s="20">
        <v>3745.1148619199998</v>
      </c>
      <c r="M116" s="18">
        <v>0</v>
      </c>
      <c r="N116" s="18">
        <v>0</v>
      </c>
      <c r="O116" s="17">
        <v>41590</v>
      </c>
      <c r="P116" s="17">
        <v>40604</v>
      </c>
      <c r="Q116" s="21">
        <v>41590</v>
      </c>
      <c r="R116" s="21">
        <v>3100</v>
      </c>
      <c r="S116" s="17" t="s">
        <v>61</v>
      </c>
      <c r="T116" s="21">
        <v>54.65</v>
      </c>
      <c r="U116" s="21">
        <v>1</v>
      </c>
      <c r="V116" s="21">
        <v>1.2</v>
      </c>
      <c r="W116" s="21">
        <v>6.4000000000000001E-2</v>
      </c>
      <c r="X116" s="21">
        <f t="shared" si="5"/>
        <v>1.2</v>
      </c>
      <c r="Y116" s="21">
        <f t="shared" si="5"/>
        <v>6.4000000000000001E-2</v>
      </c>
      <c r="Z116" s="21">
        <v>0.41099999999999998</v>
      </c>
      <c r="AA116" s="22">
        <v>1.8433859267163E-2</v>
      </c>
      <c r="AB116">
        <f t="shared" si="6"/>
        <v>43</v>
      </c>
      <c r="AC116">
        <f t="shared" si="7"/>
        <v>0</v>
      </c>
      <c r="AD116">
        <f t="shared" si="8"/>
        <v>0</v>
      </c>
      <c r="AE116">
        <f>'TP Factors'!$D$5</f>
        <v>0.88209793191670816</v>
      </c>
      <c r="AF116">
        <f t="shared" si="9"/>
        <v>0</v>
      </c>
    </row>
    <row r="117" spans="1:32">
      <c r="A117" s="17" t="s">
        <v>56</v>
      </c>
      <c r="B117" s="17">
        <v>14</v>
      </c>
      <c r="C117" s="17" t="s">
        <v>57</v>
      </c>
      <c r="D117" s="18">
        <v>33.47</v>
      </c>
      <c r="E117" s="17" t="s">
        <v>58</v>
      </c>
      <c r="F117" s="17">
        <v>3456</v>
      </c>
      <c r="G117" s="19">
        <v>0</v>
      </c>
      <c r="H117" s="17" t="s">
        <v>59</v>
      </c>
      <c r="I117" s="17" t="s">
        <v>60</v>
      </c>
      <c r="J117" s="17">
        <v>5289</v>
      </c>
      <c r="K117" s="20">
        <v>1675.84878923</v>
      </c>
      <c r="L117" s="20">
        <v>33525.679635699998</v>
      </c>
      <c r="M117" s="18">
        <v>0</v>
      </c>
      <c r="N117" s="18">
        <v>0</v>
      </c>
      <c r="O117" s="17">
        <v>41605</v>
      </c>
      <c r="P117" s="17">
        <v>40619</v>
      </c>
      <c r="Q117" s="21">
        <v>41605</v>
      </c>
      <c r="R117" s="21">
        <v>3100</v>
      </c>
      <c r="S117" s="17" t="s">
        <v>61</v>
      </c>
      <c r="T117" s="21">
        <v>54.65</v>
      </c>
      <c r="U117" s="21">
        <v>1</v>
      </c>
      <c r="V117" s="21">
        <v>1.2</v>
      </c>
      <c r="W117" s="21">
        <v>6.4000000000000001E-2</v>
      </c>
      <c r="X117" s="21">
        <f t="shared" si="5"/>
        <v>1.2</v>
      </c>
      <c r="Y117" s="21">
        <f t="shared" si="5"/>
        <v>6.4000000000000001E-2</v>
      </c>
      <c r="Z117" s="21">
        <v>0.41099999999999998</v>
      </c>
      <c r="AA117" s="22">
        <v>0.100339552827917</v>
      </c>
      <c r="AB117">
        <f t="shared" si="6"/>
        <v>232</v>
      </c>
      <c r="AC117">
        <f t="shared" si="7"/>
        <v>1</v>
      </c>
      <c r="AD117">
        <f t="shared" si="8"/>
        <v>0</v>
      </c>
      <c r="AE117">
        <f>'TP Factors'!$D$5</f>
        <v>0.88209793191670816</v>
      </c>
      <c r="AF117">
        <f t="shared" si="9"/>
        <v>0</v>
      </c>
    </row>
    <row r="118" spans="1:32">
      <c r="A118" s="17" t="s">
        <v>56</v>
      </c>
      <c r="B118" s="17">
        <v>14</v>
      </c>
      <c r="C118" s="17" t="s">
        <v>57</v>
      </c>
      <c r="D118" s="18">
        <v>33.47</v>
      </c>
      <c r="E118" s="17" t="s">
        <v>58</v>
      </c>
      <c r="F118" s="17">
        <v>3456</v>
      </c>
      <c r="G118" s="19">
        <v>30.5</v>
      </c>
      <c r="H118" s="17" t="s">
        <v>59</v>
      </c>
      <c r="I118" s="17" t="s">
        <v>60</v>
      </c>
      <c r="J118" s="17">
        <v>458</v>
      </c>
      <c r="K118" s="20">
        <v>277.86718957400001</v>
      </c>
      <c r="L118" s="20">
        <v>3280.2208598000002</v>
      </c>
      <c r="M118" s="18">
        <v>0.88</v>
      </c>
      <c r="N118" s="18">
        <v>0.23</v>
      </c>
      <c r="O118" s="17">
        <v>41635</v>
      </c>
      <c r="P118" s="17">
        <v>40648</v>
      </c>
      <c r="Q118" s="21">
        <v>41635</v>
      </c>
      <c r="R118" s="21">
        <v>3100</v>
      </c>
      <c r="S118" s="17" t="s">
        <v>61</v>
      </c>
      <c r="T118" s="21">
        <v>54.65</v>
      </c>
      <c r="U118" s="21">
        <v>1</v>
      </c>
      <c r="V118" s="21">
        <v>1.2</v>
      </c>
      <c r="W118" s="21">
        <v>6.4000000000000001E-2</v>
      </c>
      <c r="X118" s="21">
        <f t="shared" si="5"/>
        <v>1.2</v>
      </c>
      <c r="Y118" s="21">
        <f t="shared" si="5"/>
        <v>6.4000000000000001E-2</v>
      </c>
      <c r="Z118" s="21">
        <v>0.41099999999999998</v>
      </c>
      <c r="AA118" s="22">
        <v>0.80520436018333796</v>
      </c>
      <c r="AB118">
        <f t="shared" si="6"/>
        <v>1859</v>
      </c>
      <c r="AC118">
        <f t="shared" si="7"/>
        <v>5</v>
      </c>
      <c r="AD118">
        <f t="shared" si="8"/>
        <v>0.3</v>
      </c>
      <c r="AE118">
        <f>'TP Factors'!$D$5</f>
        <v>0.88209793191670816</v>
      </c>
      <c r="AF118">
        <f t="shared" si="9"/>
        <v>0.3</v>
      </c>
    </row>
    <row r="119" spans="1:32">
      <c r="A119" s="17" t="s">
        <v>56</v>
      </c>
      <c r="B119" s="17">
        <v>14</v>
      </c>
      <c r="C119" s="17" t="s">
        <v>57</v>
      </c>
      <c r="D119" s="18">
        <v>33.47</v>
      </c>
      <c r="E119" s="17" t="s">
        <v>58</v>
      </c>
      <c r="F119" s="17">
        <v>3456</v>
      </c>
      <c r="G119" s="19">
        <v>30.5</v>
      </c>
      <c r="H119" s="17" t="s">
        <v>59</v>
      </c>
      <c r="I119" s="17" t="s">
        <v>60</v>
      </c>
      <c r="J119" s="17">
        <v>149</v>
      </c>
      <c r="K119" s="20">
        <v>235.92503175499999</v>
      </c>
      <c r="L119" s="20">
        <v>1066.6589618400001</v>
      </c>
      <c r="M119" s="18">
        <v>0.28999999999999998</v>
      </c>
      <c r="N119" s="18">
        <v>0.08</v>
      </c>
      <c r="O119" s="17">
        <v>41660</v>
      </c>
      <c r="P119" s="17">
        <v>40673</v>
      </c>
      <c r="Q119" s="21">
        <v>41660</v>
      </c>
      <c r="R119" s="21">
        <v>3100</v>
      </c>
      <c r="S119" s="17" t="s">
        <v>61</v>
      </c>
      <c r="T119" s="21">
        <v>54.65</v>
      </c>
      <c r="U119" s="21">
        <v>1</v>
      </c>
      <c r="V119" s="21">
        <v>1.2</v>
      </c>
      <c r="W119" s="21">
        <v>6.4000000000000001E-2</v>
      </c>
      <c r="X119" s="21">
        <f t="shared" si="5"/>
        <v>1.2</v>
      </c>
      <c r="Y119" s="21">
        <f t="shared" si="5"/>
        <v>6.4000000000000001E-2</v>
      </c>
      <c r="Z119" s="21">
        <v>0.41099999999999998</v>
      </c>
      <c r="AA119" s="22">
        <v>0.26301685052285301</v>
      </c>
      <c r="AB119">
        <f t="shared" si="6"/>
        <v>607</v>
      </c>
      <c r="AC119">
        <f t="shared" si="7"/>
        <v>2</v>
      </c>
      <c r="AD119">
        <f t="shared" si="8"/>
        <v>0.1</v>
      </c>
      <c r="AE119">
        <f>'TP Factors'!$D$5</f>
        <v>0.88209793191670816</v>
      </c>
      <c r="AF119">
        <f t="shared" si="9"/>
        <v>0.1</v>
      </c>
    </row>
    <row r="120" spans="1:32">
      <c r="A120" s="17" t="s">
        <v>56</v>
      </c>
      <c r="B120" s="17">
        <v>14</v>
      </c>
      <c r="C120" s="17" t="s">
        <v>57</v>
      </c>
      <c r="D120" s="18">
        <v>33.47</v>
      </c>
      <c r="E120" s="17" t="s">
        <v>58</v>
      </c>
      <c r="F120" s="17">
        <v>3456</v>
      </c>
      <c r="G120" s="19">
        <v>0</v>
      </c>
      <c r="H120" s="17" t="s">
        <v>59</v>
      </c>
      <c r="I120" s="17" t="s">
        <v>60</v>
      </c>
      <c r="J120" s="17">
        <v>30704</v>
      </c>
      <c r="K120" s="20">
        <v>4769.52666563</v>
      </c>
      <c r="L120" s="20">
        <v>194624.25296499999</v>
      </c>
      <c r="M120" s="18">
        <v>0</v>
      </c>
      <c r="N120" s="18">
        <v>0</v>
      </c>
      <c r="O120" s="17">
        <v>41698</v>
      </c>
      <c r="P120" s="17">
        <v>40710</v>
      </c>
      <c r="Q120" s="21">
        <v>41698</v>
      </c>
      <c r="R120" s="21">
        <v>3100</v>
      </c>
      <c r="S120" s="17" t="s">
        <v>61</v>
      </c>
      <c r="T120" s="21">
        <v>54.65</v>
      </c>
      <c r="U120" s="21">
        <v>1</v>
      </c>
      <c r="V120" s="21">
        <v>1.2</v>
      </c>
      <c r="W120" s="21">
        <v>6.4000000000000001E-2</v>
      </c>
      <c r="X120" s="21">
        <f t="shared" si="5"/>
        <v>1.2</v>
      </c>
      <c r="Y120" s="21">
        <f t="shared" si="5"/>
        <v>6.4000000000000001E-2</v>
      </c>
      <c r="Z120" s="21">
        <v>0.41099999999999998</v>
      </c>
      <c r="AA120" s="22">
        <v>5.4366538748642702E-2</v>
      </c>
      <c r="AB120">
        <f t="shared" si="6"/>
        <v>126</v>
      </c>
      <c r="AC120">
        <f t="shared" si="7"/>
        <v>0</v>
      </c>
      <c r="AD120">
        <f t="shared" si="8"/>
        <v>0</v>
      </c>
      <c r="AE120">
        <f>'TP Factors'!$D$5</f>
        <v>0.88209793191670816</v>
      </c>
      <c r="AF120">
        <f t="shared" si="9"/>
        <v>0</v>
      </c>
    </row>
    <row r="121" spans="1:32">
      <c r="A121" s="17" t="s">
        <v>56</v>
      </c>
      <c r="B121" s="17">
        <v>14</v>
      </c>
      <c r="C121" s="17" t="s">
        <v>57</v>
      </c>
      <c r="D121" s="18">
        <v>33.47</v>
      </c>
      <c r="E121" s="17" t="s">
        <v>58</v>
      </c>
      <c r="F121" s="17">
        <v>3456</v>
      </c>
      <c r="G121" s="19">
        <v>0</v>
      </c>
      <c r="H121" s="17" t="s">
        <v>59</v>
      </c>
      <c r="I121" s="17" t="s">
        <v>60</v>
      </c>
      <c r="J121" s="17">
        <v>96</v>
      </c>
      <c r="K121" s="20">
        <v>113.493438302</v>
      </c>
      <c r="L121" s="20">
        <v>608.20795127400004</v>
      </c>
      <c r="M121" s="18">
        <v>0</v>
      </c>
      <c r="N121" s="18">
        <v>0</v>
      </c>
      <c r="O121" s="17">
        <v>41718</v>
      </c>
      <c r="P121" s="17">
        <v>40730</v>
      </c>
      <c r="Q121" s="21">
        <v>41718</v>
      </c>
      <c r="R121" s="21">
        <v>3100</v>
      </c>
      <c r="S121" s="17" t="s">
        <v>61</v>
      </c>
      <c r="T121" s="21">
        <v>54.65</v>
      </c>
      <c r="U121" s="21">
        <v>1</v>
      </c>
      <c r="V121" s="21">
        <v>1.2</v>
      </c>
      <c r="W121" s="21">
        <v>6.4000000000000001E-2</v>
      </c>
      <c r="X121" s="21">
        <f t="shared" si="5"/>
        <v>1.2</v>
      </c>
      <c r="Y121" s="21">
        <f t="shared" si="5"/>
        <v>6.4000000000000001E-2</v>
      </c>
      <c r="Z121" s="21">
        <v>0.41099999999999998</v>
      </c>
      <c r="AA121" s="22">
        <v>4.2296909062099703E-3</v>
      </c>
      <c r="AB121">
        <f t="shared" si="6"/>
        <v>10</v>
      </c>
      <c r="AC121">
        <f t="shared" si="7"/>
        <v>0</v>
      </c>
      <c r="AD121">
        <f t="shared" si="8"/>
        <v>0</v>
      </c>
      <c r="AE121">
        <f>'TP Factors'!$D$5</f>
        <v>0.88209793191670816</v>
      </c>
      <c r="AF121">
        <f t="shared" si="9"/>
        <v>0</v>
      </c>
    </row>
    <row r="122" spans="1:32">
      <c r="A122" s="17" t="s">
        <v>56</v>
      </c>
      <c r="B122" s="17">
        <v>14</v>
      </c>
      <c r="C122" s="17" t="s">
        <v>57</v>
      </c>
      <c r="D122" s="18">
        <v>33.47</v>
      </c>
      <c r="E122" s="17" t="s">
        <v>58</v>
      </c>
      <c r="F122" s="17">
        <v>3456</v>
      </c>
      <c r="G122" s="19">
        <v>30.5</v>
      </c>
      <c r="H122" s="17" t="s">
        <v>59</v>
      </c>
      <c r="I122" s="17" t="s">
        <v>60</v>
      </c>
      <c r="J122" s="17">
        <v>358</v>
      </c>
      <c r="K122" s="20">
        <v>373.23247922399997</v>
      </c>
      <c r="L122" s="20">
        <v>2568.39221877</v>
      </c>
      <c r="M122" s="18">
        <v>0.69</v>
      </c>
      <c r="N122" s="18">
        <v>0.18</v>
      </c>
      <c r="O122" s="17">
        <v>41741</v>
      </c>
      <c r="P122" s="17">
        <v>40753</v>
      </c>
      <c r="Q122" s="21">
        <v>41741</v>
      </c>
      <c r="R122" s="21">
        <v>3100</v>
      </c>
      <c r="S122" s="17" t="s">
        <v>61</v>
      </c>
      <c r="T122" s="21">
        <v>54.65</v>
      </c>
      <c r="U122" s="21">
        <v>1</v>
      </c>
      <c r="V122" s="21">
        <v>1.2</v>
      </c>
      <c r="W122" s="21">
        <v>6.4000000000000001E-2</v>
      </c>
      <c r="X122" s="21">
        <f t="shared" si="5"/>
        <v>1.2</v>
      </c>
      <c r="Y122" s="21">
        <f t="shared" si="5"/>
        <v>6.4000000000000001E-2</v>
      </c>
      <c r="Z122" s="21">
        <v>0.41099999999999998</v>
      </c>
      <c r="AA122" s="22">
        <v>0.61756112134542196</v>
      </c>
      <c r="AB122">
        <f t="shared" si="6"/>
        <v>1426</v>
      </c>
      <c r="AC122">
        <f t="shared" si="7"/>
        <v>4</v>
      </c>
      <c r="AD122">
        <f t="shared" si="8"/>
        <v>0.2</v>
      </c>
      <c r="AE122">
        <f>'TP Factors'!$D$5</f>
        <v>0.88209793191670816</v>
      </c>
      <c r="AF122">
        <f t="shared" si="9"/>
        <v>0.2</v>
      </c>
    </row>
    <row r="123" spans="1:32">
      <c r="A123" s="17" t="s">
        <v>56</v>
      </c>
      <c r="B123" s="17">
        <v>14</v>
      </c>
      <c r="C123" s="17" t="s">
        <v>57</v>
      </c>
      <c r="D123" s="18">
        <v>33.47</v>
      </c>
      <c r="E123" s="17" t="s">
        <v>58</v>
      </c>
      <c r="F123" s="17">
        <v>3456</v>
      </c>
      <c r="G123" s="19">
        <v>30.5</v>
      </c>
      <c r="H123" s="17" t="s">
        <v>59</v>
      </c>
      <c r="I123" s="17" t="s">
        <v>60</v>
      </c>
      <c r="J123" s="17">
        <v>191</v>
      </c>
      <c r="K123" s="20">
        <v>143.716810444</v>
      </c>
      <c r="L123" s="20">
        <v>1370.01708869</v>
      </c>
      <c r="M123" s="18">
        <v>0.37</v>
      </c>
      <c r="N123" s="18">
        <v>0.1</v>
      </c>
      <c r="O123" s="17">
        <v>41778</v>
      </c>
      <c r="P123" s="17">
        <v>40790</v>
      </c>
      <c r="Q123" s="21">
        <v>41778</v>
      </c>
      <c r="R123" s="21">
        <v>3100</v>
      </c>
      <c r="S123" s="17" t="s">
        <v>61</v>
      </c>
      <c r="T123" s="21">
        <v>54.65</v>
      </c>
      <c r="U123" s="21">
        <v>1</v>
      </c>
      <c r="V123" s="21">
        <v>1.2</v>
      </c>
      <c r="W123" s="21">
        <v>6.4000000000000001E-2</v>
      </c>
      <c r="X123" s="21">
        <f t="shared" si="5"/>
        <v>1.2</v>
      </c>
      <c r="Y123" s="21">
        <f t="shared" si="5"/>
        <v>6.4000000000000001E-2</v>
      </c>
      <c r="Z123" s="21">
        <v>0.41099999999999998</v>
      </c>
      <c r="AA123" s="22">
        <v>0.337492292182415</v>
      </c>
      <c r="AB123">
        <f t="shared" si="6"/>
        <v>779</v>
      </c>
      <c r="AC123">
        <f t="shared" si="7"/>
        <v>2</v>
      </c>
      <c r="AD123">
        <f t="shared" si="8"/>
        <v>0.1</v>
      </c>
      <c r="AE123">
        <f>'TP Factors'!$D$5</f>
        <v>0.88209793191670816</v>
      </c>
      <c r="AF123">
        <f t="shared" si="9"/>
        <v>0.1</v>
      </c>
    </row>
    <row r="124" spans="1:32">
      <c r="A124" s="17" t="s">
        <v>56</v>
      </c>
      <c r="B124" s="17">
        <v>14</v>
      </c>
      <c r="C124" s="17" t="s">
        <v>57</v>
      </c>
      <c r="D124" s="18">
        <v>33.47</v>
      </c>
      <c r="E124" s="17" t="s">
        <v>58</v>
      </c>
      <c r="F124" s="17">
        <v>3456</v>
      </c>
      <c r="G124" s="19">
        <v>0</v>
      </c>
      <c r="H124" s="17" t="s">
        <v>59</v>
      </c>
      <c r="I124" s="17" t="s">
        <v>60</v>
      </c>
      <c r="J124" s="17">
        <v>150</v>
      </c>
      <c r="K124" s="20">
        <v>139.86542034300001</v>
      </c>
      <c r="L124" s="20">
        <v>949.09420820699995</v>
      </c>
      <c r="M124" s="18">
        <v>0</v>
      </c>
      <c r="N124" s="18">
        <v>0</v>
      </c>
      <c r="O124" s="17">
        <v>41827</v>
      </c>
      <c r="P124" s="17">
        <v>40837</v>
      </c>
      <c r="Q124" s="21">
        <v>41827</v>
      </c>
      <c r="R124" s="21">
        <v>3100</v>
      </c>
      <c r="S124" s="17" t="s">
        <v>61</v>
      </c>
      <c r="T124" s="21">
        <v>54.65</v>
      </c>
      <c r="U124" s="21">
        <v>1</v>
      </c>
      <c r="V124" s="21">
        <v>1.2</v>
      </c>
      <c r="W124" s="21">
        <v>6.4000000000000001E-2</v>
      </c>
      <c r="X124" s="21">
        <f t="shared" si="5"/>
        <v>1.2</v>
      </c>
      <c r="Y124" s="21">
        <f t="shared" si="5"/>
        <v>6.4000000000000001E-2</v>
      </c>
      <c r="Z124" s="21">
        <v>0.41099999999999998</v>
      </c>
      <c r="AA124" s="22">
        <v>4.2356724704563001E-4</v>
      </c>
      <c r="AB124">
        <f t="shared" si="6"/>
        <v>1</v>
      </c>
      <c r="AC124">
        <f t="shared" si="7"/>
        <v>0</v>
      </c>
      <c r="AD124">
        <f t="shared" si="8"/>
        <v>0</v>
      </c>
      <c r="AE124">
        <f>'TP Factors'!$D$5</f>
        <v>0.88209793191670816</v>
      </c>
      <c r="AF124">
        <f t="shared" si="9"/>
        <v>0</v>
      </c>
    </row>
    <row r="125" spans="1:32">
      <c r="A125" s="17" t="s">
        <v>56</v>
      </c>
      <c r="B125" s="17">
        <v>14</v>
      </c>
      <c r="C125" s="17" t="s">
        <v>57</v>
      </c>
      <c r="D125" s="18">
        <v>33.47</v>
      </c>
      <c r="E125" s="17" t="s">
        <v>58</v>
      </c>
      <c r="F125" s="17">
        <v>3456</v>
      </c>
      <c r="G125" s="19">
        <v>0</v>
      </c>
      <c r="H125" s="17" t="s">
        <v>59</v>
      </c>
      <c r="I125" s="17" t="s">
        <v>60</v>
      </c>
      <c r="J125" s="17">
        <v>1001</v>
      </c>
      <c r="K125" s="20">
        <v>598.57775053700004</v>
      </c>
      <c r="L125" s="20">
        <v>6347.1770520700002</v>
      </c>
      <c r="M125" s="18">
        <v>0</v>
      </c>
      <c r="N125" s="18">
        <v>0</v>
      </c>
      <c r="O125" s="17">
        <v>41966</v>
      </c>
      <c r="P125" s="17">
        <v>40973</v>
      </c>
      <c r="Q125" s="21">
        <v>41966</v>
      </c>
      <c r="R125" s="21">
        <v>3100</v>
      </c>
      <c r="S125" s="17" t="s">
        <v>61</v>
      </c>
      <c r="T125" s="21">
        <v>54.65</v>
      </c>
      <c r="U125" s="21">
        <v>1</v>
      </c>
      <c r="V125" s="21">
        <v>1.2</v>
      </c>
      <c r="W125" s="21">
        <v>6.4000000000000001E-2</v>
      </c>
      <c r="X125" s="21">
        <f t="shared" si="5"/>
        <v>1.2</v>
      </c>
      <c r="Y125" s="21">
        <f t="shared" si="5"/>
        <v>6.4000000000000001E-2</v>
      </c>
      <c r="Z125" s="21">
        <v>0.41099999999999998</v>
      </c>
      <c r="AA125" s="22">
        <v>7.35136688445446E-3</v>
      </c>
      <c r="AB125">
        <f t="shared" si="6"/>
        <v>17</v>
      </c>
      <c r="AC125">
        <f t="shared" si="7"/>
        <v>0</v>
      </c>
      <c r="AD125">
        <f t="shared" si="8"/>
        <v>0</v>
      </c>
      <c r="AE125">
        <f>'TP Factors'!$D$5</f>
        <v>0.88209793191670816</v>
      </c>
      <c r="AF125">
        <f t="shared" si="9"/>
        <v>0</v>
      </c>
    </row>
    <row r="126" spans="1:32">
      <c r="A126" s="17" t="s">
        <v>56</v>
      </c>
      <c r="B126" s="17">
        <v>14</v>
      </c>
      <c r="C126" s="17" t="s">
        <v>57</v>
      </c>
      <c r="D126" s="18">
        <v>33.47</v>
      </c>
      <c r="E126" s="17" t="s">
        <v>58</v>
      </c>
      <c r="F126" s="17">
        <v>3456</v>
      </c>
      <c r="G126" s="19">
        <v>30.5</v>
      </c>
      <c r="H126" s="17" t="s">
        <v>59</v>
      </c>
      <c r="I126" s="17" t="s">
        <v>60</v>
      </c>
      <c r="J126" s="17">
        <v>846</v>
      </c>
      <c r="K126" s="20">
        <v>751.38032625100004</v>
      </c>
      <c r="L126" s="20">
        <v>6066.1182040900003</v>
      </c>
      <c r="M126" s="18">
        <v>1.62</v>
      </c>
      <c r="N126" s="18">
        <v>0.43</v>
      </c>
      <c r="O126" s="17">
        <v>41969</v>
      </c>
      <c r="P126" s="17">
        <v>40976</v>
      </c>
      <c r="Q126" s="21">
        <v>41969</v>
      </c>
      <c r="R126" s="21">
        <v>3100</v>
      </c>
      <c r="S126" s="17" t="s">
        <v>61</v>
      </c>
      <c r="T126" s="21">
        <v>54.65</v>
      </c>
      <c r="U126" s="21">
        <v>1</v>
      </c>
      <c r="V126" s="21">
        <v>1.2</v>
      </c>
      <c r="W126" s="21">
        <v>6.4000000000000001E-2</v>
      </c>
      <c r="X126" s="21">
        <f t="shared" si="5"/>
        <v>1.2</v>
      </c>
      <c r="Y126" s="21">
        <f t="shared" si="5"/>
        <v>6.4000000000000001E-2</v>
      </c>
      <c r="Z126" s="21">
        <v>0.41099999999999998</v>
      </c>
      <c r="AA126" s="22">
        <v>1.3795377091098799</v>
      </c>
      <c r="AB126">
        <f t="shared" si="6"/>
        <v>3185</v>
      </c>
      <c r="AC126">
        <f t="shared" si="7"/>
        <v>8</v>
      </c>
      <c r="AD126">
        <f t="shared" si="8"/>
        <v>0.4</v>
      </c>
      <c r="AE126">
        <f>'TP Factors'!$D$5</f>
        <v>0.88209793191670816</v>
      </c>
      <c r="AF126">
        <f t="shared" si="9"/>
        <v>0.4</v>
      </c>
    </row>
    <row r="127" spans="1:32">
      <c r="A127" s="17" t="s">
        <v>56</v>
      </c>
      <c r="B127" s="17">
        <v>14</v>
      </c>
      <c r="C127" s="17" t="s">
        <v>57</v>
      </c>
      <c r="D127" s="18">
        <v>33.47</v>
      </c>
      <c r="E127" s="17" t="s">
        <v>58</v>
      </c>
      <c r="F127" s="17">
        <v>3456</v>
      </c>
      <c r="G127" s="19">
        <v>30.5</v>
      </c>
      <c r="H127" s="17" t="s">
        <v>59</v>
      </c>
      <c r="I127" s="17" t="s">
        <v>60</v>
      </c>
      <c r="J127" s="17">
        <v>9253</v>
      </c>
      <c r="K127" s="20">
        <v>1042.6658199200001</v>
      </c>
      <c r="L127" s="20">
        <v>66311.691683500001</v>
      </c>
      <c r="M127" s="18">
        <v>17.77</v>
      </c>
      <c r="N127" s="18">
        <v>4.68</v>
      </c>
      <c r="O127" s="17">
        <v>38667</v>
      </c>
      <c r="P127" s="17">
        <v>37712</v>
      </c>
      <c r="Q127" s="21">
        <v>38667</v>
      </c>
      <c r="R127" s="21">
        <v>3100</v>
      </c>
      <c r="S127" s="17" t="s">
        <v>61</v>
      </c>
      <c r="T127" s="21">
        <v>54.65</v>
      </c>
      <c r="U127" s="21">
        <v>1</v>
      </c>
      <c r="V127" s="21">
        <v>1.2</v>
      </c>
      <c r="W127" s="21">
        <v>6.4000000000000001E-2</v>
      </c>
      <c r="X127" s="21">
        <f t="shared" si="5"/>
        <v>1.2</v>
      </c>
      <c r="Y127" s="21">
        <f t="shared" si="5"/>
        <v>6.4000000000000001E-2</v>
      </c>
      <c r="Z127" s="21">
        <v>0.41099999999999998</v>
      </c>
      <c r="AA127" s="22">
        <v>16.335490353899999</v>
      </c>
      <c r="AB127">
        <f t="shared" si="6"/>
        <v>37715</v>
      </c>
      <c r="AC127">
        <f t="shared" si="7"/>
        <v>100</v>
      </c>
      <c r="AD127">
        <f t="shared" si="8"/>
        <v>5.3</v>
      </c>
      <c r="AE127">
        <f>'TP Factors'!$D$5</f>
        <v>0.88209793191670816</v>
      </c>
      <c r="AF127">
        <f t="shared" si="9"/>
        <v>4.7</v>
      </c>
    </row>
    <row r="128" spans="1:32">
      <c r="A128" s="17" t="s">
        <v>56</v>
      </c>
      <c r="B128" s="17">
        <v>14</v>
      </c>
      <c r="C128" s="17" t="s">
        <v>57</v>
      </c>
      <c r="D128" s="18">
        <v>33.47</v>
      </c>
      <c r="E128" s="17" t="s">
        <v>58</v>
      </c>
      <c r="F128" s="17">
        <v>3456</v>
      </c>
      <c r="G128" s="19">
        <v>0</v>
      </c>
      <c r="H128" s="17" t="s">
        <v>59</v>
      </c>
      <c r="I128" s="17" t="s">
        <v>60</v>
      </c>
      <c r="J128" s="17">
        <v>11345</v>
      </c>
      <c r="K128" s="20">
        <v>3389.6945538</v>
      </c>
      <c r="L128" s="20">
        <v>71909.867840499996</v>
      </c>
      <c r="M128" s="18">
        <v>0</v>
      </c>
      <c r="N128" s="18">
        <v>0</v>
      </c>
      <c r="O128" s="17">
        <v>41496</v>
      </c>
      <c r="P128" s="17">
        <v>40510</v>
      </c>
      <c r="Q128" s="21">
        <v>41496</v>
      </c>
      <c r="R128" s="21">
        <v>3100</v>
      </c>
      <c r="S128" s="17" t="s">
        <v>61</v>
      </c>
      <c r="T128" s="21">
        <v>54.65</v>
      </c>
      <c r="U128" s="21">
        <v>1</v>
      </c>
      <c r="V128" s="21">
        <v>1.2</v>
      </c>
      <c r="W128" s="21">
        <v>6.4000000000000001E-2</v>
      </c>
      <c r="X128" s="21">
        <f t="shared" si="5"/>
        <v>1.2</v>
      </c>
      <c r="Y128" s="21">
        <f t="shared" si="5"/>
        <v>6.4000000000000001E-2</v>
      </c>
      <c r="Z128" s="21">
        <v>0.41099999999999998</v>
      </c>
      <c r="AA128" s="22">
        <v>6.3209709095557398E-2</v>
      </c>
      <c r="AB128">
        <f t="shared" si="6"/>
        <v>146</v>
      </c>
      <c r="AC128">
        <f t="shared" si="7"/>
        <v>0</v>
      </c>
      <c r="AD128">
        <f t="shared" si="8"/>
        <v>0</v>
      </c>
      <c r="AE128">
        <f>'TP Factors'!$D$5</f>
        <v>0.88209793191670816</v>
      </c>
      <c r="AF128">
        <f t="shared" si="9"/>
        <v>0</v>
      </c>
    </row>
    <row r="129" spans="1:32">
      <c r="A129" s="17" t="s">
        <v>56</v>
      </c>
      <c r="B129" s="17">
        <v>14</v>
      </c>
      <c r="C129" s="17" t="s">
        <v>57</v>
      </c>
      <c r="D129" s="18">
        <v>33.47</v>
      </c>
      <c r="E129" s="17" t="s">
        <v>58</v>
      </c>
      <c r="F129" s="17">
        <v>3456</v>
      </c>
      <c r="G129" s="19">
        <v>0</v>
      </c>
      <c r="H129" s="17" t="s">
        <v>59</v>
      </c>
      <c r="I129" s="17" t="s">
        <v>60</v>
      </c>
      <c r="J129" s="17">
        <v>5289</v>
      </c>
      <c r="K129" s="20">
        <v>1675.84878923</v>
      </c>
      <c r="L129" s="20">
        <v>33525.679635699998</v>
      </c>
      <c r="M129" s="18">
        <v>0</v>
      </c>
      <c r="N129" s="18">
        <v>0</v>
      </c>
      <c r="O129" s="17">
        <v>41605</v>
      </c>
      <c r="P129" s="17">
        <v>40619</v>
      </c>
      <c r="Q129" s="21">
        <v>41605</v>
      </c>
      <c r="R129" s="21">
        <v>3100</v>
      </c>
      <c r="S129" s="17" t="s">
        <v>61</v>
      </c>
      <c r="T129" s="21">
        <v>54.65</v>
      </c>
      <c r="U129" s="21">
        <v>1</v>
      </c>
      <c r="V129" s="21">
        <v>1.2</v>
      </c>
      <c r="W129" s="21">
        <v>6.4000000000000001E-2</v>
      </c>
      <c r="X129" s="21">
        <f t="shared" si="5"/>
        <v>1.2</v>
      </c>
      <c r="Y129" s="21">
        <f t="shared" si="5"/>
        <v>6.4000000000000001E-2</v>
      </c>
      <c r="Z129" s="21">
        <v>0.41099999999999998</v>
      </c>
      <c r="AA129" s="22">
        <v>2.9966269144892101E-3</v>
      </c>
      <c r="AB129">
        <f t="shared" si="6"/>
        <v>7</v>
      </c>
      <c r="AC129">
        <f t="shared" si="7"/>
        <v>0</v>
      </c>
      <c r="AD129">
        <f t="shared" si="8"/>
        <v>0</v>
      </c>
      <c r="AE129">
        <f>'TP Factors'!$D$5</f>
        <v>0.88209793191670816</v>
      </c>
      <c r="AF129">
        <f t="shared" si="9"/>
        <v>0</v>
      </c>
    </row>
    <row r="130" spans="1:32">
      <c r="A130" s="17" t="s">
        <v>56</v>
      </c>
      <c r="B130" s="17">
        <v>14</v>
      </c>
      <c r="C130" s="17" t="s">
        <v>57</v>
      </c>
      <c r="D130" s="18">
        <v>33.47</v>
      </c>
      <c r="E130" s="17" t="s">
        <v>58</v>
      </c>
      <c r="F130" s="17">
        <v>3456</v>
      </c>
      <c r="G130" s="19">
        <v>30.5</v>
      </c>
      <c r="H130" s="17" t="s">
        <v>59</v>
      </c>
      <c r="I130" s="17" t="s">
        <v>60</v>
      </c>
      <c r="J130" s="17">
        <v>7</v>
      </c>
      <c r="K130" s="20">
        <v>50.664638690499999</v>
      </c>
      <c r="L130" s="20">
        <v>49.4466096994</v>
      </c>
      <c r="M130" s="18">
        <v>0.01</v>
      </c>
      <c r="N130" s="18">
        <v>0</v>
      </c>
      <c r="O130" s="17">
        <v>41621</v>
      </c>
      <c r="P130" s="17">
        <v>40634</v>
      </c>
      <c r="Q130" s="21">
        <v>41621</v>
      </c>
      <c r="R130" s="21">
        <v>3100</v>
      </c>
      <c r="S130" s="17" t="s">
        <v>61</v>
      </c>
      <c r="T130" s="21">
        <v>54.65</v>
      </c>
      <c r="U130" s="21">
        <v>1</v>
      </c>
      <c r="V130" s="21">
        <v>1.2</v>
      </c>
      <c r="W130" s="21">
        <v>6.4000000000000001E-2</v>
      </c>
      <c r="X130" s="21">
        <f t="shared" si="5"/>
        <v>1.2</v>
      </c>
      <c r="Y130" s="21">
        <f t="shared" si="5"/>
        <v>6.4000000000000001E-2</v>
      </c>
      <c r="Z130" s="21">
        <v>0.41099999999999998</v>
      </c>
      <c r="AA130" s="22">
        <v>1.22184744720706E-2</v>
      </c>
      <c r="AB130">
        <f t="shared" si="6"/>
        <v>28</v>
      </c>
      <c r="AC130">
        <f t="shared" si="7"/>
        <v>0</v>
      </c>
      <c r="AD130">
        <f t="shared" si="8"/>
        <v>0</v>
      </c>
      <c r="AE130">
        <f>'TP Factors'!$D$5</f>
        <v>0.88209793191670816</v>
      </c>
      <c r="AF130">
        <f t="shared" si="9"/>
        <v>0</v>
      </c>
    </row>
    <row r="131" spans="1:32">
      <c r="A131" s="17" t="s">
        <v>56</v>
      </c>
      <c r="B131" s="17">
        <v>14</v>
      </c>
      <c r="C131" s="17" t="s">
        <v>57</v>
      </c>
      <c r="D131" s="18">
        <v>33.47</v>
      </c>
      <c r="E131" s="17" t="s">
        <v>58</v>
      </c>
      <c r="F131" s="17">
        <v>3456</v>
      </c>
      <c r="G131" s="19">
        <v>0</v>
      </c>
      <c r="H131" s="17" t="s">
        <v>59</v>
      </c>
      <c r="I131" s="17" t="s">
        <v>60</v>
      </c>
      <c r="J131" s="17">
        <v>28</v>
      </c>
      <c r="K131" s="20">
        <v>91.943072154000006</v>
      </c>
      <c r="L131" s="20">
        <v>174.70742883</v>
      </c>
      <c r="M131" s="18">
        <v>0</v>
      </c>
      <c r="N131" s="18">
        <v>0</v>
      </c>
      <c r="O131" s="17">
        <v>41642</v>
      </c>
      <c r="P131" s="17">
        <v>40655</v>
      </c>
      <c r="Q131" s="21">
        <v>41642</v>
      </c>
      <c r="R131" s="21">
        <v>3100</v>
      </c>
      <c r="S131" s="17" t="s">
        <v>61</v>
      </c>
      <c r="T131" s="21">
        <v>54.65</v>
      </c>
      <c r="U131" s="21">
        <v>1</v>
      </c>
      <c r="V131" s="21">
        <v>1.2</v>
      </c>
      <c r="W131" s="21">
        <v>6.4000000000000001E-2</v>
      </c>
      <c r="X131" s="21">
        <f t="shared" ref="X131:Y194" si="10">V131</f>
        <v>1.2</v>
      </c>
      <c r="Y131" s="21">
        <f t="shared" si="10"/>
        <v>6.4000000000000001E-2</v>
      </c>
      <c r="Z131" s="21">
        <v>0.41099999999999998</v>
      </c>
      <c r="AA131" s="22">
        <v>1.945372480641E-3</v>
      </c>
      <c r="AB131">
        <f t="shared" ref="AB131:AB194" si="11">ROUND(AA131*Z131*T131*102.79,0)</f>
        <v>4</v>
      </c>
      <c r="AC131">
        <f t="shared" ref="AC131:AC194" si="12">ROUND(X131*AB131*0.002205,0)</f>
        <v>0</v>
      </c>
      <c r="AD131">
        <f t="shared" ref="AD131:AD194" si="13">ROUND(Y131*AB131*0.002205,1)</f>
        <v>0</v>
      </c>
      <c r="AE131">
        <f>'TP Factors'!$D$5</f>
        <v>0.88209793191670816</v>
      </c>
      <c r="AF131">
        <f t="shared" ref="AF131:AF194" si="14">ROUND(AD131*AE131,1)</f>
        <v>0</v>
      </c>
    </row>
    <row r="132" spans="1:32">
      <c r="A132" s="17" t="s">
        <v>56</v>
      </c>
      <c r="B132" s="17">
        <v>14</v>
      </c>
      <c r="C132" s="17" t="s">
        <v>57</v>
      </c>
      <c r="D132" s="18">
        <v>33.47</v>
      </c>
      <c r="E132" s="17" t="s">
        <v>58</v>
      </c>
      <c r="F132" s="17">
        <v>3456</v>
      </c>
      <c r="G132" s="19">
        <v>30.5</v>
      </c>
      <c r="H132" s="17" t="s">
        <v>59</v>
      </c>
      <c r="I132" s="17" t="s">
        <v>60</v>
      </c>
      <c r="J132" s="17">
        <v>1</v>
      </c>
      <c r="K132" s="20">
        <v>15.8811634191</v>
      </c>
      <c r="L132" s="20">
        <v>9.0031114900000002</v>
      </c>
      <c r="M132" s="18">
        <v>0</v>
      </c>
      <c r="N132" s="18">
        <v>0</v>
      </c>
      <c r="O132" s="17">
        <v>41673</v>
      </c>
      <c r="P132" s="17">
        <v>40685</v>
      </c>
      <c r="Q132" s="21">
        <v>41673</v>
      </c>
      <c r="R132" s="21">
        <v>3100</v>
      </c>
      <c r="S132" s="17" t="s">
        <v>61</v>
      </c>
      <c r="T132" s="21">
        <v>54.65</v>
      </c>
      <c r="U132" s="21">
        <v>1</v>
      </c>
      <c r="V132" s="21">
        <v>1.2</v>
      </c>
      <c r="W132" s="21">
        <v>6.4000000000000001E-2</v>
      </c>
      <c r="X132" s="21">
        <f t="shared" si="10"/>
        <v>1.2</v>
      </c>
      <c r="Y132" s="21">
        <f t="shared" si="10"/>
        <v>6.4000000000000001E-2</v>
      </c>
      <c r="Z132" s="21">
        <v>0.41099999999999998</v>
      </c>
      <c r="AA132" s="22">
        <v>2.1219148680337199E-3</v>
      </c>
      <c r="AB132">
        <f t="shared" si="11"/>
        <v>5</v>
      </c>
      <c r="AC132">
        <f t="shared" si="12"/>
        <v>0</v>
      </c>
      <c r="AD132">
        <f t="shared" si="13"/>
        <v>0</v>
      </c>
      <c r="AE132">
        <f>'TP Factors'!$D$5</f>
        <v>0.88209793191670816</v>
      </c>
      <c r="AF132">
        <f t="shared" si="14"/>
        <v>0</v>
      </c>
    </row>
    <row r="133" spans="1:32">
      <c r="A133" s="17" t="s">
        <v>56</v>
      </c>
      <c r="B133" s="17">
        <v>14</v>
      </c>
      <c r="C133" s="17" t="s">
        <v>57</v>
      </c>
      <c r="D133" s="18">
        <v>33.47</v>
      </c>
      <c r="E133" s="17" t="s">
        <v>58</v>
      </c>
      <c r="F133" s="17">
        <v>3456</v>
      </c>
      <c r="G133" s="19">
        <v>0</v>
      </c>
      <c r="H133" s="17" t="s">
        <v>59</v>
      </c>
      <c r="I133" s="17" t="s">
        <v>60</v>
      </c>
      <c r="J133" s="17">
        <v>2349</v>
      </c>
      <c r="K133" s="20">
        <v>1327.8145571699999</v>
      </c>
      <c r="L133" s="20">
        <v>14892.1217206</v>
      </c>
      <c r="M133" s="18">
        <v>0</v>
      </c>
      <c r="N133" s="18">
        <v>0</v>
      </c>
      <c r="O133" s="17">
        <v>39762</v>
      </c>
      <c r="P133" s="17">
        <v>38791</v>
      </c>
      <c r="Q133" s="21">
        <v>39762</v>
      </c>
      <c r="R133" s="21">
        <v>3100</v>
      </c>
      <c r="S133" s="17" t="s">
        <v>61</v>
      </c>
      <c r="T133" s="21">
        <v>54.65</v>
      </c>
      <c r="U133" s="21">
        <v>1</v>
      </c>
      <c r="V133" s="21">
        <v>1.2</v>
      </c>
      <c r="W133" s="21">
        <v>6.4000000000000001E-2</v>
      </c>
      <c r="X133" s="21">
        <f t="shared" si="10"/>
        <v>1.2</v>
      </c>
      <c r="Y133" s="21">
        <f t="shared" si="10"/>
        <v>6.4000000000000001E-2</v>
      </c>
      <c r="Z133" s="21">
        <v>0.41099999999999998</v>
      </c>
      <c r="AA133" s="22">
        <v>6.2144015465743999E-3</v>
      </c>
      <c r="AB133">
        <f t="shared" si="11"/>
        <v>14</v>
      </c>
      <c r="AC133">
        <f t="shared" si="12"/>
        <v>0</v>
      </c>
      <c r="AD133">
        <f t="shared" si="13"/>
        <v>0</v>
      </c>
      <c r="AE133">
        <f>'TP Factors'!$D$5</f>
        <v>0.88209793191670816</v>
      </c>
      <c r="AF133">
        <f t="shared" si="14"/>
        <v>0</v>
      </c>
    </row>
    <row r="134" spans="1:32">
      <c r="A134" s="17" t="s">
        <v>56</v>
      </c>
      <c r="B134" s="17">
        <v>14</v>
      </c>
      <c r="C134" s="17" t="s">
        <v>57</v>
      </c>
      <c r="D134" s="18">
        <v>33.47</v>
      </c>
      <c r="E134" s="17" t="s">
        <v>58</v>
      </c>
      <c r="F134" s="17">
        <v>3456</v>
      </c>
      <c r="G134" s="19">
        <v>3</v>
      </c>
      <c r="H134" s="17" t="s">
        <v>59</v>
      </c>
      <c r="I134" s="17" t="s">
        <v>60</v>
      </c>
      <c r="J134" s="17">
        <v>25552</v>
      </c>
      <c r="K134" s="20">
        <v>2833.5291167999999</v>
      </c>
      <c r="L134" s="20">
        <v>118828.737941</v>
      </c>
      <c r="M134" s="18">
        <v>17.89</v>
      </c>
      <c r="N134" s="18">
        <v>2.2999999999999998</v>
      </c>
      <c r="O134" s="17">
        <v>41031</v>
      </c>
      <c r="P134" s="17">
        <v>40051</v>
      </c>
      <c r="Q134" s="21">
        <v>41031</v>
      </c>
      <c r="R134" s="21">
        <v>3100</v>
      </c>
      <c r="S134" s="17" t="s">
        <v>61</v>
      </c>
      <c r="T134" s="21">
        <v>54.65</v>
      </c>
      <c r="U134" s="21">
        <v>1</v>
      </c>
      <c r="V134" s="21">
        <v>1.2</v>
      </c>
      <c r="W134" s="21">
        <v>6.4000000000000001E-2</v>
      </c>
      <c r="X134" s="21">
        <f t="shared" si="10"/>
        <v>1.2</v>
      </c>
      <c r="Y134" s="21">
        <f t="shared" si="10"/>
        <v>6.4000000000000001E-2</v>
      </c>
      <c r="Z134" s="21">
        <v>0.41099999999999998</v>
      </c>
      <c r="AA134" s="22">
        <v>3.6048255113442097E-2</v>
      </c>
      <c r="AB134">
        <f t="shared" si="11"/>
        <v>83</v>
      </c>
      <c r="AC134">
        <f t="shared" si="12"/>
        <v>0</v>
      </c>
      <c r="AD134">
        <f t="shared" si="13"/>
        <v>0</v>
      </c>
      <c r="AE134">
        <f>'TP Factors'!$D$5</f>
        <v>0.88209793191670816</v>
      </c>
      <c r="AF134">
        <f t="shared" si="14"/>
        <v>0</v>
      </c>
    </row>
    <row r="135" spans="1:32">
      <c r="A135" s="17" t="s">
        <v>56</v>
      </c>
      <c r="B135" s="17">
        <v>14</v>
      </c>
      <c r="C135" s="17" t="s">
        <v>57</v>
      </c>
      <c r="D135" s="18">
        <v>33.47</v>
      </c>
      <c r="E135" s="17" t="s">
        <v>58</v>
      </c>
      <c r="F135" s="17">
        <v>3456</v>
      </c>
      <c r="G135" s="19">
        <v>30.5</v>
      </c>
      <c r="H135" s="17" t="s">
        <v>59</v>
      </c>
      <c r="I135" s="17" t="s">
        <v>60</v>
      </c>
      <c r="J135" s="17">
        <v>14791</v>
      </c>
      <c r="K135" s="20">
        <v>2671.5290502799999</v>
      </c>
      <c r="L135" s="20">
        <v>106000.266087</v>
      </c>
      <c r="M135" s="18">
        <v>28.4</v>
      </c>
      <c r="N135" s="18">
        <v>7.48</v>
      </c>
      <c r="O135" s="17">
        <v>41192</v>
      </c>
      <c r="P135" s="17">
        <v>40208</v>
      </c>
      <c r="Q135" s="21">
        <v>41192</v>
      </c>
      <c r="R135" s="21">
        <v>3100</v>
      </c>
      <c r="S135" s="17" t="s">
        <v>61</v>
      </c>
      <c r="T135" s="21">
        <v>54.65</v>
      </c>
      <c r="U135" s="21">
        <v>1</v>
      </c>
      <c r="V135" s="21">
        <v>1.2</v>
      </c>
      <c r="W135" s="21">
        <v>6.4000000000000001E-2</v>
      </c>
      <c r="X135" s="21">
        <f t="shared" si="10"/>
        <v>1.2</v>
      </c>
      <c r="Y135" s="21">
        <f t="shared" si="10"/>
        <v>6.4000000000000001E-2</v>
      </c>
      <c r="Z135" s="21">
        <v>0.41099999999999998</v>
      </c>
      <c r="AA135" s="22">
        <v>2.7783434893852998</v>
      </c>
      <c r="AB135">
        <f t="shared" si="11"/>
        <v>6415</v>
      </c>
      <c r="AC135">
        <f t="shared" si="12"/>
        <v>17</v>
      </c>
      <c r="AD135">
        <f t="shared" si="13"/>
        <v>0.9</v>
      </c>
      <c r="AE135">
        <f>'TP Factors'!$D$5</f>
        <v>0.88209793191670816</v>
      </c>
      <c r="AF135">
        <f t="shared" si="14"/>
        <v>0.8</v>
      </c>
    </row>
    <row r="136" spans="1:32">
      <c r="A136" s="17" t="s">
        <v>56</v>
      </c>
      <c r="B136" s="17">
        <v>14</v>
      </c>
      <c r="C136" s="17" t="s">
        <v>57</v>
      </c>
      <c r="D136" s="18">
        <v>33.47</v>
      </c>
      <c r="E136" s="17" t="s">
        <v>58</v>
      </c>
      <c r="F136" s="17">
        <v>3456</v>
      </c>
      <c r="G136" s="19">
        <v>0</v>
      </c>
      <c r="H136" s="17" t="s">
        <v>59</v>
      </c>
      <c r="I136" s="17" t="s">
        <v>60</v>
      </c>
      <c r="J136" s="17">
        <v>1163</v>
      </c>
      <c r="K136" s="20">
        <v>406.78671611499999</v>
      </c>
      <c r="L136" s="20">
        <v>7374.5726518900001</v>
      </c>
      <c r="M136" s="18">
        <v>0</v>
      </c>
      <c r="N136" s="18">
        <v>0</v>
      </c>
      <c r="O136" s="17">
        <v>41369</v>
      </c>
      <c r="P136" s="17">
        <v>40385</v>
      </c>
      <c r="Q136" s="21">
        <v>41369</v>
      </c>
      <c r="R136" s="21">
        <v>3100</v>
      </c>
      <c r="S136" s="17" t="s">
        <v>61</v>
      </c>
      <c r="T136" s="21">
        <v>54.65</v>
      </c>
      <c r="U136" s="21">
        <v>1</v>
      </c>
      <c r="V136" s="21">
        <v>1.2</v>
      </c>
      <c r="W136" s="21">
        <v>6.4000000000000001E-2</v>
      </c>
      <c r="X136" s="21">
        <f t="shared" si="10"/>
        <v>1.2</v>
      </c>
      <c r="Y136" s="21">
        <f t="shared" si="10"/>
        <v>6.4000000000000001E-2</v>
      </c>
      <c r="Z136" s="21">
        <v>0.41099999999999998</v>
      </c>
      <c r="AA136" s="22">
        <v>1.416822878273E-5</v>
      </c>
      <c r="AB136">
        <f t="shared" si="11"/>
        <v>0</v>
      </c>
      <c r="AC136">
        <f t="shared" si="12"/>
        <v>0</v>
      </c>
      <c r="AD136">
        <f t="shared" si="13"/>
        <v>0</v>
      </c>
      <c r="AE136">
        <f>'TP Factors'!$D$5</f>
        <v>0.88209793191670816</v>
      </c>
      <c r="AF136">
        <f t="shared" si="14"/>
        <v>0</v>
      </c>
    </row>
    <row r="137" spans="1:32">
      <c r="A137" s="17" t="s">
        <v>56</v>
      </c>
      <c r="B137" s="17">
        <v>14</v>
      </c>
      <c r="C137" s="17" t="s">
        <v>57</v>
      </c>
      <c r="D137" s="18">
        <v>33.47</v>
      </c>
      <c r="E137" s="17" t="s">
        <v>58</v>
      </c>
      <c r="F137" s="17">
        <v>3456</v>
      </c>
      <c r="G137" s="19">
        <v>0</v>
      </c>
      <c r="H137" s="17" t="s">
        <v>59</v>
      </c>
      <c r="I137" s="17" t="s">
        <v>60</v>
      </c>
      <c r="J137" s="17">
        <v>576</v>
      </c>
      <c r="K137" s="20">
        <v>290.49055535600002</v>
      </c>
      <c r="L137" s="20">
        <v>3650.29931859</v>
      </c>
      <c r="M137" s="18">
        <v>0</v>
      </c>
      <c r="N137" s="18">
        <v>0</v>
      </c>
      <c r="O137" s="17">
        <v>41393</v>
      </c>
      <c r="P137" s="17">
        <v>40409</v>
      </c>
      <c r="Q137" s="21">
        <v>41393</v>
      </c>
      <c r="R137" s="21">
        <v>3100</v>
      </c>
      <c r="S137" s="17" t="s">
        <v>61</v>
      </c>
      <c r="T137" s="21">
        <v>54.65</v>
      </c>
      <c r="U137" s="21">
        <v>1</v>
      </c>
      <c r="V137" s="21">
        <v>1.2</v>
      </c>
      <c r="W137" s="21">
        <v>6.4000000000000001E-2</v>
      </c>
      <c r="X137" s="21">
        <f t="shared" si="10"/>
        <v>1.2</v>
      </c>
      <c r="Y137" s="21">
        <f t="shared" si="10"/>
        <v>6.4000000000000001E-2</v>
      </c>
      <c r="Z137" s="21">
        <v>0.41099999999999998</v>
      </c>
      <c r="AA137" s="22">
        <v>4.7966961112282901E-3</v>
      </c>
      <c r="AB137">
        <f t="shared" si="11"/>
        <v>11</v>
      </c>
      <c r="AC137">
        <f t="shared" si="12"/>
        <v>0</v>
      </c>
      <c r="AD137">
        <f t="shared" si="13"/>
        <v>0</v>
      </c>
      <c r="AE137">
        <f>'TP Factors'!$D$5</f>
        <v>0.88209793191670816</v>
      </c>
      <c r="AF137">
        <f t="shared" si="14"/>
        <v>0</v>
      </c>
    </row>
    <row r="138" spans="1:32">
      <c r="A138" s="17" t="s">
        <v>56</v>
      </c>
      <c r="B138" s="17">
        <v>14</v>
      </c>
      <c r="C138" s="17" t="s">
        <v>57</v>
      </c>
      <c r="D138" s="18">
        <v>33.47</v>
      </c>
      <c r="E138" s="17" t="s">
        <v>58</v>
      </c>
      <c r="F138" s="17">
        <v>3456</v>
      </c>
      <c r="G138" s="19">
        <v>30.5</v>
      </c>
      <c r="H138" s="17" t="s">
        <v>59</v>
      </c>
      <c r="I138" s="17" t="s">
        <v>60</v>
      </c>
      <c r="J138" s="17">
        <v>7653</v>
      </c>
      <c r="K138" s="20">
        <v>1896.75842025</v>
      </c>
      <c r="L138" s="20">
        <v>54846.0835773</v>
      </c>
      <c r="M138" s="18">
        <v>14.69</v>
      </c>
      <c r="N138" s="18">
        <v>3.87</v>
      </c>
      <c r="O138" s="17">
        <v>41413</v>
      </c>
      <c r="P138" s="17">
        <v>40429</v>
      </c>
      <c r="Q138" s="21">
        <v>41413</v>
      </c>
      <c r="R138" s="21">
        <v>3100</v>
      </c>
      <c r="S138" s="17" t="s">
        <v>61</v>
      </c>
      <c r="T138" s="21">
        <v>54.65</v>
      </c>
      <c r="U138" s="21">
        <v>1</v>
      </c>
      <c r="V138" s="21">
        <v>1.2</v>
      </c>
      <c r="W138" s="21">
        <v>6.4000000000000001E-2</v>
      </c>
      <c r="X138" s="21">
        <f t="shared" si="10"/>
        <v>1.2</v>
      </c>
      <c r="Y138" s="21">
        <f t="shared" si="10"/>
        <v>6.4000000000000001E-2</v>
      </c>
      <c r="Z138" s="21">
        <v>0.41099999999999998</v>
      </c>
      <c r="AA138" s="22">
        <v>12.649237838299999</v>
      </c>
      <c r="AB138">
        <f t="shared" si="11"/>
        <v>29204</v>
      </c>
      <c r="AC138">
        <f t="shared" si="12"/>
        <v>77</v>
      </c>
      <c r="AD138">
        <f t="shared" si="13"/>
        <v>4.0999999999999996</v>
      </c>
      <c r="AE138">
        <f>'TP Factors'!$D$5</f>
        <v>0.88209793191670816</v>
      </c>
      <c r="AF138">
        <f t="shared" si="14"/>
        <v>3.6</v>
      </c>
    </row>
    <row r="139" spans="1:32">
      <c r="A139" s="17" t="s">
        <v>56</v>
      </c>
      <c r="B139" s="17">
        <v>14</v>
      </c>
      <c r="C139" s="17" t="s">
        <v>57</v>
      </c>
      <c r="D139" s="18">
        <v>33.47</v>
      </c>
      <c r="E139" s="17" t="s">
        <v>58</v>
      </c>
      <c r="F139" s="17">
        <v>3456</v>
      </c>
      <c r="G139" s="19">
        <v>0</v>
      </c>
      <c r="H139" s="17" t="s">
        <v>59</v>
      </c>
      <c r="I139" s="17" t="s">
        <v>60</v>
      </c>
      <c r="J139" s="17">
        <v>137</v>
      </c>
      <c r="K139" s="20">
        <v>145.02942812399999</v>
      </c>
      <c r="L139" s="20">
        <v>868.224655794</v>
      </c>
      <c r="M139" s="18">
        <v>0</v>
      </c>
      <c r="N139" s="18">
        <v>0</v>
      </c>
      <c r="O139" s="17">
        <v>41417</v>
      </c>
      <c r="P139" s="17">
        <v>40432</v>
      </c>
      <c r="Q139" s="21">
        <v>41417</v>
      </c>
      <c r="R139" s="21">
        <v>3100</v>
      </c>
      <c r="S139" s="17" t="s">
        <v>61</v>
      </c>
      <c r="T139" s="21">
        <v>54.65</v>
      </c>
      <c r="U139" s="21">
        <v>1</v>
      </c>
      <c r="V139" s="21">
        <v>1.2</v>
      </c>
      <c r="W139" s="21">
        <v>6.4000000000000001E-2</v>
      </c>
      <c r="X139" s="21">
        <f t="shared" si="10"/>
        <v>1.2</v>
      </c>
      <c r="Y139" s="21">
        <f t="shared" si="10"/>
        <v>6.4000000000000001E-2</v>
      </c>
      <c r="Z139" s="21">
        <v>0.41099999999999998</v>
      </c>
      <c r="AA139" s="22">
        <v>2.896763512727E-5</v>
      </c>
      <c r="AB139">
        <f t="shared" si="11"/>
        <v>0</v>
      </c>
      <c r="AC139">
        <f t="shared" si="12"/>
        <v>0</v>
      </c>
      <c r="AD139">
        <f t="shared" si="13"/>
        <v>0</v>
      </c>
      <c r="AE139">
        <f>'TP Factors'!$D$5</f>
        <v>0.88209793191670816</v>
      </c>
      <c r="AF139">
        <f t="shared" si="14"/>
        <v>0</v>
      </c>
    </row>
    <row r="140" spans="1:32">
      <c r="A140" s="17" t="s">
        <v>56</v>
      </c>
      <c r="B140" s="17">
        <v>14</v>
      </c>
      <c r="C140" s="17" t="s">
        <v>57</v>
      </c>
      <c r="D140" s="18">
        <v>33.47</v>
      </c>
      <c r="E140" s="17" t="s">
        <v>58</v>
      </c>
      <c r="F140" s="17">
        <v>3456</v>
      </c>
      <c r="G140" s="19">
        <v>30.5</v>
      </c>
      <c r="H140" s="17" t="s">
        <v>59</v>
      </c>
      <c r="I140" s="17" t="s">
        <v>60</v>
      </c>
      <c r="J140" s="17">
        <v>870</v>
      </c>
      <c r="K140" s="20">
        <v>397.88701821299998</v>
      </c>
      <c r="L140" s="20">
        <v>6232.51391375</v>
      </c>
      <c r="M140" s="18">
        <v>1.67</v>
      </c>
      <c r="N140" s="18">
        <v>0.44</v>
      </c>
      <c r="O140" s="17">
        <v>41441</v>
      </c>
      <c r="P140" s="17">
        <v>40456</v>
      </c>
      <c r="Q140" s="21">
        <v>41441</v>
      </c>
      <c r="R140" s="21">
        <v>3100</v>
      </c>
      <c r="S140" s="17" t="s">
        <v>61</v>
      </c>
      <c r="T140" s="21">
        <v>54.65</v>
      </c>
      <c r="U140" s="21">
        <v>1</v>
      </c>
      <c r="V140" s="21">
        <v>1.2</v>
      </c>
      <c r="W140" s="21">
        <v>6.4000000000000001E-2</v>
      </c>
      <c r="X140" s="21">
        <f t="shared" si="10"/>
        <v>1.2</v>
      </c>
      <c r="Y140" s="21">
        <f t="shared" si="10"/>
        <v>6.4000000000000001E-2</v>
      </c>
      <c r="Z140" s="21">
        <v>0.41099999999999998</v>
      </c>
      <c r="AA140" s="22">
        <v>1.49457382957133</v>
      </c>
      <c r="AB140">
        <f t="shared" si="11"/>
        <v>3451</v>
      </c>
      <c r="AC140">
        <f t="shared" si="12"/>
        <v>9</v>
      </c>
      <c r="AD140">
        <f t="shared" si="13"/>
        <v>0.5</v>
      </c>
      <c r="AE140">
        <f>'TP Factors'!$D$5</f>
        <v>0.88209793191670816</v>
      </c>
      <c r="AF140">
        <f t="shared" si="14"/>
        <v>0.4</v>
      </c>
    </row>
    <row r="141" spans="1:32">
      <c r="A141" s="17" t="s">
        <v>56</v>
      </c>
      <c r="B141" s="17">
        <v>14</v>
      </c>
      <c r="C141" s="17" t="s">
        <v>57</v>
      </c>
      <c r="D141" s="18">
        <v>33.47</v>
      </c>
      <c r="E141" s="17" t="s">
        <v>58</v>
      </c>
      <c r="F141" s="17">
        <v>3456</v>
      </c>
      <c r="G141" s="19">
        <v>3</v>
      </c>
      <c r="H141" s="17" t="s">
        <v>59</v>
      </c>
      <c r="I141" s="17" t="s">
        <v>60</v>
      </c>
      <c r="J141" s="17">
        <v>963</v>
      </c>
      <c r="K141" s="20">
        <v>481.38028393899998</v>
      </c>
      <c r="L141" s="20">
        <v>4477.5131821499999</v>
      </c>
      <c r="M141" s="18">
        <v>0.67</v>
      </c>
      <c r="N141" s="18">
        <v>0.09</v>
      </c>
      <c r="O141" s="17">
        <v>41574</v>
      </c>
      <c r="P141" s="17">
        <v>40588</v>
      </c>
      <c r="Q141" s="21">
        <v>41574</v>
      </c>
      <c r="R141" s="21">
        <v>3100</v>
      </c>
      <c r="S141" s="17" t="s">
        <v>61</v>
      </c>
      <c r="T141" s="21">
        <v>54.65</v>
      </c>
      <c r="U141" s="21">
        <v>1</v>
      </c>
      <c r="V141" s="21">
        <v>1.2</v>
      </c>
      <c r="W141" s="21">
        <v>6.4000000000000001E-2</v>
      </c>
      <c r="X141" s="21">
        <f t="shared" si="10"/>
        <v>1.2</v>
      </c>
      <c r="Y141" s="21">
        <f t="shared" si="10"/>
        <v>6.4000000000000001E-2</v>
      </c>
      <c r="Z141" s="21">
        <v>0.41099999999999998</v>
      </c>
      <c r="AA141" s="22">
        <v>3.0672946842631301E-2</v>
      </c>
      <c r="AB141">
        <f t="shared" si="11"/>
        <v>71</v>
      </c>
      <c r="AC141">
        <f t="shared" si="12"/>
        <v>0</v>
      </c>
      <c r="AD141">
        <f t="shared" si="13"/>
        <v>0</v>
      </c>
      <c r="AE141">
        <f>'TP Factors'!$D$5</f>
        <v>0.88209793191670816</v>
      </c>
      <c r="AF141">
        <f t="shared" si="14"/>
        <v>0</v>
      </c>
    </row>
    <row r="142" spans="1:32">
      <c r="A142" s="17" t="s">
        <v>56</v>
      </c>
      <c r="B142" s="17">
        <v>14</v>
      </c>
      <c r="C142" s="17" t="s">
        <v>57</v>
      </c>
      <c r="D142" s="18">
        <v>33.47</v>
      </c>
      <c r="E142" s="17" t="s">
        <v>58</v>
      </c>
      <c r="F142" s="17">
        <v>3456</v>
      </c>
      <c r="G142" s="19">
        <v>30.5</v>
      </c>
      <c r="H142" s="17" t="s">
        <v>59</v>
      </c>
      <c r="I142" s="17" t="s">
        <v>60</v>
      </c>
      <c r="J142" s="17">
        <v>901</v>
      </c>
      <c r="K142" s="20">
        <v>809.66901602200005</v>
      </c>
      <c r="L142" s="20">
        <v>6460.0166419400002</v>
      </c>
      <c r="M142" s="18">
        <v>1.73</v>
      </c>
      <c r="N142" s="18">
        <v>0.46</v>
      </c>
      <c r="O142" s="17">
        <v>41745</v>
      </c>
      <c r="P142" s="17">
        <v>40757</v>
      </c>
      <c r="Q142" s="21">
        <v>41745</v>
      </c>
      <c r="R142" s="21">
        <v>3100</v>
      </c>
      <c r="S142" s="17" t="s">
        <v>61</v>
      </c>
      <c r="T142" s="21">
        <v>54.65</v>
      </c>
      <c r="U142" s="21">
        <v>1</v>
      </c>
      <c r="V142" s="21">
        <v>1.2</v>
      </c>
      <c r="W142" s="21">
        <v>6.4000000000000001E-2</v>
      </c>
      <c r="X142" s="21">
        <f t="shared" si="10"/>
        <v>1.2</v>
      </c>
      <c r="Y142" s="21">
        <f t="shared" si="10"/>
        <v>6.4000000000000001E-2</v>
      </c>
      <c r="Z142" s="21">
        <v>0.41099999999999998</v>
      </c>
      <c r="AA142" s="22">
        <v>0.93105212022918704</v>
      </c>
      <c r="AB142">
        <f t="shared" si="11"/>
        <v>2150</v>
      </c>
      <c r="AC142">
        <f t="shared" si="12"/>
        <v>6</v>
      </c>
      <c r="AD142">
        <f t="shared" si="13"/>
        <v>0.3</v>
      </c>
      <c r="AE142">
        <f>'TP Factors'!$D$5</f>
        <v>0.88209793191670816</v>
      </c>
      <c r="AF142">
        <f t="shared" si="14"/>
        <v>0.3</v>
      </c>
    </row>
    <row r="143" spans="1:32">
      <c r="A143" s="17" t="s">
        <v>56</v>
      </c>
      <c r="B143" s="17">
        <v>14</v>
      </c>
      <c r="C143" s="17" t="s">
        <v>57</v>
      </c>
      <c r="D143" s="18">
        <v>33.47</v>
      </c>
      <c r="E143" s="17" t="s">
        <v>58</v>
      </c>
      <c r="F143" s="17">
        <v>3456</v>
      </c>
      <c r="G143" s="19">
        <v>30.5</v>
      </c>
      <c r="H143" s="17" t="s">
        <v>59</v>
      </c>
      <c r="I143" s="17" t="s">
        <v>60</v>
      </c>
      <c r="J143" s="17">
        <v>420</v>
      </c>
      <c r="K143" s="20">
        <v>225.17434176200001</v>
      </c>
      <c r="L143" s="20">
        <v>3011.1190074000001</v>
      </c>
      <c r="M143" s="18">
        <v>0.81</v>
      </c>
      <c r="N143" s="18">
        <v>0.21</v>
      </c>
      <c r="O143" s="17">
        <v>38620</v>
      </c>
      <c r="P143" s="17">
        <v>37665</v>
      </c>
      <c r="Q143" s="21">
        <v>38620</v>
      </c>
      <c r="R143" s="21">
        <v>3100</v>
      </c>
      <c r="S143" s="17" t="s">
        <v>61</v>
      </c>
      <c r="T143" s="21">
        <v>54.65</v>
      </c>
      <c r="U143" s="21">
        <v>1</v>
      </c>
      <c r="V143" s="21">
        <v>1.2</v>
      </c>
      <c r="W143" s="21">
        <v>6.4000000000000001E-2</v>
      </c>
      <c r="X143" s="21">
        <f t="shared" si="10"/>
        <v>1.2</v>
      </c>
      <c r="Y143" s="21">
        <f t="shared" si="10"/>
        <v>6.4000000000000001E-2</v>
      </c>
      <c r="Z143" s="21">
        <v>0.41099999999999998</v>
      </c>
      <c r="AA143" s="22">
        <v>0.74185570700648695</v>
      </c>
      <c r="AB143">
        <f t="shared" si="11"/>
        <v>1713</v>
      </c>
      <c r="AC143">
        <f t="shared" si="12"/>
        <v>5</v>
      </c>
      <c r="AD143">
        <f t="shared" si="13"/>
        <v>0.2</v>
      </c>
      <c r="AE143">
        <f>'TP Factors'!$D$5</f>
        <v>0.88209793191670816</v>
      </c>
      <c r="AF143">
        <f t="shared" si="14"/>
        <v>0.2</v>
      </c>
    </row>
    <row r="144" spans="1:32">
      <c r="A144" s="17" t="s">
        <v>56</v>
      </c>
      <c r="B144" s="17">
        <v>14</v>
      </c>
      <c r="C144" s="17" t="s">
        <v>57</v>
      </c>
      <c r="D144" s="18">
        <v>33.47</v>
      </c>
      <c r="E144" s="17" t="s">
        <v>58</v>
      </c>
      <c r="F144" s="17">
        <v>3456</v>
      </c>
      <c r="G144" s="19">
        <v>0</v>
      </c>
      <c r="H144" s="17" t="s">
        <v>59</v>
      </c>
      <c r="I144" s="17" t="s">
        <v>60</v>
      </c>
      <c r="J144" s="17">
        <v>22621</v>
      </c>
      <c r="K144" s="20">
        <v>3000.9877178299998</v>
      </c>
      <c r="L144" s="20">
        <v>143386.833197</v>
      </c>
      <c r="M144" s="18">
        <v>0</v>
      </c>
      <c r="N144" s="18">
        <v>0</v>
      </c>
      <c r="O144" s="17">
        <v>41182</v>
      </c>
      <c r="P144" s="17">
        <v>40198</v>
      </c>
      <c r="Q144" s="21">
        <v>41182</v>
      </c>
      <c r="R144" s="21">
        <v>3100</v>
      </c>
      <c r="S144" s="17" t="s">
        <v>61</v>
      </c>
      <c r="T144" s="21">
        <v>54.65</v>
      </c>
      <c r="U144" s="21">
        <v>1</v>
      </c>
      <c r="V144" s="21">
        <v>1.2</v>
      </c>
      <c r="W144" s="21">
        <v>6.4000000000000001E-2</v>
      </c>
      <c r="X144" s="21">
        <f t="shared" si="10"/>
        <v>1.2</v>
      </c>
      <c r="Y144" s="21">
        <f t="shared" si="10"/>
        <v>6.4000000000000001E-2</v>
      </c>
      <c r="Z144" s="21">
        <v>0.41099999999999998</v>
      </c>
      <c r="AA144" s="22">
        <v>4.35944856402199E-2</v>
      </c>
      <c r="AB144">
        <f t="shared" si="11"/>
        <v>101</v>
      </c>
      <c r="AC144">
        <f t="shared" si="12"/>
        <v>0</v>
      </c>
      <c r="AD144">
        <f t="shared" si="13"/>
        <v>0</v>
      </c>
      <c r="AE144">
        <f>'TP Factors'!$D$5</f>
        <v>0.88209793191670816</v>
      </c>
      <c r="AF144">
        <f t="shared" si="14"/>
        <v>0</v>
      </c>
    </row>
    <row r="145" spans="1:32">
      <c r="A145" s="17" t="s">
        <v>56</v>
      </c>
      <c r="B145" s="17">
        <v>14</v>
      </c>
      <c r="C145" s="17" t="s">
        <v>57</v>
      </c>
      <c r="D145" s="18">
        <v>33.47</v>
      </c>
      <c r="E145" s="17" t="s">
        <v>58</v>
      </c>
      <c r="F145" s="17">
        <v>3456</v>
      </c>
      <c r="G145" s="19">
        <v>0</v>
      </c>
      <c r="H145" s="17" t="s">
        <v>59</v>
      </c>
      <c r="I145" s="17" t="s">
        <v>60</v>
      </c>
      <c r="J145" s="17">
        <v>992</v>
      </c>
      <c r="K145" s="20">
        <v>690.08660164200001</v>
      </c>
      <c r="L145" s="20">
        <v>6291.1123512200002</v>
      </c>
      <c r="M145" s="18">
        <v>0</v>
      </c>
      <c r="N145" s="18">
        <v>0</v>
      </c>
      <c r="O145" s="17">
        <v>41321</v>
      </c>
      <c r="P145" s="17">
        <v>40337</v>
      </c>
      <c r="Q145" s="21">
        <v>41321</v>
      </c>
      <c r="R145" s="21">
        <v>3100</v>
      </c>
      <c r="S145" s="17" t="s">
        <v>61</v>
      </c>
      <c r="T145" s="21">
        <v>54.65</v>
      </c>
      <c r="U145" s="21">
        <v>1</v>
      </c>
      <c r="V145" s="21">
        <v>1.2</v>
      </c>
      <c r="W145" s="21">
        <v>6.4000000000000001E-2</v>
      </c>
      <c r="X145" s="21">
        <f t="shared" si="10"/>
        <v>1.2</v>
      </c>
      <c r="Y145" s="21">
        <f t="shared" si="10"/>
        <v>6.4000000000000001E-2</v>
      </c>
      <c r="Z145" s="21">
        <v>0.41099999999999998</v>
      </c>
      <c r="AA145" s="22">
        <v>1.5713763298167701E-2</v>
      </c>
      <c r="AB145">
        <f t="shared" si="11"/>
        <v>36</v>
      </c>
      <c r="AC145">
        <f t="shared" si="12"/>
        <v>0</v>
      </c>
      <c r="AD145">
        <f t="shared" si="13"/>
        <v>0</v>
      </c>
      <c r="AE145">
        <f>'TP Factors'!$D$5</f>
        <v>0.88209793191670816</v>
      </c>
      <c r="AF145">
        <f t="shared" si="14"/>
        <v>0</v>
      </c>
    </row>
    <row r="146" spans="1:32">
      <c r="A146" s="17" t="s">
        <v>56</v>
      </c>
      <c r="B146" s="17">
        <v>14</v>
      </c>
      <c r="C146" s="17" t="s">
        <v>57</v>
      </c>
      <c r="D146" s="18">
        <v>33.47</v>
      </c>
      <c r="E146" s="17" t="s">
        <v>58</v>
      </c>
      <c r="F146" s="17">
        <v>3456</v>
      </c>
      <c r="G146" s="19">
        <v>30.5</v>
      </c>
      <c r="H146" s="17" t="s">
        <v>59</v>
      </c>
      <c r="I146" s="17" t="s">
        <v>60</v>
      </c>
      <c r="J146" s="17">
        <v>150</v>
      </c>
      <c r="K146" s="20">
        <v>218.09617581500001</v>
      </c>
      <c r="L146" s="20">
        <v>1072.1255797399999</v>
      </c>
      <c r="M146" s="18">
        <v>0.28999999999999998</v>
      </c>
      <c r="N146" s="18">
        <v>0.08</v>
      </c>
      <c r="O146" s="17">
        <v>41362</v>
      </c>
      <c r="P146" s="17">
        <v>40378</v>
      </c>
      <c r="Q146" s="21">
        <v>41362</v>
      </c>
      <c r="R146" s="21">
        <v>3100</v>
      </c>
      <c r="S146" s="17" t="s">
        <v>61</v>
      </c>
      <c r="T146" s="21">
        <v>54.65</v>
      </c>
      <c r="U146" s="21">
        <v>1</v>
      </c>
      <c r="V146" s="21">
        <v>1.2</v>
      </c>
      <c r="W146" s="21">
        <v>6.4000000000000001E-2</v>
      </c>
      <c r="X146" s="21">
        <f t="shared" si="10"/>
        <v>1.2</v>
      </c>
      <c r="Y146" s="21">
        <f t="shared" si="10"/>
        <v>6.4000000000000001E-2</v>
      </c>
      <c r="Z146" s="21">
        <v>0.41099999999999998</v>
      </c>
      <c r="AA146" s="22">
        <v>0.264317842406531</v>
      </c>
      <c r="AB146">
        <f t="shared" si="11"/>
        <v>610</v>
      </c>
      <c r="AC146">
        <f t="shared" si="12"/>
        <v>2</v>
      </c>
      <c r="AD146">
        <f t="shared" si="13"/>
        <v>0.1</v>
      </c>
      <c r="AE146">
        <f>'TP Factors'!$D$5</f>
        <v>0.88209793191670816</v>
      </c>
      <c r="AF146">
        <f t="shared" si="14"/>
        <v>0.1</v>
      </c>
    </row>
    <row r="147" spans="1:32">
      <c r="A147" s="17" t="s">
        <v>56</v>
      </c>
      <c r="B147" s="17">
        <v>14</v>
      </c>
      <c r="C147" s="17" t="s">
        <v>57</v>
      </c>
      <c r="D147" s="18">
        <v>33.47</v>
      </c>
      <c r="E147" s="17" t="s">
        <v>58</v>
      </c>
      <c r="F147" s="17">
        <v>3456</v>
      </c>
      <c r="G147" s="19">
        <v>0</v>
      </c>
      <c r="H147" s="17" t="s">
        <v>59</v>
      </c>
      <c r="I147" s="17" t="s">
        <v>60</v>
      </c>
      <c r="J147" s="17">
        <v>1</v>
      </c>
      <c r="K147" s="20">
        <v>11.5093994463</v>
      </c>
      <c r="L147" s="20">
        <v>3.1735537321399998</v>
      </c>
      <c r="M147" s="18">
        <v>0</v>
      </c>
      <c r="N147" s="18">
        <v>0</v>
      </c>
      <c r="O147" s="17">
        <v>41375</v>
      </c>
      <c r="P147" s="17">
        <v>40391</v>
      </c>
      <c r="Q147" s="21">
        <v>41375</v>
      </c>
      <c r="R147" s="21">
        <v>3100</v>
      </c>
      <c r="S147" s="17" t="s">
        <v>61</v>
      </c>
      <c r="T147" s="21">
        <v>54.65</v>
      </c>
      <c r="U147" s="21">
        <v>1</v>
      </c>
      <c r="V147" s="21">
        <v>1.2</v>
      </c>
      <c r="W147" s="21">
        <v>6.4000000000000001E-2</v>
      </c>
      <c r="X147" s="21">
        <f t="shared" si="10"/>
        <v>1.2</v>
      </c>
      <c r="Y147" s="21">
        <f t="shared" si="10"/>
        <v>6.4000000000000001E-2</v>
      </c>
      <c r="Z147" s="21">
        <v>0.41099999999999998</v>
      </c>
      <c r="AA147" s="22">
        <v>7.8419906951032996E-4</v>
      </c>
      <c r="AB147">
        <f t="shared" si="11"/>
        <v>2</v>
      </c>
      <c r="AC147">
        <f t="shared" si="12"/>
        <v>0</v>
      </c>
      <c r="AD147">
        <f t="shared" si="13"/>
        <v>0</v>
      </c>
      <c r="AE147">
        <f>'TP Factors'!$D$5</f>
        <v>0.88209793191670816</v>
      </c>
      <c r="AF147">
        <f t="shared" si="14"/>
        <v>0</v>
      </c>
    </row>
    <row r="148" spans="1:32">
      <c r="A148" s="17" t="s">
        <v>56</v>
      </c>
      <c r="B148" s="17">
        <v>14</v>
      </c>
      <c r="C148" s="17" t="s">
        <v>57</v>
      </c>
      <c r="D148" s="18">
        <v>33.47</v>
      </c>
      <c r="E148" s="17" t="s">
        <v>58</v>
      </c>
      <c r="F148" s="17">
        <v>3456</v>
      </c>
      <c r="G148" s="19">
        <v>30.5</v>
      </c>
      <c r="H148" s="17" t="s">
        <v>59</v>
      </c>
      <c r="I148" s="17" t="s">
        <v>60</v>
      </c>
      <c r="J148" s="17">
        <v>10</v>
      </c>
      <c r="K148" s="20">
        <v>58.512144553399999</v>
      </c>
      <c r="L148" s="20">
        <v>68.464533621699999</v>
      </c>
      <c r="M148" s="18">
        <v>0.02</v>
      </c>
      <c r="N148" s="18">
        <v>0.01</v>
      </c>
      <c r="O148" s="17">
        <v>41380</v>
      </c>
      <c r="P148" s="17">
        <v>40396</v>
      </c>
      <c r="Q148" s="21">
        <v>41380</v>
      </c>
      <c r="R148" s="21">
        <v>3100</v>
      </c>
      <c r="S148" s="17" t="s">
        <v>61</v>
      </c>
      <c r="T148" s="21">
        <v>54.65</v>
      </c>
      <c r="U148" s="21">
        <v>1</v>
      </c>
      <c r="V148" s="21">
        <v>1.2</v>
      </c>
      <c r="W148" s="21">
        <v>6.4000000000000001E-2</v>
      </c>
      <c r="X148" s="21">
        <f t="shared" si="10"/>
        <v>1.2</v>
      </c>
      <c r="Y148" s="21">
        <f t="shared" si="10"/>
        <v>6.4000000000000001E-2</v>
      </c>
      <c r="Z148" s="21">
        <v>0.41099999999999998</v>
      </c>
      <c r="AA148" s="22">
        <v>1.6917887027291301E-2</v>
      </c>
      <c r="AB148">
        <f t="shared" si="11"/>
        <v>39</v>
      </c>
      <c r="AC148">
        <f t="shared" si="12"/>
        <v>0</v>
      </c>
      <c r="AD148">
        <f t="shared" si="13"/>
        <v>0</v>
      </c>
      <c r="AE148">
        <f>'TP Factors'!$D$5</f>
        <v>0.88209793191670816</v>
      </c>
      <c r="AF148">
        <f t="shared" si="14"/>
        <v>0</v>
      </c>
    </row>
    <row r="149" spans="1:32">
      <c r="A149" s="17" t="s">
        <v>56</v>
      </c>
      <c r="B149" s="17">
        <v>14</v>
      </c>
      <c r="C149" s="17" t="s">
        <v>57</v>
      </c>
      <c r="D149" s="18">
        <v>33.47</v>
      </c>
      <c r="E149" s="17" t="s">
        <v>58</v>
      </c>
      <c r="F149" s="17">
        <v>3456</v>
      </c>
      <c r="G149" s="19">
        <v>0</v>
      </c>
      <c r="H149" s="17" t="s">
        <v>59</v>
      </c>
      <c r="I149" s="17" t="s">
        <v>60</v>
      </c>
      <c r="J149" s="17">
        <v>7201</v>
      </c>
      <c r="K149" s="20">
        <v>2331.1685771699999</v>
      </c>
      <c r="L149" s="20">
        <v>45643.8838836</v>
      </c>
      <c r="M149" s="18">
        <v>0</v>
      </c>
      <c r="N149" s="18">
        <v>0</v>
      </c>
      <c r="O149" s="17">
        <v>38675</v>
      </c>
      <c r="P149" s="17">
        <v>37720</v>
      </c>
      <c r="Q149" s="21">
        <v>38675</v>
      </c>
      <c r="R149" s="21">
        <v>3100</v>
      </c>
      <c r="S149" s="17" t="s">
        <v>61</v>
      </c>
      <c r="T149" s="21">
        <v>54.65</v>
      </c>
      <c r="U149" s="21">
        <v>1</v>
      </c>
      <c r="V149" s="21">
        <v>1.2</v>
      </c>
      <c r="W149" s="21">
        <v>6.4000000000000001E-2</v>
      </c>
      <c r="X149" s="21">
        <f t="shared" si="10"/>
        <v>1.2</v>
      </c>
      <c r="Y149" s="21">
        <f t="shared" si="10"/>
        <v>6.4000000000000001E-2</v>
      </c>
      <c r="Z149" s="21">
        <v>0.41099999999999998</v>
      </c>
      <c r="AA149" s="22">
        <v>4.40248117512302E-2</v>
      </c>
      <c r="AB149">
        <f t="shared" si="11"/>
        <v>102</v>
      </c>
      <c r="AC149">
        <f t="shared" si="12"/>
        <v>0</v>
      </c>
      <c r="AD149">
        <f t="shared" si="13"/>
        <v>0</v>
      </c>
      <c r="AE149">
        <f>'TP Factors'!$D$5</f>
        <v>0.88209793191670816</v>
      </c>
      <c r="AF149">
        <f t="shared" si="14"/>
        <v>0</v>
      </c>
    </row>
    <row r="150" spans="1:32">
      <c r="A150" s="17" t="s">
        <v>56</v>
      </c>
      <c r="B150" s="17">
        <v>14</v>
      </c>
      <c r="C150" s="17" t="s">
        <v>57</v>
      </c>
      <c r="D150" s="18">
        <v>33.47</v>
      </c>
      <c r="E150" s="17" t="s">
        <v>58</v>
      </c>
      <c r="F150" s="17">
        <v>3456</v>
      </c>
      <c r="G150" s="19">
        <v>30.5</v>
      </c>
      <c r="H150" s="17" t="s">
        <v>59</v>
      </c>
      <c r="I150" s="17" t="s">
        <v>60</v>
      </c>
      <c r="J150" s="17">
        <v>116863</v>
      </c>
      <c r="K150" s="20">
        <v>10296.4052285</v>
      </c>
      <c r="L150" s="20">
        <v>837504.33888699999</v>
      </c>
      <c r="M150" s="18">
        <v>224.38</v>
      </c>
      <c r="N150" s="18">
        <v>59.13</v>
      </c>
      <c r="O150" s="17">
        <v>39973</v>
      </c>
      <c r="P150" s="17">
        <v>39000</v>
      </c>
      <c r="Q150" s="21">
        <v>39973</v>
      </c>
      <c r="R150" s="21">
        <v>3100</v>
      </c>
      <c r="S150" s="17" t="s">
        <v>61</v>
      </c>
      <c r="T150" s="21">
        <v>54.65</v>
      </c>
      <c r="U150" s="21">
        <v>1</v>
      </c>
      <c r="V150" s="21">
        <v>1.2</v>
      </c>
      <c r="W150" s="21">
        <v>6.4000000000000001E-2</v>
      </c>
      <c r="X150" s="21">
        <f t="shared" si="10"/>
        <v>1.2</v>
      </c>
      <c r="Y150" s="21">
        <f t="shared" si="10"/>
        <v>6.4000000000000001E-2</v>
      </c>
      <c r="Z150" s="21">
        <v>0.41099999999999998</v>
      </c>
      <c r="AA150" s="22">
        <v>75.736042294599997</v>
      </c>
      <c r="AB150">
        <f t="shared" si="11"/>
        <v>174858</v>
      </c>
      <c r="AC150">
        <f t="shared" si="12"/>
        <v>463</v>
      </c>
      <c r="AD150">
        <f t="shared" si="13"/>
        <v>24.7</v>
      </c>
      <c r="AE150">
        <f>'TP Factors'!$D$5</f>
        <v>0.88209793191670816</v>
      </c>
      <c r="AF150">
        <f t="shared" si="14"/>
        <v>21.8</v>
      </c>
    </row>
    <row r="151" spans="1:32">
      <c r="A151" s="17" t="s">
        <v>56</v>
      </c>
      <c r="B151" s="17">
        <v>14</v>
      </c>
      <c r="C151" s="17" t="s">
        <v>57</v>
      </c>
      <c r="D151" s="18">
        <v>33.47</v>
      </c>
      <c r="E151" s="17" t="s">
        <v>58</v>
      </c>
      <c r="F151" s="17">
        <v>3456</v>
      </c>
      <c r="G151" s="19">
        <v>0</v>
      </c>
      <c r="H151" s="17" t="s">
        <v>59</v>
      </c>
      <c r="I151" s="17" t="s">
        <v>60</v>
      </c>
      <c r="J151" s="17">
        <v>54495</v>
      </c>
      <c r="K151" s="20">
        <v>7534.0086272199997</v>
      </c>
      <c r="L151" s="20">
        <v>345429.72165800002</v>
      </c>
      <c r="M151" s="18">
        <v>0</v>
      </c>
      <c r="N151" s="18">
        <v>0</v>
      </c>
      <c r="O151" s="17">
        <v>40226</v>
      </c>
      <c r="P151" s="17">
        <v>39253</v>
      </c>
      <c r="Q151" s="21">
        <v>40226</v>
      </c>
      <c r="R151" s="21">
        <v>3100</v>
      </c>
      <c r="S151" s="17" t="s">
        <v>61</v>
      </c>
      <c r="T151" s="21">
        <v>54.65</v>
      </c>
      <c r="U151" s="21">
        <v>1</v>
      </c>
      <c r="V151" s="21">
        <v>1.2</v>
      </c>
      <c r="W151" s="21">
        <v>6.4000000000000001E-2</v>
      </c>
      <c r="X151" s="21">
        <f t="shared" si="10"/>
        <v>1.2</v>
      </c>
      <c r="Y151" s="21">
        <f t="shared" si="10"/>
        <v>6.4000000000000001E-2</v>
      </c>
      <c r="Z151" s="21">
        <v>0.41099999999999998</v>
      </c>
      <c r="AA151" s="22">
        <v>4.4142849672389503E-2</v>
      </c>
      <c r="AB151">
        <f t="shared" si="11"/>
        <v>102</v>
      </c>
      <c r="AC151">
        <f t="shared" si="12"/>
        <v>0</v>
      </c>
      <c r="AD151">
        <f t="shared" si="13"/>
        <v>0</v>
      </c>
      <c r="AE151">
        <f>'TP Factors'!$D$5</f>
        <v>0.88209793191670816</v>
      </c>
      <c r="AF151">
        <f t="shared" si="14"/>
        <v>0</v>
      </c>
    </row>
    <row r="152" spans="1:32">
      <c r="A152" s="17" t="s">
        <v>56</v>
      </c>
      <c r="B152" s="17">
        <v>14</v>
      </c>
      <c r="C152" s="17" t="s">
        <v>57</v>
      </c>
      <c r="D152" s="18">
        <v>33.47</v>
      </c>
      <c r="E152" s="17" t="s">
        <v>58</v>
      </c>
      <c r="F152" s="17">
        <v>3456</v>
      </c>
      <c r="G152" s="19">
        <v>3</v>
      </c>
      <c r="H152" s="17" t="s">
        <v>59</v>
      </c>
      <c r="I152" s="17" t="s">
        <v>60</v>
      </c>
      <c r="J152" s="17">
        <v>1939</v>
      </c>
      <c r="K152" s="20">
        <v>717.83765636299995</v>
      </c>
      <c r="L152" s="20">
        <v>9015.7100185599993</v>
      </c>
      <c r="M152" s="18">
        <v>1.36</v>
      </c>
      <c r="N152" s="18">
        <v>0.17</v>
      </c>
      <c r="O152" s="17">
        <v>40922</v>
      </c>
      <c r="P152" s="17">
        <v>39942</v>
      </c>
      <c r="Q152" s="21">
        <v>40922</v>
      </c>
      <c r="R152" s="21">
        <v>3100</v>
      </c>
      <c r="S152" s="17" t="s">
        <v>61</v>
      </c>
      <c r="T152" s="21">
        <v>54.65</v>
      </c>
      <c r="U152" s="21">
        <v>1</v>
      </c>
      <c r="V152" s="21">
        <v>1.2</v>
      </c>
      <c r="W152" s="21">
        <v>6.4000000000000001E-2</v>
      </c>
      <c r="X152" s="21">
        <f t="shared" si="10"/>
        <v>1.2</v>
      </c>
      <c r="Y152" s="21">
        <f t="shared" si="10"/>
        <v>6.4000000000000001E-2</v>
      </c>
      <c r="Z152" s="21">
        <v>0.41099999999999998</v>
      </c>
      <c r="AA152" s="22">
        <v>2.1022975917407299E-2</v>
      </c>
      <c r="AB152">
        <f t="shared" si="11"/>
        <v>49</v>
      </c>
      <c r="AC152">
        <f t="shared" si="12"/>
        <v>0</v>
      </c>
      <c r="AD152">
        <f t="shared" si="13"/>
        <v>0</v>
      </c>
      <c r="AE152">
        <f>'TP Factors'!$D$5</f>
        <v>0.88209793191670816</v>
      </c>
      <c r="AF152">
        <f t="shared" si="14"/>
        <v>0</v>
      </c>
    </row>
    <row r="153" spans="1:32">
      <c r="A153" s="17" t="s">
        <v>56</v>
      </c>
      <c r="B153" s="17">
        <v>14</v>
      </c>
      <c r="C153" s="17" t="s">
        <v>57</v>
      </c>
      <c r="D153" s="18">
        <v>33.47</v>
      </c>
      <c r="E153" s="17" t="s">
        <v>58</v>
      </c>
      <c r="F153" s="17">
        <v>3456</v>
      </c>
      <c r="G153" s="19">
        <v>0</v>
      </c>
      <c r="H153" s="17" t="s">
        <v>59</v>
      </c>
      <c r="I153" s="17" t="s">
        <v>60</v>
      </c>
      <c r="J153" s="17">
        <v>8536</v>
      </c>
      <c r="K153" s="20">
        <v>2194.9647312799998</v>
      </c>
      <c r="L153" s="20">
        <v>54109.669431100003</v>
      </c>
      <c r="M153" s="18">
        <v>0</v>
      </c>
      <c r="N153" s="18">
        <v>0</v>
      </c>
      <c r="O153" s="17">
        <v>41024</v>
      </c>
      <c r="P153" s="17">
        <v>40044</v>
      </c>
      <c r="Q153" s="21">
        <v>41024</v>
      </c>
      <c r="R153" s="21">
        <v>3100</v>
      </c>
      <c r="S153" s="17" t="s">
        <v>61</v>
      </c>
      <c r="T153" s="21">
        <v>54.65</v>
      </c>
      <c r="U153" s="21">
        <v>1</v>
      </c>
      <c r="V153" s="21">
        <v>1.2</v>
      </c>
      <c r="W153" s="21">
        <v>6.4000000000000001E-2</v>
      </c>
      <c r="X153" s="21">
        <f t="shared" si="10"/>
        <v>1.2</v>
      </c>
      <c r="Y153" s="21">
        <f t="shared" si="10"/>
        <v>6.4000000000000001E-2</v>
      </c>
      <c r="Z153" s="21">
        <v>0.41099999999999998</v>
      </c>
      <c r="AA153" s="22">
        <v>5.3513468289201702E-3</v>
      </c>
      <c r="AB153">
        <f t="shared" si="11"/>
        <v>12</v>
      </c>
      <c r="AC153">
        <f t="shared" si="12"/>
        <v>0</v>
      </c>
      <c r="AD153">
        <f t="shared" si="13"/>
        <v>0</v>
      </c>
      <c r="AE153">
        <f>'TP Factors'!$D$5</f>
        <v>0.88209793191670816</v>
      </c>
      <c r="AF153">
        <f t="shared" si="14"/>
        <v>0</v>
      </c>
    </row>
    <row r="154" spans="1:32">
      <c r="A154" s="17" t="s">
        <v>56</v>
      </c>
      <c r="B154" s="17">
        <v>14</v>
      </c>
      <c r="C154" s="17" t="s">
        <v>57</v>
      </c>
      <c r="D154" s="18">
        <v>33.47</v>
      </c>
      <c r="E154" s="17" t="s">
        <v>58</v>
      </c>
      <c r="F154" s="17">
        <v>3456</v>
      </c>
      <c r="G154" s="19">
        <v>30.5</v>
      </c>
      <c r="H154" s="17" t="s">
        <v>59</v>
      </c>
      <c r="I154" s="17" t="s">
        <v>60</v>
      </c>
      <c r="J154" s="17">
        <v>2077</v>
      </c>
      <c r="K154" s="20">
        <v>502.70548360399999</v>
      </c>
      <c r="L154" s="20">
        <v>13996.898959800001</v>
      </c>
      <c r="M154" s="18">
        <v>3.99</v>
      </c>
      <c r="N154" s="18">
        <v>1.05</v>
      </c>
      <c r="O154" s="17">
        <v>41056</v>
      </c>
      <c r="P154" s="17">
        <v>40073</v>
      </c>
      <c r="Q154" s="21">
        <v>41056</v>
      </c>
      <c r="R154" s="21">
        <v>3100</v>
      </c>
      <c r="S154" s="17" t="s">
        <v>74</v>
      </c>
      <c r="T154" s="21">
        <v>54.65</v>
      </c>
      <c r="U154" s="21">
        <v>1</v>
      </c>
      <c r="V154" s="21">
        <v>1.2</v>
      </c>
      <c r="W154" s="21">
        <v>6.4000000000000001E-2</v>
      </c>
      <c r="X154" s="21">
        <f t="shared" si="10"/>
        <v>1.2</v>
      </c>
      <c r="Y154" s="21">
        <f t="shared" si="10"/>
        <v>6.4000000000000001E-2</v>
      </c>
      <c r="Z154" s="21">
        <v>0.41099999999999998</v>
      </c>
      <c r="AA154" s="22">
        <v>2.85534981690923</v>
      </c>
      <c r="AB154">
        <f t="shared" si="11"/>
        <v>6592</v>
      </c>
      <c r="AC154">
        <f t="shared" si="12"/>
        <v>17</v>
      </c>
      <c r="AD154">
        <f t="shared" si="13"/>
        <v>0.9</v>
      </c>
      <c r="AE154">
        <f>'TP Factors'!$D$5</f>
        <v>0.88209793191670816</v>
      </c>
      <c r="AF154">
        <f t="shared" si="14"/>
        <v>0.8</v>
      </c>
    </row>
    <row r="155" spans="1:32">
      <c r="A155" s="17" t="s">
        <v>56</v>
      </c>
      <c r="B155" s="17">
        <v>14</v>
      </c>
      <c r="C155" s="17" t="s">
        <v>57</v>
      </c>
      <c r="D155" s="18">
        <v>33.47</v>
      </c>
      <c r="E155" s="17" t="s">
        <v>58</v>
      </c>
      <c r="F155" s="17">
        <v>3456</v>
      </c>
      <c r="G155" s="19">
        <v>3</v>
      </c>
      <c r="H155" s="17" t="s">
        <v>59</v>
      </c>
      <c r="I155" s="17" t="s">
        <v>60</v>
      </c>
      <c r="J155" s="17">
        <v>2199</v>
      </c>
      <c r="K155" s="20">
        <v>489.21031174799998</v>
      </c>
      <c r="L155" s="20">
        <v>10227.413540199999</v>
      </c>
      <c r="M155" s="18">
        <v>1.54</v>
      </c>
      <c r="N155" s="18">
        <v>0.2</v>
      </c>
      <c r="O155" s="17">
        <v>41110</v>
      </c>
      <c r="P155" s="17">
        <v>40126</v>
      </c>
      <c r="Q155" s="21">
        <v>41110</v>
      </c>
      <c r="R155" s="21">
        <v>3100</v>
      </c>
      <c r="S155" s="17" t="s">
        <v>69</v>
      </c>
      <c r="T155" s="21">
        <v>54.65</v>
      </c>
      <c r="U155" s="21">
        <v>1</v>
      </c>
      <c r="V155" s="21">
        <v>1.2</v>
      </c>
      <c r="W155" s="21">
        <v>6.4000000000000001E-2</v>
      </c>
      <c r="X155" s="21">
        <f t="shared" si="10"/>
        <v>1.2</v>
      </c>
      <c r="Y155" s="21">
        <f t="shared" si="10"/>
        <v>6.4000000000000001E-2</v>
      </c>
      <c r="Z155" s="21">
        <v>0.41099999999999998</v>
      </c>
      <c r="AA155" s="22">
        <v>4.7269518655956204E-3</v>
      </c>
      <c r="AB155">
        <f t="shared" si="11"/>
        <v>11</v>
      </c>
      <c r="AC155">
        <f t="shared" si="12"/>
        <v>0</v>
      </c>
      <c r="AD155">
        <f t="shared" si="13"/>
        <v>0</v>
      </c>
      <c r="AE155">
        <f>'TP Factors'!$D$5</f>
        <v>0.88209793191670816</v>
      </c>
      <c r="AF155">
        <f t="shared" si="14"/>
        <v>0</v>
      </c>
    </row>
    <row r="156" spans="1:32">
      <c r="A156" s="17" t="s">
        <v>56</v>
      </c>
      <c r="B156" s="17">
        <v>14</v>
      </c>
      <c r="C156" s="17" t="s">
        <v>57</v>
      </c>
      <c r="D156" s="18">
        <v>33.47</v>
      </c>
      <c r="E156" s="17" t="s">
        <v>58</v>
      </c>
      <c r="F156" s="17">
        <v>3456</v>
      </c>
      <c r="G156" s="19">
        <v>30.5</v>
      </c>
      <c r="H156" s="17" t="s">
        <v>59</v>
      </c>
      <c r="I156" s="17" t="s">
        <v>60</v>
      </c>
      <c r="J156" s="17">
        <v>1</v>
      </c>
      <c r="K156" s="20">
        <v>29.0569723662</v>
      </c>
      <c r="L156" s="20">
        <v>4.6586057060500004</v>
      </c>
      <c r="M156" s="18">
        <v>0</v>
      </c>
      <c r="N156" s="18">
        <v>0</v>
      </c>
      <c r="O156" s="17">
        <v>41126</v>
      </c>
      <c r="P156" s="17">
        <v>40142</v>
      </c>
      <c r="Q156" s="21">
        <v>41126</v>
      </c>
      <c r="R156" s="21">
        <v>3100</v>
      </c>
      <c r="S156" s="17" t="s">
        <v>69</v>
      </c>
      <c r="T156" s="21">
        <v>54.65</v>
      </c>
      <c r="U156" s="21">
        <v>1</v>
      </c>
      <c r="V156" s="21">
        <v>1.2</v>
      </c>
      <c r="W156" s="21">
        <v>6.4000000000000001E-2</v>
      </c>
      <c r="X156" s="21">
        <f t="shared" si="10"/>
        <v>1.2</v>
      </c>
      <c r="Y156" s="21">
        <f t="shared" si="10"/>
        <v>6.4000000000000001E-2</v>
      </c>
      <c r="Z156" s="21">
        <v>0.41099999999999998</v>
      </c>
      <c r="AA156" s="22">
        <v>5.6646460913210004E-4</v>
      </c>
      <c r="AB156">
        <f t="shared" si="11"/>
        <v>1</v>
      </c>
      <c r="AC156">
        <f t="shared" si="12"/>
        <v>0</v>
      </c>
      <c r="AD156">
        <f t="shared" si="13"/>
        <v>0</v>
      </c>
      <c r="AE156">
        <f>'TP Factors'!$D$5</f>
        <v>0.88209793191670816</v>
      </c>
      <c r="AF156">
        <f t="shared" si="14"/>
        <v>0</v>
      </c>
    </row>
    <row r="157" spans="1:32">
      <c r="A157" s="17" t="s">
        <v>56</v>
      </c>
      <c r="B157" s="17">
        <v>14</v>
      </c>
      <c r="C157" s="17" t="s">
        <v>57</v>
      </c>
      <c r="D157" s="18">
        <v>33.47</v>
      </c>
      <c r="E157" s="17" t="s">
        <v>58</v>
      </c>
      <c r="F157" s="17">
        <v>3456</v>
      </c>
      <c r="G157" s="19">
        <v>3</v>
      </c>
      <c r="H157" s="17" t="s">
        <v>59</v>
      </c>
      <c r="I157" s="17" t="s">
        <v>60</v>
      </c>
      <c r="J157" s="17">
        <v>11</v>
      </c>
      <c r="K157" s="20">
        <v>42.8992354182</v>
      </c>
      <c r="L157" s="20">
        <v>52.421486122300003</v>
      </c>
      <c r="M157" s="18">
        <v>0.01</v>
      </c>
      <c r="N157" s="18">
        <v>0</v>
      </c>
      <c r="O157" s="17">
        <v>41131</v>
      </c>
      <c r="P157" s="17">
        <v>40147</v>
      </c>
      <c r="Q157" s="21">
        <v>41131</v>
      </c>
      <c r="R157" s="21">
        <v>3100</v>
      </c>
      <c r="S157" s="17" t="s">
        <v>61</v>
      </c>
      <c r="T157" s="21">
        <v>54.65</v>
      </c>
      <c r="U157" s="21">
        <v>1</v>
      </c>
      <c r="V157" s="21">
        <v>1.2</v>
      </c>
      <c r="W157" s="21">
        <v>6.4000000000000001E-2</v>
      </c>
      <c r="X157" s="21">
        <f t="shared" si="10"/>
        <v>1.2</v>
      </c>
      <c r="Y157" s="21">
        <f t="shared" si="10"/>
        <v>6.4000000000000001E-2</v>
      </c>
      <c r="Z157" s="21">
        <v>0.41099999999999998</v>
      </c>
      <c r="AA157" s="22">
        <v>6.2532611385602004E-4</v>
      </c>
      <c r="AB157">
        <f t="shared" si="11"/>
        <v>1</v>
      </c>
      <c r="AC157">
        <f t="shared" si="12"/>
        <v>0</v>
      </c>
      <c r="AD157">
        <f t="shared" si="13"/>
        <v>0</v>
      </c>
      <c r="AE157">
        <f>'TP Factors'!$D$5</f>
        <v>0.88209793191670816</v>
      </c>
      <c r="AF157">
        <f t="shared" si="14"/>
        <v>0</v>
      </c>
    </row>
    <row r="158" spans="1:32">
      <c r="A158" s="17" t="s">
        <v>56</v>
      </c>
      <c r="B158" s="17">
        <v>14</v>
      </c>
      <c r="C158" s="17" t="s">
        <v>57</v>
      </c>
      <c r="D158" s="18">
        <v>33.47</v>
      </c>
      <c r="E158" s="17" t="s">
        <v>58</v>
      </c>
      <c r="F158" s="17">
        <v>3456</v>
      </c>
      <c r="G158" s="19">
        <v>30.5</v>
      </c>
      <c r="H158" s="17" t="s">
        <v>59</v>
      </c>
      <c r="I158" s="17" t="s">
        <v>60</v>
      </c>
      <c r="J158" s="17">
        <v>9678</v>
      </c>
      <c r="K158" s="20">
        <v>1583.02821425</v>
      </c>
      <c r="L158" s="20">
        <v>61546.102841599997</v>
      </c>
      <c r="M158" s="18">
        <v>18.579999999999998</v>
      </c>
      <c r="N158" s="18">
        <v>4.9000000000000004</v>
      </c>
      <c r="O158" s="17">
        <v>41138</v>
      </c>
      <c r="P158" s="17">
        <v>40154</v>
      </c>
      <c r="Q158" s="21">
        <v>41138</v>
      </c>
      <c r="R158" s="21">
        <v>3100</v>
      </c>
      <c r="S158" s="17" t="s">
        <v>69</v>
      </c>
      <c r="T158" s="21">
        <v>54.65</v>
      </c>
      <c r="U158" s="21">
        <v>1</v>
      </c>
      <c r="V158" s="21">
        <v>1.2</v>
      </c>
      <c r="W158" s="21">
        <v>6.4000000000000001E-2</v>
      </c>
      <c r="X158" s="21">
        <f t="shared" si="10"/>
        <v>1.2</v>
      </c>
      <c r="Y158" s="21">
        <f t="shared" si="10"/>
        <v>6.4000000000000001E-2</v>
      </c>
      <c r="Z158" s="21">
        <v>0.41099999999999998</v>
      </c>
      <c r="AA158" s="22">
        <v>15.0883821529</v>
      </c>
      <c r="AB158">
        <f t="shared" si="11"/>
        <v>34836</v>
      </c>
      <c r="AC158">
        <f t="shared" si="12"/>
        <v>92</v>
      </c>
      <c r="AD158">
        <f t="shared" si="13"/>
        <v>4.9000000000000004</v>
      </c>
      <c r="AE158">
        <f>'TP Factors'!$D$5</f>
        <v>0.88209793191670816</v>
      </c>
      <c r="AF158">
        <f t="shared" si="14"/>
        <v>4.3</v>
      </c>
    </row>
    <row r="159" spans="1:32">
      <c r="A159" s="17" t="s">
        <v>56</v>
      </c>
      <c r="B159" s="17">
        <v>14</v>
      </c>
      <c r="C159" s="17" t="s">
        <v>57</v>
      </c>
      <c r="D159" s="18">
        <v>33.47</v>
      </c>
      <c r="E159" s="17" t="s">
        <v>58</v>
      </c>
      <c r="F159" s="17">
        <v>3456</v>
      </c>
      <c r="G159" s="19">
        <v>3</v>
      </c>
      <c r="H159" s="17" t="s">
        <v>59</v>
      </c>
      <c r="I159" s="17" t="s">
        <v>60</v>
      </c>
      <c r="J159" s="17">
        <v>665</v>
      </c>
      <c r="K159" s="20">
        <v>261.92340133699997</v>
      </c>
      <c r="L159" s="20">
        <v>3091.82563738</v>
      </c>
      <c r="M159" s="18">
        <v>0.47</v>
      </c>
      <c r="N159" s="18">
        <v>0.06</v>
      </c>
      <c r="O159" s="17">
        <v>41173</v>
      </c>
      <c r="P159" s="17">
        <v>40189</v>
      </c>
      <c r="Q159" s="21">
        <v>41173</v>
      </c>
      <c r="R159" s="21">
        <v>3100</v>
      </c>
      <c r="S159" s="17" t="s">
        <v>61</v>
      </c>
      <c r="T159" s="21">
        <v>54.65</v>
      </c>
      <c r="U159" s="21">
        <v>1</v>
      </c>
      <c r="V159" s="21">
        <v>1.2</v>
      </c>
      <c r="W159" s="21">
        <v>6.4000000000000001E-2</v>
      </c>
      <c r="X159" s="21">
        <f t="shared" si="10"/>
        <v>1.2</v>
      </c>
      <c r="Y159" s="21">
        <f t="shared" si="10"/>
        <v>6.4000000000000001E-2</v>
      </c>
      <c r="Z159" s="21">
        <v>0.41099999999999998</v>
      </c>
      <c r="AA159" s="22">
        <v>2.7606925047252199E-3</v>
      </c>
      <c r="AB159">
        <f t="shared" si="11"/>
        <v>6</v>
      </c>
      <c r="AC159">
        <f t="shared" si="12"/>
        <v>0</v>
      </c>
      <c r="AD159">
        <f t="shared" si="13"/>
        <v>0</v>
      </c>
      <c r="AE159">
        <f>'TP Factors'!$D$5</f>
        <v>0.88209793191670816</v>
      </c>
      <c r="AF159">
        <f t="shared" si="14"/>
        <v>0</v>
      </c>
    </row>
    <row r="160" spans="1:32">
      <c r="A160" s="17" t="s">
        <v>56</v>
      </c>
      <c r="B160" s="17">
        <v>14</v>
      </c>
      <c r="C160" s="17" t="s">
        <v>57</v>
      </c>
      <c r="D160" s="18">
        <v>33.47</v>
      </c>
      <c r="E160" s="17" t="s">
        <v>58</v>
      </c>
      <c r="F160" s="17">
        <v>3456</v>
      </c>
      <c r="G160" s="19">
        <v>0</v>
      </c>
      <c r="H160" s="17" t="s">
        <v>59</v>
      </c>
      <c r="I160" s="17" t="s">
        <v>60</v>
      </c>
      <c r="J160" s="17">
        <v>22621</v>
      </c>
      <c r="K160" s="20">
        <v>3000.9877178299998</v>
      </c>
      <c r="L160" s="20">
        <v>143386.833197</v>
      </c>
      <c r="M160" s="18">
        <v>0</v>
      </c>
      <c r="N160" s="18">
        <v>0</v>
      </c>
      <c r="O160" s="17">
        <v>41182</v>
      </c>
      <c r="P160" s="17">
        <v>40198</v>
      </c>
      <c r="Q160" s="21">
        <v>41182</v>
      </c>
      <c r="R160" s="21">
        <v>3100</v>
      </c>
      <c r="S160" s="17" t="s">
        <v>61</v>
      </c>
      <c r="T160" s="21">
        <v>54.65</v>
      </c>
      <c r="U160" s="21">
        <v>1</v>
      </c>
      <c r="V160" s="21">
        <v>1.2</v>
      </c>
      <c r="W160" s="21">
        <v>6.4000000000000001E-2</v>
      </c>
      <c r="X160" s="21">
        <f t="shared" si="10"/>
        <v>1.2</v>
      </c>
      <c r="Y160" s="21">
        <f t="shared" si="10"/>
        <v>6.4000000000000001E-2</v>
      </c>
      <c r="Z160" s="21">
        <v>0.41099999999999998</v>
      </c>
      <c r="AA160" s="22">
        <v>5.4222537247589402E-2</v>
      </c>
      <c r="AB160">
        <f t="shared" si="11"/>
        <v>125</v>
      </c>
      <c r="AC160">
        <f t="shared" si="12"/>
        <v>0</v>
      </c>
      <c r="AD160">
        <f t="shared" si="13"/>
        <v>0</v>
      </c>
      <c r="AE160">
        <f>'TP Factors'!$D$5</f>
        <v>0.88209793191670816</v>
      </c>
      <c r="AF160">
        <f t="shared" si="14"/>
        <v>0</v>
      </c>
    </row>
    <row r="161" spans="1:32">
      <c r="A161" s="17" t="s">
        <v>56</v>
      </c>
      <c r="B161" s="17">
        <v>14</v>
      </c>
      <c r="C161" s="17" t="s">
        <v>57</v>
      </c>
      <c r="D161" s="18">
        <v>33.47</v>
      </c>
      <c r="E161" s="17" t="s">
        <v>58</v>
      </c>
      <c r="F161" s="17">
        <v>3456</v>
      </c>
      <c r="G161" s="19">
        <v>30.5</v>
      </c>
      <c r="H161" s="17" t="s">
        <v>59</v>
      </c>
      <c r="I161" s="17" t="s">
        <v>60</v>
      </c>
      <c r="J161" s="17">
        <v>14791</v>
      </c>
      <c r="K161" s="20">
        <v>2671.5290502799999</v>
      </c>
      <c r="L161" s="20">
        <v>106000.266087</v>
      </c>
      <c r="M161" s="18">
        <v>28.4</v>
      </c>
      <c r="N161" s="18">
        <v>7.48</v>
      </c>
      <c r="O161" s="17">
        <v>41192</v>
      </c>
      <c r="P161" s="17">
        <v>40208</v>
      </c>
      <c r="Q161" s="21">
        <v>41192</v>
      </c>
      <c r="R161" s="21">
        <v>3100</v>
      </c>
      <c r="S161" s="17" t="s">
        <v>61</v>
      </c>
      <c r="T161" s="21">
        <v>54.65</v>
      </c>
      <c r="U161" s="21">
        <v>1</v>
      </c>
      <c r="V161" s="21">
        <v>1.2</v>
      </c>
      <c r="W161" s="21">
        <v>6.4000000000000001E-2</v>
      </c>
      <c r="X161" s="21">
        <f t="shared" si="10"/>
        <v>1.2</v>
      </c>
      <c r="Y161" s="21">
        <f t="shared" si="10"/>
        <v>6.4000000000000001E-2</v>
      </c>
      <c r="Z161" s="21">
        <v>0.41099999999999998</v>
      </c>
      <c r="AA161" s="22">
        <v>22.2263683145</v>
      </c>
      <c r="AB161">
        <f t="shared" si="11"/>
        <v>51316</v>
      </c>
      <c r="AC161">
        <f t="shared" si="12"/>
        <v>136</v>
      </c>
      <c r="AD161">
        <f t="shared" si="13"/>
        <v>7.2</v>
      </c>
      <c r="AE161">
        <f>'TP Factors'!$D$5</f>
        <v>0.88209793191670816</v>
      </c>
      <c r="AF161">
        <f t="shared" si="14"/>
        <v>6.4</v>
      </c>
    </row>
    <row r="162" spans="1:32">
      <c r="A162" s="17" t="s">
        <v>56</v>
      </c>
      <c r="B162" s="17">
        <v>14</v>
      </c>
      <c r="C162" s="17" t="s">
        <v>57</v>
      </c>
      <c r="D162" s="18">
        <v>33.47</v>
      </c>
      <c r="E162" s="17" t="s">
        <v>58</v>
      </c>
      <c r="F162" s="17">
        <v>3456</v>
      </c>
      <c r="G162" s="19">
        <v>3</v>
      </c>
      <c r="H162" s="17" t="s">
        <v>59</v>
      </c>
      <c r="I162" s="17" t="s">
        <v>60</v>
      </c>
      <c r="J162" s="17">
        <v>220</v>
      </c>
      <c r="K162" s="20">
        <v>153.370093228</v>
      </c>
      <c r="L162" s="20">
        <v>1024.1280023899999</v>
      </c>
      <c r="M162" s="18">
        <v>0.15</v>
      </c>
      <c r="N162" s="18">
        <v>0.02</v>
      </c>
      <c r="O162" s="17">
        <v>41214</v>
      </c>
      <c r="P162" s="17">
        <v>40230</v>
      </c>
      <c r="Q162" s="21">
        <v>41214</v>
      </c>
      <c r="R162" s="21">
        <v>3100</v>
      </c>
      <c r="S162" s="17" t="s">
        <v>61</v>
      </c>
      <c r="T162" s="21">
        <v>54.65</v>
      </c>
      <c r="U162" s="21">
        <v>1</v>
      </c>
      <c r="V162" s="21">
        <v>1.2</v>
      </c>
      <c r="W162" s="21">
        <v>6.4000000000000001E-2</v>
      </c>
      <c r="X162" s="21">
        <f t="shared" si="10"/>
        <v>1.2</v>
      </c>
      <c r="Y162" s="21">
        <f t="shared" si="10"/>
        <v>6.4000000000000001E-2</v>
      </c>
      <c r="Z162" s="21">
        <v>0.41099999999999998</v>
      </c>
      <c r="AA162" s="22">
        <v>1.17695222748E-6</v>
      </c>
      <c r="AB162">
        <f t="shared" si="11"/>
        <v>0</v>
      </c>
      <c r="AC162">
        <f t="shared" si="12"/>
        <v>0</v>
      </c>
      <c r="AD162">
        <f t="shared" si="13"/>
        <v>0</v>
      </c>
      <c r="AE162">
        <f>'TP Factors'!$D$5</f>
        <v>0.88209793191670816</v>
      </c>
      <c r="AF162">
        <f t="shared" si="14"/>
        <v>0</v>
      </c>
    </row>
    <row r="163" spans="1:32">
      <c r="A163" s="17" t="s">
        <v>56</v>
      </c>
      <c r="B163" s="17">
        <v>14</v>
      </c>
      <c r="C163" s="17" t="s">
        <v>57</v>
      </c>
      <c r="D163" s="18">
        <v>33.47</v>
      </c>
      <c r="E163" s="17" t="s">
        <v>58</v>
      </c>
      <c r="F163" s="17">
        <v>3456</v>
      </c>
      <c r="G163" s="19">
        <v>0</v>
      </c>
      <c r="H163" s="17" t="s">
        <v>59</v>
      </c>
      <c r="I163" s="17" t="s">
        <v>60</v>
      </c>
      <c r="J163" s="17">
        <v>67</v>
      </c>
      <c r="K163" s="20">
        <v>120.859175022</v>
      </c>
      <c r="L163" s="20">
        <v>426.42874066399997</v>
      </c>
      <c r="M163" s="18">
        <v>0</v>
      </c>
      <c r="N163" s="18">
        <v>0</v>
      </c>
      <c r="O163" s="17">
        <v>41255</v>
      </c>
      <c r="P163" s="17">
        <v>40271</v>
      </c>
      <c r="Q163" s="21">
        <v>41255</v>
      </c>
      <c r="R163" s="21">
        <v>3100</v>
      </c>
      <c r="S163" s="17" t="s">
        <v>61</v>
      </c>
      <c r="T163" s="21">
        <v>54.65</v>
      </c>
      <c r="U163" s="21">
        <v>1</v>
      </c>
      <c r="V163" s="21">
        <v>1.2</v>
      </c>
      <c r="W163" s="21">
        <v>6.4000000000000001E-2</v>
      </c>
      <c r="X163" s="21">
        <f t="shared" si="10"/>
        <v>1.2</v>
      </c>
      <c r="Y163" s="21">
        <f t="shared" si="10"/>
        <v>6.4000000000000001E-2</v>
      </c>
      <c r="Z163" s="21">
        <v>0.41099999999999998</v>
      </c>
      <c r="AA163" s="22">
        <v>2.8524958013541402E-3</v>
      </c>
      <c r="AB163">
        <f t="shared" si="11"/>
        <v>7</v>
      </c>
      <c r="AC163">
        <f t="shared" si="12"/>
        <v>0</v>
      </c>
      <c r="AD163">
        <f t="shared" si="13"/>
        <v>0</v>
      </c>
      <c r="AE163">
        <f>'TP Factors'!$D$5</f>
        <v>0.88209793191670816</v>
      </c>
      <c r="AF163">
        <f t="shared" si="14"/>
        <v>0</v>
      </c>
    </row>
    <row r="164" spans="1:32">
      <c r="A164" s="17" t="s">
        <v>56</v>
      </c>
      <c r="B164" s="17">
        <v>14</v>
      </c>
      <c r="C164" s="17" t="s">
        <v>57</v>
      </c>
      <c r="D164" s="18">
        <v>33.47</v>
      </c>
      <c r="E164" s="17" t="s">
        <v>58</v>
      </c>
      <c r="F164" s="17">
        <v>3456</v>
      </c>
      <c r="G164" s="19">
        <v>30.5</v>
      </c>
      <c r="H164" s="17" t="s">
        <v>59</v>
      </c>
      <c r="I164" s="17" t="s">
        <v>60</v>
      </c>
      <c r="J164" s="17">
        <v>62</v>
      </c>
      <c r="K164" s="20">
        <v>127.59730067300001</v>
      </c>
      <c r="L164" s="20">
        <v>446.46756489900002</v>
      </c>
      <c r="M164" s="18">
        <v>0.12</v>
      </c>
      <c r="N164" s="18">
        <v>0.03</v>
      </c>
      <c r="O164" s="17">
        <v>41283</v>
      </c>
      <c r="P164" s="17">
        <v>40299</v>
      </c>
      <c r="Q164" s="21">
        <v>41283</v>
      </c>
      <c r="R164" s="21">
        <v>3100</v>
      </c>
      <c r="S164" s="17" t="s">
        <v>61</v>
      </c>
      <c r="T164" s="21">
        <v>54.65</v>
      </c>
      <c r="U164" s="21">
        <v>1</v>
      </c>
      <c r="V164" s="21">
        <v>1.2</v>
      </c>
      <c r="W164" s="21">
        <v>6.4000000000000001E-2</v>
      </c>
      <c r="X164" s="21">
        <f t="shared" si="10"/>
        <v>1.2</v>
      </c>
      <c r="Y164" s="21">
        <f t="shared" si="10"/>
        <v>6.4000000000000001E-2</v>
      </c>
      <c r="Z164" s="21">
        <v>0.41099999999999998</v>
      </c>
      <c r="AA164" s="22">
        <v>0.110114989641106</v>
      </c>
      <c r="AB164">
        <f t="shared" si="11"/>
        <v>254</v>
      </c>
      <c r="AC164">
        <f t="shared" si="12"/>
        <v>1</v>
      </c>
      <c r="AD164">
        <f t="shared" si="13"/>
        <v>0</v>
      </c>
      <c r="AE164">
        <f>'TP Factors'!$D$5</f>
        <v>0.88209793191670816</v>
      </c>
      <c r="AF164">
        <f t="shared" si="14"/>
        <v>0</v>
      </c>
    </row>
    <row r="165" spans="1:32">
      <c r="A165" s="17" t="s">
        <v>56</v>
      </c>
      <c r="B165" s="17">
        <v>14</v>
      </c>
      <c r="C165" s="17" t="s">
        <v>57</v>
      </c>
      <c r="D165" s="18">
        <v>33.47</v>
      </c>
      <c r="E165" s="17" t="s">
        <v>58</v>
      </c>
      <c r="F165" s="17">
        <v>3456</v>
      </c>
      <c r="G165" s="19">
        <v>0</v>
      </c>
      <c r="H165" s="17" t="s">
        <v>59</v>
      </c>
      <c r="I165" s="17" t="s">
        <v>60</v>
      </c>
      <c r="J165" s="17">
        <v>10</v>
      </c>
      <c r="K165" s="20">
        <v>51.371139653900002</v>
      </c>
      <c r="L165" s="20">
        <v>61.622553311700003</v>
      </c>
      <c r="M165" s="18">
        <v>0</v>
      </c>
      <c r="N165" s="18">
        <v>0</v>
      </c>
      <c r="O165" s="17">
        <v>41284</v>
      </c>
      <c r="P165" s="17">
        <v>40300</v>
      </c>
      <c r="Q165" s="21">
        <v>41284</v>
      </c>
      <c r="R165" s="21">
        <v>3100</v>
      </c>
      <c r="S165" s="17" t="s">
        <v>61</v>
      </c>
      <c r="T165" s="21">
        <v>54.65</v>
      </c>
      <c r="U165" s="21">
        <v>1</v>
      </c>
      <c r="V165" s="21">
        <v>1.2</v>
      </c>
      <c r="W165" s="21">
        <v>6.4000000000000001E-2</v>
      </c>
      <c r="X165" s="21">
        <f t="shared" si="10"/>
        <v>1.2</v>
      </c>
      <c r="Y165" s="21">
        <f t="shared" si="10"/>
        <v>6.4000000000000001E-2</v>
      </c>
      <c r="Z165" s="21">
        <v>0.41099999999999998</v>
      </c>
      <c r="AA165" s="22">
        <v>6.2223732664443698E-3</v>
      </c>
      <c r="AB165">
        <f t="shared" si="11"/>
        <v>14</v>
      </c>
      <c r="AC165">
        <f t="shared" si="12"/>
        <v>0</v>
      </c>
      <c r="AD165">
        <f t="shared" si="13"/>
        <v>0</v>
      </c>
      <c r="AE165">
        <f>'TP Factors'!$D$5</f>
        <v>0.88209793191670816</v>
      </c>
      <c r="AF165">
        <f t="shared" si="14"/>
        <v>0</v>
      </c>
    </row>
    <row r="166" spans="1:32">
      <c r="A166" s="17" t="s">
        <v>56</v>
      </c>
      <c r="B166" s="17">
        <v>14</v>
      </c>
      <c r="C166" s="17" t="s">
        <v>57</v>
      </c>
      <c r="D166" s="18">
        <v>33.47</v>
      </c>
      <c r="E166" s="17" t="s">
        <v>58</v>
      </c>
      <c r="F166" s="17">
        <v>3456</v>
      </c>
      <c r="G166" s="19">
        <v>30.5</v>
      </c>
      <c r="H166" s="17" t="s">
        <v>59</v>
      </c>
      <c r="I166" s="17" t="s">
        <v>60</v>
      </c>
      <c r="J166" s="17">
        <v>11753</v>
      </c>
      <c r="K166" s="20">
        <v>2122.7771794400001</v>
      </c>
      <c r="L166" s="20">
        <v>84231.664025799997</v>
      </c>
      <c r="M166" s="18">
        <v>22.57</v>
      </c>
      <c r="N166" s="18">
        <v>5.95</v>
      </c>
      <c r="O166" s="17">
        <v>41286</v>
      </c>
      <c r="P166" s="17">
        <v>40302</v>
      </c>
      <c r="Q166" s="21">
        <v>41286</v>
      </c>
      <c r="R166" s="21">
        <v>3100</v>
      </c>
      <c r="S166" s="17" t="s">
        <v>61</v>
      </c>
      <c r="T166" s="21">
        <v>54.65</v>
      </c>
      <c r="U166" s="21">
        <v>1</v>
      </c>
      <c r="V166" s="21">
        <v>1.2</v>
      </c>
      <c r="W166" s="21">
        <v>6.4000000000000001E-2</v>
      </c>
      <c r="X166" s="21">
        <f t="shared" si="10"/>
        <v>1.2</v>
      </c>
      <c r="Y166" s="21">
        <f t="shared" si="10"/>
        <v>6.4000000000000001E-2</v>
      </c>
      <c r="Z166" s="21">
        <v>0.41099999999999998</v>
      </c>
      <c r="AA166" s="22">
        <v>20.7848977178</v>
      </c>
      <c r="AB166">
        <f t="shared" si="11"/>
        <v>47988</v>
      </c>
      <c r="AC166">
        <f t="shared" si="12"/>
        <v>127</v>
      </c>
      <c r="AD166">
        <f t="shared" si="13"/>
        <v>6.8</v>
      </c>
      <c r="AE166">
        <f>'TP Factors'!$D$5</f>
        <v>0.88209793191670816</v>
      </c>
      <c r="AF166">
        <f t="shared" si="14"/>
        <v>6</v>
      </c>
    </row>
    <row r="167" spans="1:32">
      <c r="A167" s="17" t="s">
        <v>56</v>
      </c>
      <c r="B167" s="17">
        <v>14</v>
      </c>
      <c r="C167" s="17" t="s">
        <v>57</v>
      </c>
      <c r="D167" s="18">
        <v>33.47</v>
      </c>
      <c r="E167" s="17" t="s">
        <v>58</v>
      </c>
      <c r="F167" s="17">
        <v>3456</v>
      </c>
      <c r="G167" s="19">
        <v>30.5</v>
      </c>
      <c r="H167" s="17" t="s">
        <v>59</v>
      </c>
      <c r="I167" s="17" t="s">
        <v>60</v>
      </c>
      <c r="J167" s="17">
        <v>0</v>
      </c>
      <c r="K167" s="20">
        <v>8.9309200287900001</v>
      </c>
      <c r="L167" s="20">
        <v>2.5265990284000002</v>
      </c>
      <c r="M167" s="18">
        <v>0</v>
      </c>
      <c r="N167" s="18">
        <v>0</v>
      </c>
      <c r="O167" s="17">
        <v>41301</v>
      </c>
      <c r="P167" s="17">
        <v>40317</v>
      </c>
      <c r="Q167" s="21">
        <v>41301</v>
      </c>
      <c r="R167" s="21">
        <v>3100</v>
      </c>
      <c r="S167" s="17" t="s">
        <v>61</v>
      </c>
      <c r="T167" s="21">
        <v>54.65</v>
      </c>
      <c r="U167" s="21">
        <v>1</v>
      </c>
      <c r="V167" s="21">
        <v>1.2</v>
      </c>
      <c r="W167" s="21">
        <v>6.4000000000000001E-2</v>
      </c>
      <c r="X167" s="21">
        <f t="shared" si="10"/>
        <v>1.2</v>
      </c>
      <c r="Y167" s="21">
        <f t="shared" si="10"/>
        <v>6.4000000000000001E-2</v>
      </c>
      <c r="Z167" s="21">
        <v>0.41099999999999998</v>
      </c>
      <c r="AA167" s="22">
        <v>4.9826018642223002E-4</v>
      </c>
      <c r="AB167">
        <f t="shared" si="11"/>
        <v>1</v>
      </c>
      <c r="AC167">
        <f t="shared" si="12"/>
        <v>0</v>
      </c>
      <c r="AD167">
        <f t="shared" si="13"/>
        <v>0</v>
      </c>
      <c r="AE167">
        <f>'TP Factors'!$D$5</f>
        <v>0.88209793191670816</v>
      </c>
      <c r="AF167">
        <f t="shared" si="14"/>
        <v>0</v>
      </c>
    </row>
    <row r="168" spans="1:32">
      <c r="A168" s="17" t="s">
        <v>56</v>
      </c>
      <c r="B168" s="17">
        <v>14</v>
      </c>
      <c r="C168" s="17" t="s">
        <v>57</v>
      </c>
      <c r="D168" s="18">
        <v>33.47</v>
      </c>
      <c r="E168" s="17" t="s">
        <v>58</v>
      </c>
      <c r="F168" s="17">
        <v>3456</v>
      </c>
      <c r="G168" s="19">
        <v>30.5</v>
      </c>
      <c r="H168" s="17" t="s">
        <v>59</v>
      </c>
      <c r="I168" s="17" t="s">
        <v>60</v>
      </c>
      <c r="J168" s="17">
        <v>21</v>
      </c>
      <c r="K168" s="20">
        <v>86.5746922493</v>
      </c>
      <c r="L168" s="20">
        <v>152.811263438</v>
      </c>
      <c r="M168" s="18">
        <v>0.04</v>
      </c>
      <c r="N168" s="18">
        <v>0.01</v>
      </c>
      <c r="O168" s="17">
        <v>41302</v>
      </c>
      <c r="P168" s="17">
        <v>40318</v>
      </c>
      <c r="Q168" s="21">
        <v>41302</v>
      </c>
      <c r="R168" s="21">
        <v>3100</v>
      </c>
      <c r="S168" s="17" t="s">
        <v>61</v>
      </c>
      <c r="T168" s="21">
        <v>54.65</v>
      </c>
      <c r="U168" s="21">
        <v>1</v>
      </c>
      <c r="V168" s="21">
        <v>1.2</v>
      </c>
      <c r="W168" s="21">
        <v>6.4000000000000001E-2</v>
      </c>
      <c r="X168" s="21">
        <f t="shared" si="10"/>
        <v>1.2</v>
      </c>
      <c r="Y168" s="21">
        <f t="shared" si="10"/>
        <v>6.4000000000000001E-2</v>
      </c>
      <c r="Z168" s="21">
        <v>0.41099999999999998</v>
      </c>
      <c r="AA168" s="22">
        <v>3.7760334493797197E-2</v>
      </c>
      <c r="AB168">
        <f t="shared" si="11"/>
        <v>87</v>
      </c>
      <c r="AC168">
        <f t="shared" si="12"/>
        <v>0</v>
      </c>
      <c r="AD168">
        <f t="shared" si="13"/>
        <v>0</v>
      </c>
      <c r="AE168">
        <f>'TP Factors'!$D$5</f>
        <v>0.88209793191670816</v>
      </c>
      <c r="AF168">
        <f t="shared" si="14"/>
        <v>0</v>
      </c>
    </row>
    <row r="169" spans="1:32">
      <c r="A169" s="17" t="s">
        <v>56</v>
      </c>
      <c r="B169" s="17">
        <v>14</v>
      </c>
      <c r="C169" s="17" t="s">
        <v>57</v>
      </c>
      <c r="D169" s="18">
        <v>33.47</v>
      </c>
      <c r="E169" s="17" t="s">
        <v>58</v>
      </c>
      <c r="F169" s="17">
        <v>3456</v>
      </c>
      <c r="G169" s="19">
        <v>0</v>
      </c>
      <c r="H169" s="17" t="s">
        <v>59</v>
      </c>
      <c r="I169" s="17" t="s">
        <v>60</v>
      </c>
      <c r="J169" s="17">
        <v>816</v>
      </c>
      <c r="K169" s="20">
        <v>520.427314905</v>
      </c>
      <c r="L169" s="20">
        <v>5171.0658676000003</v>
      </c>
      <c r="M169" s="18">
        <v>0</v>
      </c>
      <c r="N169" s="18">
        <v>0</v>
      </c>
      <c r="O169" s="17">
        <v>41303</v>
      </c>
      <c r="P169" s="17">
        <v>40319</v>
      </c>
      <c r="Q169" s="21">
        <v>41303</v>
      </c>
      <c r="R169" s="21">
        <v>3100</v>
      </c>
      <c r="S169" s="17" t="s">
        <v>61</v>
      </c>
      <c r="T169" s="21">
        <v>54.65</v>
      </c>
      <c r="U169" s="21">
        <v>1</v>
      </c>
      <c r="V169" s="21">
        <v>1.2</v>
      </c>
      <c r="W169" s="21">
        <v>6.4000000000000001E-2</v>
      </c>
      <c r="X169" s="21">
        <f t="shared" si="10"/>
        <v>1.2</v>
      </c>
      <c r="Y169" s="21">
        <f t="shared" si="10"/>
        <v>6.4000000000000001E-2</v>
      </c>
      <c r="Z169" s="21">
        <v>0.41099999999999998</v>
      </c>
      <c r="AA169" s="22">
        <v>1.2203580851489399E-3</v>
      </c>
      <c r="AB169">
        <f t="shared" si="11"/>
        <v>3</v>
      </c>
      <c r="AC169">
        <f t="shared" si="12"/>
        <v>0</v>
      </c>
      <c r="AD169">
        <f t="shared" si="13"/>
        <v>0</v>
      </c>
      <c r="AE169">
        <f>'TP Factors'!$D$5</f>
        <v>0.88209793191670816</v>
      </c>
      <c r="AF169">
        <f t="shared" si="14"/>
        <v>0</v>
      </c>
    </row>
    <row r="170" spans="1:32">
      <c r="A170" s="17" t="s">
        <v>56</v>
      </c>
      <c r="B170" s="17">
        <v>14</v>
      </c>
      <c r="C170" s="17" t="s">
        <v>57</v>
      </c>
      <c r="D170" s="18">
        <v>33.47</v>
      </c>
      <c r="E170" s="17" t="s">
        <v>58</v>
      </c>
      <c r="F170" s="17">
        <v>3456</v>
      </c>
      <c r="G170" s="19">
        <v>0</v>
      </c>
      <c r="H170" s="17" t="s">
        <v>59</v>
      </c>
      <c r="I170" s="17" t="s">
        <v>60</v>
      </c>
      <c r="J170" s="17">
        <v>992</v>
      </c>
      <c r="K170" s="20">
        <v>690.08660164200001</v>
      </c>
      <c r="L170" s="20">
        <v>6291.1123512200002</v>
      </c>
      <c r="M170" s="18">
        <v>0</v>
      </c>
      <c r="N170" s="18">
        <v>0</v>
      </c>
      <c r="O170" s="17">
        <v>41321</v>
      </c>
      <c r="P170" s="17">
        <v>40337</v>
      </c>
      <c r="Q170" s="21">
        <v>41321</v>
      </c>
      <c r="R170" s="21">
        <v>3100</v>
      </c>
      <c r="S170" s="17" t="s">
        <v>61</v>
      </c>
      <c r="T170" s="21">
        <v>54.65</v>
      </c>
      <c r="U170" s="21">
        <v>1</v>
      </c>
      <c r="V170" s="21">
        <v>1.2</v>
      </c>
      <c r="W170" s="21">
        <v>6.4000000000000001E-2</v>
      </c>
      <c r="X170" s="21">
        <f t="shared" si="10"/>
        <v>1.2</v>
      </c>
      <c r="Y170" s="21">
        <f t="shared" si="10"/>
        <v>6.4000000000000001E-2</v>
      </c>
      <c r="Z170" s="21">
        <v>0.41099999999999998</v>
      </c>
      <c r="AA170" s="22">
        <v>3.11049721448074E-2</v>
      </c>
      <c r="AB170">
        <f t="shared" si="11"/>
        <v>72</v>
      </c>
      <c r="AC170">
        <f t="shared" si="12"/>
        <v>0</v>
      </c>
      <c r="AD170">
        <f t="shared" si="13"/>
        <v>0</v>
      </c>
      <c r="AE170">
        <f>'TP Factors'!$D$5</f>
        <v>0.88209793191670816</v>
      </c>
      <c r="AF170">
        <f t="shared" si="14"/>
        <v>0</v>
      </c>
    </row>
    <row r="171" spans="1:32">
      <c r="A171" s="17" t="s">
        <v>56</v>
      </c>
      <c r="B171" s="17">
        <v>14</v>
      </c>
      <c r="C171" s="17" t="s">
        <v>57</v>
      </c>
      <c r="D171" s="18">
        <v>33.47</v>
      </c>
      <c r="E171" s="17" t="s">
        <v>58</v>
      </c>
      <c r="F171" s="17">
        <v>3456</v>
      </c>
      <c r="G171" s="19">
        <v>0</v>
      </c>
      <c r="H171" s="17" t="s">
        <v>59</v>
      </c>
      <c r="I171" s="17" t="s">
        <v>60</v>
      </c>
      <c r="J171" s="17">
        <v>873</v>
      </c>
      <c r="K171" s="20">
        <v>604.12278021700001</v>
      </c>
      <c r="L171" s="20">
        <v>5531.3450144400003</v>
      </c>
      <c r="M171" s="18">
        <v>0</v>
      </c>
      <c r="N171" s="18">
        <v>0</v>
      </c>
      <c r="O171" s="17">
        <v>41328</v>
      </c>
      <c r="P171" s="17">
        <v>40344</v>
      </c>
      <c r="Q171" s="21">
        <v>41328</v>
      </c>
      <c r="R171" s="21">
        <v>3100</v>
      </c>
      <c r="S171" s="17" t="s">
        <v>61</v>
      </c>
      <c r="T171" s="21">
        <v>54.65</v>
      </c>
      <c r="U171" s="21">
        <v>1</v>
      </c>
      <c r="V171" s="21">
        <v>1.2</v>
      </c>
      <c r="W171" s="21">
        <v>6.4000000000000001E-2</v>
      </c>
      <c r="X171" s="21">
        <f t="shared" si="10"/>
        <v>1.2</v>
      </c>
      <c r="Y171" s="21">
        <f t="shared" si="10"/>
        <v>6.4000000000000001E-2</v>
      </c>
      <c r="Z171" s="21">
        <v>0.41099999999999998</v>
      </c>
      <c r="AA171" s="22">
        <v>5.9503689823112202E-2</v>
      </c>
      <c r="AB171">
        <f t="shared" si="11"/>
        <v>137</v>
      </c>
      <c r="AC171">
        <f t="shared" si="12"/>
        <v>0</v>
      </c>
      <c r="AD171">
        <f t="shared" si="13"/>
        <v>0</v>
      </c>
      <c r="AE171">
        <f>'TP Factors'!$D$5</f>
        <v>0.88209793191670816</v>
      </c>
      <c r="AF171">
        <f t="shared" si="14"/>
        <v>0</v>
      </c>
    </row>
    <row r="172" spans="1:32">
      <c r="A172" s="17" t="s">
        <v>56</v>
      </c>
      <c r="B172" s="17">
        <v>14</v>
      </c>
      <c r="C172" s="17" t="s">
        <v>57</v>
      </c>
      <c r="D172" s="18">
        <v>33.47</v>
      </c>
      <c r="E172" s="17" t="s">
        <v>58</v>
      </c>
      <c r="F172" s="17">
        <v>3456</v>
      </c>
      <c r="G172" s="19">
        <v>0</v>
      </c>
      <c r="H172" s="17" t="s">
        <v>59</v>
      </c>
      <c r="I172" s="17" t="s">
        <v>60</v>
      </c>
      <c r="J172" s="17">
        <v>85</v>
      </c>
      <c r="K172" s="20">
        <v>135.12096597999999</v>
      </c>
      <c r="L172" s="20">
        <v>538.45522607600003</v>
      </c>
      <c r="M172" s="18">
        <v>0</v>
      </c>
      <c r="N172" s="18">
        <v>0</v>
      </c>
      <c r="O172" s="17">
        <v>41330</v>
      </c>
      <c r="P172" s="17">
        <v>40346</v>
      </c>
      <c r="Q172" s="21">
        <v>41330</v>
      </c>
      <c r="R172" s="21">
        <v>3100</v>
      </c>
      <c r="S172" s="17" t="s">
        <v>61</v>
      </c>
      <c r="T172" s="21">
        <v>54.65</v>
      </c>
      <c r="U172" s="21">
        <v>1</v>
      </c>
      <c r="V172" s="21">
        <v>1.2</v>
      </c>
      <c r="W172" s="21">
        <v>6.4000000000000001E-2</v>
      </c>
      <c r="X172" s="21">
        <f t="shared" si="10"/>
        <v>1.2</v>
      </c>
      <c r="Y172" s="21">
        <f t="shared" si="10"/>
        <v>6.4000000000000001E-2</v>
      </c>
      <c r="Z172" s="21">
        <v>0.41099999999999998</v>
      </c>
      <c r="AA172" s="22">
        <v>2.0353595886075898E-3</v>
      </c>
      <c r="AB172">
        <f t="shared" si="11"/>
        <v>5</v>
      </c>
      <c r="AC172">
        <f t="shared" si="12"/>
        <v>0</v>
      </c>
      <c r="AD172">
        <f t="shared" si="13"/>
        <v>0</v>
      </c>
      <c r="AE172">
        <f>'TP Factors'!$D$5</f>
        <v>0.88209793191670816</v>
      </c>
      <c r="AF172">
        <f t="shared" si="14"/>
        <v>0</v>
      </c>
    </row>
    <row r="173" spans="1:32">
      <c r="A173" s="17" t="s">
        <v>56</v>
      </c>
      <c r="B173" s="17">
        <v>14</v>
      </c>
      <c r="C173" s="17" t="s">
        <v>57</v>
      </c>
      <c r="D173" s="18">
        <v>33.47</v>
      </c>
      <c r="E173" s="17" t="s">
        <v>58</v>
      </c>
      <c r="F173" s="17">
        <v>3456</v>
      </c>
      <c r="G173" s="19">
        <v>30.5</v>
      </c>
      <c r="H173" s="17" t="s">
        <v>59</v>
      </c>
      <c r="I173" s="17" t="s">
        <v>60</v>
      </c>
      <c r="J173" s="17">
        <v>362</v>
      </c>
      <c r="K173" s="20">
        <v>509.47313413099999</v>
      </c>
      <c r="L173" s="20">
        <v>2594.6030438399998</v>
      </c>
      <c r="M173" s="18">
        <v>0.7</v>
      </c>
      <c r="N173" s="18">
        <v>0.18</v>
      </c>
      <c r="O173" s="17">
        <v>41347</v>
      </c>
      <c r="P173" s="17">
        <v>40363</v>
      </c>
      <c r="Q173" s="21">
        <v>41347</v>
      </c>
      <c r="R173" s="21">
        <v>3100</v>
      </c>
      <c r="S173" s="17" t="s">
        <v>61</v>
      </c>
      <c r="T173" s="21">
        <v>54.65</v>
      </c>
      <c r="U173" s="21">
        <v>1</v>
      </c>
      <c r="V173" s="21">
        <v>1.2</v>
      </c>
      <c r="W173" s="21">
        <v>6.4000000000000001E-2</v>
      </c>
      <c r="X173" s="21">
        <f t="shared" si="10"/>
        <v>1.2</v>
      </c>
      <c r="Y173" s="21">
        <f t="shared" si="10"/>
        <v>6.4000000000000001E-2</v>
      </c>
      <c r="Z173" s="21">
        <v>0.41099999999999998</v>
      </c>
      <c r="AA173" s="22">
        <v>0.62498827571353199</v>
      </c>
      <c r="AB173">
        <f t="shared" si="11"/>
        <v>1443</v>
      </c>
      <c r="AC173">
        <f t="shared" si="12"/>
        <v>4</v>
      </c>
      <c r="AD173">
        <f t="shared" si="13"/>
        <v>0.2</v>
      </c>
      <c r="AE173">
        <f>'TP Factors'!$D$5</f>
        <v>0.88209793191670816</v>
      </c>
      <c r="AF173">
        <f t="shared" si="14"/>
        <v>0.2</v>
      </c>
    </row>
    <row r="174" spans="1:32">
      <c r="A174" s="17" t="s">
        <v>56</v>
      </c>
      <c r="B174" s="17">
        <v>14</v>
      </c>
      <c r="C174" s="17" t="s">
        <v>57</v>
      </c>
      <c r="D174" s="18">
        <v>33.47</v>
      </c>
      <c r="E174" s="17" t="s">
        <v>58</v>
      </c>
      <c r="F174" s="17">
        <v>3456</v>
      </c>
      <c r="G174" s="19">
        <v>0</v>
      </c>
      <c r="H174" s="17" t="s">
        <v>59</v>
      </c>
      <c r="I174" s="17" t="s">
        <v>60</v>
      </c>
      <c r="J174" s="17">
        <v>1163</v>
      </c>
      <c r="K174" s="20">
        <v>406.78671611499999</v>
      </c>
      <c r="L174" s="20">
        <v>7374.5726518900001</v>
      </c>
      <c r="M174" s="18">
        <v>0</v>
      </c>
      <c r="N174" s="18">
        <v>0</v>
      </c>
      <c r="O174" s="17">
        <v>41369</v>
      </c>
      <c r="P174" s="17">
        <v>40385</v>
      </c>
      <c r="Q174" s="21">
        <v>41369</v>
      </c>
      <c r="R174" s="21">
        <v>3100</v>
      </c>
      <c r="S174" s="17" t="s">
        <v>61</v>
      </c>
      <c r="T174" s="21">
        <v>54.65</v>
      </c>
      <c r="U174" s="21">
        <v>1</v>
      </c>
      <c r="V174" s="21">
        <v>1.2</v>
      </c>
      <c r="W174" s="21">
        <v>6.4000000000000001E-2</v>
      </c>
      <c r="X174" s="21">
        <f t="shared" si="10"/>
        <v>1.2</v>
      </c>
      <c r="Y174" s="21">
        <f t="shared" si="10"/>
        <v>6.4000000000000001E-2</v>
      </c>
      <c r="Z174" s="21">
        <v>0.41099999999999998</v>
      </c>
      <c r="AA174" s="22">
        <v>3.8679873332042E-4</v>
      </c>
      <c r="AB174">
        <f t="shared" si="11"/>
        <v>1</v>
      </c>
      <c r="AC174">
        <f t="shared" si="12"/>
        <v>0</v>
      </c>
      <c r="AD174">
        <f t="shared" si="13"/>
        <v>0</v>
      </c>
      <c r="AE174">
        <f>'TP Factors'!$D$5</f>
        <v>0.88209793191670816</v>
      </c>
      <c r="AF174">
        <f t="shared" si="14"/>
        <v>0</v>
      </c>
    </row>
    <row r="175" spans="1:32">
      <c r="A175" s="17" t="s">
        <v>56</v>
      </c>
      <c r="B175" s="17">
        <v>14</v>
      </c>
      <c r="C175" s="17" t="s">
        <v>57</v>
      </c>
      <c r="D175" s="18">
        <v>33.47</v>
      </c>
      <c r="E175" s="17" t="s">
        <v>58</v>
      </c>
      <c r="F175" s="17">
        <v>3456</v>
      </c>
      <c r="G175" s="19">
        <v>30.5</v>
      </c>
      <c r="H175" s="17" t="s">
        <v>59</v>
      </c>
      <c r="I175" s="17" t="s">
        <v>60</v>
      </c>
      <c r="J175" s="17">
        <v>404</v>
      </c>
      <c r="K175" s="20">
        <v>307.25331811000001</v>
      </c>
      <c r="L175" s="20">
        <v>2895.6757221100002</v>
      </c>
      <c r="M175" s="18">
        <v>0.78</v>
      </c>
      <c r="N175" s="18">
        <v>0.2</v>
      </c>
      <c r="O175" s="17">
        <v>41463</v>
      </c>
      <c r="P175" s="17">
        <v>40477</v>
      </c>
      <c r="Q175" s="21">
        <v>41463</v>
      </c>
      <c r="R175" s="21">
        <v>3100</v>
      </c>
      <c r="S175" s="17" t="s">
        <v>61</v>
      </c>
      <c r="T175" s="21">
        <v>54.65</v>
      </c>
      <c r="U175" s="21">
        <v>1</v>
      </c>
      <c r="V175" s="21">
        <v>1.2</v>
      </c>
      <c r="W175" s="21">
        <v>6.4000000000000001E-2</v>
      </c>
      <c r="X175" s="21">
        <f t="shared" si="10"/>
        <v>1.2</v>
      </c>
      <c r="Y175" s="21">
        <f t="shared" si="10"/>
        <v>6.4000000000000001E-2</v>
      </c>
      <c r="Z175" s="21">
        <v>0.41099999999999998</v>
      </c>
      <c r="AA175" s="22">
        <v>0.71481167800859402</v>
      </c>
      <c r="AB175">
        <f t="shared" si="11"/>
        <v>1650</v>
      </c>
      <c r="AC175">
        <f t="shared" si="12"/>
        <v>4</v>
      </c>
      <c r="AD175">
        <f t="shared" si="13"/>
        <v>0.2</v>
      </c>
      <c r="AE175">
        <f>'TP Factors'!$D$5</f>
        <v>0.88209793191670816</v>
      </c>
      <c r="AF175">
        <f t="shared" si="14"/>
        <v>0.2</v>
      </c>
    </row>
    <row r="176" spans="1:32">
      <c r="A176" s="17" t="s">
        <v>56</v>
      </c>
      <c r="B176" s="17">
        <v>14</v>
      </c>
      <c r="C176" s="17" t="s">
        <v>57</v>
      </c>
      <c r="D176" s="18">
        <v>33.47</v>
      </c>
      <c r="E176" s="17" t="s">
        <v>58</v>
      </c>
      <c r="F176" s="17">
        <v>3456</v>
      </c>
      <c r="G176" s="19">
        <v>0</v>
      </c>
      <c r="H176" s="17" t="s">
        <v>59</v>
      </c>
      <c r="I176" s="17" t="s">
        <v>60</v>
      </c>
      <c r="J176" s="17">
        <v>80</v>
      </c>
      <c r="K176" s="20">
        <v>92.0400924323</v>
      </c>
      <c r="L176" s="20">
        <v>506.421600152</v>
      </c>
      <c r="M176" s="18">
        <v>0</v>
      </c>
      <c r="N176" s="18">
        <v>0</v>
      </c>
      <c r="O176" s="17">
        <v>41482</v>
      </c>
      <c r="P176" s="17">
        <v>40496</v>
      </c>
      <c r="Q176" s="21">
        <v>41482</v>
      </c>
      <c r="R176" s="21">
        <v>3100</v>
      </c>
      <c r="S176" s="17" t="s">
        <v>61</v>
      </c>
      <c r="T176" s="21">
        <v>54.65</v>
      </c>
      <c r="U176" s="21">
        <v>1</v>
      </c>
      <c r="V176" s="21">
        <v>1.2</v>
      </c>
      <c r="W176" s="21">
        <v>6.4000000000000001E-2</v>
      </c>
      <c r="X176" s="21">
        <f t="shared" si="10"/>
        <v>1.2</v>
      </c>
      <c r="Y176" s="21">
        <f t="shared" si="10"/>
        <v>6.4000000000000001E-2</v>
      </c>
      <c r="Z176" s="21">
        <v>0.41099999999999998</v>
      </c>
      <c r="AA176" s="22">
        <v>3.6592807170597E-4</v>
      </c>
      <c r="AB176">
        <f t="shared" si="11"/>
        <v>1</v>
      </c>
      <c r="AC176">
        <f t="shared" si="12"/>
        <v>0</v>
      </c>
      <c r="AD176">
        <f t="shared" si="13"/>
        <v>0</v>
      </c>
      <c r="AE176">
        <f>'TP Factors'!$D$5</f>
        <v>0.88209793191670816</v>
      </c>
      <c r="AF176">
        <f t="shared" si="14"/>
        <v>0</v>
      </c>
    </row>
    <row r="177" spans="1:32">
      <c r="A177" s="17" t="s">
        <v>56</v>
      </c>
      <c r="B177" s="17">
        <v>14</v>
      </c>
      <c r="C177" s="17" t="s">
        <v>57</v>
      </c>
      <c r="D177" s="18">
        <v>33.47</v>
      </c>
      <c r="E177" s="17" t="s">
        <v>58</v>
      </c>
      <c r="F177" s="17">
        <v>3456</v>
      </c>
      <c r="G177" s="19">
        <v>30.5</v>
      </c>
      <c r="H177" s="17" t="s">
        <v>59</v>
      </c>
      <c r="I177" s="17" t="s">
        <v>60</v>
      </c>
      <c r="J177" s="17">
        <v>380</v>
      </c>
      <c r="K177" s="20">
        <v>224.889238409</v>
      </c>
      <c r="L177" s="20">
        <v>2721.11935128</v>
      </c>
      <c r="M177" s="18">
        <v>0.73</v>
      </c>
      <c r="N177" s="18">
        <v>0.19</v>
      </c>
      <c r="O177" s="17">
        <v>41487</v>
      </c>
      <c r="P177" s="17">
        <v>40501</v>
      </c>
      <c r="Q177" s="21">
        <v>41487</v>
      </c>
      <c r="R177" s="21">
        <v>3100</v>
      </c>
      <c r="S177" s="17" t="s">
        <v>61</v>
      </c>
      <c r="T177" s="21">
        <v>54.65</v>
      </c>
      <c r="U177" s="21">
        <v>1</v>
      </c>
      <c r="V177" s="21">
        <v>1.2</v>
      </c>
      <c r="W177" s="21">
        <v>6.4000000000000001E-2</v>
      </c>
      <c r="X177" s="21">
        <f t="shared" si="10"/>
        <v>1.2</v>
      </c>
      <c r="Y177" s="21">
        <f t="shared" si="10"/>
        <v>6.4000000000000001E-2</v>
      </c>
      <c r="Z177" s="21">
        <v>0.41099999999999998</v>
      </c>
      <c r="AA177" s="22">
        <v>0.66434777919501897</v>
      </c>
      <c r="AB177">
        <f t="shared" si="11"/>
        <v>1534</v>
      </c>
      <c r="AC177">
        <f t="shared" si="12"/>
        <v>4</v>
      </c>
      <c r="AD177">
        <f t="shared" si="13"/>
        <v>0.2</v>
      </c>
      <c r="AE177">
        <f>'TP Factors'!$D$5</f>
        <v>0.88209793191670816</v>
      </c>
      <c r="AF177">
        <f t="shared" si="14"/>
        <v>0.2</v>
      </c>
    </row>
    <row r="178" spans="1:32">
      <c r="A178" s="17" t="s">
        <v>56</v>
      </c>
      <c r="B178" s="17">
        <v>14</v>
      </c>
      <c r="C178" s="17" t="s">
        <v>57</v>
      </c>
      <c r="D178" s="18">
        <v>33.47</v>
      </c>
      <c r="E178" s="17" t="s">
        <v>58</v>
      </c>
      <c r="F178" s="17">
        <v>3456</v>
      </c>
      <c r="G178" s="19">
        <v>0</v>
      </c>
      <c r="H178" s="17" t="s">
        <v>59</v>
      </c>
      <c r="I178" s="17" t="s">
        <v>60</v>
      </c>
      <c r="J178" s="17">
        <v>11345</v>
      </c>
      <c r="K178" s="20">
        <v>3389.6945538</v>
      </c>
      <c r="L178" s="20">
        <v>71909.867840499996</v>
      </c>
      <c r="M178" s="18">
        <v>0</v>
      </c>
      <c r="N178" s="18">
        <v>0</v>
      </c>
      <c r="O178" s="17">
        <v>41496</v>
      </c>
      <c r="P178" s="17">
        <v>40510</v>
      </c>
      <c r="Q178" s="21">
        <v>41496</v>
      </c>
      <c r="R178" s="21">
        <v>3100</v>
      </c>
      <c r="S178" s="17" t="s">
        <v>61</v>
      </c>
      <c r="T178" s="21">
        <v>54.65</v>
      </c>
      <c r="U178" s="21">
        <v>1</v>
      </c>
      <c r="V178" s="21">
        <v>1.2</v>
      </c>
      <c r="W178" s="21">
        <v>6.4000000000000001E-2</v>
      </c>
      <c r="X178" s="21">
        <f t="shared" si="10"/>
        <v>1.2</v>
      </c>
      <c r="Y178" s="21">
        <f t="shared" si="10"/>
        <v>6.4000000000000001E-2</v>
      </c>
      <c r="Z178" s="21">
        <v>0.41099999999999998</v>
      </c>
      <c r="AA178" s="22">
        <v>1.38942912853661E-2</v>
      </c>
      <c r="AB178">
        <f t="shared" si="11"/>
        <v>32</v>
      </c>
      <c r="AC178">
        <f t="shared" si="12"/>
        <v>0</v>
      </c>
      <c r="AD178">
        <f t="shared" si="13"/>
        <v>0</v>
      </c>
      <c r="AE178">
        <f>'TP Factors'!$D$5</f>
        <v>0.88209793191670816</v>
      </c>
      <c r="AF178">
        <f t="shared" si="14"/>
        <v>0</v>
      </c>
    </row>
    <row r="179" spans="1:32">
      <c r="A179" s="17" t="s">
        <v>56</v>
      </c>
      <c r="B179" s="17">
        <v>14</v>
      </c>
      <c r="C179" s="17" t="s">
        <v>57</v>
      </c>
      <c r="D179" s="18">
        <v>33.47</v>
      </c>
      <c r="E179" s="17" t="s">
        <v>58</v>
      </c>
      <c r="F179" s="17">
        <v>3456</v>
      </c>
      <c r="G179" s="19">
        <v>30.5</v>
      </c>
      <c r="H179" s="17" t="s">
        <v>59</v>
      </c>
      <c r="I179" s="17" t="s">
        <v>60</v>
      </c>
      <c r="J179" s="17">
        <v>7563</v>
      </c>
      <c r="K179" s="20">
        <v>1039.5577630800001</v>
      </c>
      <c r="L179" s="20">
        <v>54199.976428599999</v>
      </c>
      <c r="M179" s="18">
        <v>14.52</v>
      </c>
      <c r="N179" s="18">
        <v>3.83</v>
      </c>
      <c r="O179" s="17">
        <v>41500</v>
      </c>
      <c r="P179" s="17">
        <v>40514</v>
      </c>
      <c r="Q179" s="21">
        <v>41500</v>
      </c>
      <c r="R179" s="21">
        <v>3100</v>
      </c>
      <c r="S179" s="17" t="s">
        <v>61</v>
      </c>
      <c r="T179" s="21">
        <v>54.65</v>
      </c>
      <c r="U179" s="21">
        <v>1</v>
      </c>
      <c r="V179" s="21">
        <v>1.2</v>
      </c>
      <c r="W179" s="21">
        <v>6.4000000000000001E-2</v>
      </c>
      <c r="X179" s="21">
        <f t="shared" si="10"/>
        <v>1.2</v>
      </c>
      <c r="Y179" s="21">
        <f t="shared" si="10"/>
        <v>6.4000000000000001E-2</v>
      </c>
      <c r="Z179" s="21">
        <v>0.41099999999999998</v>
      </c>
      <c r="AA179" s="22">
        <v>13.363730311499999</v>
      </c>
      <c r="AB179">
        <f t="shared" si="11"/>
        <v>30854</v>
      </c>
      <c r="AC179">
        <f t="shared" si="12"/>
        <v>82</v>
      </c>
      <c r="AD179">
        <f t="shared" si="13"/>
        <v>4.4000000000000004</v>
      </c>
      <c r="AE179">
        <f>'TP Factors'!$D$5</f>
        <v>0.88209793191670816</v>
      </c>
      <c r="AF179">
        <f t="shared" si="14"/>
        <v>3.9</v>
      </c>
    </row>
    <row r="180" spans="1:32">
      <c r="A180" s="17" t="s">
        <v>56</v>
      </c>
      <c r="B180" s="17">
        <v>14</v>
      </c>
      <c r="C180" s="17" t="s">
        <v>57</v>
      </c>
      <c r="D180" s="18">
        <v>33.47</v>
      </c>
      <c r="E180" s="17" t="s">
        <v>58</v>
      </c>
      <c r="F180" s="17">
        <v>3456</v>
      </c>
      <c r="G180" s="19">
        <v>0</v>
      </c>
      <c r="H180" s="17" t="s">
        <v>59</v>
      </c>
      <c r="I180" s="17" t="s">
        <v>60</v>
      </c>
      <c r="J180" s="17">
        <v>62</v>
      </c>
      <c r="K180" s="20">
        <v>112.415461757</v>
      </c>
      <c r="L180" s="20">
        <v>394.69918473600001</v>
      </c>
      <c r="M180" s="18">
        <v>0</v>
      </c>
      <c r="N180" s="18">
        <v>0</v>
      </c>
      <c r="O180" s="17">
        <v>41501</v>
      </c>
      <c r="P180" s="17">
        <v>40515</v>
      </c>
      <c r="Q180" s="21">
        <v>41501</v>
      </c>
      <c r="R180" s="21">
        <v>3100</v>
      </c>
      <c r="S180" s="17" t="s">
        <v>61</v>
      </c>
      <c r="T180" s="21">
        <v>54.65</v>
      </c>
      <c r="U180" s="21">
        <v>1</v>
      </c>
      <c r="V180" s="21">
        <v>1.2</v>
      </c>
      <c r="W180" s="21">
        <v>6.4000000000000001E-2</v>
      </c>
      <c r="X180" s="21">
        <f t="shared" si="10"/>
        <v>1.2</v>
      </c>
      <c r="Y180" s="21">
        <f t="shared" si="10"/>
        <v>6.4000000000000001E-2</v>
      </c>
      <c r="Z180" s="21">
        <v>0.41099999999999998</v>
      </c>
      <c r="AA180" s="22">
        <v>9.0341298308211E-4</v>
      </c>
      <c r="AB180">
        <f t="shared" si="11"/>
        <v>2</v>
      </c>
      <c r="AC180">
        <f t="shared" si="12"/>
        <v>0</v>
      </c>
      <c r="AD180">
        <f t="shared" si="13"/>
        <v>0</v>
      </c>
      <c r="AE180">
        <f>'TP Factors'!$D$5</f>
        <v>0.88209793191670816</v>
      </c>
      <c r="AF180">
        <f t="shared" si="14"/>
        <v>0</v>
      </c>
    </row>
    <row r="181" spans="1:32">
      <c r="A181" s="17" t="s">
        <v>56</v>
      </c>
      <c r="B181" s="17">
        <v>14</v>
      </c>
      <c r="C181" s="17" t="s">
        <v>57</v>
      </c>
      <c r="D181" s="18">
        <v>33.47</v>
      </c>
      <c r="E181" s="17" t="s">
        <v>58</v>
      </c>
      <c r="F181" s="17">
        <v>3456</v>
      </c>
      <c r="G181" s="19">
        <v>0</v>
      </c>
      <c r="H181" s="17" t="s">
        <v>59</v>
      </c>
      <c r="I181" s="17" t="s">
        <v>60</v>
      </c>
      <c r="J181" s="17">
        <v>5289</v>
      </c>
      <c r="K181" s="20">
        <v>1675.84878923</v>
      </c>
      <c r="L181" s="20">
        <v>33525.679635699998</v>
      </c>
      <c r="M181" s="18">
        <v>0</v>
      </c>
      <c r="N181" s="18">
        <v>0</v>
      </c>
      <c r="O181" s="17">
        <v>41605</v>
      </c>
      <c r="P181" s="17">
        <v>40619</v>
      </c>
      <c r="Q181" s="21">
        <v>41605</v>
      </c>
      <c r="R181" s="21">
        <v>3100</v>
      </c>
      <c r="S181" s="17" t="s">
        <v>61</v>
      </c>
      <c r="T181" s="21">
        <v>54.65</v>
      </c>
      <c r="U181" s="21">
        <v>1</v>
      </c>
      <c r="V181" s="21">
        <v>1.2</v>
      </c>
      <c r="W181" s="21">
        <v>6.4000000000000001E-2</v>
      </c>
      <c r="X181" s="21">
        <f t="shared" si="10"/>
        <v>1.2</v>
      </c>
      <c r="Y181" s="21">
        <f t="shared" si="10"/>
        <v>6.4000000000000001E-2</v>
      </c>
      <c r="Z181" s="21">
        <v>0.41099999999999998</v>
      </c>
      <c r="AA181" s="22">
        <v>8.1979650218957998E-4</v>
      </c>
      <c r="AB181">
        <f t="shared" si="11"/>
        <v>2</v>
      </c>
      <c r="AC181">
        <f t="shared" si="12"/>
        <v>0</v>
      </c>
      <c r="AD181">
        <f t="shared" si="13"/>
        <v>0</v>
      </c>
      <c r="AE181">
        <f>'TP Factors'!$D$5</f>
        <v>0.88209793191670816</v>
      </c>
      <c r="AF181">
        <f t="shared" si="14"/>
        <v>0</v>
      </c>
    </row>
    <row r="182" spans="1:32">
      <c r="A182" s="17" t="s">
        <v>56</v>
      </c>
      <c r="B182" s="17">
        <v>14</v>
      </c>
      <c r="C182" s="17" t="s">
        <v>57</v>
      </c>
      <c r="D182" s="18">
        <v>33.47</v>
      </c>
      <c r="E182" s="17" t="s">
        <v>58</v>
      </c>
      <c r="F182" s="17">
        <v>3456</v>
      </c>
      <c r="G182" s="19">
        <v>30.5</v>
      </c>
      <c r="H182" s="17" t="s">
        <v>59</v>
      </c>
      <c r="I182" s="17" t="s">
        <v>60</v>
      </c>
      <c r="J182" s="17">
        <v>24</v>
      </c>
      <c r="K182" s="20">
        <v>67.292510905499995</v>
      </c>
      <c r="L182" s="20">
        <v>175.04553052</v>
      </c>
      <c r="M182" s="18">
        <v>0.05</v>
      </c>
      <c r="N182" s="18">
        <v>0.01</v>
      </c>
      <c r="O182" s="17">
        <v>41629</v>
      </c>
      <c r="P182" s="17">
        <v>40642</v>
      </c>
      <c r="Q182" s="21">
        <v>41629</v>
      </c>
      <c r="R182" s="21">
        <v>3100</v>
      </c>
      <c r="S182" s="17" t="s">
        <v>61</v>
      </c>
      <c r="T182" s="21">
        <v>54.65</v>
      </c>
      <c r="U182" s="21">
        <v>1</v>
      </c>
      <c r="V182" s="21">
        <v>1.2</v>
      </c>
      <c r="W182" s="21">
        <v>6.4000000000000001E-2</v>
      </c>
      <c r="X182" s="21">
        <f t="shared" si="10"/>
        <v>1.2</v>
      </c>
      <c r="Y182" s="21">
        <f t="shared" si="10"/>
        <v>6.4000000000000001E-2</v>
      </c>
      <c r="Z182" s="21">
        <v>0.41099999999999998</v>
      </c>
      <c r="AA182" s="22">
        <v>4.2267630422901499E-2</v>
      </c>
      <c r="AB182">
        <f t="shared" si="11"/>
        <v>98</v>
      </c>
      <c r="AC182">
        <f t="shared" si="12"/>
        <v>0</v>
      </c>
      <c r="AD182">
        <f t="shared" si="13"/>
        <v>0</v>
      </c>
      <c r="AE182">
        <f>'TP Factors'!$D$5</f>
        <v>0.88209793191670816</v>
      </c>
      <c r="AF182">
        <f t="shared" si="14"/>
        <v>0</v>
      </c>
    </row>
    <row r="183" spans="1:32">
      <c r="A183" s="17" t="s">
        <v>56</v>
      </c>
      <c r="B183" s="17">
        <v>14</v>
      </c>
      <c r="C183" s="17" t="s">
        <v>57</v>
      </c>
      <c r="D183" s="18">
        <v>33.47</v>
      </c>
      <c r="E183" s="17" t="s">
        <v>58</v>
      </c>
      <c r="F183" s="17">
        <v>3456</v>
      </c>
      <c r="G183" s="19">
        <v>0</v>
      </c>
      <c r="H183" s="17" t="s">
        <v>59</v>
      </c>
      <c r="I183" s="17" t="s">
        <v>60</v>
      </c>
      <c r="J183" s="17">
        <v>5053</v>
      </c>
      <c r="K183" s="20">
        <v>1228.1763412099999</v>
      </c>
      <c r="L183" s="20">
        <v>32027.608294500002</v>
      </c>
      <c r="M183" s="18">
        <v>0</v>
      </c>
      <c r="N183" s="18">
        <v>0</v>
      </c>
      <c r="O183" s="17">
        <v>39708</v>
      </c>
      <c r="P183" s="17">
        <v>38738</v>
      </c>
      <c r="Q183" s="21">
        <v>39708</v>
      </c>
      <c r="R183" s="21">
        <v>3100</v>
      </c>
      <c r="S183" s="17" t="s">
        <v>61</v>
      </c>
      <c r="T183" s="21">
        <v>54.65</v>
      </c>
      <c r="U183" s="21">
        <v>1</v>
      </c>
      <c r="V183" s="21">
        <v>1.2</v>
      </c>
      <c r="W183" s="21">
        <v>6.4000000000000001E-2</v>
      </c>
      <c r="X183" s="21">
        <f t="shared" si="10"/>
        <v>1.2</v>
      </c>
      <c r="Y183" s="21">
        <f t="shared" si="10"/>
        <v>6.4000000000000001E-2</v>
      </c>
      <c r="Z183" s="21">
        <v>0.41099999999999998</v>
      </c>
      <c r="AA183" s="22">
        <v>6.0041884386069101E-3</v>
      </c>
      <c r="AB183">
        <f t="shared" si="11"/>
        <v>14</v>
      </c>
      <c r="AC183">
        <f t="shared" si="12"/>
        <v>0</v>
      </c>
      <c r="AD183">
        <f t="shared" si="13"/>
        <v>0</v>
      </c>
      <c r="AE183">
        <f>'TP Factors'!$D$5</f>
        <v>0.88209793191670816</v>
      </c>
      <c r="AF183">
        <f t="shared" si="14"/>
        <v>0</v>
      </c>
    </row>
    <row r="184" spans="1:32">
      <c r="A184" s="17" t="s">
        <v>56</v>
      </c>
      <c r="B184" s="17">
        <v>14</v>
      </c>
      <c r="C184" s="17" t="s">
        <v>57</v>
      </c>
      <c r="D184" s="18">
        <v>33.47</v>
      </c>
      <c r="E184" s="17" t="s">
        <v>58</v>
      </c>
      <c r="F184" s="17">
        <v>3456</v>
      </c>
      <c r="G184" s="19">
        <v>3</v>
      </c>
      <c r="H184" s="17" t="s">
        <v>59</v>
      </c>
      <c r="I184" s="17" t="s">
        <v>60</v>
      </c>
      <c r="J184" s="17">
        <v>30107</v>
      </c>
      <c r="K184" s="20">
        <v>5136.8065800000004</v>
      </c>
      <c r="L184" s="20">
        <v>144562.70626100001</v>
      </c>
      <c r="M184" s="18">
        <v>36.130000000000003</v>
      </c>
      <c r="N184" s="18">
        <v>1.93</v>
      </c>
      <c r="O184" s="17">
        <v>39816</v>
      </c>
      <c r="P184" s="17">
        <v>38843</v>
      </c>
      <c r="Q184" s="21">
        <v>39816</v>
      </c>
      <c r="R184" s="21">
        <v>3100</v>
      </c>
      <c r="S184" s="17" t="s">
        <v>61</v>
      </c>
      <c r="T184" s="21">
        <v>54.65</v>
      </c>
      <c r="U184" s="21">
        <v>1</v>
      </c>
      <c r="V184" s="21">
        <v>1.2</v>
      </c>
      <c r="W184" s="21">
        <v>6.4000000000000001E-2</v>
      </c>
      <c r="X184" s="21">
        <f t="shared" si="10"/>
        <v>1.2</v>
      </c>
      <c r="Y184" s="21">
        <f t="shared" si="10"/>
        <v>6.4000000000000001E-2</v>
      </c>
      <c r="Z184" s="21">
        <v>0.41099999999999998</v>
      </c>
      <c r="AA184" s="22">
        <v>2.48355764963538E-2</v>
      </c>
      <c r="AB184">
        <f t="shared" si="11"/>
        <v>57</v>
      </c>
      <c r="AC184">
        <f t="shared" si="12"/>
        <v>0</v>
      </c>
      <c r="AD184">
        <f t="shared" si="13"/>
        <v>0</v>
      </c>
      <c r="AE184">
        <f>'TP Factors'!$D$5</f>
        <v>0.88209793191670816</v>
      </c>
      <c r="AF184">
        <f t="shared" si="14"/>
        <v>0</v>
      </c>
    </row>
    <row r="185" spans="1:32">
      <c r="A185" s="17" t="s">
        <v>56</v>
      </c>
      <c r="B185" s="17">
        <v>14</v>
      </c>
      <c r="C185" s="17" t="s">
        <v>57</v>
      </c>
      <c r="D185" s="18">
        <v>33.47</v>
      </c>
      <c r="E185" s="17" t="s">
        <v>58</v>
      </c>
      <c r="F185" s="17">
        <v>3456</v>
      </c>
      <c r="G185" s="19">
        <v>30.5</v>
      </c>
      <c r="H185" s="17" t="s">
        <v>59</v>
      </c>
      <c r="I185" s="17" t="s">
        <v>60</v>
      </c>
      <c r="J185" s="17">
        <v>116863</v>
      </c>
      <c r="K185" s="20">
        <v>10296.4052285</v>
      </c>
      <c r="L185" s="20">
        <v>837504.33888699999</v>
      </c>
      <c r="M185" s="18">
        <v>224.38</v>
      </c>
      <c r="N185" s="18">
        <v>59.13</v>
      </c>
      <c r="O185" s="17">
        <v>39973</v>
      </c>
      <c r="P185" s="17">
        <v>39000</v>
      </c>
      <c r="Q185" s="21">
        <v>39973</v>
      </c>
      <c r="R185" s="21">
        <v>3100</v>
      </c>
      <c r="S185" s="17" t="s">
        <v>61</v>
      </c>
      <c r="T185" s="21">
        <v>54.65</v>
      </c>
      <c r="U185" s="21">
        <v>1</v>
      </c>
      <c r="V185" s="21">
        <v>1.2</v>
      </c>
      <c r="W185" s="21">
        <v>6.4000000000000001E-2</v>
      </c>
      <c r="X185" s="21">
        <f t="shared" si="10"/>
        <v>1.2</v>
      </c>
      <c r="Y185" s="21">
        <f t="shared" si="10"/>
        <v>6.4000000000000001E-2</v>
      </c>
      <c r="Z185" s="21">
        <v>0.41099999999999998</v>
      </c>
      <c r="AA185" s="22">
        <v>5.2224718172878699</v>
      </c>
      <c r="AB185">
        <f t="shared" si="11"/>
        <v>12058</v>
      </c>
      <c r="AC185">
        <f t="shared" si="12"/>
        <v>32</v>
      </c>
      <c r="AD185">
        <f t="shared" si="13"/>
        <v>1.7</v>
      </c>
      <c r="AE185">
        <f>'TP Factors'!$D$5</f>
        <v>0.88209793191670816</v>
      </c>
      <c r="AF185">
        <f t="shared" si="14"/>
        <v>1.5</v>
      </c>
    </row>
    <row r="186" spans="1:32">
      <c r="A186" s="17" t="s">
        <v>56</v>
      </c>
      <c r="B186" s="17">
        <v>14</v>
      </c>
      <c r="C186" s="17" t="s">
        <v>57</v>
      </c>
      <c r="D186" s="18">
        <v>33.47</v>
      </c>
      <c r="E186" s="17" t="s">
        <v>58</v>
      </c>
      <c r="F186" s="17">
        <v>3456</v>
      </c>
      <c r="G186" s="19">
        <v>0</v>
      </c>
      <c r="H186" s="17" t="s">
        <v>59</v>
      </c>
      <c r="I186" s="17" t="s">
        <v>60</v>
      </c>
      <c r="J186" s="17">
        <v>4524</v>
      </c>
      <c r="K186" s="20">
        <v>970.08436954299998</v>
      </c>
      <c r="L186" s="20">
        <v>28677.745131200001</v>
      </c>
      <c r="M186" s="18">
        <v>0</v>
      </c>
      <c r="N186" s="18">
        <v>0</v>
      </c>
      <c r="O186" s="17">
        <v>40458</v>
      </c>
      <c r="P186" s="17">
        <v>39483</v>
      </c>
      <c r="Q186" s="21">
        <v>40458</v>
      </c>
      <c r="R186" s="21">
        <v>3100</v>
      </c>
      <c r="S186" s="17" t="s">
        <v>61</v>
      </c>
      <c r="T186" s="21">
        <v>54.65</v>
      </c>
      <c r="U186" s="21">
        <v>1</v>
      </c>
      <c r="V186" s="21">
        <v>1.2</v>
      </c>
      <c r="W186" s="21">
        <v>6.4000000000000001E-2</v>
      </c>
      <c r="X186" s="21">
        <f t="shared" si="10"/>
        <v>1.2</v>
      </c>
      <c r="Y186" s="21">
        <f t="shared" si="10"/>
        <v>6.4000000000000001E-2</v>
      </c>
      <c r="Z186" s="21">
        <v>0.41099999999999998</v>
      </c>
      <c r="AA186" s="22">
        <v>2.5464685463382E-3</v>
      </c>
      <c r="AB186">
        <f t="shared" si="11"/>
        <v>6</v>
      </c>
      <c r="AC186">
        <f t="shared" si="12"/>
        <v>0</v>
      </c>
      <c r="AD186">
        <f t="shared" si="13"/>
        <v>0</v>
      </c>
      <c r="AE186">
        <f>'TP Factors'!$D$5</f>
        <v>0.88209793191670816</v>
      </c>
      <c r="AF186">
        <f t="shared" si="14"/>
        <v>0</v>
      </c>
    </row>
    <row r="187" spans="1:32">
      <c r="A187" s="17" t="s">
        <v>56</v>
      </c>
      <c r="B187" s="17">
        <v>14</v>
      </c>
      <c r="C187" s="17" t="s">
        <v>57</v>
      </c>
      <c r="D187" s="18">
        <v>33.47</v>
      </c>
      <c r="E187" s="17" t="s">
        <v>58</v>
      </c>
      <c r="F187" s="17">
        <v>3456</v>
      </c>
      <c r="G187" s="19">
        <v>3</v>
      </c>
      <c r="H187" s="17" t="s">
        <v>59</v>
      </c>
      <c r="I187" s="17" t="s">
        <v>60</v>
      </c>
      <c r="J187" s="17">
        <v>1761</v>
      </c>
      <c r="K187" s="20">
        <v>440.97385057999998</v>
      </c>
      <c r="L187" s="20">
        <v>8455.9519740899996</v>
      </c>
      <c r="M187" s="18">
        <v>2.11</v>
      </c>
      <c r="N187" s="18">
        <v>0.11</v>
      </c>
      <c r="O187" s="17">
        <v>40489</v>
      </c>
      <c r="P187" s="17">
        <v>39513</v>
      </c>
      <c r="Q187" s="21">
        <v>40489</v>
      </c>
      <c r="R187" s="21">
        <v>3100</v>
      </c>
      <c r="S187" s="17" t="s">
        <v>61</v>
      </c>
      <c r="T187" s="21">
        <v>54.65</v>
      </c>
      <c r="U187" s="21">
        <v>1</v>
      </c>
      <c r="V187" s="21">
        <v>1.2</v>
      </c>
      <c r="W187" s="21">
        <v>6.4000000000000001E-2</v>
      </c>
      <c r="X187" s="21">
        <f t="shared" si="10"/>
        <v>1.2</v>
      </c>
      <c r="Y187" s="21">
        <f t="shared" si="10"/>
        <v>6.4000000000000001E-2</v>
      </c>
      <c r="Z187" s="21">
        <v>0.41099999999999998</v>
      </c>
      <c r="AA187" s="22">
        <v>1.37701263841423E-2</v>
      </c>
      <c r="AB187">
        <f t="shared" si="11"/>
        <v>32</v>
      </c>
      <c r="AC187">
        <f t="shared" si="12"/>
        <v>0</v>
      </c>
      <c r="AD187">
        <f t="shared" si="13"/>
        <v>0</v>
      </c>
      <c r="AE187">
        <f>'TP Factors'!$D$5</f>
        <v>0.88209793191670816</v>
      </c>
      <c r="AF187">
        <f t="shared" si="14"/>
        <v>0</v>
      </c>
    </row>
    <row r="188" spans="1:32">
      <c r="A188" s="17" t="s">
        <v>56</v>
      </c>
      <c r="B188" s="17">
        <v>14</v>
      </c>
      <c r="C188" s="17" t="s">
        <v>57</v>
      </c>
      <c r="D188" s="18">
        <v>33.47</v>
      </c>
      <c r="E188" s="17" t="s">
        <v>58</v>
      </c>
      <c r="F188" s="17">
        <v>3456</v>
      </c>
      <c r="G188" s="19">
        <v>0</v>
      </c>
      <c r="H188" s="17" t="s">
        <v>59</v>
      </c>
      <c r="I188" s="17" t="s">
        <v>60</v>
      </c>
      <c r="J188" s="17">
        <v>4746</v>
      </c>
      <c r="K188" s="20">
        <v>825.88068709100003</v>
      </c>
      <c r="L188" s="20">
        <v>30084.155435100001</v>
      </c>
      <c r="M188" s="18">
        <v>0</v>
      </c>
      <c r="N188" s="18">
        <v>0</v>
      </c>
      <c r="O188" s="17">
        <v>40502</v>
      </c>
      <c r="P188" s="17">
        <v>39526</v>
      </c>
      <c r="Q188" s="21">
        <v>40502</v>
      </c>
      <c r="R188" s="21">
        <v>3100</v>
      </c>
      <c r="S188" s="17" t="s">
        <v>61</v>
      </c>
      <c r="T188" s="21">
        <v>54.65</v>
      </c>
      <c r="U188" s="21">
        <v>1</v>
      </c>
      <c r="V188" s="21">
        <v>1.2</v>
      </c>
      <c r="W188" s="21">
        <v>6.4000000000000001E-2</v>
      </c>
      <c r="X188" s="21">
        <f t="shared" si="10"/>
        <v>1.2</v>
      </c>
      <c r="Y188" s="21">
        <f t="shared" si="10"/>
        <v>6.4000000000000001E-2</v>
      </c>
      <c r="Z188" s="21">
        <v>0.41099999999999998</v>
      </c>
      <c r="AA188" s="22">
        <v>1.1469283167009301E-2</v>
      </c>
      <c r="AB188">
        <f t="shared" si="11"/>
        <v>26</v>
      </c>
      <c r="AC188">
        <f t="shared" si="12"/>
        <v>0</v>
      </c>
      <c r="AD188">
        <f t="shared" si="13"/>
        <v>0</v>
      </c>
      <c r="AE188">
        <f>'TP Factors'!$D$5</f>
        <v>0.88209793191670816</v>
      </c>
      <c r="AF188">
        <f t="shared" si="14"/>
        <v>0</v>
      </c>
    </row>
    <row r="189" spans="1:32">
      <c r="A189" s="17" t="s">
        <v>56</v>
      </c>
      <c r="B189" s="17">
        <v>14</v>
      </c>
      <c r="C189" s="17" t="s">
        <v>57</v>
      </c>
      <c r="D189" s="18">
        <v>33.47</v>
      </c>
      <c r="E189" s="17" t="s">
        <v>58</v>
      </c>
      <c r="F189" s="17">
        <v>3456</v>
      </c>
      <c r="G189" s="19">
        <v>30.5</v>
      </c>
      <c r="H189" s="17" t="s">
        <v>59</v>
      </c>
      <c r="I189" s="17" t="s">
        <v>60</v>
      </c>
      <c r="J189" s="17">
        <v>4230</v>
      </c>
      <c r="K189" s="20">
        <v>773.13494031100004</v>
      </c>
      <c r="L189" s="20">
        <v>30312.337527200001</v>
      </c>
      <c r="M189" s="18">
        <v>8.1199999999999992</v>
      </c>
      <c r="N189" s="18">
        <v>2.14</v>
      </c>
      <c r="O189" s="17">
        <v>40566</v>
      </c>
      <c r="P189" s="17">
        <v>39588</v>
      </c>
      <c r="Q189" s="21">
        <v>40566</v>
      </c>
      <c r="R189" s="21">
        <v>3100</v>
      </c>
      <c r="S189" s="17" t="s">
        <v>61</v>
      </c>
      <c r="T189" s="21">
        <v>54.65</v>
      </c>
      <c r="U189" s="21">
        <v>1</v>
      </c>
      <c r="V189" s="21">
        <v>1.2</v>
      </c>
      <c r="W189" s="21">
        <v>6.4000000000000001E-2</v>
      </c>
      <c r="X189" s="21">
        <f t="shared" si="10"/>
        <v>1.2</v>
      </c>
      <c r="Y189" s="21">
        <f t="shared" si="10"/>
        <v>6.4000000000000001E-2</v>
      </c>
      <c r="Z189" s="21">
        <v>0.41099999999999998</v>
      </c>
      <c r="AA189" s="22">
        <v>7.3262600357548404</v>
      </c>
      <c r="AB189">
        <f t="shared" si="11"/>
        <v>16915</v>
      </c>
      <c r="AC189">
        <f t="shared" si="12"/>
        <v>45</v>
      </c>
      <c r="AD189">
        <f t="shared" si="13"/>
        <v>2.4</v>
      </c>
      <c r="AE189">
        <f>'TP Factors'!$D$5</f>
        <v>0.88209793191670816</v>
      </c>
      <c r="AF189">
        <f t="shared" si="14"/>
        <v>2.1</v>
      </c>
    </row>
    <row r="190" spans="1:32">
      <c r="A190" s="17" t="s">
        <v>56</v>
      </c>
      <c r="B190" s="17">
        <v>14</v>
      </c>
      <c r="C190" s="17" t="s">
        <v>57</v>
      </c>
      <c r="D190" s="18">
        <v>33.47</v>
      </c>
      <c r="E190" s="17" t="s">
        <v>58</v>
      </c>
      <c r="F190" s="17">
        <v>3456</v>
      </c>
      <c r="G190" s="19">
        <v>30.5</v>
      </c>
      <c r="H190" s="17" t="s">
        <v>59</v>
      </c>
      <c r="I190" s="17" t="s">
        <v>60</v>
      </c>
      <c r="J190" s="17">
        <v>243</v>
      </c>
      <c r="K190" s="20">
        <v>230.46684681900001</v>
      </c>
      <c r="L190" s="20">
        <v>1739.6300650400001</v>
      </c>
      <c r="M190" s="18">
        <v>0.47</v>
      </c>
      <c r="N190" s="18">
        <v>0.12</v>
      </c>
      <c r="O190" s="17">
        <v>40579</v>
      </c>
      <c r="P190" s="17">
        <v>39601</v>
      </c>
      <c r="Q190" s="21">
        <v>40579</v>
      </c>
      <c r="R190" s="21">
        <v>3100</v>
      </c>
      <c r="S190" s="17" t="s">
        <v>61</v>
      </c>
      <c r="T190" s="21">
        <v>54.65</v>
      </c>
      <c r="U190" s="21">
        <v>1</v>
      </c>
      <c r="V190" s="21">
        <v>1.2</v>
      </c>
      <c r="W190" s="21">
        <v>6.4000000000000001E-2</v>
      </c>
      <c r="X190" s="21">
        <f t="shared" si="10"/>
        <v>1.2</v>
      </c>
      <c r="Y190" s="21">
        <f t="shared" si="10"/>
        <v>6.4000000000000001E-2</v>
      </c>
      <c r="Z190" s="21">
        <v>0.41099999999999998</v>
      </c>
      <c r="AA190" s="22">
        <v>0.41830574447218999</v>
      </c>
      <c r="AB190">
        <f t="shared" si="11"/>
        <v>966</v>
      </c>
      <c r="AC190">
        <f t="shared" si="12"/>
        <v>3</v>
      </c>
      <c r="AD190">
        <f t="shared" si="13"/>
        <v>0.1</v>
      </c>
      <c r="AE190">
        <f>'TP Factors'!$D$5</f>
        <v>0.88209793191670816</v>
      </c>
      <c r="AF190">
        <f t="shared" si="14"/>
        <v>0.1</v>
      </c>
    </row>
    <row r="191" spans="1:32">
      <c r="A191" s="17" t="s">
        <v>56</v>
      </c>
      <c r="B191" s="17">
        <v>14</v>
      </c>
      <c r="C191" s="17" t="s">
        <v>57</v>
      </c>
      <c r="D191" s="18">
        <v>33.47</v>
      </c>
      <c r="E191" s="17" t="s">
        <v>58</v>
      </c>
      <c r="F191" s="17">
        <v>3456</v>
      </c>
      <c r="G191" s="19">
        <v>0</v>
      </c>
      <c r="H191" s="17" t="s">
        <v>59</v>
      </c>
      <c r="I191" s="17" t="s">
        <v>60</v>
      </c>
      <c r="J191" s="17">
        <v>82</v>
      </c>
      <c r="K191" s="20">
        <v>144.936124186</v>
      </c>
      <c r="L191" s="20">
        <v>522.42657447700003</v>
      </c>
      <c r="M191" s="18">
        <v>0</v>
      </c>
      <c r="N191" s="18">
        <v>0</v>
      </c>
      <c r="O191" s="17">
        <v>40613</v>
      </c>
      <c r="P191" s="17">
        <v>39635</v>
      </c>
      <c r="Q191" s="21">
        <v>40613</v>
      </c>
      <c r="R191" s="21">
        <v>3100</v>
      </c>
      <c r="S191" s="17" t="s">
        <v>61</v>
      </c>
      <c r="T191" s="21">
        <v>54.65</v>
      </c>
      <c r="U191" s="21">
        <v>1</v>
      </c>
      <c r="V191" s="21">
        <v>1.2</v>
      </c>
      <c r="W191" s="21">
        <v>6.4000000000000001E-2</v>
      </c>
      <c r="X191" s="21">
        <f t="shared" si="10"/>
        <v>1.2</v>
      </c>
      <c r="Y191" s="21">
        <f t="shared" si="10"/>
        <v>6.4000000000000001E-2</v>
      </c>
      <c r="Z191" s="21">
        <v>0.41099999999999998</v>
      </c>
      <c r="AA191" s="22">
        <v>7.4678809644623996E-4</v>
      </c>
      <c r="AB191">
        <f t="shared" si="11"/>
        <v>2</v>
      </c>
      <c r="AC191">
        <f t="shared" si="12"/>
        <v>0</v>
      </c>
      <c r="AD191">
        <f t="shared" si="13"/>
        <v>0</v>
      </c>
      <c r="AE191">
        <f>'TP Factors'!$D$5</f>
        <v>0.88209793191670816</v>
      </c>
      <c r="AF191">
        <f t="shared" si="14"/>
        <v>0</v>
      </c>
    </row>
    <row r="192" spans="1:32">
      <c r="A192" s="17" t="s">
        <v>56</v>
      </c>
      <c r="B192" s="17">
        <v>14</v>
      </c>
      <c r="C192" s="17" t="s">
        <v>57</v>
      </c>
      <c r="D192" s="18">
        <v>33.47</v>
      </c>
      <c r="E192" s="17" t="s">
        <v>58</v>
      </c>
      <c r="F192" s="17">
        <v>3456</v>
      </c>
      <c r="G192" s="19">
        <v>30.5</v>
      </c>
      <c r="H192" s="17" t="s">
        <v>59</v>
      </c>
      <c r="I192" s="17" t="s">
        <v>60</v>
      </c>
      <c r="J192" s="17">
        <v>75</v>
      </c>
      <c r="K192" s="20">
        <v>200.522876935</v>
      </c>
      <c r="L192" s="20">
        <v>538.90041084100005</v>
      </c>
      <c r="M192" s="18">
        <v>0.14000000000000001</v>
      </c>
      <c r="N192" s="18">
        <v>0.04</v>
      </c>
      <c r="O192" s="17">
        <v>40619</v>
      </c>
      <c r="P192" s="17">
        <v>39641</v>
      </c>
      <c r="Q192" s="21">
        <v>40619</v>
      </c>
      <c r="R192" s="21">
        <v>3100</v>
      </c>
      <c r="S192" s="17" t="s">
        <v>61</v>
      </c>
      <c r="T192" s="21">
        <v>54.65</v>
      </c>
      <c r="U192" s="21">
        <v>1</v>
      </c>
      <c r="V192" s="21">
        <v>1.2</v>
      </c>
      <c r="W192" s="21">
        <v>6.4000000000000001E-2</v>
      </c>
      <c r="X192" s="21">
        <f t="shared" si="10"/>
        <v>1.2</v>
      </c>
      <c r="Y192" s="21">
        <f t="shared" si="10"/>
        <v>6.4000000000000001E-2</v>
      </c>
      <c r="Z192" s="21">
        <v>0.41099999999999998</v>
      </c>
      <c r="AA192" s="22">
        <v>0.12528025648494501</v>
      </c>
      <c r="AB192">
        <f t="shared" si="11"/>
        <v>289</v>
      </c>
      <c r="AC192">
        <f t="shared" si="12"/>
        <v>1</v>
      </c>
      <c r="AD192">
        <f t="shared" si="13"/>
        <v>0</v>
      </c>
      <c r="AE192">
        <f>'TP Factors'!$D$5</f>
        <v>0.88209793191670816</v>
      </c>
      <c r="AF192">
        <f t="shared" si="14"/>
        <v>0</v>
      </c>
    </row>
    <row r="193" spans="1:32">
      <c r="A193" s="17" t="s">
        <v>56</v>
      </c>
      <c r="B193" s="17">
        <v>14</v>
      </c>
      <c r="C193" s="17" t="s">
        <v>57</v>
      </c>
      <c r="D193" s="18">
        <v>33.47</v>
      </c>
      <c r="E193" s="17" t="s">
        <v>58</v>
      </c>
      <c r="F193" s="17">
        <v>3456</v>
      </c>
      <c r="G193" s="19">
        <v>0</v>
      </c>
      <c r="H193" s="17" t="s">
        <v>59</v>
      </c>
      <c r="I193" s="17" t="s">
        <v>60</v>
      </c>
      <c r="J193" s="17">
        <v>1444</v>
      </c>
      <c r="K193" s="20">
        <v>475.527414695</v>
      </c>
      <c r="L193" s="20">
        <v>9153.4358181900006</v>
      </c>
      <c r="M193" s="18">
        <v>0</v>
      </c>
      <c r="N193" s="18">
        <v>0</v>
      </c>
      <c r="O193" s="17">
        <v>40679</v>
      </c>
      <c r="P193" s="17">
        <v>39701</v>
      </c>
      <c r="Q193" s="21">
        <v>40679</v>
      </c>
      <c r="R193" s="21">
        <v>3100</v>
      </c>
      <c r="S193" s="17" t="s">
        <v>61</v>
      </c>
      <c r="T193" s="21">
        <v>54.65</v>
      </c>
      <c r="U193" s="21">
        <v>1</v>
      </c>
      <c r="V193" s="21">
        <v>1.2</v>
      </c>
      <c r="W193" s="21">
        <v>6.4000000000000001E-2</v>
      </c>
      <c r="X193" s="21">
        <f t="shared" si="10"/>
        <v>1.2</v>
      </c>
      <c r="Y193" s="21">
        <f t="shared" si="10"/>
        <v>6.4000000000000001E-2</v>
      </c>
      <c r="Z193" s="21">
        <v>0.41099999999999998</v>
      </c>
      <c r="AA193" s="22">
        <v>7.56905788149088E-3</v>
      </c>
      <c r="AB193">
        <f t="shared" si="11"/>
        <v>17</v>
      </c>
      <c r="AC193">
        <f t="shared" si="12"/>
        <v>0</v>
      </c>
      <c r="AD193">
        <f t="shared" si="13"/>
        <v>0</v>
      </c>
      <c r="AE193">
        <f>'TP Factors'!$D$5</f>
        <v>0.88209793191670816</v>
      </c>
      <c r="AF193">
        <f t="shared" si="14"/>
        <v>0</v>
      </c>
    </row>
    <row r="194" spans="1:32">
      <c r="A194" s="17" t="s">
        <v>56</v>
      </c>
      <c r="B194" s="17">
        <v>14</v>
      </c>
      <c r="C194" s="17" t="s">
        <v>57</v>
      </c>
      <c r="D194" s="18">
        <v>33.47</v>
      </c>
      <c r="E194" s="17" t="s">
        <v>58</v>
      </c>
      <c r="F194" s="17">
        <v>3456</v>
      </c>
      <c r="G194" s="19">
        <v>0</v>
      </c>
      <c r="H194" s="17" t="s">
        <v>59</v>
      </c>
      <c r="I194" s="17" t="s">
        <v>60</v>
      </c>
      <c r="J194" s="17">
        <v>117</v>
      </c>
      <c r="K194" s="20">
        <v>149.74453065200001</v>
      </c>
      <c r="L194" s="20">
        <v>739.69936698399999</v>
      </c>
      <c r="M194" s="18">
        <v>0</v>
      </c>
      <c r="N194" s="18">
        <v>0</v>
      </c>
      <c r="O194" s="17">
        <v>40689</v>
      </c>
      <c r="P194" s="17">
        <v>39710</v>
      </c>
      <c r="Q194" s="21">
        <v>40689</v>
      </c>
      <c r="R194" s="21">
        <v>3100</v>
      </c>
      <c r="S194" s="17" t="s">
        <v>61</v>
      </c>
      <c r="T194" s="21">
        <v>54.65</v>
      </c>
      <c r="U194" s="21">
        <v>1</v>
      </c>
      <c r="V194" s="21">
        <v>1.2</v>
      </c>
      <c r="W194" s="21">
        <v>6.4000000000000001E-2</v>
      </c>
      <c r="X194" s="21">
        <f t="shared" si="10"/>
        <v>1.2</v>
      </c>
      <c r="Y194" s="21">
        <f t="shared" si="10"/>
        <v>6.4000000000000001E-2</v>
      </c>
      <c r="Z194" s="21">
        <v>0.41099999999999998</v>
      </c>
      <c r="AA194" s="22">
        <v>2.3975579116317699E-2</v>
      </c>
      <c r="AB194">
        <f t="shared" si="11"/>
        <v>55</v>
      </c>
      <c r="AC194">
        <f t="shared" si="12"/>
        <v>0</v>
      </c>
      <c r="AD194">
        <f t="shared" si="13"/>
        <v>0</v>
      </c>
      <c r="AE194">
        <f>'TP Factors'!$D$5</f>
        <v>0.88209793191670816</v>
      </c>
      <c r="AF194">
        <f t="shared" si="14"/>
        <v>0</v>
      </c>
    </row>
    <row r="195" spans="1:32">
      <c r="A195" s="17" t="s">
        <v>56</v>
      </c>
      <c r="B195" s="17">
        <v>14</v>
      </c>
      <c r="C195" s="17" t="s">
        <v>57</v>
      </c>
      <c r="D195" s="18">
        <v>33.47</v>
      </c>
      <c r="E195" s="17" t="s">
        <v>58</v>
      </c>
      <c r="F195" s="17">
        <v>3456</v>
      </c>
      <c r="G195" s="19">
        <v>30.5</v>
      </c>
      <c r="H195" s="17" t="s">
        <v>59</v>
      </c>
      <c r="I195" s="17" t="s">
        <v>60</v>
      </c>
      <c r="J195" s="17">
        <v>29</v>
      </c>
      <c r="K195" s="20">
        <v>64.057417349600001</v>
      </c>
      <c r="L195" s="20">
        <v>205.95427853699999</v>
      </c>
      <c r="M195" s="18">
        <v>0.06</v>
      </c>
      <c r="N195" s="18">
        <v>0.01</v>
      </c>
      <c r="O195" s="17">
        <v>40743</v>
      </c>
      <c r="P195" s="17">
        <v>39764</v>
      </c>
      <c r="Q195" s="21">
        <v>40743</v>
      </c>
      <c r="R195" s="21">
        <v>3100</v>
      </c>
      <c r="S195" s="17" t="s">
        <v>61</v>
      </c>
      <c r="T195" s="21">
        <v>54.65</v>
      </c>
      <c r="U195" s="21">
        <v>1</v>
      </c>
      <c r="V195" s="21">
        <v>1.2</v>
      </c>
      <c r="W195" s="21">
        <v>6.4000000000000001E-2</v>
      </c>
      <c r="X195" s="21">
        <f t="shared" ref="X195:Y258" si="15">V195</f>
        <v>1.2</v>
      </c>
      <c r="Y195" s="21">
        <f t="shared" si="15"/>
        <v>6.4000000000000001E-2</v>
      </c>
      <c r="Z195" s="21">
        <v>0.41099999999999998</v>
      </c>
      <c r="AA195" s="22">
        <v>1.27436996956389E-2</v>
      </c>
      <c r="AB195">
        <f t="shared" ref="AB195:AB258" si="16">ROUND(AA195*Z195*T195*102.79,0)</f>
        <v>29</v>
      </c>
      <c r="AC195">
        <f t="shared" ref="AC195:AC258" si="17">ROUND(X195*AB195*0.002205,0)</f>
        <v>0</v>
      </c>
      <c r="AD195">
        <f t="shared" ref="AD195:AD258" si="18">ROUND(Y195*AB195*0.002205,1)</f>
        <v>0</v>
      </c>
      <c r="AE195">
        <f>'TP Factors'!$D$5</f>
        <v>0.88209793191670816</v>
      </c>
      <c r="AF195">
        <f t="shared" ref="AF195:AF258" si="19">ROUND(AD195*AE195,1)</f>
        <v>0</v>
      </c>
    </row>
    <row r="196" spans="1:32">
      <c r="A196" s="17" t="s">
        <v>56</v>
      </c>
      <c r="B196" s="17">
        <v>14</v>
      </c>
      <c r="C196" s="17" t="s">
        <v>57</v>
      </c>
      <c r="D196" s="18">
        <v>33.47</v>
      </c>
      <c r="E196" s="17" t="s">
        <v>58</v>
      </c>
      <c r="F196" s="17">
        <v>3456</v>
      </c>
      <c r="G196" s="19">
        <v>30.5</v>
      </c>
      <c r="H196" s="17" t="s">
        <v>59</v>
      </c>
      <c r="I196" s="17" t="s">
        <v>60</v>
      </c>
      <c r="J196" s="17">
        <v>116863</v>
      </c>
      <c r="K196" s="20">
        <v>10296.4052285</v>
      </c>
      <c r="L196" s="20">
        <v>837504.33888699999</v>
      </c>
      <c r="M196" s="18">
        <v>224.38</v>
      </c>
      <c r="N196" s="18">
        <v>59.13</v>
      </c>
      <c r="O196" s="17">
        <v>39973</v>
      </c>
      <c r="P196" s="17">
        <v>39000</v>
      </c>
      <c r="Q196" s="21">
        <v>39973</v>
      </c>
      <c r="R196" s="21">
        <v>3100</v>
      </c>
      <c r="S196" s="17" t="s">
        <v>61</v>
      </c>
      <c r="T196" s="21">
        <v>54.65</v>
      </c>
      <c r="U196" s="21">
        <v>1</v>
      </c>
      <c r="V196" s="21">
        <v>1.2</v>
      </c>
      <c r="W196" s="21">
        <v>6.4000000000000001E-2</v>
      </c>
      <c r="X196" s="21">
        <f t="shared" si="15"/>
        <v>1.2</v>
      </c>
      <c r="Y196" s="21">
        <f t="shared" si="15"/>
        <v>6.4000000000000001E-2</v>
      </c>
      <c r="Z196" s="21">
        <v>0.41099999999999998</v>
      </c>
      <c r="AA196" s="22">
        <v>0.85076164128437004</v>
      </c>
      <c r="AB196">
        <f t="shared" si="16"/>
        <v>1964</v>
      </c>
      <c r="AC196">
        <f t="shared" si="17"/>
        <v>5</v>
      </c>
      <c r="AD196">
        <f t="shared" si="18"/>
        <v>0.3</v>
      </c>
      <c r="AE196">
        <f>'TP Factors'!$D$5</f>
        <v>0.88209793191670816</v>
      </c>
      <c r="AF196">
        <f t="shared" si="19"/>
        <v>0.3</v>
      </c>
    </row>
    <row r="197" spans="1:32">
      <c r="A197" s="17" t="s">
        <v>56</v>
      </c>
      <c r="B197" s="17">
        <v>14</v>
      </c>
      <c r="C197" s="17" t="s">
        <v>57</v>
      </c>
      <c r="D197" s="18">
        <v>33.47</v>
      </c>
      <c r="E197" s="17" t="s">
        <v>58</v>
      </c>
      <c r="F197" s="17">
        <v>3456</v>
      </c>
      <c r="G197" s="19">
        <v>0</v>
      </c>
      <c r="H197" s="17" t="s">
        <v>59</v>
      </c>
      <c r="I197" s="17" t="s">
        <v>60</v>
      </c>
      <c r="J197" s="17">
        <v>4524</v>
      </c>
      <c r="K197" s="20">
        <v>970.08436954299998</v>
      </c>
      <c r="L197" s="20">
        <v>28677.745131200001</v>
      </c>
      <c r="M197" s="18">
        <v>0</v>
      </c>
      <c r="N197" s="18">
        <v>0</v>
      </c>
      <c r="O197" s="17">
        <v>40458</v>
      </c>
      <c r="P197" s="17">
        <v>39483</v>
      </c>
      <c r="Q197" s="21">
        <v>40458</v>
      </c>
      <c r="R197" s="21">
        <v>3100</v>
      </c>
      <c r="S197" s="17" t="s">
        <v>61</v>
      </c>
      <c r="T197" s="21">
        <v>54.65</v>
      </c>
      <c r="U197" s="21">
        <v>1</v>
      </c>
      <c r="V197" s="21">
        <v>1.2</v>
      </c>
      <c r="W197" s="21">
        <v>6.4000000000000001E-2</v>
      </c>
      <c r="X197" s="21">
        <f t="shared" si="15"/>
        <v>1.2</v>
      </c>
      <c r="Y197" s="21">
        <f t="shared" si="15"/>
        <v>6.4000000000000001E-2</v>
      </c>
      <c r="Z197" s="21">
        <v>0.41099999999999998</v>
      </c>
      <c r="AA197" s="22">
        <v>1.24007156628273E-2</v>
      </c>
      <c r="AB197">
        <f t="shared" si="16"/>
        <v>29</v>
      </c>
      <c r="AC197">
        <f t="shared" si="17"/>
        <v>0</v>
      </c>
      <c r="AD197">
        <f t="shared" si="18"/>
        <v>0</v>
      </c>
      <c r="AE197">
        <f>'TP Factors'!$D$5</f>
        <v>0.88209793191670816</v>
      </c>
      <c r="AF197">
        <f t="shared" si="19"/>
        <v>0</v>
      </c>
    </row>
    <row r="198" spans="1:32">
      <c r="A198" s="17" t="s">
        <v>56</v>
      </c>
      <c r="B198" s="17">
        <v>14</v>
      </c>
      <c r="C198" s="17" t="s">
        <v>57</v>
      </c>
      <c r="D198" s="18">
        <v>33.47</v>
      </c>
      <c r="E198" s="17" t="s">
        <v>58</v>
      </c>
      <c r="F198" s="17">
        <v>3456</v>
      </c>
      <c r="G198" s="19">
        <v>0</v>
      </c>
      <c r="H198" s="17" t="s">
        <v>59</v>
      </c>
      <c r="I198" s="17" t="s">
        <v>60</v>
      </c>
      <c r="J198" s="17">
        <v>4746</v>
      </c>
      <c r="K198" s="20">
        <v>825.88068709100003</v>
      </c>
      <c r="L198" s="20">
        <v>30084.155435100001</v>
      </c>
      <c r="M198" s="18">
        <v>0</v>
      </c>
      <c r="N198" s="18">
        <v>0</v>
      </c>
      <c r="O198" s="17">
        <v>40502</v>
      </c>
      <c r="P198" s="17">
        <v>39526</v>
      </c>
      <c r="Q198" s="21">
        <v>40502</v>
      </c>
      <c r="R198" s="21">
        <v>3100</v>
      </c>
      <c r="S198" s="17" t="s">
        <v>61</v>
      </c>
      <c r="T198" s="21">
        <v>54.65</v>
      </c>
      <c r="U198" s="21">
        <v>1</v>
      </c>
      <c r="V198" s="21">
        <v>1.2</v>
      </c>
      <c r="W198" s="21">
        <v>6.4000000000000001E-2</v>
      </c>
      <c r="X198" s="21">
        <f t="shared" si="15"/>
        <v>1.2</v>
      </c>
      <c r="Y198" s="21">
        <f t="shared" si="15"/>
        <v>6.4000000000000001E-2</v>
      </c>
      <c r="Z198" s="21">
        <v>0.41099999999999998</v>
      </c>
      <c r="AA198" s="22">
        <v>1.1016300281613E-4</v>
      </c>
      <c r="AB198">
        <f t="shared" si="16"/>
        <v>0</v>
      </c>
      <c r="AC198">
        <f t="shared" si="17"/>
        <v>0</v>
      </c>
      <c r="AD198">
        <f t="shared" si="18"/>
        <v>0</v>
      </c>
      <c r="AE198">
        <f>'TP Factors'!$D$5</f>
        <v>0.88209793191670816</v>
      </c>
      <c r="AF198">
        <f t="shared" si="19"/>
        <v>0</v>
      </c>
    </row>
    <row r="199" spans="1:32">
      <c r="A199" s="17" t="s">
        <v>56</v>
      </c>
      <c r="B199" s="17">
        <v>14</v>
      </c>
      <c r="C199" s="17" t="s">
        <v>57</v>
      </c>
      <c r="D199" s="18">
        <v>33.47</v>
      </c>
      <c r="E199" s="17" t="s">
        <v>58</v>
      </c>
      <c r="F199" s="17">
        <v>3456</v>
      </c>
      <c r="G199" s="19">
        <v>30.5</v>
      </c>
      <c r="H199" s="17" t="s">
        <v>59</v>
      </c>
      <c r="I199" s="17" t="s">
        <v>60</v>
      </c>
      <c r="J199" s="17">
        <v>116863</v>
      </c>
      <c r="K199" s="20">
        <v>10296.4052285</v>
      </c>
      <c r="L199" s="20">
        <v>837504.33888699999</v>
      </c>
      <c r="M199" s="18">
        <v>224.38</v>
      </c>
      <c r="N199" s="18">
        <v>59.13</v>
      </c>
      <c r="O199" s="17">
        <v>39973</v>
      </c>
      <c r="P199" s="17">
        <v>39000</v>
      </c>
      <c r="Q199" s="21">
        <v>39973</v>
      </c>
      <c r="R199" s="21">
        <v>3100</v>
      </c>
      <c r="S199" s="17" t="s">
        <v>61</v>
      </c>
      <c r="T199" s="21">
        <v>54.65</v>
      </c>
      <c r="U199" s="21">
        <v>1</v>
      </c>
      <c r="V199" s="21">
        <v>1.2</v>
      </c>
      <c r="W199" s="21">
        <v>6.4000000000000001E-2</v>
      </c>
      <c r="X199" s="21">
        <f t="shared" si="15"/>
        <v>1.2</v>
      </c>
      <c r="Y199" s="21">
        <f t="shared" si="15"/>
        <v>6.4000000000000001E-2</v>
      </c>
      <c r="Z199" s="21">
        <v>0.41099999999999998</v>
      </c>
      <c r="AA199" s="22">
        <v>4.6946484986277097</v>
      </c>
      <c r="AB199">
        <f t="shared" si="16"/>
        <v>10839</v>
      </c>
      <c r="AC199">
        <f t="shared" si="17"/>
        <v>29</v>
      </c>
      <c r="AD199">
        <f t="shared" si="18"/>
        <v>1.5</v>
      </c>
      <c r="AE199">
        <f>'TP Factors'!$D$5</f>
        <v>0.88209793191670816</v>
      </c>
      <c r="AF199">
        <f t="shared" si="19"/>
        <v>1.3</v>
      </c>
    </row>
    <row r="200" spans="1:32">
      <c r="A200" s="17" t="s">
        <v>56</v>
      </c>
      <c r="B200" s="17">
        <v>14</v>
      </c>
      <c r="C200" s="17" t="s">
        <v>57</v>
      </c>
      <c r="D200" s="18">
        <v>33.47</v>
      </c>
      <c r="E200" s="17" t="s">
        <v>58</v>
      </c>
      <c r="F200" s="17">
        <v>3456</v>
      </c>
      <c r="G200" s="19">
        <v>30.5</v>
      </c>
      <c r="H200" s="17" t="s">
        <v>59</v>
      </c>
      <c r="I200" s="17" t="s">
        <v>60</v>
      </c>
      <c r="J200" s="17">
        <v>1115</v>
      </c>
      <c r="K200" s="20">
        <v>647.70735331699996</v>
      </c>
      <c r="L200" s="20">
        <v>7093.7946160299998</v>
      </c>
      <c r="M200" s="18">
        <v>2.14</v>
      </c>
      <c r="N200" s="18">
        <v>0.56000000000000005</v>
      </c>
      <c r="O200" s="17">
        <v>40020</v>
      </c>
      <c r="P200" s="17">
        <v>39047</v>
      </c>
      <c r="Q200" s="21">
        <v>40020</v>
      </c>
      <c r="R200" s="21">
        <v>3100</v>
      </c>
      <c r="S200" s="17" t="s">
        <v>69</v>
      </c>
      <c r="T200" s="21">
        <v>54.65</v>
      </c>
      <c r="U200" s="21">
        <v>1</v>
      </c>
      <c r="V200" s="21">
        <v>1.2</v>
      </c>
      <c r="W200" s="21">
        <v>6.4000000000000001E-2</v>
      </c>
      <c r="X200" s="21">
        <f t="shared" si="15"/>
        <v>1.2</v>
      </c>
      <c r="Y200" s="21">
        <f t="shared" si="15"/>
        <v>6.4000000000000001E-2</v>
      </c>
      <c r="Z200" s="21">
        <v>0.41099999999999998</v>
      </c>
      <c r="AA200" s="22">
        <v>0.139429540154063</v>
      </c>
      <c r="AB200">
        <f t="shared" si="16"/>
        <v>322</v>
      </c>
      <c r="AC200">
        <f t="shared" si="17"/>
        <v>1</v>
      </c>
      <c r="AD200">
        <f t="shared" si="18"/>
        <v>0</v>
      </c>
      <c r="AE200">
        <f>'TP Factors'!$D$5</f>
        <v>0.88209793191670816</v>
      </c>
      <c r="AF200">
        <f t="shared" si="19"/>
        <v>0</v>
      </c>
    </row>
    <row r="201" spans="1:32">
      <c r="A201" s="17" t="s">
        <v>56</v>
      </c>
      <c r="B201" s="17">
        <v>14</v>
      </c>
      <c r="C201" s="17" t="s">
        <v>57</v>
      </c>
      <c r="D201" s="18">
        <v>33.47</v>
      </c>
      <c r="E201" s="17" t="s">
        <v>58</v>
      </c>
      <c r="F201" s="17">
        <v>3456</v>
      </c>
      <c r="G201" s="19">
        <v>0</v>
      </c>
      <c r="H201" s="17" t="s">
        <v>59</v>
      </c>
      <c r="I201" s="17" t="s">
        <v>60</v>
      </c>
      <c r="J201" s="17">
        <v>4746</v>
      </c>
      <c r="K201" s="20">
        <v>825.88068709100003</v>
      </c>
      <c r="L201" s="20">
        <v>30084.155435100001</v>
      </c>
      <c r="M201" s="18">
        <v>0</v>
      </c>
      <c r="N201" s="18">
        <v>0</v>
      </c>
      <c r="O201" s="17">
        <v>40502</v>
      </c>
      <c r="P201" s="17">
        <v>39526</v>
      </c>
      <c r="Q201" s="21">
        <v>40502</v>
      </c>
      <c r="R201" s="21">
        <v>3100</v>
      </c>
      <c r="S201" s="17" t="s">
        <v>61</v>
      </c>
      <c r="T201" s="21">
        <v>54.65</v>
      </c>
      <c r="U201" s="21">
        <v>1</v>
      </c>
      <c r="V201" s="21">
        <v>1.2</v>
      </c>
      <c r="W201" s="21">
        <v>6.4000000000000001E-2</v>
      </c>
      <c r="X201" s="21">
        <f t="shared" si="15"/>
        <v>1.2</v>
      </c>
      <c r="Y201" s="21">
        <f t="shared" si="15"/>
        <v>6.4000000000000001E-2</v>
      </c>
      <c r="Z201" s="21">
        <v>0.41099999999999998</v>
      </c>
      <c r="AA201" s="22">
        <v>5.6320048709264001E-4</v>
      </c>
      <c r="AB201">
        <f t="shared" si="16"/>
        <v>1</v>
      </c>
      <c r="AC201">
        <f t="shared" si="17"/>
        <v>0</v>
      </c>
      <c r="AD201">
        <f t="shared" si="18"/>
        <v>0</v>
      </c>
      <c r="AE201">
        <f>'TP Factors'!$D$5</f>
        <v>0.88209793191670816</v>
      </c>
      <c r="AF201">
        <f t="shared" si="19"/>
        <v>0</v>
      </c>
    </row>
    <row r="202" spans="1:32">
      <c r="A202" s="17" t="s">
        <v>56</v>
      </c>
      <c r="B202" s="17">
        <v>14</v>
      </c>
      <c r="C202" s="17" t="s">
        <v>57</v>
      </c>
      <c r="D202" s="18">
        <v>33.47</v>
      </c>
      <c r="E202" s="17" t="s">
        <v>58</v>
      </c>
      <c r="F202" s="17">
        <v>3456</v>
      </c>
      <c r="G202" s="19">
        <v>0</v>
      </c>
      <c r="H202" s="17" t="s">
        <v>59</v>
      </c>
      <c r="I202" s="17" t="s">
        <v>60</v>
      </c>
      <c r="J202" s="17">
        <v>59111</v>
      </c>
      <c r="K202" s="20">
        <v>6655.3655586900004</v>
      </c>
      <c r="L202" s="20">
        <v>374688.89058800001</v>
      </c>
      <c r="M202" s="18">
        <v>0</v>
      </c>
      <c r="N202" s="18">
        <v>0</v>
      </c>
      <c r="O202" s="17">
        <v>38926</v>
      </c>
      <c r="P202" s="17">
        <v>37959</v>
      </c>
      <c r="Q202" s="21">
        <v>38926</v>
      </c>
      <c r="R202" s="21">
        <v>3100</v>
      </c>
      <c r="S202" s="17" t="s">
        <v>61</v>
      </c>
      <c r="T202" s="21">
        <v>54.65</v>
      </c>
      <c r="U202" s="21">
        <v>1</v>
      </c>
      <c r="V202" s="21">
        <v>1.2</v>
      </c>
      <c r="W202" s="21">
        <v>6.4000000000000001E-2</v>
      </c>
      <c r="X202" s="21">
        <f t="shared" si="15"/>
        <v>1.2</v>
      </c>
      <c r="Y202" s="21">
        <f t="shared" si="15"/>
        <v>6.4000000000000001E-2</v>
      </c>
      <c r="Z202" s="21">
        <v>0.41099999999999998</v>
      </c>
      <c r="AA202" s="22">
        <v>8.5339408861323393E-2</v>
      </c>
      <c r="AB202">
        <f t="shared" si="16"/>
        <v>197</v>
      </c>
      <c r="AC202">
        <f t="shared" si="17"/>
        <v>1</v>
      </c>
      <c r="AD202">
        <f t="shared" si="18"/>
        <v>0</v>
      </c>
      <c r="AE202">
        <f>'TP Factors'!$D$5</f>
        <v>0.88209793191670816</v>
      </c>
      <c r="AF202">
        <f t="shared" si="19"/>
        <v>0</v>
      </c>
    </row>
    <row r="203" spans="1:32">
      <c r="A203" s="17" t="s">
        <v>56</v>
      </c>
      <c r="B203" s="17">
        <v>14</v>
      </c>
      <c r="C203" s="17" t="s">
        <v>57</v>
      </c>
      <c r="D203" s="18">
        <v>33.47</v>
      </c>
      <c r="E203" s="17" t="s">
        <v>58</v>
      </c>
      <c r="F203" s="17">
        <v>3456</v>
      </c>
      <c r="G203" s="19">
        <v>0</v>
      </c>
      <c r="H203" s="17" t="s">
        <v>59</v>
      </c>
      <c r="I203" s="17" t="s">
        <v>60</v>
      </c>
      <c r="J203" s="17">
        <v>38481</v>
      </c>
      <c r="K203" s="20">
        <v>5550.52157085</v>
      </c>
      <c r="L203" s="20">
        <v>243918.43320699999</v>
      </c>
      <c r="M203" s="18">
        <v>0</v>
      </c>
      <c r="N203" s="18">
        <v>0</v>
      </c>
      <c r="O203" s="17">
        <v>39215</v>
      </c>
      <c r="P203" s="17">
        <v>38247</v>
      </c>
      <c r="Q203" s="21">
        <v>39215</v>
      </c>
      <c r="R203" s="21">
        <v>3100</v>
      </c>
      <c r="S203" s="17" t="s">
        <v>61</v>
      </c>
      <c r="T203" s="21">
        <v>54.65</v>
      </c>
      <c r="U203" s="21">
        <v>1</v>
      </c>
      <c r="V203" s="21">
        <v>1.2</v>
      </c>
      <c r="W203" s="21">
        <v>6.4000000000000001E-2</v>
      </c>
      <c r="X203" s="21">
        <f t="shared" si="15"/>
        <v>1.2</v>
      </c>
      <c r="Y203" s="21">
        <f t="shared" si="15"/>
        <v>6.4000000000000001E-2</v>
      </c>
      <c r="Z203" s="21">
        <v>0.41099999999999998</v>
      </c>
      <c r="AA203" s="22">
        <v>6.3189045999181695E-2</v>
      </c>
      <c r="AB203">
        <f t="shared" si="16"/>
        <v>146</v>
      </c>
      <c r="AC203">
        <f t="shared" si="17"/>
        <v>0</v>
      </c>
      <c r="AD203">
        <f t="shared" si="18"/>
        <v>0</v>
      </c>
      <c r="AE203">
        <f>'TP Factors'!$D$5</f>
        <v>0.88209793191670816</v>
      </c>
      <c r="AF203">
        <f t="shared" si="19"/>
        <v>0</v>
      </c>
    </row>
    <row r="204" spans="1:32">
      <c r="A204" s="17" t="s">
        <v>56</v>
      </c>
      <c r="B204" s="17">
        <v>14</v>
      </c>
      <c r="C204" s="17" t="s">
        <v>57</v>
      </c>
      <c r="D204" s="18">
        <v>33.47</v>
      </c>
      <c r="E204" s="17" t="s">
        <v>58</v>
      </c>
      <c r="F204" s="17">
        <v>3456</v>
      </c>
      <c r="G204" s="19">
        <v>0</v>
      </c>
      <c r="H204" s="17" t="s">
        <v>59</v>
      </c>
      <c r="I204" s="17" t="s">
        <v>60</v>
      </c>
      <c r="J204" s="17">
        <v>2085</v>
      </c>
      <c r="K204" s="20">
        <v>662.89093074799996</v>
      </c>
      <c r="L204" s="20">
        <v>13213.943673199999</v>
      </c>
      <c r="M204" s="18">
        <v>0</v>
      </c>
      <c r="N204" s="18">
        <v>0</v>
      </c>
      <c r="O204" s="17">
        <v>39686</v>
      </c>
      <c r="P204" s="17">
        <v>38716</v>
      </c>
      <c r="Q204" s="21">
        <v>39686</v>
      </c>
      <c r="R204" s="21">
        <v>3100</v>
      </c>
      <c r="S204" s="17" t="s">
        <v>69</v>
      </c>
      <c r="T204" s="21">
        <v>54.65</v>
      </c>
      <c r="U204" s="21">
        <v>1</v>
      </c>
      <c r="V204" s="21">
        <v>1.2</v>
      </c>
      <c r="W204" s="21">
        <v>6.4000000000000001E-2</v>
      </c>
      <c r="X204" s="21">
        <f t="shared" si="15"/>
        <v>1.2</v>
      </c>
      <c r="Y204" s="21">
        <f t="shared" si="15"/>
        <v>6.4000000000000001E-2</v>
      </c>
      <c r="Z204" s="21">
        <v>0.41099999999999998</v>
      </c>
      <c r="AA204" s="22">
        <v>1.7505541872145199E-2</v>
      </c>
      <c r="AB204">
        <f t="shared" si="16"/>
        <v>40</v>
      </c>
      <c r="AC204">
        <f t="shared" si="17"/>
        <v>0</v>
      </c>
      <c r="AD204">
        <f t="shared" si="18"/>
        <v>0</v>
      </c>
      <c r="AE204">
        <f>'TP Factors'!$D$5</f>
        <v>0.88209793191670816</v>
      </c>
      <c r="AF204">
        <f t="shared" si="19"/>
        <v>0</v>
      </c>
    </row>
    <row r="205" spans="1:32">
      <c r="A205" s="17" t="s">
        <v>56</v>
      </c>
      <c r="B205" s="17">
        <v>14</v>
      </c>
      <c r="C205" s="17" t="s">
        <v>57</v>
      </c>
      <c r="D205" s="18">
        <v>33.47</v>
      </c>
      <c r="E205" s="17" t="s">
        <v>58</v>
      </c>
      <c r="F205" s="17">
        <v>3456</v>
      </c>
      <c r="G205" s="19">
        <v>0</v>
      </c>
      <c r="H205" s="17" t="s">
        <v>59</v>
      </c>
      <c r="I205" s="17" t="s">
        <v>60</v>
      </c>
      <c r="J205" s="17">
        <v>5053</v>
      </c>
      <c r="K205" s="20">
        <v>1228.1763412099999</v>
      </c>
      <c r="L205" s="20">
        <v>32027.608294500002</v>
      </c>
      <c r="M205" s="18">
        <v>0</v>
      </c>
      <c r="N205" s="18">
        <v>0</v>
      </c>
      <c r="O205" s="17">
        <v>39708</v>
      </c>
      <c r="P205" s="17">
        <v>38738</v>
      </c>
      <c r="Q205" s="21">
        <v>39708</v>
      </c>
      <c r="R205" s="21">
        <v>3100</v>
      </c>
      <c r="S205" s="17" t="s">
        <v>61</v>
      </c>
      <c r="T205" s="21">
        <v>54.65</v>
      </c>
      <c r="U205" s="21">
        <v>1</v>
      </c>
      <c r="V205" s="21">
        <v>1.2</v>
      </c>
      <c r="W205" s="21">
        <v>6.4000000000000001E-2</v>
      </c>
      <c r="X205" s="21">
        <f t="shared" si="15"/>
        <v>1.2</v>
      </c>
      <c r="Y205" s="21">
        <f t="shared" si="15"/>
        <v>6.4000000000000001E-2</v>
      </c>
      <c r="Z205" s="21">
        <v>0.41099999999999998</v>
      </c>
      <c r="AA205" s="22">
        <v>1.7387328699432E-4</v>
      </c>
      <c r="AB205">
        <f t="shared" si="16"/>
        <v>0</v>
      </c>
      <c r="AC205">
        <f t="shared" si="17"/>
        <v>0</v>
      </c>
      <c r="AD205">
        <f t="shared" si="18"/>
        <v>0</v>
      </c>
      <c r="AE205">
        <f>'TP Factors'!$D$5</f>
        <v>0.88209793191670816</v>
      </c>
      <c r="AF205">
        <f t="shared" si="19"/>
        <v>0</v>
      </c>
    </row>
    <row r="206" spans="1:32">
      <c r="A206" s="17" t="s">
        <v>56</v>
      </c>
      <c r="B206" s="17">
        <v>14</v>
      </c>
      <c r="C206" s="17" t="s">
        <v>57</v>
      </c>
      <c r="D206" s="18">
        <v>33.47</v>
      </c>
      <c r="E206" s="17" t="s">
        <v>58</v>
      </c>
      <c r="F206" s="17">
        <v>3456</v>
      </c>
      <c r="G206" s="19">
        <v>30.5</v>
      </c>
      <c r="H206" s="17" t="s">
        <v>59</v>
      </c>
      <c r="I206" s="17" t="s">
        <v>60</v>
      </c>
      <c r="J206" s="17">
        <v>340</v>
      </c>
      <c r="K206" s="20">
        <v>215.68039368199999</v>
      </c>
      <c r="L206" s="20">
        <v>2439.8126697299999</v>
      </c>
      <c r="M206" s="18">
        <v>0.65</v>
      </c>
      <c r="N206" s="18">
        <v>0.17</v>
      </c>
      <c r="O206" s="17">
        <v>39709</v>
      </c>
      <c r="P206" s="17">
        <v>38739</v>
      </c>
      <c r="Q206" s="21">
        <v>39709</v>
      </c>
      <c r="R206" s="21">
        <v>3100</v>
      </c>
      <c r="S206" s="17" t="s">
        <v>61</v>
      </c>
      <c r="T206" s="21">
        <v>54.65</v>
      </c>
      <c r="U206" s="21">
        <v>1</v>
      </c>
      <c r="V206" s="21">
        <v>1.2</v>
      </c>
      <c r="W206" s="21">
        <v>6.4000000000000001E-2</v>
      </c>
      <c r="X206" s="21">
        <f t="shared" si="15"/>
        <v>1.2</v>
      </c>
      <c r="Y206" s="21">
        <f t="shared" si="15"/>
        <v>6.4000000000000001E-2</v>
      </c>
      <c r="Z206" s="21">
        <v>0.41099999999999998</v>
      </c>
      <c r="AA206" s="22">
        <v>0.59667024628999599</v>
      </c>
      <c r="AB206">
        <f t="shared" si="16"/>
        <v>1378</v>
      </c>
      <c r="AC206">
        <f t="shared" si="17"/>
        <v>4</v>
      </c>
      <c r="AD206">
        <f t="shared" si="18"/>
        <v>0.2</v>
      </c>
      <c r="AE206">
        <f>'TP Factors'!$D$5</f>
        <v>0.88209793191670816</v>
      </c>
      <c r="AF206">
        <f t="shared" si="19"/>
        <v>0.2</v>
      </c>
    </row>
    <row r="207" spans="1:32">
      <c r="A207" s="17" t="s">
        <v>56</v>
      </c>
      <c r="B207" s="17">
        <v>14</v>
      </c>
      <c r="C207" s="17" t="s">
        <v>57</v>
      </c>
      <c r="D207" s="18">
        <v>33.47</v>
      </c>
      <c r="E207" s="17" t="s">
        <v>58</v>
      </c>
      <c r="F207" s="17">
        <v>3456</v>
      </c>
      <c r="G207" s="19">
        <v>30.5</v>
      </c>
      <c r="H207" s="17" t="s">
        <v>59</v>
      </c>
      <c r="I207" s="17" t="s">
        <v>60</v>
      </c>
      <c r="J207" s="17">
        <v>116863</v>
      </c>
      <c r="K207" s="20">
        <v>10296.4052285</v>
      </c>
      <c r="L207" s="20">
        <v>837504.33888699999</v>
      </c>
      <c r="M207" s="18">
        <v>224.38</v>
      </c>
      <c r="N207" s="18">
        <v>59.13</v>
      </c>
      <c r="O207" s="17">
        <v>39973</v>
      </c>
      <c r="P207" s="17">
        <v>39000</v>
      </c>
      <c r="Q207" s="21">
        <v>39973</v>
      </c>
      <c r="R207" s="21">
        <v>3100</v>
      </c>
      <c r="S207" s="17" t="s">
        <v>61</v>
      </c>
      <c r="T207" s="21">
        <v>54.65</v>
      </c>
      <c r="U207" s="21">
        <v>1</v>
      </c>
      <c r="V207" s="21">
        <v>1.2</v>
      </c>
      <c r="W207" s="21">
        <v>6.4000000000000001E-2</v>
      </c>
      <c r="X207" s="21">
        <f t="shared" si="15"/>
        <v>1.2</v>
      </c>
      <c r="Y207" s="21">
        <f t="shared" si="15"/>
        <v>6.4000000000000001E-2</v>
      </c>
      <c r="Z207" s="21">
        <v>0.41099999999999998</v>
      </c>
      <c r="AA207" s="22">
        <v>41.707269178600001</v>
      </c>
      <c r="AB207">
        <f t="shared" si="16"/>
        <v>96293</v>
      </c>
      <c r="AC207">
        <f t="shared" si="17"/>
        <v>255</v>
      </c>
      <c r="AD207">
        <f t="shared" si="18"/>
        <v>13.6</v>
      </c>
      <c r="AE207">
        <f>'TP Factors'!$D$5</f>
        <v>0.88209793191670816</v>
      </c>
      <c r="AF207">
        <f t="shared" si="19"/>
        <v>12</v>
      </c>
    </row>
    <row r="208" spans="1:32">
      <c r="A208" s="17" t="s">
        <v>56</v>
      </c>
      <c r="B208" s="17">
        <v>14</v>
      </c>
      <c r="C208" s="17" t="s">
        <v>57</v>
      </c>
      <c r="D208" s="18">
        <v>33.47</v>
      </c>
      <c r="E208" s="17" t="s">
        <v>58</v>
      </c>
      <c r="F208" s="17">
        <v>3456</v>
      </c>
      <c r="G208" s="19">
        <v>30.5</v>
      </c>
      <c r="H208" s="17" t="s">
        <v>59</v>
      </c>
      <c r="I208" s="17" t="s">
        <v>60</v>
      </c>
      <c r="J208" s="17">
        <v>598</v>
      </c>
      <c r="K208" s="20">
        <v>297.984417802</v>
      </c>
      <c r="L208" s="20">
        <v>3805.8372968899998</v>
      </c>
      <c r="M208" s="18">
        <v>1.1499999999999999</v>
      </c>
      <c r="N208" s="18">
        <v>0.3</v>
      </c>
      <c r="O208" s="17">
        <v>40023</v>
      </c>
      <c r="P208" s="17">
        <v>39050</v>
      </c>
      <c r="Q208" s="21">
        <v>40023</v>
      </c>
      <c r="R208" s="21">
        <v>3100</v>
      </c>
      <c r="S208" s="17" t="s">
        <v>69</v>
      </c>
      <c r="T208" s="21">
        <v>54.65</v>
      </c>
      <c r="U208" s="21">
        <v>1</v>
      </c>
      <c r="V208" s="21">
        <v>1.2</v>
      </c>
      <c r="W208" s="21">
        <v>6.4000000000000001E-2</v>
      </c>
      <c r="X208" s="21">
        <f t="shared" si="15"/>
        <v>1.2</v>
      </c>
      <c r="Y208" s="21">
        <f t="shared" si="15"/>
        <v>6.4000000000000001E-2</v>
      </c>
      <c r="Z208" s="21">
        <v>0.41099999999999998</v>
      </c>
      <c r="AA208" s="22">
        <v>0.93967860740466103</v>
      </c>
      <c r="AB208">
        <f t="shared" si="16"/>
        <v>2170</v>
      </c>
      <c r="AC208">
        <f t="shared" si="17"/>
        <v>6</v>
      </c>
      <c r="AD208">
        <f t="shared" si="18"/>
        <v>0.3</v>
      </c>
      <c r="AE208">
        <f>'TP Factors'!$D$5</f>
        <v>0.88209793191670816</v>
      </c>
      <c r="AF208">
        <f t="shared" si="19"/>
        <v>0.3</v>
      </c>
    </row>
    <row r="209" spans="1:32">
      <c r="A209" s="17" t="s">
        <v>56</v>
      </c>
      <c r="B209" s="17">
        <v>14</v>
      </c>
      <c r="C209" s="17" t="s">
        <v>57</v>
      </c>
      <c r="D209" s="18">
        <v>33.47</v>
      </c>
      <c r="E209" s="17" t="s">
        <v>58</v>
      </c>
      <c r="F209" s="17">
        <v>3456</v>
      </c>
      <c r="G209" s="19">
        <v>30.5</v>
      </c>
      <c r="H209" s="17" t="s">
        <v>59</v>
      </c>
      <c r="I209" s="17" t="s">
        <v>60</v>
      </c>
      <c r="J209" s="17">
        <v>46</v>
      </c>
      <c r="K209" s="20">
        <v>137.10493287700001</v>
      </c>
      <c r="L209" s="20">
        <v>329.82395235000001</v>
      </c>
      <c r="M209" s="18">
        <v>0.09</v>
      </c>
      <c r="N209" s="18">
        <v>0.02</v>
      </c>
      <c r="O209" s="17">
        <v>40045</v>
      </c>
      <c r="P209" s="17">
        <v>39072</v>
      </c>
      <c r="Q209" s="21">
        <v>40045</v>
      </c>
      <c r="R209" s="21">
        <v>3100</v>
      </c>
      <c r="S209" s="17" t="s">
        <v>61</v>
      </c>
      <c r="T209" s="21">
        <v>54.65</v>
      </c>
      <c r="U209" s="21">
        <v>1</v>
      </c>
      <c r="V209" s="21">
        <v>1.2</v>
      </c>
      <c r="W209" s="21">
        <v>6.4000000000000001E-2</v>
      </c>
      <c r="X209" s="21">
        <f t="shared" si="15"/>
        <v>1.2</v>
      </c>
      <c r="Y209" s="21">
        <f t="shared" si="15"/>
        <v>6.4000000000000001E-2</v>
      </c>
      <c r="Z209" s="21">
        <v>0.41099999999999998</v>
      </c>
      <c r="AA209" s="22">
        <v>8.1500947558206596E-2</v>
      </c>
      <c r="AB209">
        <f t="shared" si="16"/>
        <v>188</v>
      </c>
      <c r="AC209">
        <f t="shared" si="17"/>
        <v>0</v>
      </c>
      <c r="AD209">
        <f t="shared" si="18"/>
        <v>0</v>
      </c>
      <c r="AE209">
        <f>'TP Factors'!$D$5</f>
        <v>0.88209793191670816</v>
      </c>
      <c r="AF209">
        <f t="shared" si="19"/>
        <v>0</v>
      </c>
    </row>
    <row r="210" spans="1:32">
      <c r="A210" s="17" t="s">
        <v>56</v>
      </c>
      <c r="B210" s="17">
        <v>14</v>
      </c>
      <c r="C210" s="17" t="s">
        <v>57</v>
      </c>
      <c r="D210" s="18">
        <v>33.47</v>
      </c>
      <c r="E210" s="17" t="s">
        <v>58</v>
      </c>
      <c r="F210" s="17">
        <v>3456</v>
      </c>
      <c r="G210" s="19">
        <v>0</v>
      </c>
      <c r="H210" s="17" t="s">
        <v>59</v>
      </c>
      <c r="I210" s="17" t="s">
        <v>60</v>
      </c>
      <c r="J210" s="17">
        <v>4524</v>
      </c>
      <c r="K210" s="20">
        <v>970.08436954299998</v>
      </c>
      <c r="L210" s="20">
        <v>28677.745131200001</v>
      </c>
      <c r="M210" s="18">
        <v>0</v>
      </c>
      <c r="N210" s="18">
        <v>0</v>
      </c>
      <c r="O210" s="17">
        <v>40458</v>
      </c>
      <c r="P210" s="17">
        <v>39483</v>
      </c>
      <c r="Q210" s="21">
        <v>40458</v>
      </c>
      <c r="R210" s="21">
        <v>3100</v>
      </c>
      <c r="S210" s="17" t="s">
        <v>61</v>
      </c>
      <c r="T210" s="21">
        <v>54.65</v>
      </c>
      <c r="U210" s="21">
        <v>1</v>
      </c>
      <c r="V210" s="21">
        <v>1.2</v>
      </c>
      <c r="W210" s="21">
        <v>6.4000000000000001E-2</v>
      </c>
      <c r="X210" s="21">
        <f t="shared" si="15"/>
        <v>1.2</v>
      </c>
      <c r="Y210" s="21">
        <f t="shared" si="15"/>
        <v>6.4000000000000001E-2</v>
      </c>
      <c r="Z210" s="21">
        <v>0.41099999999999998</v>
      </c>
      <c r="AA210" s="22">
        <v>5.0267163371532902E-3</v>
      </c>
      <c r="AB210">
        <f t="shared" si="16"/>
        <v>12</v>
      </c>
      <c r="AC210">
        <f t="shared" si="17"/>
        <v>0</v>
      </c>
      <c r="AD210">
        <f t="shared" si="18"/>
        <v>0</v>
      </c>
      <c r="AE210">
        <f>'TP Factors'!$D$5</f>
        <v>0.88209793191670816</v>
      </c>
      <c r="AF210">
        <f t="shared" si="19"/>
        <v>0</v>
      </c>
    </row>
    <row r="211" spans="1:32">
      <c r="A211" s="17" t="s">
        <v>56</v>
      </c>
      <c r="B211" s="17">
        <v>14</v>
      </c>
      <c r="C211" s="17" t="s">
        <v>57</v>
      </c>
      <c r="D211" s="18">
        <v>33.47</v>
      </c>
      <c r="E211" s="17" t="s">
        <v>58</v>
      </c>
      <c r="F211" s="17">
        <v>3456</v>
      </c>
      <c r="G211" s="19">
        <v>30.5</v>
      </c>
      <c r="H211" s="17" t="s">
        <v>59</v>
      </c>
      <c r="I211" s="17" t="s">
        <v>60</v>
      </c>
      <c r="J211" s="17">
        <v>35516</v>
      </c>
      <c r="K211" s="20">
        <v>7868.9235159199998</v>
      </c>
      <c r="L211" s="20">
        <v>254530.26992699999</v>
      </c>
      <c r="M211" s="18">
        <v>68.19</v>
      </c>
      <c r="N211" s="18">
        <v>17.97</v>
      </c>
      <c r="O211" s="17">
        <v>39670</v>
      </c>
      <c r="P211" s="17">
        <v>38700</v>
      </c>
      <c r="Q211" s="21">
        <v>39670</v>
      </c>
      <c r="R211" s="21">
        <v>3100</v>
      </c>
      <c r="S211" s="17" t="s">
        <v>61</v>
      </c>
      <c r="T211" s="21">
        <v>54.65</v>
      </c>
      <c r="U211" s="21">
        <v>1</v>
      </c>
      <c r="V211" s="21">
        <v>1.2</v>
      </c>
      <c r="W211" s="21">
        <v>6.4000000000000001E-2</v>
      </c>
      <c r="X211" s="21">
        <f t="shared" si="15"/>
        <v>1.2</v>
      </c>
      <c r="Y211" s="21">
        <f t="shared" si="15"/>
        <v>6.4000000000000001E-2</v>
      </c>
      <c r="Z211" s="21">
        <v>0.41099999999999998</v>
      </c>
      <c r="AA211" s="22">
        <v>2.8264310214427399</v>
      </c>
      <c r="AB211">
        <f t="shared" si="16"/>
        <v>6526</v>
      </c>
      <c r="AC211">
        <f t="shared" si="17"/>
        <v>17</v>
      </c>
      <c r="AD211">
        <f t="shared" si="18"/>
        <v>0.9</v>
      </c>
      <c r="AE211">
        <f>'TP Factors'!$D$5</f>
        <v>0.88209793191670816</v>
      </c>
      <c r="AF211">
        <f t="shared" si="19"/>
        <v>0.8</v>
      </c>
    </row>
    <row r="212" spans="1:32">
      <c r="A212" s="17" t="s">
        <v>56</v>
      </c>
      <c r="B212" s="17">
        <v>14</v>
      </c>
      <c r="C212" s="17" t="s">
        <v>57</v>
      </c>
      <c r="D212" s="18">
        <v>33.47</v>
      </c>
      <c r="E212" s="17" t="s">
        <v>58</v>
      </c>
      <c r="F212" s="17">
        <v>3456</v>
      </c>
      <c r="G212" s="19">
        <v>30.5</v>
      </c>
      <c r="H212" s="17" t="s">
        <v>59</v>
      </c>
      <c r="I212" s="17" t="s">
        <v>60</v>
      </c>
      <c r="J212" s="17">
        <v>5651</v>
      </c>
      <c r="K212" s="20">
        <v>1668.7450717700001</v>
      </c>
      <c r="L212" s="20">
        <v>40501.237462700003</v>
      </c>
      <c r="M212" s="18">
        <v>10.85</v>
      </c>
      <c r="N212" s="18">
        <v>2.86</v>
      </c>
      <c r="O212" s="17">
        <v>39851</v>
      </c>
      <c r="P212" s="17">
        <v>38878</v>
      </c>
      <c r="Q212" s="21">
        <v>39851</v>
      </c>
      <c r="R212" s="21">
        <v>3100</v>
      </c>
      <c r="S212" s="17" t="s">
        <v>61</v>
      </c>
      <c r="T212" s="21">
        <v>54.65</v>
      </c>
      <c r="U212" s="21">
        <v>1</v>
      </c>
      <c r="V212" s="21">
        <v>1.2</v>
      </c>
      <c r="W212" s="21">
        <v>6.4000000000000001E-2</v>
      </c>
      <c r="X212" s="21">
        <f t="shared" si="15"/>
        <v>1.2</v>
      </c>
      <c r="Y212" s="21">
        <f t="shared" si="15"/>
        <v>6.4000000000000001E-2</v>
      </c>
      <c r="Z212" s="21">
        <v>0.41099999999999998</v>
      </c>
      <c r="AA212" s="22">
        <v>4.9527758010783298</v>
      </c>
      <c r="AB212">
        <f t="shared" si="16"/>
        <v>11435</v>
      </c>
      <c r="AC212">
        <f t="shared" si="17"/>
        <v>30</v>
      </c>
      <c r="AD212">
        <f t="shared" si="18"/>
        <v>1.6</v>
      </c>
      <c r="AE212">
        <f>'TP Factors'!$D$5</f>
        <v>0.88209793191670816</v>
      </c>
      <c r="AF212">
        <f t="shared" si="19"/>
        <v>1.4</v>
      </c>
    </row>
    <row r="213" spans="1:32">
      <c r="A213" s="17" t="s">
        <v>56</v>
      </c>
      <c r="B213" s="17">
        <v>14</v>
      </c>
      <c r="C213" s="17" t="s">
        <v>57</v>
      </c>
      <c r="D213" s="18">
        <v>33.47</v>
      </c>
      <c r="E213" s="17" t="s">
        <v>58</v>
      </c>
      <c r="F213" s="17">
        <v>3456</v>
      </c>
      <c r="G213" s="19">
        <v>30.5</v>
      </c>
      <c r="H213" s="17" t="s">
        <v>59</v>
      </c>
      <c r="I213" s="17" t="s">
        <v>60</v>
      </c>
      <c r="J213" s="17">
        <v>294</v>
      </c>
      <c r="K213" s="20">
        <v>345.24582885299998</v>
      </c>
      <c r="L213" s="20">
        <v>2105.4478467099998</v>
      </c>
      <c r="M213" s="18">
        <v>0.56000000000000005</v>
      </c>
      <c r="N213" s="18">
        <v>0.15</v>
      </c>
      <c r="O213" s="17">
        <v>39895</v>
      </c>
      <c r="P213" s="17">
        <v>38922</v>
      </c>
      <c r="Q213" s="21">
        <v>39895</v>
      </c>
      <c r="R213" s="21">
        <v>3100</v>
      </c>
      <c r="S213" s="17" t="s">
        <v>61</v>
      </c>
      <c r="T213" s="21">
        <v>54.65</v>
      </c>
      <c r="U213" s="21">
        <v>1</v>
      </c>
      <c r="V213" s="21">
        <v>1.2</v>
      </c>
      <c r="W213" s="21">
        <v>6.4000000000000001E-2</v>
      </c>
      <c r="X213" s="21">
        <f t="shared" si="15"/>
        <v>1.2</v>
      </c>
      <c r="Y213" s="21">
        <f t="shared" si="15"/>
        <v>6.4000000000000001E-2</v>
      </c>
      <c r="Z213" s="21">
        <v>0.41099999999999998</v>
      </c>
      <c r="AA213" s="22">
        <v>7.6774923282284996E-2</v>
      </c>
      <c r="AB213">
        <f t="shared" si="16"/>
        <v>177</v>
      </c>
      <c r="AC213">
        <f t="shared" si="17"/>
        <v>0</v>
      </c>
      <c r="AD213">
        <f t="shared" si="18"/>
        <v>0</v>
      </c>
      <c r="AE213">
        <f>'TP Factors'!$D$5</f>
        <v>0.88209793191670816</v>
      </c>
      <c r="AF213">
        <f t="shared" si="19"/>
        <v>0</v>
      </c>
    </row>
    <row r="214" spans="1:32">
      <c r="A214" s="17" t="s">
        <v>56</v>
      </c>
      <c r="B214" s="17">
        <v>14</v>
      </c>
      <c r="C214" s="17" t="s">
        <v>57</v>
      </c>
      <c r="D214" s="18">
        <v>33.47</v>
      </c>
      <c r="E214" s="17" t="s">
        <v>58</v>
      </c>
      <c r="F214" s="17">
        <v>3456</v>
      </c>
      <c r="G214" s="19">
        <v>0</v>
      </c>
      <c r="H214" s="17" t="s">
        <v>59</v>
      </c>
      <c r="I214" s="17" t="s">
        <v>60</v>
      </c>
      <c r="J214" s="17">
        <v>3998</v>
      </c>
      <c r="K214" s="20">
        <v>1217.8221012199999</v>
      </c>
      <c r="L214" s="20">
        <v>25341.495173200001</v>
      </c>
      <c r="M214" s="18">
        <v>0</v>
      </c>
      <c r="N214" s="18">
        <v>0</v>
      </c>
      <c r="O214" s="17">
        <v>39902</v>
      </c>
      <c r="P214" s="17">
        <v>38929</v>
      </c>
      <c r="Q214" s="21">
        <v>39902</v>
      </c>
      <c r="R214" s="21">
        <v>3100</v>
      </c>
      <c r="S214" s="17" t="s">
        <v>61</v>
      </c>
      <c r="T214" s="21">
        <v>54.65</v>
      </c>
      <c r="U214" s="21">
        <v>1</v>
      </c>
      <c r="V214" s="21">
        <v>1.2</v>
      </c>
      <c r="W214" s="21">
        <v>6.4000000000000001E-2</v>
      </c>
      <c r="X214" s="21">
        <f t="shared" si="15"/>
        <v>1.2</v>
      </c>
      <c r="Y214" s="21">
        <f t="shared" si="15"/>
        <v>6.4000000000000001E-2</v>
      </c>
      <c r="Z214" s="21">
        <v>0.41099999999999998</v>
      </c>
      <c r="AA214" s="22">
        <v>0.170722695326498</v>
      </c>
      <c r="AB214">
        <f t="shared" si="16"/>
        <v>394</v>
      </c>
      <c r="AC214">
        <f t="shared" si="17"/>
        <v>1</v>
      </c>
      <c r="AD214">
        <f t="shared" si="18"/>
        <v>0.1</v>
      </c>
      <c r="AE214">
        <f>'TP Factors'!$D$5</f>
        <v>0.88209793191670816</v>
      </c>
      <c r="AF214">
        <f t="shared" si="19"/>
        <v>0.1</v>
      </c>
    </row>
    <row r="215" spans="1:32">
      <c r="A215" s="17" t="s">
        <v>56</v>
      </c>
      <c r="B215" s="17">
        <v>14</v>
      </c>
      <c r="C215" s="17" t="s">
        <v>57</v>
      </c>
      <c r="D215" s="18">
        <v>33.47</v>
      </c>
      <c r="E215" s="17" t="s">
        <v>58</v>
      </c>
      <c r="F215" s="17">
        <v>3456</v>
      </c>
      <c r="G215" s="19">
        <v>30.5</v>
      </c>
      <c r="H215" s="17" t="s">
        <v>59</v>
      </c>
      <c r="I215" s="17" t="s">
        <v>60</v>
      </c>
      <c r="J215" s="17">
        <v>955</v>
      </c>
      <c r="K215" s="20">
        <v>884.361357172</v>
      </c>
      <c r="L215" s="20">
        <v>6437.6132097899999</v>
      </c>
      <c r="M215" s="18">
        <v>1.83</v>
      </c>
      <c r="N215" s="18">
        <v>0.48</v>
      </c>
      <c r="O215" s="17">
        <v>39992</v>
      </c>
      <c r="P215" s="17">
        <v>39019</v>
      </c>
      <c r="Q215" s="21">
        <v>39992</v>
      </c>
      <c r="R215" s="21">
        <v>3100</v>
      </c>
      <c r="S215" s="17" t="s">
        <v>74</v>
      </c>
      <c r="T215" s="21">
        <v>54.65</v>
      </c>
      <c r="U215" s="21">
        <v>1</v>
      </c>
      <c r="V215" s="21">
        <v>1.2</v>
      </c>
      <c r="W215" s="21">
        <v>6.4000000000000001E-2</v>
      </c>
      <c r="X215" s="21">
        <f t="shared" si="15"/>
        <v>1.2</v>
      </c>
      <c r="Y215" s="21">
        <f t="shared" si="15"/>
        <v>6.4000000000000001E-2</v>
      </c>
      <c r="Z215" s="21">
        <v>0.41099999999999998</v>
      </c>
      <c r="AA215" s="22">
        <v>0.46322918655047302</v>
      </c>
      <c r="AB215">
        <f t="shared" si="16"/>
        <v>1069</v>
      </c>
      <c r="AC215">
        <f t="shared" si="17"/>
        <v>3</v>
      </c>
      <c r="AD215">
        <f t="shared" si="18"/>
        <v>0.2</v>
      </c>
      <c r="AE215">
        <f>'TP Factors'!$D$5</f>
        <v>0.88209793191670816</v>
      </c>
      <c r="AF215">
        <f t="shared" si="19"/>
        <v>0.2</v>
      </c>
    </row>
    <row r="216" spans="1:32">
      <c r="A216" s="17" t="s">
        <v>56</v>
      </c>
      <c r="B216" s="17">
        <v>14</v>
      </c>
      <c r="C216" s="17" t="s">
        <v>57</v>
      </c>
      <c r="D216" s="18">
        <v>33.47</v>
      </c>
      <c r="E216" s="17" t="s">
        <v>58</v>
      </c>
      <c r="F216" s="17">
        <v>3456</v>
      </c>
      <c r="G216" s="19">
        <v>0</v>
      </c>
      <c r="H216" s="17" t="s">
        <v>59</v>
      </c>
      <c r="I216" s="17" t="s">
        <v>60</v>
      </c>
      <c r="J216" s="17">
        <v>181</v>
      </c>
      <c r="K216" s="20">
        <v>350.71208250699999</v>
      </c>
      <c r="L216" s="20">
        <v>1148.6844120400001</v>
      </c>
      <c r="M216" s="18">
        <v>0</v>
      </c>
      <c r="N216" s="18">
        <v>0</v>
      </c>
      <c r="O216" s="17">
        <v>40016</v>
      </c>
      <c r="P216" s="17">
        <v>39043</v>
      </c>
      <c r="Q216" s="21">
        <v>40016</v>
      </c>
      <c r="R216" s="21">
        <v>3100</v>
      </c>
      <c r="S216" s="17" t="s">
        <v>61</v>
      </c>
      <c r="T216" s="21">
        <v>54.65</v>
      </c>
      <c r="U216" s="21">
        <v>1</v>
      </c>
      <c r="V216" s="21">
        <v>1.2</v>
      </c>
      <c r="W216" s="21">
        <v>6.4000000000000001E-2</v>
      </c>
      <c r="X216" s="21">
        <f t="shared" si="15"/>
        <v>1.2</v>
      </c>
      <c r="Y216" s="21">
        <f t="shared" si="15"/>
        <v>6.4000000000000001E-2</v>
      </c>
      <c r="Z216" s="21">
        <v>0.41099999999999998</v>
      </c>
      <c r="AA216" s="22">
        <v>1.7980934927390502E-2</v>
      </c>
      <c r="AB216">
        <f t="shared" si="16"/>
        <v>42</v>
      </c>
      <c r="AC216">
        <f t="shared" si="17"/>
        <v>0</v>
      </c>
      <c r="AD216">
        <f t="shared" si="18"/>
        <v>0</v>
      </c>
      <c r="AE216">
        <f>'TP Factors'!$D$5</f>
        <v>0.88209793191670816</v>
      </c>
      <c r="AF216">
        <f t="shared" si="19"/>
        <v>0</v>
      </c>
    </row>
    <row r="217" spans="1:32">
      <c r="A217" s="17" t="s">
        <v>56</v>
      </c>
      <c r="B217" s="17">
        <v>14</v>
      </c>
      <c r="C217" s="17" t="s">
        <v>57</v>
      </c>
      <c r="D217" s="18">
        <v>33.47</v>
      </c>
      <c r="E217" s="17" t="s">
        <v>58</v>
      </c>
      <c r="F217" s="17">
        <v>3456</v>
      </c>
      <c r="G217" s="19">
        <v>0</v>
      </c>
      <c r="H217" s="17" t="s">
        <v>59</v>
      </c>
      <c r="I217" s="17" t="s">
        <v>60</v>
      </c>
      <c r="J217" s="17">
        <v>165</v>
      </c>
      <c r="K217" s="20">
        <v>320.46441497500001</v>
      </c>
      <c r="L217" s="20">
        <v>1048.41306915</v>
      </c>
      <c r="M217" s="18">
        <v>0</v>
      </c>
      <c r="N217" s="18">
        <v>0</v>
      </c>
      <c r="O217" s="17">
        <v>40146</v>
      </c>
      <c r="P217" s="17">
        <v>39173</v>
      </c>
      <c r="Q217" s="21">
        <v>40146</v>
      </c>
      <c r="R217" s="21">
        <v>3100</v>
      </c>
      <c r="S217" s="17" t="s">
        <v>61</v>
      </c>
      <c r="T217" s="21">
        <v>54.65</v>
      </c>
      <c r="U217" s="21">
        <v>1</v>
      </c>
      <c r="V217" s="21">
        <v>1.2</v>
      </c>
      <c r="W217" s="21">
        <v>6.4000000000000001E-2</v>
      </c>
      <c r="X217" s="21">
        <f t="shared" si="15"/>
        <v>1.2</v>
      </c>
      <c r="Y217" s="21">
        <f t="shared" si="15"/>
        <v>6.4000000000000001E-2</v>
      </c>
      <c r="Z217" s="21">
        <v>0.41099999999999998</v>
      </c>
      <c r="AA217" s="22">
        <v>0.25696959758662102</v>
      </c>
      <c r="AB217">
        <f t="shared" si="16"/>
        <v>593</v>
      </c>
      <c r="AC217">
        <f t="shared" si="17"/>
        <v>2</v>
      </c>
      <c r="AD217">
        <f t="shared" si="18"/>
        <v>0.1</v>
      </c>
      <c r="AE217">
        <f>'TP Factors'!$D$5</f>
        <v>0.88209793191670816</v>
      </c>
      <c r="AF217">
        <f t="shared" si="19"/>
        <v>0.1</v>
      </c>
    </row>
    <row r="218" spans="1:32">
      <c r="A218" s="17" t="s">
        <v>56</v>
      </c>
      <c r="B218" s="17">
        <v>14</v>
      </c>
      <c r="C218" s="17" t="s">
        <v>57</v>
      </c>
      <c r="D218" s="18">
        <v>33.47</v>
      </c>
      <c r="E218" s="17" t="s">
        <v>58</v>
      </c>
      <c r="F218" s="17">
        <v>3456</v>
      </c>
      <c r="G218" s="19">
        <v>0</v>
      </c>
      <c r="H218" s="17" t="s">
        <v>59</v>
      </c>
      <c r="I218" s="17" t="s">
        <v>60</v>
      </c>
      <c r="J218" s="17">
        <v>614</v>
      </c>
      <c r="K218" s="20">
        <v>283.13848345700001</v>
      </c>
      <c r="L218" s="20">
        <v>3893.2260762000001</v>
      </c>
      <c r="M218" s="18">
        <v>0</v>
      </c>
      <c r="N218" s="18">
        <v>0</v>
      </c>
      <c r="O218" s="17">
        <v>40151</v>
      </c>
      <c r="P218" s="17">
        <v>39178</v>
      </c>
      <c r="Q218" s="21">
        <v>40151</v>
      </c>
      <c r="R218" s="21">
        <v>3100</v>
      </c>
      <c r="S218" s="17" t="s">
        <v>74</v>
      </c>
      <c r="T218" s="21">
        <v>54.65</v>
      </c>
      <c r="U218" s="21">
        <v>1</v>
      </c>
      <c r="V218" s="21">
        <v>1.2</v>
      </c>
      <c r="W218" s="21">
        <v>6.4000000000000001E-2</v>
      </c>
      <c r="X218" s="21">
        <f t="shared" si="15"/>
        <v>1.2</v>
      </c>
      <c r="Y218" s="21">
        <f t="shared" si="15"/>
        <v>6.4000000000000001E-2</v>
      </c>
      <c r="Z218" s="21">
        <v>0.41099999999999998</v>
      </c>
      <c r="AA218" s="22">
        <v>0.95779268116636695</v>
      </c>
      <c r="AB218">
        <f t="shared" si="16"/>
        <v>2211</v>
      </c>
      <c r="AC218">
        <f t="shared" si="17"/>
        <v>6</v>
      </c>
      <c r="AD218">
        <f t="shared" si="18"/>
        <v>0.3</v>
      </c>
      <c r="AE218">
        <f>'TP Factors'!$D$5</f>
        <v>0.88209793191670816</v>
      </c>
      <c r="AF218">
        <f t="shared" si="19"/>
        <v>0.3</v>
      </c>
    </row>
    <row r="219" spans="1:32">
      <c r="A219" s="17" t="s">
        <v>56</v>
      </c>
      <c r="B219" s="17">
        <v>14</v>
      </c>
      <c r="C219" s="17" t="s">
        <v>57</v>
      </c>
      <c r="D219" s="18">
        <v>33.47</v>
      </c>
      <c r="E219" s="17" t="s">
        <v>58</v>
      </c>
      <c r="F219" s="17">
        <v>3456</v>
      </c>
      <c r="G219" s="19">
        <v>0</v>
      </c>
      <c r="H219" s="17" t="s">
        <v>59</v>
      </c>
      <c r="I219" s="17" t="s">
        <v>60</v>
      </c>
      <c r="J219" s="17">
        <v>2102</v>
      </c>
      <c r="K219" s="20">
        <v>743.24722299899997</v>
      </c>
      <c r="L219" s="20">
        <v>13326.330808299999</v>
      </c>
      <c r="M219" s="18">
        <v>0</v>
      </c>
      <c r="N219" s="18">
        <v>0</v>
      </c>
      <c r="O219" s="17">
        <v>40175</v>
      </c>
      <c r="P219" s="17">
        <v>39202</v>
      </c>
      <c r="Q219" s="21">
        <v>40175</v>
      </c>
      <c r="R219" s="21">
        <v>3100</v>
      </c>
      <c r="S219" s="17" t="s">
        <v>61</v>
      </c>
      <c r="T219" s="21">
        <v>54.65</v>
      </c>
      <c r="U219" s="21">
        <v>1</v>
      </c>
      <c r="V219" s="21">
        <v>1.2</v>
      </c>
      <c r="W219" s="21">
        <v>6.4000000000000001E-2</v>
      </c>
      <c r="X219" s="21">
        <f t="shared" si="15"/>
        <v>1.2</v>
      </c>
      <c r="Y219" s="21">
        <f t="shared" si="15"/>
        <v>6.4000000000000001E-2</v>
      </c>
      <c r="Z219" s="21">
        <v>0.41099999999999998</v>
      </c>
      <c r="AA219" s="22">
        <v>2.6121802683640699E-2</v>
      </c>
      <c r="AB219">
        <f t="shared" si="16"/>
        <v>60</v>
      </c>
      <c r="AC219">
        <f t="shared" si="17"/>
        <v>0</v>
      </c>
      <c r="AD219">
        <f t="shared" si="18"/>
        <v>0</v>
      </c>
      <c r="AE219">
        <f>'TP Factors'!$D$5</f>
        <v>0.88209793191670816</v>
      </c>
      <c r="AF219">
        <f t="shared" si="19"/>
        <v>0</v>
      </c>
    </row>
    <row r="220" spans="1:32">
      <c r="A220" s="17" t="s">
        <v>56</v>
      </c>
      <c r="B220" s="17">
        <v>14</v>
      </c>
      <c r="C220" s="17" t="s">
        <v>57</v>
      </c>
      <c r="D220" s="18">
        <v>33.47</v>
      </c>
      <c r="E220" s="17" t="s">
        <v>58</v>
      </c>
      <c r="F220" s="17">
        <v>3456</v>
      </c>
      <c r="G220" s="19">
        <v>30.5</v>
      </c>
      <c r="H220" s="17" t="s">
        <v>59</v>
      </c>
      <c r="I220" s="17" t="s">
        <v>60</v>
      </c>
      <c r="J220" s="17">
        <v>225</v>
      </c>
      <c r="K220" s="20">
        <v>288.94145256399997</v>
      </c>
      <c r="L220" s="20">
        <v>1611.2850899299999</v>
      </c>
      <c r="M220" s="18">
        <v>0.43</v>
      </c>
      <c r="N220" s="18">
        <v>0.11</v>
      </c>
      <c r="O220" s="17">
        <v>40178</v>
      </c>
      <c r="P220" s="17">
        <v>39205</v>
      </c>
      <c r="Q220" s="21">
        <v>40178</v>
      </c>
      <c r="R220" s="21">
        <v>3100</v>
      </c>
      <c r="S220" s="17" t="s">
        <v>61</v>
      </c>
      <c r="T220" s="21">
        <v>54.65</v>
      </c>
      <c r="U220" s="21">
        <v>1</v>
      </c>
      <c r="V220" s="21">
        <v>1.2</v>
      </c>
      <c r="W220" s="21">
        <v>6.4000000000000001E-2</v>
      </c>
      <c r="X220" s="21">
        <f t="shared" si="15"/>
        <v>1.2</v>
      </c>
      <c r="Y220" s="21">
        <f t="shared" si="15"/>
        <v>6.4000000000000001E-2</v>
      </c>
      <c r="Z220" s="21">
        <v>0.41099999999999998</v>
      </c>
      <c r="AA220" s="22">
        <v>0.38135462607144399</v>
      </c>
      <c r="AB220">
        <f t="shared" si="16"/>
        <v>880</v>
      </c>
      <c r="AC220">
        <f t="shared" si="17"/>
        <v>2</v>
      </c>
      <c r="AD220">
        <f t="shared" si="18"/>
        <v>0.1</v>
      </c>
      <c r="AE220">
        <f>'TP Factors'!$D$5</f>
        <v>0.88209793191670816</v>
      </c>
      <c r="AF220">
        <f t="shared" si="19"/>
        <v>0.1</v>
      </c>
    </row>
    <row r="221" spans="1:32">
      <c r="A221" s="17" t="s">
        <v>56</v>
      </c>
      <c r="B221" s="17">
        <v>14</v>
      </c>
      <c r="C221" s="17" t="s">
        <v>57</v>
      </c>
      <c r="D221" s="18">
        <v>33.47</v>
      </c>
      <c r="E221" s="17" t="s">
        <v>58</v>
      </c>
      <c r="F221" s="17">
        <v>3456</v>
      </c>
      <c r="G221" s="19">
        <v>0</v>
      </c>
      <c r="H221" s="17" t="s">
        <v>59</v>
      </c>
      <c r="I221" s="17" t="s">
        <v>60</v>
      </c>
      <c r="J221" s="17">
        <v>31</v>
      </c>
      <c r="K221" s="20">
        <v>79.287462975500006</v>
      </c>
      <c r="L221" s="20">
        <v>196.43096636300001</v>
      </c>
      <c r="M221" s="18">
        <v>0</v>
      </c>
      <c r="N221" s="18">
        <v>0</v>
      </c>
      <c r="O221" s="17">
        <v>40182</v>
      </c>
      <c r="P221" s="17">
        <v>39209</v>
      </c>
      <c r="Q221" s="21">
        <v>40182</v>
      </c>
      <c r="R221" s="21">
        <v>3100</v>
      </c>
      <c r="S221" s="17" t="s">
        <v>61</v>
      </c>
      <c r="T221" s="21">
        <v>54.65</v>
      </c>
      <c r="U221" s="21">
        <v>1</v>
      </c>
      <c r="V221" s="21">
        <v>1.2</v>
      </c>
      <c r="W221" s="21">
        <v>6.4000000000000001E-2</v>
      </c>
      <c r="X221" s="21">
        <f t="shared" si="15"/>
        <v>1.2</v>
      </c>
      <c r="Y221" s="21">
        <f t="shared" si="15"/>
        <v>6.4000000000000001E-2</v>
      </c>
      <c r="Z221" s="21">
        <v>0.41099999999999998</v>
      </c>
      <c r="AA221" s="22">
        <v>3.3356004998470199E-3</v>
      </c>
      <c r="AB221">
        <f t="shared" si="16"/>
        <v>8</v>
      </c>
      <c r="AC221">
        <f t="shared" si="17"/>
        <v>0</v>
      </c>
      <c r="AD221">
        <f t="shared" si="18"/>
        <v>0</v>
      </c>
      <c r="AE221">
        <f>'TP Factors'!$D$5</f>
        <v>0.88209793191670816</v>
      </c>
      <c r="AF221">
        <f t="shared" si="19"/>
        <v>0</v>
      </c>
    </row>
    <row r="222" spans="1:32">
      <c r="A222" s="17" t="s">
        <v>56</v>
      </c>
      <c r="B222" s="17">
        <v>14</v>
      </c>
      <c r="C222" s="17" t="s">
        <v>57</v>
      </c>
      <c r="D222" s="18">
        <v>33.47</v>
      </c>
      <c r="E222" s="17" t="s">
        <v>58</v>
      </c>
      <c r="F222" s="17">
        <v>3456</v>
      </c>
      <c r="G222" s="19">
        <v>0</v>
      </c>
      <c r="H222" s="17" t="s">
        <v>59</v>
      </c>
      <c r="I222" s="17" t="s">
        <v>60</v>
      </c>
      <c r="J222" s="17">
        <v>20742</v>
      </c>
      <c r="K222" s="20">
        <v>6837.7591957499999</v>
      </c>
      <c r="L222" s="20">
        <v>131479.61449400001</v>
      </c>
      <c r="M222" s="18">
        <v>0</v>
      </c>
      <c r="N222" s="18">
        <v>0</v>
      </c>
      <c r="O222" s="17">
        <v>40191</v>
      </c>
      <c r="P222" s="17">
        <v>39218</v>
      </c>
      <c r="Q222" s="21">
        <v>40191</v>
      </c>
      <c r="R222" s="21">
        <v>3100</v>
      </c>
      <c r="S222" s="17" t="s">
        <v>61</v>
      </c>
      <c r="T222" s="21">
        <v>54.65</v>
      </c>
      <c r="U222" s="21">
        <v>1</v>
      </c>
      <c r="V222" s="21">
        <v>1.2</v>
      </c>
      <c r="W222" s="21">
        <v>6.4000000000000001E-2</v>
      </c>
      <c r="X222" s="21">
        <f t="shared" si="15"/>
        <v>1.2</v>
      </c>
      <c r="Y222" s="21">
        <f t="shared" si="15"/>
        <v>6.4000000000000001E-2</v>
      </c>
      <c r="Z222" s="21">
        <v>0.41099999999999998</v>
      </c>
      <c r="AA222" s="22">
        <v>3.0121787007689098E-3</v>
      </c>
      <c r="AB222">
        <f t="shared" si="16"/>
        <v>7</v>
      </c>
      <c r="AC222">
        <f t="shared" si="17"/>
        <v>0</v>
      </c>
      <c r="AD222">
        <f t="shared" si="18"/>
        <v>0</v>
      </c>
      <c r="AE222">
        <f>'TP Factors'!$D$5</f>
        <v>0.88209793191670816</v>
      </c>
      <c r="AF222">
        <f t="shared" si="19"/>
        <v>0</v>
      </c>
    </row>
    <row r="223" spans="1:32">
      <c r="A223" s="17" t="s">
        <v>56</v>
      </c>
      <c r="B223" s="17">
        <v>14</v>
      </c>
      <c r="C223" s="17" t="s">
        <v>57</v>
      </c>
      <c r="D223" s="18">
        <v>33.47</v>
      </c>
      <c r="E223" s="17" t="s">
        <v>58</v>
      </c>
      <c r="F223" s="17">
        <v>3456</v>
      </c>
      <c r="G223" s="19">
        <v>0</v>
      </c>
      <c r="H223" s="17" t="s">
        <v>59</v>
      </c>
      <c r="I223" s="17" t="s">
        <v>60</v>
      </c>
      <c r="J223" s="17">
        <v>916</v>
      </c>
      <c r="K223" s="20">
        <v>313.226806764</v>
      </c>
      <c r="L223" s="20">
        <v>5806.8379527200004</v>
      </c>
      <c r="M223" s="18">
        <v>0</v>
      </c>
      <c r="N223" s="18">
        <v>0</v>
      </c>
      <c r="O223" s="17">
        <v>40193</v>
      </c>
      <c r="P223" s="17">
        <v>39220</v>
      </c>
      <c r="Q223" s="21">
        <v>40193</v>
      </c>
      <c r="R223" s="21">
        <v>3100</v>
      </c>
      <c r="S223" s="17" t="s">
        <v>69</v>
      </c>
      <c r="T223" s="21">
        <v>54.65</v>
      </c>
      <c r="U223" s="21">
        <v>1</v>
      </c>
      <c r="V223" s="21">
        <v>1.2</v>
      </c>
      <c r="W223" s="21">
        <v>6.4000000000000001E-2</v>
      </c>
      <c r="X223" s="21">
        <f t="shared" si="15"/>
        <v>1.2</v>
      </c>
      <c r="Y223" s="21">
        <f t="shared" si="15"/>
        <v>6.4000000000000001E-2</v>
      </c>
      <c r="Z223" s="21">
        <v>0.41099999999999998</v>
      </c>
      <c r="AA223" s="22">
        <v>5.9851560796695203E-3</v>
      </c>
      <c r="AB223">
        <f t="shared" si="16"/>
        <v>14</v>
      </c>
      <c r="AC223">
        <f t="shared" si="17"/>
        <v>0</v>
      </c>
      <c r="AD223">
        <f t="shared" si="18"/>
        <v>0</v>
      </c>
      <c r="AE223">
        <f>'TP Factors'!$D$5</f>
        <v>0.88209793191670816</v>
      </c>
      <c r="AF223">
        <f t="shared" si="19"/>
        <v>0</v>
      </c>
    </row>
    <row r="224" spans="1:32">
      <c r="A224" s="17" t="s">
        <v>56</v>
      </c>
      <c r="B224" s="17">
        <v>14</v>
      </c>
      <c r="C224" s="17" t="s">
        <v>57</v>
      </c>
      <c r="D224" s="18">
        <v>33.47</v>
      </c>
      <c r="E224" s="17" t="s">
        <v>58</v>
      </c>
      <c r="F224" s="17">
        <v>3456</v>
      </c>
      <c r="G224" s="19">
        <v>30.5</v>
      </c>
      <c r="H224" s="17" t="s">
        <v>59</v>
      </c>
      <c r="I224" s="17" t="s">
        <v>60</v>
      </c>
      <c r="J224" s="17">
        <v>146</v>
      </c>
      <c r="K224" s="20">
        <v>162.05425351100001</v>
      </c>
      <c r="L224" s="20">
        <v>1046.3625119599999</v>
      </c>
      <c r="M224" s="18">
        <v>0.28000000000000003</v>
      </c>
      <c r="N224" s="18">
        <v>7.0000000000000007E-2</v>
      </c>
      <c r="O224" s="17">
        <v>40202</v>
      </c>
      <c r="P224" s="17">
        <v>39229</v>
      </c>
      <c r="Q224" s="21">
        <v>40202</v>
      </c>
      <c r="R224" s="21">
        <v>3100</v>
      </c>
      <c r="S224" s="17" t="s">
        <v>61</v>
      </c>
      <c r="T224" s="21">
        <v>54.65</v>
      </c>
      <c r="U224" s="21">
        <v>1</v>
      </c>
      <c r="V224" s="21">
        <v>1.2</v>
      </c>
      <c r="W224" s="21">
        <v>6.4000000000000001E-2</v>
      </c>
      <c r="X224" s="21">
        <f t="shared" si="15"/>
        <v>1.2</v>
      </c>
      <c r="Y224" s="21">
        <f t="shared" si="15"/>
        <v>6.4000000000000001E-2</v>
      </c>
      <c r="Z224" s="21">
        <v>0.41099999999999998</v>
      </c>
      <c r="AA224" s="22">
        <v>0.18125241218927701</v>
      </c>
      <c r="AB224">
        <f t="shared" si="16"/>
        <v>418</v>
      </c>
      <c r="AC224">
        <f t="shared" si="17"/>
        <v>1</v>
      </c>
      <c r="AD224">
        <f t="shared" si="18"/>
        <v>0.1</v>
      </c>
      <c r="AE224">
        <f>'TP Factors'!$D$5</f>
        <v>0.88209793191670816</v>
      </c>
      <c r="AF224">
        <f t="shared" si="19"/>
        <v>0.1</v>
      </c>
    </row>
    <row r="225" spans="1:32">
      <c r="A225" s="17" t="s">
        <v>56</v>
      </c>
      <c r="B225" s="17">
        <v>14</v>
      </c>
      <c r="C225" s="17" t="s">
        <v>57</v>
      </c>
      <c r="D225" s="18">
        <v>33.47</v>
      </c>
      <c r="E225" s="17" t="s">
        <v>58</v>
      </c>
      <c r="F225" s="17">
        <v>3456</v>
      </c>
      <c r="G225" s="19">
        <v>0</v>
      </c>
      <c r="H225" s="17" t="s">
        <v>59</v>
      </c>
      <c r="I225" s="17" t="s">
        <v>60</v>
      </c>
      <c r="J225" s="17">
        <v>59111</v>
      </c>
      <c r="K225" s="20">
        <v>6655.3655586900004</v>
      </c>
      <c r="L225" s="20">
        <v>374688.89058800001</v>
      </c>
      <c r="M225" s="18">
        <v>0</v>
      </c>
      <c r="N225" s="18">
        <v>0</v>
      </c>
      <c r="O225" s="17">
        <v>38926</v>
      </c>
      <c r="P225" s="17">
        <v>37959</v>
      </c>
      <c r="Q225" s="21">
        <v>38926</v>
      </c>
      <c r="R225" s="21">
        <v>3100</v>
      </c>
      <c r="S225" s="17" t="s">
        <v>61</v>
      </c>
      <c r="T225" s="21">
        <v>54.65</v>
      </c>
      <c r="U225" s="21">
        <v>1</v>
      </c>
      <c r="V225" s="21">
        <v>1.2</v>
      </c>
      <c r="W225" s="21">
        <v>6.4000000000000001E-2</v>
      </c>
      <c r="X225" s="21">
        <f t="shared" si="15"/>
        <v>1.2</v>
      </c>
      <c r="Y225" s="21">
        <f t="shared" si="15"/>
        <v>6.4000000000000001E-2</v>
      </c>
      <c r="Z225" s="21">
        <v>0.41099999999999998</v>
      </c>
      <c r="AA225" s="22">
        <v>1.0939261745202201E-2</v>
      </c>
      <c r="AB225">
        <f t="shared" si="16"/>
        <v>25</v>
      </c>
      <c r="AC225">
        <f t="shared" si="17"/>
        <v>0</v>
      </c>
      <c r="AD225">
        <f t="shared" si="18"/>
        <v>0</v>
      </c>
      <c r="AE225">
        <f>'TP Factors'!$D$5</f>
        <v>0.88209793191670816</v>
      </c>
      <c r="AF225">
        <f t="shared" si="19"/>
        <v>0</v>
      </c>
    </row>
    <row r="226" spans="1:32">
      <c r="A226" s="17" t="s">
        <v>56</v>
      </c>
      <c r="B226" s="17">
        <v>14</v>
      </c>
      <c r="C226" s="17" t="s">
        <v>57</v>
      </c>
      <c r="D226" s="18">
        <v>33.47</v>
      </c>
      <c r="E226" s="17" t="s">
        <v>58</v>
      </c>
      <c r="F226" s="17">
        <v>3456</v>
      </c>
      <c r="G226" s="19">
        <v>30.5</v>
      </c>
      <c r="H226" s="17" t="s">
        <v>59</v>
      </c>
      <c r="I226" s="17" t="s">
        <v>60</v>
      </c>
      <c r="J226" s="17">
        <v>35516</v>
      </c>
      <c r="K226" s="20">
        <v>7868.9235159199998</v>
      </c>
      <c r="L226" s="20">
        <v>254530.26992699999</v>
      </c>
      <c r="M226" s="18">
        <v>68.19</v>
      </c>
      <c r="N226" s="18">
        <v>17.97</v>
      </c>
      <c r="O226" s="17">
        <v>39670</v>
      </c>
      <c r="P226" s="17">
        <v>38700</v>
      </c>
      <c r="Q226" s="21">
        <v>39670</v>
      </c>
      <c r="R226" s="21">
        <v>3100</v>
      </c>
      <c r="S226" s="17" t="s">
        <v>61</v>
      </c>
      <c r="T226" s="21">
        <v>54.65</v>
      </c>
      <c r="U226" s="21">
        <v>1</v>
      </c>
      <c r="V226" s="21">
        <v>1.2</v>
      </c>
      <c r="W226" s="21">
        <v>6.4000000000000001E-2</v>
      </c>
      <c r="X226" s="21">
        <f t="shared" si="15"/>
        <v>1.2</v>
      </c>
      <c r="Y226" s="21">
        <f t="shared" si="15"/>
        <v>6.4000000000000001E-2</v>
      </c>
      <c r="Z226" s="21">
        <v>0.41099999999999998</v>
      </c>
      <c r="AA226" s="22">
        <v>31.836942478699999</v>
      </c>
      <c r="AB226">
        <f t="shared" si="16"/>
        <v>73505</v>
      </c>
      <c r="AC226">
        <f t="shared" si="17"/>
        <v>194</v>
      </c>
      <c r="AD226">
        <f t="shared" si="18"/>
        <v>10.4</v>
      </c>
      <c r="AE226">
        <f>'TP Factors'!$D$5</f>
        <v>0.88209793191670816</v>
      </c>
      <c r="AF226">
        <f t="shared" si="19"/>
        <v>9.1999999999999993</v>
      </c>
    </row>
    <row r="227" spans="1:32">
      <c r="A227" s="17" t="s">
        <v>56</v>
      </c>
      <c r="B227" s="17">
        <v>14</v>
      </c>
      <c r="C227" s="17" t="s">
        <v>57</v>
      </c>
      <c r="D227" s="18">
        <v>33.47</v>
      </c>
      <c r="E227" s="17" t="s">
        <v>58</v>
      </c>
      <c r="F227" s="17">
        <v>3456</v>
      </c>
      <c r="G227" s="19">
        <v>0</v>
      </c>
      <c r="H227" s="17" t="s">
        <v>59</v>
      </c>
      <c r="I227" s="17" t="s">
        <v>60</v>
      </c>
      <c r="J227" s="17">
        <v>146</v>
      </c>
      <c r="K227" s="20">
        <v>206.16397698500001</v>
      </c>
      <c r="L227" s="20">
        <v>923.71670676500003</v>
      </c>
      <c r="M227" s="18">
        <v>0</v>
      </c>
      <c r="N227" s="18">
        <v>0</v>
      </c>
      <c r="O227" s="17">
        <v>39681</v>
      </c>
      <c r="P227" s="17">
        <v>38711</v>
      </c>
      <c r="Q227" s="21">
        <v>39681</v>
      </c>
      <c r="R227" s="21">
        <v>3100</v>
      </c>
      <c r="S227" s="17" t="s">
        <v>61</v>
      </c>
      <c r="T227" s="21">
        <v>54.65</v>
      </c>
      <c r="U227" s="21">
        <v>1</v>
      </c>
      <c r="V227" s="21">
        <v>1.2</v>
      </c>
      <c r="W227" s="21">
        <v>6.4000000000000001E-2</v>
      </c>
      <c r="X227" s="21">
        <f t="shared" si="15"/>
        <v>1.2</v>
      </c>
      <c r="Y227" s="21">
        <f t="shared" si="15"/>
        <v>6.4000000000000001E-2</v>
      </c>
      <c r="Z227" s="21">
        <v>0.41099999999999998</v>
      </c>
      <c r="AA227" s="22">
        <v>9.7170032247097492E-3</v>
      </c>
      <c r="AB227">
        <f t="shared" si="16"/>
        <v>22</v>
      </c>
      <c r="AC227">
        <f t="shared" si="17"/>
        <v>0</v>
      </c>
      <c r="AD227">
        <f t="shared" si="18"/>
        <v>0</v>
      </c>
      <c r="AE227">
        <f>'TP Factors'!$D$5</f>
        <v>0.88209793191670816</v>
      </c>
      <c r="AF227">
        <f t="shared" si="19"/>
        <v>0</v>
      </c>
    </row>
    <row r="228" spans="1:32">
      <c r="A228" s="17" t="s">
        <v>56</v>
      </c>
      <c r="B228" s="17">
        <v>14</v>
      </c>
      <c r="C228" s="17" t="s">
        <v>57</v>
      </c>
      <c r="D228" s="18">
        <v>33.47</v>
      </c>
      <c r="E228" s="17" t="s">
        <v>58</v>
      </c>
      <c r="F228" s="17">
        <v>3456</v>
      </c>
      <c r="G228" s="19">
        <v>30.5</v>
      </c>
      <c r="H228" s="17" t="s">
        <v>59</v>
      </c>
      <c r="I228" s="17" t="s">
        <v>60</v>
      </c>
      <c r="J228" s="17">
        <v>41</v>
      </c>
      <c r="K228" s="20">
        <v>120.126056815</v>
      </c>
      <c r="L228" s="20">
        <v>277.96845172500002</v>
      </c>
      <c r="M228" s="18">
        <v>0.08</v>
      </c>
      <c r="N228" s="18">
        <v>0.02</v>
      </c>
      <c r="O228" s="17">
        <v>39683</v>
      </c>
      <c r="P228" s="17">
        <v>38713</v>
      </c>
      <c r="Q228" s="21">
        <v>39683</v>
      </c>
      <c r="R228" s="21">
        <v>3100</v>
      </c>
      <c r="S228" s="17" t="s">
        <v>74</v>
      </c>
      <c r="T228" s="21">
        <v>54.65</v>
      </c>
      <c r="U228" s="21">
        <v>1</v>
      </c>
      <c r="V228" s="21">
        <v>1.2</v>
      </c>
      <c r="W228" s="21">
        <v>6.4000000000000001E-2</v>
      </c>
      <c r="X228" s="21">
        <f t="shared" si="15"/>
        <v>1.2</v>
      </c>
      <c r="Y228" s="21">
        <f t="shared" si="15"/>
        <v>6.4000000000000001E-2</v>
      </c>
      <c r="Z228" s="21">
        <v>0.41099999999999998</v>
      </c>
      <c r="AA228" s="22">
        <v>6.1168332669282503E-2</v>
      </c>
      <c r="AB228">
        <f t="shared" si="16"/>
        <v>141</v>
      </c>
      <c r="AC228">
        <f t="shared" si="17"/>
        <v>0</v>
      </c>
      <c r="AD228">
        <f t="shared" si="18"/>
        <v>0</v>
      </c>
      <c r="AE228">
        <f>'TP Factors'!$D$5</f>
        <v>0.88209793191670816</v>
      </c>
      <c r="AF228">
        <f t="shared" si="19"/>
        <v>0</v>
      </c>
    </row>
    <row r="229" spans="1:32">
      <c r="A229" s="17" t="s">
        <v>56</v>
      </c>
      <c r="B229" s="17">
        <v>14</v>
      </c>
      <c r="C229" s="17" t="s">
        <v>57</v>
      </c>
      <c r="D229" s="18">
        <v>33.47</v>
      </c>
      <c r="E229" s="17" t="s">
        <v>58</v>
      </c>
      <c r="F229" s="17">
        <v>3456</v>
      </c>
      <c r="G229" s="19">
        <v>0</v>
      </c>
      <c r="H229" s="17" t="s">
        <v>59</v>
      </c>
      <c r="I229" s="17" t="s">
        <v>60</v>
      </c>
      <c r="J229" s="17">
        <v>57</v>
      </c>
      <c r="K229" s="20">
        <v>150.069652117</v>
      </c>
      <c r="L229" s="20">
        <v>360.90830721700002</v>
      </c>
      <c r="M229" s="18">
        <v>0</v>
      </c>
      <c r="N229" s="18">
        <v>0</v>
      </c>
      <c r="O229" s="17">
        <v>39687</v>
      </c>
      <c r="P229" s="17">
        <v>38717</v>
      </c>
      <c r="Q229" s="21">
        <v>39687</v>
      </c>
      <c r="R229" s="21">
        <v>3100</v>
      </c>
      <c r="S229" s="17" t="s">
        <v>61</v>
      </c>
      <c r="T229" s="21">
        <v>54.65</v>
      </c>
      <c r="U229" s="21">
        <v>1</v>
      </c>
      <c r="V229" s="21">
        <v>1.2</v>
      </c>
      <c r="W229" s="21">
        <v>6.4000000000000001E-2</v>
      </c>
      <c r="X229" s="21">
        <f t="shared" si="15"/>
        <v>1.2</v>
      </c>
      <c r="Y229" s="21">
        <f t="shared" si="15"/>
        <v>6.4000000000000001E-2</v>
      </c>
      <c r="Z229" s="21">
        <v>0.41099999999999998</v>
      </c>
      <c r="AA229" s="22">
        <v>1.9254688181606101E-2</v>
      </c>
      <c r="AB229">
        <f t="shared" si="16"/>
        <v>44</v>
      </c>
      <c r="AC229">
        <f t="shared" si="17"/>
        <v>0</v>
      </c>
      <c r="AD229">
        <f t="shared" si="18"/>
        <v>0</v>
      </c>
      <c r="AE229">
        <f>'TP Factors'!$D$5</f>
        <v>0.88209793191670816</v>
      </c>
      <c r="AF229">
        <f t="shared" si="19"/>
        <v>0</v>
      </c>
    </row>
    <row r="230" spans="1:32">
      <c r="A230" s="17" t="s">
        <v>56</v>
      </c>
      <c r="B230" s="17">
        <v>14</v>
      </c>
      <c r="C230" s="17" t="s">
        <v>57</v>
      </c>
      <c r="D230" s="18">
        <v>33.47</v>
      </c>
      <c r="E230" s="17" t="s">
        <v>58</v>
      </c>
      <c r="F230" s="17">
        <v>3456</v>
      </c>
      <c r="G230" s="19">
        <v>30.5</v>
      </c>
      <c r="H230" s="17" t="s">
        <v>59</v>
      </c>
      <c r="I230" s="17" t="s">
        <v>60</v>
      </c>
      <c r="J230" s="17">
        <v>38622</v>
      </c>
      <c r="K230" s="20">
        <v>6810.6451211900003</v>
      </c>
      <c r="L230" s="20">
        <v>276789.69302300003</v>
      </c>
      <c r="M230" s="18">
        <v>74.150000000000006</v>
      </c>
      <c r="N230" s="18">
        <v>19.54</v>
      </c>
      <c r="O230" s="17">
        <v>39819</v>
      </c>
      <c r="P230" s="17">
        <v>38846</v>
      </c>
      <c r="Q230" s="21">
        <v>39819</v>
      </c>
      <c r="R230" s="21">
        <v>3100</v>
      </c>
      <c r="S230" s="17" t="s">
        <v>61</v>
      </c>
      <c r="T230" s="21">
        <v>54.65</v>
      </c>
      <c r="U230" s="21">
        <v>1</v>
      </c>
      <c r="V230" s="21">
        <v>1.2</v>
      </c>
      <c r="W230" s="21">
        <v>6.4000000000000001E-2</v>
      </c>
      <c r="X230" s="21">
        <f t="shared" si="15"/>
        <v>1.2</v>
      </c>
      <c r="Y230" s="21">
        <f t="shared" si="15"/>
        <v>6.4000000000000001E-2</v>
      </c>
      <c r="Z230" s="21">
        <v>0.41099999999999998</v>
      </c>
      <c r="AA230" s="22">
        <v>14.349052346500001</v>
      </c>
      <c r="AB230">
        <f t="shared" si="16"/>
        <v>33129</v>
      </c>
      <c r="AC230">
        <f t="shared" si="17"/>
        <v>88</v>
      </c>
      <c r="AD230">
        <f t="shared" si="18"/>
        <v>4.7</v>
      </c>
      <c r="AE230">
        <f>'TP Factors'!$D$5</f>
        <v>0.88209793191670816</v>
      </c>
      <c r="AF230">
        <f t="shared" si="19"/>
        <v>4.0999999999999996</v>
      </c>
    </row>
    <row r="231" spans="1:32">
      <c r="A231" s="17" t="s">
        <v>56</v>
      </c>
      <c r="B231" s="17">
        <v>14</v>
      </c>
      <c r="C231" s="17" t="s">
        <v>57</v>
      </c>
      <c r="D231" s="18">
        <v>33.47</v>
      </c>
      <c r="E231" s="17" t="s">
        <v>58</v>
      </c>
      <c r="F231" s="17">
        <v>3456</v>
      </c>
      <c r="G231" s="19">
        <v>30.5</v>
      </c>
      <c r="H231" s="17" t="s">
        <v>59</v>
      </c>
      <c r="I231" s="17" t="s">
        <v>60</v>
      </c>
      <c r="J231" s="17">
        <v>4066</v>
      </c>
      <c r="K231" s="20">
        <v>1510.9261890800001</v>
      </c>
      <c r="L231" s="20">
        <v>25861.658932499999</v>
      </c>
      <c r="M231" s="18">
        <v>7.81</v>
      </c>
      <c r="N231" s="18">
        <v>2.06</v>
      </c>
      <c r="O231" s="17">
        <v>39840</v>
      </c>
      <c r="P231" s="17">
        <v>38867</v>
      </c>
      <c r="Q231" s="21">
        <v>39840</v>
      </c>
      <c r="R231" s="21">
        <v>3100</v>
      </c>
      <c r="S231" s="17" t="s">
        <v>69</v>
      </c>
      <c r="T231" s="21">
        <v>54.65</v>
      </c>
      <c r="U231" s="21">
        <v>1</v>
      </c>
      <c r="V231" s="21">
        <v>1.2</v>
      </c>
      <c r="W231" s="21">
        <v>6.4000000000000001E-2</v>
      </c>
      <c r="X231" s="21">
        <f t="shared" si="15"/>
        <v>1.2</v>
      </c>
      <c r="Y231" s="21">
        <f t="shared" si="15"/>
        <v>6.4000000000000001E-2</v>
      </c>
      <c r="Z231" s="21">
        <v>0.41099999999999998</v>
      </c>
      <c r="AA231" s="22">
        <v>4.2748792411545899</v>
      </c>
      <c r="AB231">
        <f t="shared" si="16"/>
        <v>9870</v>
      </c>
      <c r="AC231">
        <f t="shared" si="17"/>
        <v>26</v>
      </c>
      <c r="AD231">
        <f t="shared" si="18"/>
        <v>1.4</v>
      </c>
      <c r="AE231">
        <f>'TP Factors'!$D$5</f>
        <v>0.88209793191670816</v>
      </c>
      <c r="AF231">
        <f t="shared" si="19"/>
        <v>1.2</v>
      </c>
    </row>
    <row r="232" spans="1:32">
      <c r="A232" s="17" t="s">
        <v>56</v>
      </c>
      <c r="B232" s="17">
        <v>14</v>
      </c>
      <c r="C232" s="17" t="s">
        <v>57</v>
      </c>
      <c r="D232" s="18">
        <v>33.47</v>
      </c>
      <c r="E232" s="17" t="s">
        <v>58</v>
      </c>
      <c r="F232" s="17">
        <v>3456</v>
      </c>
      <c r="G232" s="19">
        <v>30.5</v>
      </c>
      <c r="H232" s="17" t="s">
        <v>59</v>
      </c>
      <c r="I232" s="17" t="s">
        <v>60</v>
      </c>
      <c r="J232" s="17">
        <v>1479</v>
      </c>
      <c r="K232" s="20">
        <v>850.35729364500003</v>
      </c>
      <c r="L232" s="20">
        <v>9968.9005006400002</v>
      </c>
      <c r="M232" s="18">
        <v>2.84</v>
      </c>
      <c r="N232" s="18">
        <v>0.75</v>
      </c>
      <c r="O232" s="17">
        <v>39850</v>
      </c>
      <c r="P232" s="17">
        <v>38877</v>
      </c>
      <c r="Q232" s="21">
        <v>39850</v>
      </c>
      <c r="R232" s="21">
        <v>3100</v>
      </c>
      <c r="S232" s="17" t="s">
        <v>74</v>
      </c>
      <c r="T232" s="21">
        <v>54.65</v>
      </c>
      <c r="U232" s="21">
        <v>1</v>
      </c>
      <c r="V232" s="21">
        <v>1.2</v>
      </c>
      <c r="W232" s="21">
        <v>6.4000000000000001E-2</v>
      </c>
      <c r="X232" s="21">
        <f t="shared" si="15"/>
        <v>1.2</v>
      </c>
      <c r="Y232" s="21">
        <f t="shared" si="15"/>
        <v>6.4000000000000001E-2</v>
      </c>
      <c r="Z232" s="21">
        <v>0.41099999999999998</v>
      </c>
      <c r="AA232" s="22">
        <v>1.1889040199838701</v>
      </c>
      <c r="AB232">
        <f t="shared" si="16"/>
        <v>2745</v>
      </c>
      <c r="AC232">
        <f t="shared" si="17"/>
        <v>7</v>
      </c>
      <c r="AD232">
        <f t="shared" si="18"/>
        <v>0.4</v>
      </c>
      <c r="AE232">
        <f>'TP Factors'!$D$5</f>
        <v>0.88209793191670816</v>
      </c>
      <c r="AF232">
        <f t="shared" si="19"/>
        <v>0.4</v>
      </c>
    </row>
    <row r="233" spans="1:32">
      <c r="A233" s="17" t="s">
        <v>56</v>
      </c>
      <c r="B233" s="17">
        <v>14</v>
      </c>
      <c r="C233" s="17" t="s">
        <v>57</v>
      </c>
      <c r="D233" s="18">
        <v>33.47</v>
      </c>
      <c r="E233" s="17" t="s">
        <v>58</v>
      </c>
      <c r="F233" s="17">
        <v>3456</v>
      </c>
      <c r="G233" s="19">
        <v>30.5</v>
      </c>
      <c r="H233" s="17" t="s">
        <v>59</v>
      </c>
      <c r="I233" s="17" t="s">
        <v>60</v>
      </c>
      <c r="J233" s="17">
        <v>5651</v>
      </c>
      <c r="K233" s="20">
        <v>1668.7450717700001</v>
      </c>
      <c r="L233" s="20">
        <v>40501.237462700003</v>
      </c>
      <c r="M233" s="18">
        <v>10.85</v>
      </c>
      <c r="N233" s="18">
        <v>2.86</v>
      </c>
      <c r="O233" s="17">
        <v>39851</v>
      </c>
      <c r="P233" s="17">
        <v>38878</v>
      </c>
      <c r="Q233" s="21">
        <v>39851</v>
      </c>
      <c r="R233" s="21">
        <v>3100</v>
      </c>
      <c r="S233" s="17" t="s">
        <v>61</v>
      </c>
      <c r="T233" s="21">
        <v>54.65</v>
      </c>
      <c r="U233" s="21">
        <v>1</v>
      </c>
      <c r="V233" s="21">
        <v>1.2</v>
      </c>
      <c r="W233" s="21">
        <v>6.4000000000000001E-2</v>
      </c>
      <c r="X233" s="21">
        <f t="shared" si="15"/>
        <v>1.2</v>
      </c>
      <c r="Y233" s="21">
        <f t="shared" si="15"/>
        <v>6.4000000000000001E-2</v>
      </c>
      <c r="Z233" s="21">
        <v>0.41099999999999998</v>
      </c>
      <c r="AA233" s="22">
        <v>2.2743077636404401</v>
      </c>
      <c r="AB233">
        <f t="shared" si="16"/>
        <v>5251</v>
      </c>
      <c r="AC233">
        <f t="shared" si="17"/>
        <v>14</v>
      </c>
      <c r="AD233">
        <f t="shared" si="18"/>
        <v>0.7</v>
      </c>
      <c r="AE233">
        <f>'TP Factors'!$D$5</f>
        <v>0.88209793191670816</v>
      </c>
      <c r="AF233">
        <f t="shared" si="19"/>
        <v>0.6</v>
      </c>
    </row>
    <row r="234" spans="1:32">
      <c r="A234" s="17" t="s">
        <v>56</v>
      </c>
      <c r="B234" s="17">
        <v>14</v>
      </c>
      <c r="C234" s="17" t="s">
        <v>57</v>
      </c>
      <c r="D234" s="18">
        <v>33.47</v>
      </c>
      <c r="E234" s="17" t="s">
        <v>58</v>
      </c>
      <c r="F234" s="17">
        <v>3456</v>
      </c>
      <c r="G234" s="19">
        <v>30.5</v>
      </c>
      <c r="H234" s="17" t="s">
        <v>59</v>
      </c>
      <c r="I234" s="17" t="s">
        <v>60</v>
      </c>
      <c r="J234" s="17">
        <v>187</v>
      </c>
      <c r="K234" s="20">
        <v>152.801345277</v>
      </c>
      <c r="L234" s="20">
        <v>1188.1541653500001</v>
      </c>
      <c r="M234" s="18">
        <v>0.36</v>
      </c>
      <c r="N234" s="18">
        <v>0.09</v>
      </c>
      <c r="O234" s="17">
        <v>39852</v>
      </c>
      <c r="P234" s="17">
        <v>38879</v>
      </c>
      <c r="Q234" s="21">
        <v>39852</v>
      </c>
      <c r="R234" s="21">
        <v>3100</v>
      </c>
      <c r="S234" s="17" t="s">
        <v>69</v>
      </c>
      <c r="T234" s="21">
        <v>54.65</v>
      </c>
      <c r="U234" s="21">
        <v>1</v>
      </c>
      <c r="V234" s="21">
        <v>1.2</v>
      </c>
      <c r="W234" s="21">
        <v>6.4000000000000001E-2</v>
      </c>
      <c r="X234" s="21">
        <f t="shared" si="15"/>
        <v>1.2</v>
      </c>
      <c r="Y234" s="21">
        <f t="shared" si="15"/>
        <v>6.4000000000000001E-2</v>
      </c>
      <c r="Z234" s="21">
        <v>0.41099999999999998</v>
      </c>
      <c r="AA234" s="22">
        <v>0.105164335907281</v>
      </c>
      <c r="AB234">
        <f t="shared" si="16"/>
        <v>243</v>
      </c>
      <c r="AC234">
        <f t="shared" si="17"/>
        <v>1</v>
      </c>
      <c r="AD234">
        <f t="shared" si="18"/>
        <v>0</v>
      </c>
      <c r="AE234">
        <f>'TP Factors'!$D$5</f>
        <v>0.88209793191670816</v>
      </c>
      <c r="AF234">
        <f t="shared" si="19"/>
        <v>0</v>
      </c>
    </row>
    <row r="235" spans="1:32">
      <c r="A235" s="17" t="s">
        <v>56</v>
      </c>
      <c r="B235" s="17">
        <v>14</v>
      </c>
      <c r="C235" s="17" t="s">
        <v>57</v>
      </c>
      <c r="D235" s="18">
        <v>33.47</v>
      </c>
      <c r="E235" s="17" t="s">
        <v>58</v>
      </c>
      <c r="F235" s="17">
        <v>3456</v>
      </c>
      <c r="G235" s="19">
        <v>0</v>
      </c>
      <c r="H235" s="17" t="s">
        <v>59</v>
      </c>
      <c r="I235" s="17" t="s">
        <v>60</v>
      </c>
      <c r="J235" s="17">
        <v>723</v>
      </c>
      <c r="K235" s="20">
        <v>268.509791071</v>
      </c>
      <c r="L235" s="20">
        <v>4582.0318617299999</v>
      </c>
      <c r="M235" s="18">
        <v>0</v>
      </c>
      <c r="N235" s="18">
        <v>0</v>
      </c>
      <c r="O235" s="17">
        <v>39853</v>
      </c>
      <c r="P235" s="17">
        <v>38880</v>
      </c>
      <c r="Q235" s="21">
        <v>39853</v>
      </c>
      <c r="R235" s="21">
        <v>3100</v>
      </c>
      <c r="S235" s="17" t="s">
        <v>69</v>
      </c>
      <c r="T235" s="21">
        <v>54.65</v>
      </c>
      <c r="U235" s="21">
        <v>1</v>
      </c>
      <c r="V235" s="21">
        <v>1.2</v>
      </c>
      <c r="W235" s="21">
        <v>6.4000000000000001E-2</v>
      </c>
      <c r="X235" s="21">
        <f t="shared" si="15"/>
        <v>1.2</v>
      </c>
      <c r="Y235" s="21">
        <f t="shared" si="15"/>
        <v>6.4000000000000001E-2</v>
      </c>
      <c r="Z235" s="21">
        <v>0.41099999999999998</v>
      </c>
      <c r="AA235" s="22">
        <v>2.7019939359213999E-4</v>
      </c>
      <c r="AB235">
        <f t="shared" si="16"/>
        <v>1</v>
      </c>
      <c r="AC235">
        <f t="shared" si="17"/>
        <v>0</v>
      </c>
      <c r="AD235">
        <f t="shared" si="18"/>
        <v>0</v>
      </c>
      <c r="AE235">
        <f>'TP Factors'!$D$5</f>
        <v>0.88209793191670816</v>
      </c>
      <c r="AF235">
        <f t="shared" si="19"/>
        <v>0</v>
      </c>
    </row>
    <row r="236" spans="1:32">
      <c r="A236" s="17" t="s">
        <v>56</v>
      </c>
      <c r="B236" s="17">
        <v>14</v>
      </c>
      <c r="C236" s="17" t="s">
        <v>57</v>
      </c>
      <c r="D236" s="18">
        <v>33.47</v>
      </c>
      <c r="E236" s="17" t="s">
        <v>58</v>
      </c>
      <c r="F236" s="17">
        <v>3456</v>
      </c>
      <c r="G236" s="19">
        <v>30.5</v>
      </c>
      <c r="H236" s="17" t="s">
        <v>59</v>
      </c>
      <c r="I236" s="17" t="s">
        <v>60</v>
      </c>
      <c r="J236" s="17">
        <v>3512</v>
      </c>
      <c r="K236" s="20">
        <v>767.66728200600005</v>
      </c>
      <c r="L236" s="20">
        <v>25170.4568105</v>
      </c>
      <c r="M236" s="18">
        <v>6.74</v>
      </c>
      <c r="N236" s="18">
        <v>1.78</v>
      </c>
      <c r="O236" s="17">
        <v>39857</v>
      </c>
      <c r="P236" s="17">
        <v>38884</v>
      </c>
      <c r="Q236" s="21">
        <v>39857</v>
      </c>
      <c r="R236" s="21">
        <v>3100</v>
      </c>
      <c r="S236" s="17" t="s">
        <v>61</v>
      </c>
      <c r="T236" s="21">
        <v>54.65</v>
      </c>
      <c r="U236" s="21">
        <v>1</v>
      </c>
      <c r="V236" s="21">
        <v>1.2</v>
      </c>
      <c r="W236" s="21">
        <v>6.4000000000000001E-2</v>
      </c>
      <c r="X236" s="21">
        <f t="shared" si="15"/>
        <v>1.2</v>
      </c>
      <c r="Y236" s="21">
        <f t="shared" si="15"/>
        <v>6.4000000000000001E-2</v>
      </c>
      <c r="Z236" s="21">
        <v>0.41099999999999998</v>
      </c>
      <c r="AA236" s="22">
        <v>6.0788475068139496</v>
      </c>
      <c r="AB236">
        <f t="shared" si="16"/>
        <v>14035</v>
      </c>
      <c r="AC236">
        <f t="shared" si="17"/>
        <v>37</v>
      </c>
      <c r="AD236">
        <f t="shared" si="18"/>
        <v>2</v>
      </c>
      <c r="AE236">
        <f>'TP Factors'!$D$5</f>
        <v>0.88209793191670816</v>
      </c>
      <c r="AF236">
        <f t="shared" si="19"/>
        <v>1.8</v>
      </c>
    </row>
    <row r="237" spans="1:32">
      <c r="A237" s="17" t="s">
        <v>56</v>
      </c>
      <c r="B237" s="17">
        <v>14</v>
      </c>
      <c r="C237" s="17" t="s">
        <v>57</v>
      </c>
      <c r="D237" s="18">
        <v>33.47</v>
      </c>
      <c r="E237" s="17" t="s">
        <v>58</v>
      </c>
      <c r="F237" s="17">
        <v>3456</v>
      </c>
      <c r="G237" s="19">
        <v>30.5</v>
      </c>
      <c r="H237" s="17" t="s">
        <v>59</v>
      </c>
      <c r="I237" s="17" t="s">
        <v>60</v>
      </c>
      <c r="J237" s="17">
        <v>1103</v>
      </c>
      <c r="K237" s="20">
        <v>368.78604230799999</v>
      </c>
      <c r="L237" s="20">
        <v>7903.7051877100002</v>
      </c>
      <c r="M237" s="18">
        <v>2.12</v>
      </c>
      <c r="N237" s="18">
        <v>0.56000000000000005</v>
      </c>
      <c r="O237" s="17">
        <v>39861</v>
      </c>
      <c r="P237" s="17">
        <v>38888</v>
      </c>
      <c r="Q237" s="21">
        <v>39861</v>
      </c>
      <c r="R237" s="21">
        <v>3100</v>
      </c>
      <c r="S237" s="17" t="s">
        <v>61</v>
      </c>
      <c r="T237" s="21">
        <v>54.65</v>
      </c>
      <c r="U237" s="21">
        <v>1</v>
      </c>
      <c r="V237" s="21">
        <v>1.2</v>
      </c>
      <c r="W237" s="21">
        <v>6.4000000000000001E-2</v>
      </c>
      <c r="X237" s="21">
        <f t="shared" si="15"/>
        <v>1.2</v>
      </c>
      <c r="Y237" s="21">
        <f t="shared" si="15"/>
        <v>6.4000000000000001E-2</v>
      </c>
      <c r="Z237" s="21">
        <v>0.41099999999999998</v>
      </c>
      <c r="AA237" s="22">
        <v>1.8769299899415901</v>
      </c>
      <c r="AB237">
        <f t="shared" si="16"/>
        <v>4333</v>
      </c>
      <c r="AC237">
        <f t="shared" si="17"/>
        <v>11</v>
      </c>
      <c r="AD237">
        <f t="shared" si="18"/>
        <v>0.6</v>
      </c>
      <c r="AE237">
        <f>'TP Factors'!$D$5</f>
        <v>0.88209793191670816</v>
      </c>
      <c r="AF237">
        <f t="shared" si="19"/>
        <v>0.5</v>
      </c>
    </row>
    <row r="238" spans="1:32">
      <c r="A238" s="17" t="s">
        <v>56</v>
      </c>
      <c r="B238" s="17">
        <v>14</v>
      </c>
      <c r="C238" s="17" t="s">
        <v>57</v>
      </c>
      <c r="D238" s="18">
        <v>33.47</v>
      </c>
      <c r="E238" s="17" t="s">
        <v>58</v>
      </c>
      <c r="F238" s="17">
        <v>3456</v>
      </c>
      <c r="G238" s="19">
        <v>0</v>
      </c>
      <c r="H238" s="17" t="s">
        <v>59</v>
      </c>
      <c r="I238" s="17" t="s">
        <v>60</v>
      </c>
      <c r="J238" s="17">
        <v>10322</v>
      </c>
      <c r="K238" s="20">
        <v>1858.39091637</v>
      </c>
      <c r="L238" s="20">
        <v>65426.912289</v>
      </c>
      <c r="M238" s="18">
        <v>0</v>
      </c>
      <c r="N238" s="18">
        <v>0</v>
      </c>
      <c r="O238" s="17">
        <v>39862</v>
      </c>
      <c r="P238" s="17">
        <v>38889</v>
      </c>
      <c r="Q238" s="21">
        <v>39862</v>
      </c>
      <c r="R238" s="21">
        <v>3100</v>
      </c>
      <c r="S238" s="17" t="s">
        <v>74</v>
      </c>
      <c r="T238" s="21">
        <v>54.65</v>
      </c>
      <c r="U238" s="21">
        <v>1</v>
      </c>
      <c r="V238" s="21">
        <v>1.2</v>
      </c>
      <c r="W238" s="21">
        <v>6.4000000000000001E-2</v>
      </c>
      <c r="X238" s="21">
        <f t="shared" si="15"/>
        <v>1.2</v>
      </c>
      <c r="Y238" s="21">
        <f t="shared" si="15"/>
        <v>6.4000000000000001E-2</v>
      </c>
      <c r="Z238" s="21">
        <v>0.41099999999999998</v>
      </c>
      <c r="AA238" s="22">
        <v>0.41936906550261299</v>
      </c>
      <c r="AB238">
        <f t="shared" si="16"/>
        <v>968</v>
      </c>
      <c r="AC238">
        <f t="shared" si="17"/>
        <v>3</v>
      </c>
      <c r="AD238">
        <f t="shared" si="18"/>
        <v>0.1</v>
      </c>
      <c r="AE238">
        <f>'TP Factors'!$D$5</f>
        <v>0.88209793191670816</v>
      </c>
      <c r="AF238">
        <f t="shared" si="19"/>
        <v>0.1</v>
      </c>
    </row>
    <row r="239" spans="1:32">
      <c r="A239" s="17" t="s">
        <v>56</v>
      </c>
      <c r="B239" s="17">
        <v>14</v>
      </c>
      <c r="C239" s="17" t="s">
        <v>57</v>
      </c>
      <c r="D239" s="18">
        <v>33.47</v>
      </c>
      <c r="E239" s="17" t="s">
        <v>58</v>
      </c>
      <c r="F239" s="17">
        <v>3456</v>
      </c>
      <c r="G239" s="19">
        <v>0</v>
      </c>
      <c r="H239" s="17" t="s">
        <v>59</v>
      </c>
      <c r="I239" s="17" t="s">
        <v>60</v>
      </c>
      <c r="J239" s="17">
        <v>37</v>
      </c>
      <c r="K239" s="20">
        <v>92.036468710099996</v>
      </c>
      <c r="L239" s="20">
        <v>235.14753936700001</v>
      </c>
      <c r="M239" s="18">
        <v>0</v>
      </c>
      <c r="N239" s="18">
        <v>0</v>
      </c>
      <c r="O239" s="17">
        <v>39864</v>
      </c>
      <c r="P239" s="17">
        <v>38891</v>
      </c>
      <c r="Q239" s="21">
        <v>39864</v>
      </c>
      <c r="R239" s="21">
        <v>3100</v>
      </c>
      <c r="S239" s="17" t="s">
        <v>61</v>
      </c>
      <c r="T239" s="21">
        <v>54.65</v>
      </c>
      <c r="U239" s="21">
        <v>1</v>
      </c>
      <c r="V239" s="21">
        <v>1.2</v>
      </c>
      <c r="W239" s="21">
        <v>6.4000000000000001E-2</v>
      </c>
      <c r="X239" s="21">
        <f t="shared" si="15"/>
        <v>1.2</v>
      </c>
      <c r="Y239" s="21">
        <f t="shared" si="15"/>
        <v>6.4000000000000001E-2</v>
      </c>
      <c r="Z239" s="21">
        <v>0.41099999999999998</v>
      </c>
      <c r="AA239" s="22">
        <v>4.5978937221719703E-2</v>
      </c>
      <c r="AB239">
        <f t="shared" si="16"/>
        <v>106</v>
      </c>
      <c r="AC239">
        <f t="shared" si="17"/>
        <v>0</v>
      </c>
      <c r="AD239">
        <f t="shared" si="18"/>
        <v>0</v>
      </c>
      <c r="AE239">
        <f>'TP Factors'!$D$5</f>
        <v>0.88209793191670816</v>
      </c>
      <c r="AF239">
        <f t="shared" si="19"/>
        <v>0</v>
      </c>
    </row>
    <row r="240" spans="1:32">
      <c r="A240" s="17" t="s">
        <v>56</v>
      </c>
      <c r="B240" s="17">
        <v>14</v>
      </c>
      <c r="C240" s="17" t="s">
        <v>57</v>
      </c>
      <c r="D240" s="18">
        <v>33.47</v>
      </c>
      <c r="E240" s="17" t="s">
        <v>58</v>
      </c>
      <c r="F240" s="17">
        <v>3456</v>
      </c>
      <c r="G240" s="19">
        <v>30.5</v>
      </c>
      <c r="H240" s="17" t="s">
        <v>59</v>
      </c>
      <c r="I240" s="17" t="s">
        <v>60</v>
      </c>
      <c r="J240" s="17">
        <v>166</v>
      </c>
      <c r="K240" s="20">
        <v>275.16795992300001</v>
      </c>
      <c r="L240" s="20">
        <v>1054.3171379099999</v>
      </c>
      <c r="M240" s="18">
        <v>0.32</v>
      </c>
      <c r="N240" s="18">
        <v>0.08</v>
      </c>
      <c r="O240" s="17">
        <v>39869</v>
      </c>
      <c r="P240" s="17">
        <v>38896</v>
      </c>
      <c r="Q240" s="21">
        <v>39869</v>
      </c>
      <c r="R240" s="21">
        <v>3100</v>
      </c>
      <c r="S240" s="17" t="s">
        <v>69</v>
      </c>
      <c r="T240" s="21">
        <v>54.65</v>
      </c>
      <c r="U240" s="21">
        <v>1</v>
      </c>
      <c r="V240" s="21">
        <v>1.2</v>
      </c>
      <c r="W240" s="21">
        <v>6.4000000000000001E-2</v>
      </c>
      <c r="X240" s="21">
        <f t="shared" si="15"/>
        <v>1.2</v>
      </c>
      <c r="Y240" s="21">
        <f t="shared" si="15"/>
        <v>6.4000000000000001E-2</v>
      </c>
      <c r="Z240" s="21">
        <v>0.41099999999999998</v>
      </c>
      <c r="AA240" s="22">
        <v>0.25912640804503501</v>
      </c>
      <c r="AB240">
        <f t="shared" si="16"/>
        <v>598</v>
      </c>
      <c r="AC240">
        <f t="shared" si="17"/>
        <v>2</v>
      </c>
      <c r="AD240">
        <f t="shared" si="18"/>
        <v>0.1</v>
      </c>
      <c r="AE240">
        <f>'TP Factors'!$D$5</f>
        <v>0.88209793191670816</v>
      </c>
      <c r="AF240">
        <f t="shared" si="19"/>
        <v>0.1</v>
      </c>
    </row>
    <row r="241" spans="1:32">
      <c r="A241" s="17" t="s">
        <v>56</v>
      </c>
      <c r="B241" s="17">
        <v>14</v>
      </c>
      <c r="C241" s="17" t="s">
        <v>57</v>
      </c>
      <c r="D241" s="18">
        <v>33.47</v>
      </c>
      <c r="E241" s="17" t="s">
        <v>58</v>
      </c>
      <c r="F241" s="17">
        <v>3456</v>
      </c>
      <c r="G241" s="19">
        <v>0</v>
      </c>
      <c r="H241" s="17" t="s">
        <v>59</v>
      </c>
      <c r="I241" s="17" t="s">
        <v>60</v>
      </c>
      <c r="J241" s="17">
        <v>71</v>
      </c>
      <c r="K241" s="20">
        <v>125.687599702</v>
      </c>
      <c r="L241" s="20">
        <v>452.50610635200002</v>
      </c>
      <c r="M241" s="18">
        <v>0</v>
      </c>
      <c r="N241" s="18">
        <v>0</v>
      </c>
      <c r="O241" s="17">
        <v>39880</v>
      </c>
      <c r="P241" s="17">
        <v>38907</v>
      </c>
      <c r="Q241" s="21">
        <v>39880</v>
      </c>
      <c r="R241" s="21">
        <v>3100</v>
      </c>
      <c r="S241" s="17" t="s">
        <v>61</v>
      </c>
      <c r="T241" s="21">
        <v>54.65</v>
      </c>
      <c r="U241" s="21">
        <v>1</v>
      </c>
      <c r="V241" s="21">
        <v>1.2</v>
      </c>
      <c r="W241" s="21">
        <v>6.4000000000000001E-2</v>
      </c>
      <c r="X241" s="21">
        <f t="shared" si="15"/>
        <v>1.2</v>
      </c>
      <c r="Y241" s="21">
        <f t="shared" si="15"/>
        <v>6.4000000000000001E-2</v>
      </c>
      <c r="Z241" s="21">
        <v>0.41099999999999998</v>
      </c>
      <c r="AA241" s="22">
        <v>0.11181624677494501</v>
      </c>
      <c r="AB241">
        <f t="shared" si="16"/>
        <v>258</v>
      </c>
      <c r="AC241">
        <f t="shared" si="17"/>
        <v>1</v>
      </c>
      <c r="AD241">
        <f t="shared" si="18"/>
        <v>0</v>
      </c>
      <c r="AE241">
        <f>'TP Factors'!$D$5</f>
        <v>0.88209793191670816</v>
      </c>
      <c r="AF241">
        <f t="shared" si="19"/>
        <v>0</v>
      </c>
    </row>
    <row r="242" spans="1:32">
      <c r="A242" s="17" t="s">
        <v>56</v>
      </c>
      <c r="B242" s="17">
        <v>14</v>
      </c>
      <c r="C242" s="17" t="s">
        <v>57</v>
      </c>
      <c r="D242" s="18">
        <v>33.47</v>
      </c>
      <c r="E242" s="17" t="s">
        <v>58</v>
      </c>
      <c r="F242" s="17">
        <v>3456</v>
      </c>
      <c r="G242" s="19">
        <v>0</v>
      </c>
      <c r="H242" s="17" t="s">
        <v>59</v>
      </c>
      <c r="I242" s="17" t="s">
        <v>60</v>
      </c>
      <c r="J242" s="17">
        <v>2884</v>
      </c>
      <c r="K242" s="20">
        <v>719.99887197199996</v>
      </c>
      <c r="L242" s="20">
        <v>18282.789215699999</v>
      </c>
      <c r="M242" s="18">
        <v>0</v>
      </c>
      <c r="N242" s="18">
        <v>0</v>
      </c>
      <c r="O242" s="17">
        <v>39881</v>
      </c>
      <c r="P242" s="17">
        <v>38908</v>
      </c>
      <c r="Q242" s="21">
        <v>39881</v>
      </c>
      <c r="R242" s="21">
        <v>3100</v>
      </c>
      <c r="S242" s="17" t="s">
        <v>69</v>
      </c>
      <c r="T242" s="21">
        <v>54.65</v>
      </c>
      <c r="U242" s="21">
        <v>1</v>
      </c>
      <c r="V242" s="21">
        <v>1.2</v>
      </c>
      <c r="W242" s="21">
        <v>6.4000000000000001E-2</v>
      </c>
      <c r="X242" s="21">
        <f t="shared" si="15"/>
        <v>1.2</v>
      </c>
      <c r="Y242" s="21">
        <f t="shared" si="15"/>
        <v>6.4000000000000001E-2</v>
      </c>
      <c r="Z242" s="21">
        <v>0.41099999999999998</v>
      </c>
      <c r="AA242" s="22">
        <v>1.50272562516264</v>
      </c>
      <c r="AB242">
        <f t="shared" si="16"/>
        <v>3469</v>
      </c>
      <c r="AC242">
        <f t="shared" si="17"/>
        <v>9</v>
      </c>
      <c r="AD242">
        <f t="shared" si="18"/>
        <v>0.5</v>
      </c>
      <c r="AE242">
        <f>'TP Factors'!$D$5</f>
        <v>0.88209793191670816</v>
      </c>
      <c r="AF242">
        <f t="shared" si="19"/>
        <v>0.4</v>
      </c>
    </row>
    <row r="243" spans="1:32">
      <c r="A243" s="17" t="s">
        <v>56</v>
      </c>
      <c r="B243" s="17">
        <v>14</v>
      </c>
      <c r="C243" s="17" t="s">
        <v>57</v>
      </c>
      <c r="D243" s="18">
        <v>33.47</v>
      </c>
      <c r="E243" s="17" t="s">
        <v>58</v>
      </c>
      <c r="F243" s="17">
        <v>3456</v>
      </c>
      <c r="G243" s="19">
        <v>30.5</v>
      </c>
      <c r="H243" s="17" t="s">
        <v>59</v>
      </c>
      <c r="I243" s="17" t="s">
        <v>60</v>
      </c>
      <c r="J243" s="17">
        <v>30</v>
      </c>
      <c r="K243" s="20">
        <v>116.699497541</v>
      </c>
      <c r="L243" s="20">
        <v>204.052225615</v>
      </c>
      <c r="M243" s="18">
        <v>0.06</v>
      </c>
      <c r="N243" s="18">
        <v>0.02</v>
      </c>
      <c r="O243" s="17">
        <v>39899</v>
      </c>
      <c r="P243" s="17">
        <v>38926</v>
      </c>
      <c r="Q243" s="21">
        <v>39899</v>
      </c>
      <c r="R243" s="21">
        <v>3100</v>
      </c>
      <c r="S243" s="17" t="s">
        <v>74</v>
      </c>
      <c r="T243" s="21">
        <v>54.65</v>
      </c>
      <c r="U243" s="21">
        <v>1</v>
      </c>
      <c r="V243" s="21">
        <v>1.2</v>
      </c>
      <c r="W243" s="21">
        <v>6.4000000000000001E-2</v>
      </c>
      <c r="X243" s="21">
        <f t="shared" si="15"/>
        <v>1.2</v>
      </c>
      <c r="Y243" s="21">
        <f t="shared" si="15"/>
        <v>6.4000000000000001E-2</v>
      </c>
      <c r="Z243" s="21">
        <v>0.41099999999999998</v>
      </c>
      <c r="AA243" s="22">
        <v>5.04221519612486E-2</v>
      </c>
      <c r="AB243">
        <f t="shared" si="16"/>
        <v>116</v>
      </c>
      <c r="AC243">
        <f t="shared" si="17"/>
        <v>0</v>
      </c>
      <c r="AD243">
        <f t="shared" si="18"/>
        <v>0</v>
      </c>
      <c r="AE243">
        <f>'TP Factors'!$D$5</f>
        <v>0.88209793191670816</v>
      </c>
      <c r="AF243">
        <f t="shared" si="19"/>
        <v>0</v>
      </c>
    </row>
    <row r="244" spans="1:32">
      <c r="A244" s="17" t="s">
        <v>56</v>
      </c>
      <c r="B244" s="17">
        <v>14</v>
      </c>
      <c r="C244" s="17" t="s">
        <v>57</v>
      </c>
      <c r="D244" s="18">
        <v>33.47</v>
      </c>
      <c r="E244" s="17" t="s">
        <v>58</v>
      </c>
      <c r="F244" s="17">
        <v>3456</v>
      </c>
      <c r="G244" s="19">
        <v>0</v>
      </c>
      <c r="H244" s="17" t="s">
        <v>59</v>
      </c>
      <c r="I244" s="17" t="s">
        <v>60</v>
      </c>
      <c r="J244" s="17">
        <v>125</v>
      </c>
      <c r="K244" s="20">
        <v>289.314334218</v>
      </c>
      <c r="L244" s="20">
        <v>790.14643993200002</v>
      </c>
      <c r="M244" s="18">
        <v>0</v>
      </c>
      <c r="N244" s="18">
        <v>0</v>
      </c>
      <c r="O244" s="17">
        <v>39913</v>
      </c>
      <c r="P244" s="17">
        <v>38940</v>
      </c>
      <c r="Q244" s="21">
        <v>39913</v>
      </c>
      <c r="R244" s="21">
        <v>3100</v>
      </c>
      <c r="S244" s="17" t="s">
        <v>61</v>
      </c>
      <c r="T244" s="21">
        <v>54.65</v>
      </c>
      <c r="U244" s="21">
        <v>1</v>
      </c>
      <c r="V244" s="21">
        <v>1.2</v>
      </c>
      <c r="W244" s="21">
        <v>6.4000000000000001E-2</v>
      </c>
      <c r="X244" s="21">
        <f t="shared" si="15"/>
        <v>1.2</v>
      </c>
      <c r="Y244" s="21">
        <f t="shared" si="15"/>
        <v>6.4000000000000001E-2</v>
      </c>
      <c r="Z244" s="21">
        <v>0.41099999999999998</v>
      </c>
      <c r="AA244" s="22">
        <v>2.2110461102046501E-2</v>
      </c>
      <c r="AB244">
        <f t="shared" si="16"/>
        <v>51</v>
      </c>
      <c r="AC244">
        <f t="shared" si="17"/>
        <v>0</v>
      </c>
      <c r="AD244">
        <f t="shared" si="18"/>
        <v>0</v>
      </c>
      <c r="AE244">
        <f>'TP Factors'!$D$5</f>
        <v>0.88209793191670816</v>
      </c>
      <c r="AF244">
        <f t="shared" si="19"/>
        <v>0</v>
      </c>
    </row>
    <row r="245" spans="1:32">
      <c r="A245" s="17" t="s">
        <v>56</v>
      </c>
      <c r="B245" s="17">
        <v>14</v>
      </c>
      <c r="C245" s="17" t="s">
        <v>57</v>
      </c>
      <c r="D245" s="18">
        <v>33.47</v>
      </c>
      <c r="E245" s="17" t="s">
        <v>58</v>
      </c>
      <c r="F245" s="17">
        <v>3456</v>
      </c>
      <c r="G245" s="19">
        <v>30.5</v>
      </c>
      <c r="H245" s="17" t="s">
        <v>59</v>
      </c>
      <c r="I245" s="17" t="s">
        <v>60</v>
      </c>
      <c r="J245" s="17">
        <v>62</v>
      </c>
      <c r="K245" s="20">
        <v>171.69413570099999</v>
      </c>
      <c r="L245" s="20">
        <v>415.49964711899997</v>
      </c>
      <c r="M245" s="18">
        <v>0.12</v>
      </c>
      <c r="N245" s="18">
        <v>0.03</v>
      </c>
      <c r="O245" s="17">
        <v>39923</v>
      </c>
      <c r="P245" s="17">
        <v>38950</v>
      </c>
      <c r="Q245" s="21">
        <v>39923</v>
      </c>
      <c r="R245" s="21">
        <v>3100</v>
      </c>
      <c r="S245" s="17" t="s">
        <v>74</v>
      </c>
      <c r="T245" s="21">
        <v>54.65</v>
      </c>
      <c r="U245" s="21">
        <v>1</v>
      </c>
      <c r="V245" s="21">
        <v>1.2</v>
      </c>
      <c r="W245" s="21">
        <v>6.4000000000000001E-2</v>
      </c>
      <c r="X245" s="21">
        <f t="shared" si="15"/>
        <v>1.2</v>
      </c>
      <c r="Y245" s="21">
        <f t="shared" si="15"/>
        <v>6.4000000000000001E-2</v>
      </c>
      <c r="Z245" s="21">
        <v>0.41099999999999998</v>
      </c>
      <c r="AA245" s="22">
        <v>5.4362774144074998E-2</v>
      </c>
      <c r="AB245">
        <f t="shared" si="16"/>
        <v>126</v>
      </c>
      <c r="AC245">
        <f t="shared" si="17"/>
        <v>0</v>
      </c>
      <c r="AD245">
        <f t="shared" si="18"/>
        <v>0</v>
      </c>
      <c r="AE245">
        <f>'TP Factors'!$D$5</f>
        <v>0.88209793191670816</v>
      </c>
      <c r="AF245">
        <f t="shared" si="19"/>
        <v>0</v>
      </c>
    </row>
    <row r="246" spans="1:32">
      <c r="A246" s="17" t="s">
        <v>56</v>
      </c>
      <c r="B246" s="17">
        <v>14</v>
      </c>
      <c r="C246" s="17" t="s">
        <v>57</v>
      </c>
      <c r="D246" s="18">
        <v>33.47</v>
      </c>
      <c r="E246" s="17" t="s">
        <v>58</v>
      </c>
      <c r="F246" s="17">
        <v>3456</v>
      </c>
      <c r="G246" s="19">
        <v>0</v>
      </c>
      <c r="H246" s="17" t="s">
        <v>59</v>
      </c>
      <c r="I246" s="17" t="s">
        <v>60</v>
      </c>
      <c r="J246" s="17">
        <v>53</v>
      </c>
      <c r="K246" s="20">
        <v>96.879832533499993</v>
      </c>
      <c r="L246" s="20">
        <v>332.82897478799998</v>
      </c>
      <c r="M246" s="18">
        <v>0</v>
      </c>
      <c r="N246" s="18">
        <v>0</v>
      </c>
      <c r="O246" s="17">
        <v>39925</v>
      </c>
      <c r="P246" s="17">
        <v>38952</v>
      </c>
      <c r="Q246" s="21">
        <v>39925</v>
      </c>
      <c r="R246" s="21">
        <v>3100</v>
      </c>
      <c r="S246" s="17" t="s">
        <v>61</v>
      </c>
      <c r="T246" s="21">
        <v>54.65</v>
      </c>
      <c r="U246" s="21">
        <v>1</v>
      </c>
      <c r="V246" s="21">
        <v>1.2</v>
      </c>
      <c r="W246" s="21">
        <v>6.4000000000000001E-2</v>
      </c>
      <c r="X246" s="21">
        <f t="shared" si="15"/>
        <v>1.2</v>
      </c>
      <c r="Y246" s="21">
        <f t="shared" si="15"/>
        <v>6.4000000000000001E-2</v>
      </c>
      <c r="Z246" s="21">
        <v>0.41099999999999998</v>
      </c>
      <c r="AA246" s="22">
        <v>1.11411012330144E-2</v>
      </c>
      <c r="AB246">
        <f t="shared" si="16"/>
        <v>26</v>
      </c>
      <c r="AC246">
        <f t="shared" si="17"/>
        <v>0</v>
      </c>
      <c r="AD246">
        <f t="shared" si="18"/>
        <v>0</v>
      </c>
      <c r="AE246">
        <f>'TP Factors'!$D$5</f>
        <v>0.88209793191670816</v>
      </c>
      <c r="AF246">
        <f t="shared" si="19"/>
        <v>0</v>
      </c>
    </row>
    <row r="247" spans="1:32">
      <c r="A247" s="17" t="s">
        <v>56</v>
      </c>
      <c r="B247" s="17">
        <v>14</v>
      </c>
      <c r="C247" s="17" t="s">
        <v>57</v>
      </c>
      <c r="D247" s="18">
        <v>33.47</v>
      </c>
      <c r="E247" s="17" t="s">
        <v>58</v>
      </c>
      <c r="F247" s="17">
        <v>3456</v>
      </c>
      <c r="G247" s="19">
        <v>30.5</v>
      </c>
      <c r="H247" s="17" t="s">
        <v>59</v>
      </c>
      <c r="I247" s="17" t="s">
        <v>60</v>
      </c>
      <c r="J247" s="17">
        <v>509</v>
      </c>
      <c r="K247" s="20">
        <v>536.14203152699997</v>
      </c>
      <c r="L247" s="20">
        <v>3238.1046884500001</v>
      </c>
      <c r="M247" s="18">
        <v>0.98</v>
      </c>
      <c r="N247" s="18">
        <v>0.26</v>
      </c>
      <c r="O247" s="17">
        <v>39926</v>
      </c>
      <c r="P247" s="17">
        <v>38953</v>
      </c>
      <c r="Q247" s="21">
        <v>39926</v>
      </c>
      <c r="R247" s="21">
        <v>3100</v>
      </c>
      <c r="S247" s="17" t="s">
        <v>69</v>
      </c>
      <c r="T247" s="21">
        <v>54.65</v>
      </c>
      <c r="U247" s="21">
        <v>1</v>
      </c>
      <c r="V247" s="21">
        <v>1.2</v>
      </c>
      <c r="W247" s="21">
        <v>6.4000000000000001E-2</v>
      </c>
      <c r="X247" s="21">
        <f t="shared" si="15"/>
        <v>1.2</v>
      </c>
      <c r="Y247" s="21">
        <f t="shared" si="15"/>
        <v>6.4000000000000001E-2</v>
      </c>
      <c r="Z247" s="21">
        <v>0.41099999999999998</v>
      </c>
      <c r="AA247" s="22">
        <v>0.69070428361744696</v>
      </c>
      <c r="AB247">
        <f t="shared" si="16"/>
        <v>1595</v>
      </c>
      <c r="AC247">
        <f t="shared" si="17"/>
        <v>4</v>
      </c>
      <c r="AD247">
        <f t="shared" si="18"/>
        <v>0.2</v>
      </c>
      <c r="AE247">
        <f>'TP Factors'!$D$5</f>
        <v>0.88209793191670816</v>
      </c>
      <c r="AF247">
        <f t="shared" si="19"/>
        <v>0.2</v>
      </c>
    </row>
    <row r="248" spans="1:32">
      <c r="A248" s="17" t="s">
        <v>56</v>
      </c>
      <c r="B248" s="17">
        <v>14</v>
      </c>
      <c r="C248" s="17" t="s">
        <v>57</v>
      </c>
      <c r="D248" s="18">
        <v>33.47</v>
      </c>
      <c r="E248" s="17" t="s">
        <v>58</v>
      </c>
      <c r="F248" s="17">
        <v>3456</v>
      </c>
      <c r="G248" s="19">
        <v>30.5</v>
      </c>
      <c r="H248" s="17" t="s">
        <v>59</v>
      </c>
      <c r="I248" s="17" t="s">
        <v>60</v>
      </c>
      <c r="J248" s="17">
        <v>1</v>
      </c>
      <c r="K248" s="20">
        <v>17.4515813115</v>
      </c>
      <c r="L248" s="20">
        <v>4.9891457080199997</v>
      </c>
      <c r="M248" s="18">
        <v>0</v>
      </c>
      <c r="N248" s="18">
        <v>0</v>
      </c>
      <c r="O248" s="17">
        <v>39928</v>
      </c>
      <c r="P248" s="17">
        <v>38955</v>
      </c>
      <c r="Q248" s="21">
        <v>39928</v>
      </c>
      <c r="R248" s="21">
        <v>3100</v>
      </c>
      <c r="S248" s="17" t="s">
        <v>74</v>
      </c>
      <c r="T248" s="21">
        <v>54.65</v>
      </c>
      <c r="U248" s="21">
        <v>1</v>
      </c>
      <c r="V248" s="21">
        <v>1.2</v>
      </c>
      <c r="W248" s="21">
        <v>6.4000000000000001E-2</v>
      </c>
      <c r="X248" s="21">
        <f t="shared" si="15"/>
        <v>1.2</v>
      </c>
      <c r="Y248" s="21">
        <f t="shared" si="15"/>
        <v>6.4000000000000001E-2</v>
      </c>
      <c r="Z248" s="21">
        <v>0.41099999999999998</v>
      </c>
      <c r="AA248" s="22">
        <v>1.23283981942672E-3</v>
      </c>
      <c r="AB248">
        <f t="shared" si="16"/>
        <v>3</v>
      </c>
      <c r="AC248">
        <f t="shared" si="17"/>
        <v>0</v>
      </c>
      <c r="AD248">
        <f t="shared" si="18"/>
        <v>0</v>
      </c>
      <c r="AE248">
        <f>'TP Factors'!$D$5</f>
        <v>0.88209793191670816</v>
      </c>
      <c r="AF248">
        <f t="shared" si="19"/>
        <v>0</v>
      </c>
    </row>
    <row r="249" spans="1:32">
      <c r="A249" s="17" t="s">
        <v>56</v>
      </c>
      <c r="B249" s="17">
        <v>14</v>
      </c>
      <c r="C249" s="17" t="s">
        <v>57</v>
      </c>
      <c r="D249" s="18">
        <v>33.47</v>
      </c>
      <c r="E249" s="17" t="s">
        <v>58</v>
      </c>
      <c r="F249" s="17">
        <v>3456</v>
      </c>
      <c r="G249" s="19">
        <v>30.5</v>
      </c>
      <c r="H249" s="17" t="s">
        <v>59</v>
      </c>
      <c r="I249" s="17" t="s">
        <v>60</v>
      </c>
      <c r="J249" s="17">
        <v>754</v>
      </c>
      <c r="K249" s="20">
        <v>330.06741719500002</v>
      </c>
      <c r="L249" s="20">
        <v>5401.1966655400001</v>
      </c>
      <c r="M249" s="18">
        <v>1.45</v>
      </c>
      <c r="N249" s="18">
        <v>0.38</v>
      </c>
      <c r="O249" s="17">
        <v>39929</v>
      </c>
      <c r="P249" s="17">
        <v>38956</v>
      </c>
      <c r="Q249" s="21">
        <v>39929</v>
      </c>
      <c r="R249" s="21">
        <v>3100</v>
      </c>
      <c r="S249" s="17" t="s">
        <v>61</v>
      </c>
      <c r="T249" s="21">
        <v>54.65</v>
      </c>
      <c r="U249" s="21">
        <v>1</v>
      </c>
      <c r="V249" s="21">
        <v>1.2</v>
      </c>
      <c r="W249" s="21">
        <v>6.4000000000000001E-2</v>
      </c>
      <c r="X249" s="21">
        <f t="shared" si="15"/>
        <v>1.2</v>
      </c>
      <c r="Y249" s="21">
        <f t="shared" si="15"/>
        <v>6.4000000000000001E-2</v>
      </c>
      <c r="Z249" s="21">
        <v>0.41099999999999998</v>
      </c>
      <c r="AA249" s="22">
        <v>1.3070752131041401</v>
      </c>
      <c r="AB249">
        <f t="shared" si="16"/>
        <v>3018</v>
      </c>
      <c r="AC249">
        <f t="shared" si="17"/>
        <v>8</v>
      </c>
      <c r="AD249">
        <f t="shared" si="18"/>
        <v>0.4</v>
      </c>
      <c r="AE249">
        <f>'TP Factors'!$D$5</f>
        <v>0.88209793191670816</v>
      </c>
      <c r="AF249">
        <f t="shared" si="19"/>
        <v>0.4</v>
      </c>
    </row>
    <row r="250" spans="1:32">
      <c r="A250" s="17" t="s">
        <v>56</v>
      </c>
      <c r="B250" s="17">
        <v>14</v>
      </c>
      <c r="C250" s="17" t="s">
        <v>57</v>
      </c>
      <c r="D250" s="18">
        <v>33.47</v>
      </c>
      <c r="E250" s="17" t="s">
        <v>58</v>
      </c>
      <c r="F250" s="17">
        <v>3456</v>
      </c>
      <c r="G250" s="19">
        <v>30.5</v>
      </c>
      <c r="H250" s="17" t="s">
        <v>59</v>
      </c>
      <c r="I250" s="17" t="s">
        <v>60</v>
      </c>
      <c r="J250" s="17">
        <v>208</v>
      </c>
      <c r="K250" s="20">
        <v>412.13939544099998</v>
      </c>
      <c r="L250" s="20">
        <v>1325.5417261800001</v>
      </c>
      <c r="M250" s="18">
        <v>0.4</v>
      </c>
      <c r="N250" s="18">
        <v>0.11</v>
      </c>
      <c r="O250" s="17">
        <v>39931</v>
      </c>
      <c r="P250" s="17">
        <v>38958</v>
      </c>
      <c r="Q250" s="21">
        <v>39931</v>
      </c>
      <c r="R250" s="21">
        <v>3100</v>
      </c>
      <c r="S250" s="17" t="s">
        <v>69</v>
      </c>
      <c r="T250" s="21">
        <v>54.65</v>
      </c>
      <c r="U250" s="21">
        <v>1</v>
      </c>
      <c r="V250" s="21">
        <v>1.2</v>
      </c>
      <c r="W250" s="21">
        <v>6.4000000000000001E-2</v>
      </c>
      <c r="X250" s="21">
        <f t="shared" si="15"/>
        <v>1.2</v>
      </c>
      <c r="Y250" s="21">
        <f t="shared" si="15"/>
        <v>6.4000000000000001E-2</v>
      </c>
      <c r="Z250" s="21">
        <v>0.41099999999999998</v>
      </c>
      <c r="AA250" s="22">
        <v>0.31873409896502097</v>
      </c>
      <c r="AB250">
        <f t="shared" si="16"/>
        <v>736</v>
      </c>
      <c r="AC250">
        <f t="shared" si="17"/>
        <v>2</v>
      </c>
      <c r="AD250">
        <f t="shared" si="18"/>
        <v>0.1</v>
      </c>
      <c r="AE250">
        <f>'TP Factors'!$D$5</f>
        <v>0.88209793191670816</v>
      </c>
      <c r="AF250">
        <f t="shared" si="19"/>
        <v>0.1</v>
      </c>
    </row>
    <row r="251" spans="1:32">
      <c r="A251" s="17" t="s">
        <v>56</v>
      </c>
      <c r="B251" s="17">
        <v>14</v>
      </c>
      <c r="C251" s="17" t="s">
        <v>57</v>
      </c>
      <c r="D251" s="18">
        <v>33.47</v>
      </c>
      <c r="E251" s="17" t="s">
        <v>58</v>
      </c>
      <c r="F251" s="17">
        <v>3456</v>
      </c>
      <c r="G251" s="19">
        <v>0</v>
      </c>
      <c r="H251" s="17" t="s">
        <v>59</v>
      </c>
      <c r="I251" s="17" t="s">
        <v>60</v>
      </c>
      <c r="J251" s="17">
        <v>115</v>
      </c>
      <c r="K251" s="20">
        <v>164.428570036</v>
      </c>
      <c r="L251" s="20">
        <v>730.598573268</v>
      </c>
      <c r="M251" s="18">
        <v>0</v>
      </c>
      <c r="N251" s="18">
        <v>0</v>
      </c>
      <c r="O251" s="17">
        <v>39941</v>
      </c>
      <c r="P251" s="17">
        <v>38968</v>
      </c>
      <c r="Q251" s="21">
        <v>39941</v>
      </c>
      <c r="R251" s="21">
        <v>3100</v>
      </c>
      <c r="S251" s="17" t="s">
        <v>61</v>
      </c>
      <c r="T251" s="21">
        <v>54.65</v>
      </c>
      <c r="U251" s="21">
        <v>1</v>
      </c>
      <c r="V251" s="21">
        <v>1.2</v>
      </c>
      <c r="W251" s="21">
        <v>6.4000000000000001E-2</v>
      </c>
      <c r="X251" s="21">
        <f t="shared" si="15"/>
        <v>1.2</v>
      </c>
      <c r="Y251" s="21">
        <f t="shared" si="15"/>
        <v>6.4000000000000001E-2</v>
      </c>
      <c r="Z251" s="21">
        <v>0.41099999999999998</v>
      </c>
      <c r="AA251" s="22">
        <v>7.23193441265455E-3</v>
      </c>
      <c r="AB251">
        <f t="shared" si="16"/>
        <v>17</v>
      </c>
      <c r="AC251">
        <f t="shared" si="17"/>
        <v>0</v>
      </c>
      <c r="AD251">
        <f t="shared" si="18"/>
        <v>0</v>
      </c>
      <c r="AE251">
        <f>'TP Factors'!$D$5</f>
        <v>0.88209793191670816</v>
      </c>
      <c r="AF251">
        <f t="shared" si="19"/>
        <v>0</v>
      </c>
    </row>
    <row r="252" spans="1:32">
      <c r="A252" s="17" t="s">
        <v>56</v>
      </c>
      <c r="B252" s="17">
        <v>14</v>
      </c>
      <c r="C252" s="17" t="s">
        <v>57</v>
      </c>
      <c r="D252" s="18">
        <v>33.47</v>
      </c>
      <c r="E252" s="17" t="s">
        <v>58</v>
      </c>
      <c r="F252" s="17">
        <v>3456</v>
      </c>
      <c r="G252" s="19">
        <v>0</v>
      </c>
      <c r="H252" s="17" t="s">
        <v>59</v>
      </c>
      <c r="I252" s="17" t="s">
        <v>60</v>
      </c>
      <c r="J252" s="17">
        <v>1</v>
      </c>
      <c r="K252" s="20">
        <v>19.545474946799999</v>
      </c>
      <c r="L252" s="20">
        <v>5.2623691814300004</v>
      </c>
      <c r="M252" s="18">
        <v>0</v>
      </c>
      <c r="N252" s="18">
        <v>0</v>
      </c>
      <c r="O252" s="17">
        <v>39945</v>
      </c>
      <c r="P252" s="17">
        <v>38972</v>
      </c>
      <c r="Q252" s="21">
        <v>39945</v>
      </c>
      <c r="R252" s="21">
        <v>3100</v>
      </c>
      <c r="S252" s="17" t="s">
        <v>61</v>
      </c>
      <c r="T252" s="21">
        <v>54.65</v>
      </c>
      <c r="U252" s="21">
        <v>1</v>
      </c>
      <c r="V252" s="21">
        <v>1.2</v>
      </c>
      <c r="W252" s="21">
        <v>6.4000000000000001E-2</v>
      </c>
      <c r="X252" s="21">
        <f t="shared" si="15"/>
        <v>1.2</v>
      </c>
      <c r="Y252" s="21">
        <f t="shared" si="15"/>
        <v>6.4000000000000001E-2</v>
      </c>
      <c r="Z252" s="21">
        <v>0.41099999999999998</v>
      </c>
      <c r="AA252" s="22">
        <v>9.6238454648418998E-4</v>
      </c>
      <c r="AB252">
        <f t="shared" si="16"/>
        <v>2</v>
      </c>
      <c r="AC252">
        <f t="shared" si="17"/>
        <v>0</v>
      </c>
      <c r="AD252">
        <f t="shared" si="18"/>
        <v>0</v>
      </c>
      <c r="AE252">
        <f>'TP Factors'!$D$5</f>
        <v>0.88209793191670816</v>
      </c>
      <c r="AF252">
        <f t="shared" si="19"/>
        <v>0</v>
      </c>
    </row>
    <row r="253" spans="1:32">
      <c r="A253" s="17" t="s">
        <v>56</v>
      </c>
      <c r="B253" s="17">
        <v>14</v>
      </c>
      <c r="C253" s="17" t="s">
        <v>57</v>
      </c>
      <c r="D253" s="18">
        <v>33.47</v>
      </c>
      <c r="E253" s="17" t="s">
        <v>58</v>
      </c>
      <c r="F253" s="17">
        <v>3456</v>
      </c>
      <c r="G253" s="19">
        <v>0</v>
      </c>
      <c r="H253" s="17" t="s">
        <v>59</v>
      </c>
      <c r="I253" s="17" t="s">
        <v>60</v>
      </c>
      <c r="J253" s="17">
        <v>402</v>
      </c>
      <c r="K253" s="20">
        <v>346.82656970300002</v>
      </c>
      <c r="L253" s="20">
        <v>2550.22021387</v>
      </c>
      <c r="M253" s="18">
        <v>0</v>
      </c>
      <c r="N253" s="18">
        <v>0</v>
      </c>
      <c r="O253" s="17">
        <v>39946</v>
      </c>
      <c r="P253" s="17">
        <v>38973</v>
      </c>
      <c r="Q253" s="21">
        <v>39946</v>
      </c>
      <c r="R253" s="21">
        <v>3100</v>
      </c>
      <c r="S253" s="17" t="s">
        <v>61</v>
      </c>
      <c r="T253" s="21">
        <v>54.65</v>
      </c>
      <c r="U253" s="21">
        <v>1</v>
      </c>
      <c r="V253" s="21">
        <v>1.2</v>
      </c>
      <c r="W253" s="21">
        <v>6.4000000000000001E-2</v>
      </c>
      <c r="X253" s="21">
        <f t="shared" si="15"/>
        <v>1.2</v>
      </c>
      <c r="Y253" s="21">
        <f t="shared" si="15"/>
        <v>6.4000000000000001E-2</v>
      </c>
      <c r="Z253" s="21">
        <v>0.41099999999999998</v>
      </c>
      <c r="AA253" s="22">
        <v>5.8639036729369098E-2</v>
      </c>
      <c r="AB253">
        <f t="shared" si="16"/>
        <v>135</v>
      </c>
      <c r="AC253">
        <f t="shared" si="17"/>
        <v>0</v>
      </c>
      <c r="AD253">
        <f t="shared" si="18"/>
        <v>0</v>
      </c>
      <c r="AE253">
        <f>'TP Factors'!$D$5</f>
        <v>0.88209793191670816</v>
      </c>
      <c r="AF253">
        <f t="shared" si="19"/>
        <v>0</v>
      </c>
    </row>
    <row r="254" spans="1:32">
      <c r="A254" s="17" t="s">
        <v>56</v>
      </c>
      <c r="B254" s="17">
        <v>14</v>
      </c>
      <c r="C254" s="17" t="s">
        <v>57</v>
      </c>
      <c r="D254" s="18">
        <v>33.47</v>
      </c>
      <c r="E254" s="17" t="s">
        <v>58</v>
      </c>
      <c r="F254" s="17">
        <v>3456</v>
      </c>
      <c r="G254" s="19">
        <v>30.5</v>
      </c>
      <c r="H254" s="17" t="s">
        <v>59</v>
      </c>
      <c r="I254" s="17" t="s">
        <v>60</v>
      </c>
      <c r="J254" s="17">
        <v>3</v>
      </c>
      <c r="K254" s="20">
        <v>40.7908208156</v>
      </c>
      <c r="L254" s="20">
        <v>19.122250597499999</v>
      </c>
      <c r="M254" s="18">
        <v>0.01</v>
      </c>
      <c r="N254" s="18">
        <v>0</v>
      </c>
      <c r="O254" s="17">
        <v>39958</v>
      </c>
      <c r="P254" s="17">
        <v>38985</v>
      </c>
      <c r="Q254" s="21">
        <v>39958</v>
      </c>
      <c r="R254" s="21">
        <v>3100</v>
      </c>
      <c r="S254" s="17" t="s">
        <v>74</v>
      </c>
      <c r="T254" s="21">
        <v>54.65</v>
      </c>
      <c r="U254" s="21">
        <v>1</v>
      </c>
      <c r="V254" s="21">
        <v>1.2</v>
      </c>
      <c r="W254" s="21">
        <v>6.4000000000000001E-2</v>
      </c>
      <c r="X254" s="21">
        <f t="shared" si="15"/>
        <v>1.2</v>
      </c>
      <c r="Y254" s="21">
        <f t="shared" si="15"/>
        <v>6.4000000000000001E-2</v>
      </c>
      <c r="Z254" s="21">
        <v>0.41099999999999998</v>
      </c>
      <c r="AA254" s="22">
        <v>6.9138554973298004E-4</v>
      </c>
      <c r="AB254">
        <f t="shared" si="16"/>
        <v>2</v>
      </c>
      <c r="AC254">
        <f t="shared" si="17"/>
        <v>0</v>
      </c>
      <c r="AD254">
        <f t="shared" si="18"/>
        <v>0</v>
      </c>
      <c r="AE254">
        <f>'TP Factors'!$D$5</f>
        <v>0.88209793191670816</v>
      </c>
      <c r="AF254">
        <f t="shared" si="19"/>
        <v>0</v>
      </c>
    </row>
    <row r="255" spans="1:32">
      <c r="A255" s="17" t="s">
        <v>56</v>
      </c>
      <c r="B255" s="17">
        <v>14</v>
      </c>
      <c r="C255" s="17" t="s">
        <v>57</v>
      </c>
      <c r="D255" s="18">
        <v>33.47</v>
      </c>
      <c r="E255" s="17" t="s">
        <v>58</v>
      </c>
      <c r="F255" s="17">
        <v>3456</v>
      </c>
      <c r="G255" s="19">
        <v>0</v>
      </c>
      <c r="H255" s="17" t="s">
        <v>59</v>
      </c>
      <c r="I255" s="17" t="s">
        <v>60</v>
      </c>
      <c r="J255" s="17">
        <v>368</v>
      </c>
      <c r="K255" s="20">
        <v>253.52464949700001</v>
      </c>
      <c r="L255" s="20">
        <v>2332.2310819099998</v>
      </c>
      <c r="M255" s="18">
        <v>0</v>
      </c>
      <c r="N255" s="18">
        <v>0</v>
      </c>
      <c r="O255" s="17">
        <v>39959</v>
      </c>
      <c r="P255" s="17">
        <v>38986</v>
      </c>
      <c r="Q255" s="21">
        <v>39959</v>
      </c>
      <c r="R255" s="21">
        <v>3100</v>
      </c>
      <c r="S255" s="17" t="s">
        <v>69</v>
      </c>
      <c r="T255" s="21">
        <v>54.65</v>
      </c>
      <c r="U255" s="21">
        <v>1</v>
      </c>
      <c r="V255" s="21">
        <v>1.2</v>
      </c>
      <c r="W255" s="21">
        <v>6.4000000000000001E-2</v>
      </c>
      <c r="X255" s="21">
        <f t="shared" si="15"/>
        <v>1.2</v>
      </c>
      <c r="Y255" s="21">
        <f t="shared" si="15"/>
        <v>6.4000000000000001E-2</v>
      </c>
      <c r="Z255" s="21">
        <v>0.41099999999999998</v>
      </c>
      <c r="AA255" s="22">
        <v>0.57630454594925495</v>
      </c>
      <c r="AB255">
        <f t="shared" si="16"/>
        <v>1331</v>
      </c>
      <c r="AC255">
        <f t="shared" si="17"/>
        <v>4</v>
      </c>
      <c r="AD255">
        <f t="shared" si="18"/>
        <v>0.2</v>
      </c>
      <c r="AE255">
        <f>'TP Factors'!$D$5</f>
        <v>0.88209793191670816</v>
      </c>
      <c r="AF255">
        <f t="shared" si="19"/>
        <v>0.2</v>
      </c>
    </row>
    <row r="256" spans="1:32">
      <c r="A256" s="17" t="s">
        <v>56</v>
      </c>
      <c r="B256" s="17">
        <v>14</v>
      </c>
      <c r="C256" s="17" t="s">
        <v>57</v>
      </c>
      <c r="D256" s="18">
        <v>33.47</v>
      </c>
      <c r="E256" s="17" t="s">
        <v>58</v>
      </c>
      <c r="F256" s="17">
        <v>3456</v>
      </c>
      <c r="G256" s="19">
        <v>0</v>
      </c>
      <c r="H256" s="17" t="s">
        <v>59</v>
      </c>
      <c r="I256" s="17" t="s">
        <v>60</v>
      </c>
      <c r="J256" s="17">
        <v>72</v>
      </c>
      <c r="K256" s="20">
        <v>131.099852054</v>
      </c>
      <c r="L256" s="20">
        <v>458.40300236100001</v>
      </c>
      <c r="M256" s="18">
        <v>0</v>
      </c>
      <c r="N256" s="18">
        <v>0</v>
      </c>
      <c r="O256" s="17">
        <v>39965</v>
      </c>
      <c r="P256" s="17">
        <v>38992</v>
      </c>
      <c r="Q256" s="21">
        <v>39965</v>
      </c>
      <c r="R256" s="21">
        <v>3100</v>
      </c>
      <c r="S256" s="17" t="s">
        <v>61</v>
      </c>
      <c r="T256" s="21">
        <v>54.65</v>
      </c>
      <c r="U256" s="21">
        <v>1</v>
      </c>
      <c r="V256" s="21">
        <v>1.2</v>
      </c>
      <c r="W256" s="21">
        <v>6.4000000000000001E-2</v>
      </c>
      <c r="X256" s="21">
        <f t="shared" si="15"/>
        <v>1.2</v>
      </c>
      <c r="Y256" s="21">
        <f t="shared" si="15"/>
        <v>6.4000000000000001E-2</v>
      </c>
      <c r="Z256" s="21">
        <v>0.41099999999999998</v>
      </c>
      <c r="AA256" s="22">
        <v>0.113273395662618</v>
      </c>
      <c r="AB256">
        <f t="shared" si="16"/>
        <v>262</v>
      </c>
      <c r="AC256">
        <f t="shared" si="17"/>
        <v>1</v>
      </c>
      <c r="AD256">
        <f t="shared" si="18"/>
        <v>0</v>
      </c>
      <c r="AE256">
        <f>'TP Factors'!$D$5</f>
        <v>0.88209793191670816</v>
      </c>
      <c r="AF256">
        <f t="shared" si="19"/>
        <v>0</v>
      </c>
    </row>
    <row r="257" spans="1:32">
      <c r="A257" s="17" t="s">
        <v>56</v>
      </c>
      <c r="B257" s="17">
        <v>14</v>
      </c>
      <c r="C257" s="17" t="s">
        <v>57</v>
      </c>
      <c r="D257" s="18">
        <v>33.47</v>
      </c>
      <c r="E257" s="17" t="s">
        <v>58</v>
      </c>
      <c r="F257" s="17">
        <v>3456</v>
      </c>
      <c r="G257" s="19">
        <v>0</v>
      </c>
      <c r="H257" s="17" t="s">
        <v>59</v>
      </c>
      <c r="I257" s="17" t="s">
        <v>60</v>
      </c>
      <c r="J257" s="17">
        <v>1</v>
      </c>
      <c r="K257" s="20">
        <v>21.257972420200002</v>
      </c>
      <c r="L257" s="20">
        <v>7.9662595949600004</v>
      </c>
      <c r="M257" s="18">
        <v>0</v>
      </c>
      <c r="N257" s="18">
        <v>0</v>
      </c>
      <c r="O257" s="17">
        <v>39966</v>
      </c>
      <c r="P257" s="17">
        <v>38993</v>
      </c>
      <c r="Q257" s="21">
        <v>39966</v>
      </c>
      <c r="R257" s="21">
        <v>3100</v>
      </c>
      <c r="S257" s="17" t="s">
        <v>61</v>
      </c>
      <c r="T257" s="21">
        <v>54.65</v>
      </c>
      <c r="U257" s="21">
        <v>1</v>
      </c>
      <c r="V257" s="21">
        <v>1.2</v>
      </c>
      <c r="W257" s="21">
        <v>6.4000000000000001E-2</v>
      </c>
      <c r="X257" s="21">
        <f t="shared" si="15"/>
        <v>1.2</v>
      </c>
      <c r="Y257" s="21">
        <f t="shared" si="15"/>
        <v>6.4000000000000001E-2</v>
      </c>
      <c r="Z257" s="21">
        <v>0.41099999999999998</v>
      </c>
      <c r="AA257" s="22">
        <v>1.9684977410621102E-3</v>
      </c>
      <c r="AB257">
        <f t="shared" si="16"/>
        <v>5</v>
      </c>
      <c r="AC257">
        <f t="shared" si="17"/>
        <v>0</v>
      </c>
      <c r="AD257">
        <f t="shared" si="18"/>
        <v>0</v>
      </c>
      <c r="AE257">
        <f>'TP Factors'!$D$5</f>
        <v>0.88209793191670816</v>
      </c>
      <c r="AF257">
        <f t="shared" si="19"/>
        <v>0</v>
      </c>
    </row>
    <row r="258" spans="1:32">
      <c r="A258" s="17" t="s">
        <v>56</v>
      </c>
      <c r="B258" s="17">
        <v>14</v>
      </c>
      <c r="C258" s="17" t="s">
        <v>57</v>
      </c>
      <c r="D258" s="18">
        <v>33.47</v>
      </c>
      <c r="E258" s="17" t="s">
        <v>58</v>
      </c>
      <c r="F258" s="17">
        <v>3456</v>
      </c>
      <c r="G258" s="19">
        <v>30.5</v>
      </c>
      <c r="H258" s="17" t="s">
        <v>59</v>
      </c>
      <c r="I258" s="17" t="s">
        <v>60</v>
      </c>
      <c r="J258" s="17">
        <v>116863</v>
      </c>
      <c r="K258" s="20">
        <v>10296.4052285</v>
      </c>
      <c r="L258" s="20">
        <v>837504.33888699999</v>
      </c>
      <c r="M258" s="18">
        <v>224.38</v>
      </c>
      <c r="N258" s="18">
        <v>59.13</v>
      </c>
      <c r="O258" s="17">
        <v>39973</v>
      </c>
      <c r="P258" s="17">
        <v>39000</v>
      </c>
      <c r="Q258" s="21">
        <v>39973</v>
      </c>
      <c r="R258" s="21">
        <v>3100</v>
      </c>
      <c r="S258" s="17" t="s">
        <v>61</v>
      </c>
      <c r="T258" s="21">
        <v>54.65</v>
      </c>
      <c r="U258" s="21">
        <v>1</v>
      </c>
      <c r="V258" s="21">
        <v>1.2</v>
      </c>
      <c r="W258" s="21">
        <v>6.4000000000000001E-2</v>
      </c>
      <c r="X258" s="21">
        <f t="shared" si="15"/>
        <v>1.2</v>
      </c>
      <c r="Y258" s="21">
        <f t="shared" si="15"/>
        <v>6.4000000000000001E-2</v>
      </c>
      <c r="Z258" s="21">
        <v>0.41099999999999998</v>
      </c>
      <c r="AA258" s="22">
        <v>9.0056754698118908</v>
      </c>
      <c r="AB258">
        <f t="shared" si="16"/>
        <v>20792</v>
      </c>
      <c r="AC258">
        <f t="shared" si="17"/>
        <v>55</v>
      </c>
      <c r="AD258">
        <f t="shared" si="18"/>
        <v>2.9</v>
      </c>
      <c r="AE258">
        <f>'TP Factors'!$D$5</f>
        <v>0.88209793191670816</v>
      </c>
      <c r="AF258">
        <f t="shared" si="19"/>
        <v>2.6</v>
      </c>
    </row>
    <row r="259" spans="1:32">
      <c r="A259" s="17" t="s">
        <v>56</v>
      </c>
      <c r="B259" s="17">
        <v>14</v>
      </c>
      <c r="C259" s="17" t="s">
        <v>57</v>
      </c>
      <c r="D259" s="18">
        <v>33.47</v>
      </c>
      <c r="E259" s="17" t="s">
        <v>58</v>
      </c>
      <c r="F259" s="17">
        <v>3456</v>
      </c>
      <c r="G259" s="19">
        <v>30.5</v>
      </c>
      <c r="H259" s="17" t="s">
        <v>59</v>
      </c>
      <c r="I259" s="17" t="s">
        <v>60</v>
      </c>
      <c r="J259" s="17">
        <v>42</v>
      </c>
      <c r="K259" s="20">
        <v>103.752405942</v>
      </c>
      <c r="L259" s="20">
        <v>284.879795726</v>
      </c>
      <c r="M259" s="18">
        <v>0.08</v>
      </c>
      <c r="N259" s="18">
        <v>0.02</v>
      </c>
      <c r="O259" s="17">
        <v>39977</v>
      </c>
      <c r="P259" s="17">
        <v>39004</v>
      </c>
      <c r="Q259" s="21">
        <v>39977</v>
      </c>
      <c r="R259" s="21">
        <v>3100</v>
      </c>
      <c r="S259" s="17" t="s">
        <v>74</v>
      </c>
      <c r="T259" s="21">
        <v>54.65</v>
      </c>
      <c r="U259" s="21">
        <v>1</v>
      </c>
      <c r="V259" s="21">
        <v>1.2</v>
      </c>
      <c r="W259" s="21">
        <v>6.4000000000000001E-2</v>
      </c>
      <c r="X259" s="21">
        <f t="shared" ref="X259:Y322" si="20">V259</f>
        <v>1.2</v>
      </c>
      <c r="Y259" s="21">
        <f t="shared" si="20"/>
        <v>6.4000000000000001E-2</v>
      </c>
      <c r="Z259" s="21">
        <v>0.41099999999999998</v>
      </c>
      <c r="AA259" s="22">
        <v>5.29419127790655E-2</v>
      </c>
      <c r="AB259">
        <f t="shared" ref="AB259:AB322" si="21">ROUND(AA259*Z259*T259*102.79,0)</f>
        <v>122</v>
      </c>
      <c r="AC259">
        <f t="shared" ref="AC259:AC322" si="22">ROUND(X259*AB259*0.002205,0)</f>
        <v>0</v>
      </c>
      <c r="AD259">
        <f t="shared" ref="AD259:AD322" si="23">ROUND(Y259*AB259*0.002205,1)</f>
        <v>0</v>
      </c>
      <c r="AE259">
        <f>'TP Factors'!$D$5</f>
        <v>0.88209793191670816</v>
      </c>
      <c r="AF259">
        <f t="shared" ref="AF259:AF322" si="24">ROUND(AD259*AE259,1)</f>
        <v>0</v>
      </c>
    </row>
    <row r="260" spans="1:32">
      <c r="A260" s="17" t="s">
        <v>56</v>
      </c>
      <c r="B260" s="17">
        <v>14</v>
      </c>
      <c r="C260" s="17" t="s">
        <v>57</v>
      </c>
      <c r="D260" s="18">
        <v>33.47</v>
      </c>
      <c r="E260" s="17" t="s">
        <v>58</v>
      </c>
      <c r="F260" s="17">
        <v>3456</v>
      </c>
      <c r="G260" s="19">
        <v>30.5</v>
      </c>
      <c r="H260" s="17" t="s">
        <v>59</v>
      </c>
      <c r="I260" s="17" t="s">
        <v>60</v>
      </c>
      <c r="J260" s="17">
        <v>955</v>
      </c>
      <c r="K260" s="20">
        <v>884.361357172</v>
      </c>
      <c r="L260" s="20">
        <v>6437.6132097899999</v>
      </c>
      <c r="M260" s="18">
        <v>1.83</v>
      </c>
      <c r="N260" s="18">
        <v>0.48</v>
      </c>
      <c r="O260" s="17">
        <v>39992</v>
      </c>
      <c r="P260" s="17">
        <v>39019</v>
      </c>
      <c r="Q260" s="21">
        <v>39992</v>
      </c>
      <c r="R260" s="21">
        <v>3100</v>
      </c>
      <c r="S260" s="17" t="s">
        <v>74</v>
      </c>
      <c r="T260" s="21">
        <v>54.65</v>
      </c>
      <c r="U260" s="21">
        <v>1</v>
      </c>
      <c r="V260" s="21">
        <v>1.2</v>
      </c>
      <c r="W260" s="21">
        <v>6.4000000000000001E-2</v>
      </c>
      <c r="X260" s="21">
        <f t="shared" si="20"/>
        <v>1.2</v>
      </c>
      <c r="Y260" s="21">
        <f t="shared" si="20"/>
        <v>6.4000000000000001E-2</v>
      </c>
      <c r="Z260" s="21">
        <v>0.41099999999999998</v>
      </c>
      <c r="AA260" s="22">
        <v>0.77021573759097195</v>
      </c>
      <c r="AB260">
        <f t="shared" si="21"/>
        <v>1778</v>
      </c>
      <c r="AC260">
        <f t="shared" si="22"/>
        <v>5</v>
      </c>
      <c r="AD260">
        <f t="shared" si="23"/>
        <v>0.3</v>
      </c>
      <c r="AE260">
        <f>'TP Factors'!$D$5</f>
        <v>0.88209793191670816</v>
      </c>
      <c r="AF260">
        <f t="shared" si="24"/>
        <v>0.3</v>
      </c>
    </row>
    <row r="261" spans="1:32">
      <c r="A261" s="17" t="s">
        <v>56</v>
      </c>
      <c r="B261" s="17">
        <v>14</v>
      </c>
      <c r="C261" s="17" t="s">
        <v>57</v>
      </c>
      <c r="D261" s="18">
        <v>33.47</v>
      </c>
      <c r="E261" s="17" t="s">
        <v>58</v>
      </c>
      <c r="F261" s="17">
        <v>3456</v>
      </c>
      <c r="G261" s="19">
        <v>30.5</v>
      </c>
      <c r="H261" s="17" t="s">
        <v>59</v>
      </c>
      <c r="I261" s="17" t="s">
        <v>60</v>
      </c>
      <c r="J261" s="17">
        <v>412</v>
      </c>
      <c r="K261" s="20">
        <v>741.65714145799996</v>
      </c>
      <c r="L261" s="20">
        <v>2617.6475805</v>
      </c>
      <c r="M261" s="18">
        <v>0.79</v>
      </c>
      <c r="N261" s="18">
        <v>0.21</v>
      </c>
      <c r="O261" s="17">
        <v>39994</v>
      </c>
      <c r="P261" s="17">
        <v>39021</v>
      </c>
      <c r="Q261" s="21">
        <v>39994</v>
      </c>
      <c r="R261" s="21">
        <v>3100</v>
      </c>
      <c r="S261" s="17" t="s">
        <v>69</v>
      </c>
      <c r="T261" s="21">
        <v>54.65</v>
      </c>
      <c r="U261" s="21">
        <v>1</v>
      </c>
      <c r="V261" s="21">
        <v>1.2</v>
      </c>
      <c r="W261" s="21">
        <v>6.4000000000000001E-2</v>
      </c>
      <c r="X261" s="21">
        <f t="shared" si="20"/>
        <v>1.2</v>
      </c>
      <c r="Y261" s="21">
        <f t="shared" si="20"/>
        <v>6.4000000000000001E-2</v>
      </c>
      <c r="Z261" s="21">
        <v>0.41099999999999998</v>
      </c>
      <c r="AA261" s="22">
        <v>0.60668059244322203</v>
      </c>
      <c r="AB261">
        <f t="shared" si="21"/>
        <v>1401</v>
      </c>
      <c r="AC261">
        <f t="shared" si="22"/>
        <v>4</v>
      </c>
      <c r="AD261">
        <f t="shared" si="23"/>
        <v>0.2</v>
      </c>
      <c r="AE261">
        <f>'TP Factors'!$D$5</f>
        <v>0.88209793191670816</v>
      </c>
      <c r="AF261">
        <f t="shared" si="24"/>
        <v>0.2</v>
      </c>
    </row>
    <row r="262" spans="1:32">
      <c r="A262" s="17" t="s">
        <v>56</v>
      </c>
      <c r="B262" s="17">
        <v>14</v>
      </c>
      <c r="C262" s="17" t="s">
        <v>57</v>
      </c>
      <c r="D262" s="18">
        <v>33.47</v>
      </c>
      <c r="E262" s="17" t="s">
        <v>58</v>
      </c>
      <c r="F262" s="17">
        <v>3456</v>
      </c>
      <c r="G262" s="19">
        <v>0</v>
      </c>
      <c r="H262" s="17" t="s">
        <v>59</v>
      </c>
      <c r="I262" s="17" t="s">
        <v>60</v>
      </c>
      <c r="J262" s="17">
        <v>1158</v>
      </c>
      <c r="K262" s="20">
        <v>407.01475532699999</v>
      </c>
      <c r="L262" s="20">
        <v>7340.1343709900002</v>
      </c>
      <c r="M262" s="18">
        <v>0</v>
      </c>
      <c r="N262" s="18">
        <v>0</v>
      </c>
      <c r="O262" s="17">
        <v>39997</v>
      </c>
      <c r="P262" s="17">
        <v>39024</v>
      </c>
      <c r="Q262" s="21">
        <v>39997</v>
      </c>
      <c r="R262" s="21">
        <v>3100</v>
      </c>
      <c r="S262" s="17" t="s">
        <v>69</v>
      </c>
      <c r="T262" s="21">
        <v>54.65</v>
      </c>
      <c r="U262" s="21">
        <v>1</v>
      </c>
      <c r="V262" s="21">
        <v>1.2</v>
      </c>
      <c r="W262" s="21">
        <v>6.4000000000000001E-2</v>
      </c>
      <c r="X262" s="21">
        <f t="shared" si="20"/>
        <v>1.2</v>
      </c>
      <c r="Y262" s="21">
        <f t="shared" si="20"/>
        <v>6.4000000000000001E-2</v>
      </c>
      <c r="Z262" s="21">
        <v>0.41099999999999998</v>
      </c>
      <c r="AA262" s="22">
        <v>0.100382074728968</v>
      </c>
      <c r="AB262">
        <f t="shared" si="21"/>
        <v>232</v>
      </c>
      <c r="AC262">
        <f t="shared" si="22"/>
        <v>1</v>
      </c>
      <c r="AD262">
        <f t="shared" si="23"/>
        <v>0</v>
      </c>
      <c r="AE262">
        <f>'TP Factors'!$D$5</f>
        <v>0.88209793191670816</v>
      </c>
      <c r="AF262">
        <f t="shared" si="24"/>
        <v>0</v>
      </c>
    </row>
    <row r="263" spans="1:32">
      <c r="A263" s="17" t="s">
        <v>56</v>
      </c>
      <c r="B263" s="17">
        <v>14</v>
      </c>
      <c r="C263" s="17" t="s">
        <v>57</v>
      </c>
      <c r="D263" s="18">
        <v>33.47</v>
      </c>
      <c r="E263" s="17" t="s">
        <v>58</v>
      </c>
      <c r="F263" s="17">
        <v>3456</v>
      </c>
      <c r="G263" s="19">
        <v>30.5</v>
      </c>
      <c r="H263" s="17" t="s">
        <v>59</v>
      </c>
      <c r="I263" s="17" t="s">
        <v>60</v>
      </c>
      <c r="J263" s="17">
        <v>312</v>
      </c>
      <c r="K263" s="20">
        <v>476.09105985899998</v>
      </c>
      <c r="L263" s="20">
        <v>2105.5850781499998</v>
      </c>
      <c r="M263" s="18">
        <v>0.6</v>
      </c>
      <c r="N263" s="18">
        <v>0.16</v>
      </c>
      <c r="O263" s="17">
        <v>39998</v>
      </c>
      <c r="P263" s="17">
        <v>39025</v>
      </c>
      <c r="Q263" s="21">
        <v>39998</v>
      </c>
      <c r="R263" s="21">
        <v>3100</v>
      </c>
      <c r="S263" s="17" t="s">
        <v>74</v>
      </c>
      <c r="T263" s="21">
        <v>54.65</v>
      </c>
      <c r="U263" s="21">
        <v>1</v>
      </c>
      <c r="V263" s="21">
        <v>1.2</v>
      </c>
      <c r="W263" s="21">
        <v>6.4000000000000001E-2</v>
      </c>
      <c r="X263" s="21">
        <f t="shared" si="20"/>
        <v>1.2</v>
      </c>
      <c r="Y263" s="21">
        <f t="shared" si="20"/>
        <v>6.4000000000000001E-2</v>
      </c>
      <c r="Z263" s="21">
        <v>0.41099999999999998</v>
      </c>
      <c r="AA263" s="22">
        <v>0.46631884035951898</v>
      </c>
      <c r="AB263">
        <f t="shared" si="21"/>
        <v>1077</v>
      </c>
      <c r="AC263">
        <f t="shared" si="22"/>
        <v>3</v>
      </c>
      <c r="AD263">
        <f t="shared" si="23"/>
        <v>0.2</v>
      </c>
      <c r="AE263">
        <f>'TP Factors'!$D$5</f>
        <v>0.88209793191670816</v>
      </c>
      <c r="AF263">
        <f t="shared" si="24"/>
        <v>0.2</v>
      </c>
    </row>
    <row r="264" spans="1:32">
      <c r="A264" s="17" t="s">
        <v>56</v>
      </c>
      <c r="B264" s="17">
        <v>14</v>
      </c>
      <c r="C264" s="17" t="s">
        <v>57</v>
      </c>
      <c r="D264" s="18">
        <v>33.47</v>
      </c>
      <c r="E264" s="17" t="s">
        <v>58</v>
      </c>
      <c r="F264" s="17">
        <v>3456</v>
      </c>
      <c r="G264" s="19">
        <v>30.5</v>
      </c>
      <c r="H264" s="17" t="s">
        <v>59</v>
      </c>
      <c r="I264" s="17" t="s">
        <v>60</v>
      </c>
      <c r="J264" s="17">
        <v>33</v>
      </c>
      <c r="K264" s="20">
        <v>76.388122641699994</v>
      </c>
      <c r="L264" s="20">
        <v>208.857997794</v>
      </c>
      <c r="M264" s="18">
        <v>0.06</v>
      </c>
      <c r="N264" s="18">
        <v>0.02</v>
      </c>
      <c r="O264" s="17">
        <v>40011</v>
      </c>
      <c r="P264" s="17">
        <v>39038</v>
      </c>
      <c r="Q264" s="21">
        <v>40011</v>
      </c>
      <c r="R264" s="21">
        <v>3100</v>
      </c>
      <c r="S264" s="17" t="s">
        <v>69</v>
      </c>
      <c r="T264" s="21">
        <v>54.65</v>
      </c>
      <c r="U264" s="21">
        <v>1</v>
      </c>
      <c r="V264" s="21">
        <v>1.2</v>
      </c>
      <c r="W264" s="21">
        <v>6.4000000000000001E-2</v>
      </c>
      <c r="X264" s="21">
        <f t="shared" si="20"/>
        <v>1.2</v>
      </c>
      <c r="Y264" s="21">
        <f t="shared" si="20"/>
        <v>6.4000000000000001E-2</v>
      </c>
      <c r="Z264" s="21">
        <v>0.41099999999999998</v>
      </c>
      <c r="AA264" s="22">
        <v>5.1609728782101898E-2</v>
      </c>
      <c r="AB264">
        <f t="shared" si="21"/>
        <v>119</v>
      </c>
      <c r="AC264">
        <f t="shared" si="22"/>
        <v>0</v>
      </c>
      <c r="AD264">
        <f t="shared" si="23"/>
        <v>0</v>
      </c>
      <c r="AE264">
        <f>'TP Factors'!$D$5</f>
        <v>0.88209793191670816</v>
      </c>
      <c r="AF264">
        <f t="shared" si="24"/>
        <v>0</v>
      </c>
    </row>
    <row r="265" spans="1:32">
      <c r="A265" s="17" t="s">
        <v>56</v>
      </c>
      <c r="B265" s="17">
        <v>14</v>
      </c>
      <c r="C265" s="17" t="s">
        <v>57</v>
      </c>
      <c r="D265" s="18">
        <v>33.47</v>
      </c>
      <c r="E265" s="17" t="s">
        <v>58</v>
      </c>
      <c r="F265" s="17">
        <v>3456</v>
      </c>
      <c r="G265" s="19">
        <v>0</v>
      </c>
      <c r="H265" s="17" t="s">
        <v>59</v>
      </c>
      <c r="I265" s="17" t="s">
        <v>60</v>
      </c>
      <c r="J265" s="17">
        <v>11</v>
      </c>
      <c r="K265" s="20">
        <v>39.174594850699997</v>
      </c>
      <c r="L265" s="20">
        <v>72.703145335599999</v>
      </c>
      <c r="M265" s="18">
        <v>0</v>
      </c>
      <c r="N265" s="18">
        <v>0</v>
      </c>
      <c r="O265" s="17">
        <v>40012</v>
      </c>
      <c r="P265" s="17">
        <v>39039</v>
      </c>
      <c r="Q265" s="21">
        <v>40012</v>
      </c>
      <c r="R265" s="21">
        <v>3100</v>
      </c>
      <c r="S265" s="17" t="s">
        <v>61</v>
      </c>
      <c r="T265" s="21">
        <v>54.65</v>
      </c>
      <c r="U265" s="21">
        <v>1</v>
      </c>
      <c r="V265" s="21">
        <v>1.2</v>
      </c>
      <c r="W265" s="21">
        <v>6.4000000000000001E-2</v>
      </c>
      <c r="X265" s="21">
        <f t="shared" si="20"/>
        <v>1.2</v>
      </c>
      <c r="Y265" s="21">
        <f t="shared" si="20"/>
        <v>6.4000000000000001E-2</v>
      </c>
      <c r="Z265" s="21">
        <v>0.41099999999999998</v>
      </c>
      <c r="AA265" s="22">
        <v>1.5867232928613499E-3</v>
      </c>
      <c r="AB265">
        <f t="shared" si="21"/>
        <v>4</v>
      </c>
      <c r="AC265">
        <f t="shared" si="22"/>
        <v>0</v>
      </c>
      <c r="AD265">
        <f t="shared" si="23"/>
        <v>0</v>
      </c>
      <c r="AE265">
        <f>'TP Factors'!$D$5</f>
        <v>0.88209793191670816</v>
      </c>
      <c r="AF265">
        <f t="shared" si="24"/>
        <v>0</v>
      </c>
    </row>
    <row r="266" spans="1:32">
      <c r="A266" s="17" t="s">
        <v>56</v>
      </c>
      <c r="B266" s="17">
        <v>14</v>
      </c>
      <c r="C266" s="17" t="s">
        <v>57</v>
      </c>
      <c r="D266" s="18">
        <v>33.47</v>
      </c>
      <c r="E266" s="17" t="s">
        <v>58</v>
      </c>
      <c r="F266" s="17">
        <v>3456</v>
      </c>
      <c r="G266" s="19">
        <v>0</v>
      </c>
      <c r="H266" s="17" t="s">
        <v>59</v>
      </c>
      <c r="I266" s="17" t="s">
        <v>60</v>
      </c>
      <c r="J266" s="17">
        <v>1262</v>
      </c>
      <c r="K266" s="20">
        <v>381.10214835300002</v>
      </c>
      <c r="L266" s="20">
        <v>7998.4861815499999</v>
      </c>
      <c r="M266" s="18">
        <v>0</v>
      </c>
      <c r="N266" s="18">
        <v>0</v>
      </c>
      <c r="O266" s="17">
        <v>40018</v>
      </c>
      <c r="P266" s="17">
        <v>39045</v>
      </c>
      <c r="Q266" s="21">
        <v>40018</v>
      </c>
      <c r="R266" s="21">
        <v>3100</v>
      </c>
      <c r="S266" s="17" t="s">
        <v>69</v>
      </c>
      <c r="T266" s="21">
        <v>54.65</v>
      </c>
      <c r="U266" s="21">
        <v>1</v>
      </c>
      <c r="V266" s="21">
        <v>1.2</v>
      </c>
      <c r="W266" s="21">
        <v>6.4000000000000001E-2</v>
      </c>
      <c r="X266" s="21">
        <f t="shared" si="20"/>
        <v>1.2</v>
      </c>
      <c r="Y266" s="21">
        <f t="shared" si="20"/>
        <v>6.4000000000000001E-2</v>
      </c>
      <c r="Z266" s="21">
        <v>0.41099999999999998</v>
      </c>
      <c r="AA266" s="22">
        <v>6.1735829591011399E-2</v>
      </c>
      <c r="AB266">
        <f t="shared" si="21"/>
        <v>143</v>
      </c>
      <c r="AC266">
        <f t="shared" si="22"/>
        <v>0</v>
      </c>
      <c r="AD266">
        <f t="shared" si="23"/>
        <v>0</v>
      </c>
      <c r="AE266">
        <f>'TP Factors'!$D$5</f>
        <v>0.88209793191670816</v>
      </c>
      <c r="AF266">
        <f t="shared" si="24"/>
        <v>0</v>
      </c>
    </row>
    <row r="267" spans="1:32">
      <c r="A267" s="17" t="s">
        <v>56</v>
      </c>
      <c r="B267" s="17">
        <v>14</v>
      </c>
      <c r="C267" s="17" t="s">
        <v>57</v>
      </c>
      <c r="D267" s="18">
        <v>33.47</v>
      </c>
      <c r="E267" s="17" t="s">
        <v>58</v>
      </c>
      <c r="F267" s="17">
        <v>3456</v>
      </c>
      <c r="G267" s="19">
        <v>30.5</v>
      </c>
      <c r="H267" s="17" t="s">
        <v>59</v>
      </c>
      <c r="I267" s="17" t="s">
        <v>60</v>
      </c>
      <c r="J267" s="17">
        <v>28</v>
      </c>
      <c r="K267" s="20">
        <v>201.57632347399999</v>
      </c>
      <c r="L267" s="20">
        <v>175.52768379599999</v>
      </c>
      <c r="M267" s="18">
        <v>0.05</v>
      </c>
      <c r="N267" s="18">
        <v>0.01</v>
      </c>
      <c r="O267" s="17">
        <v>40019</v>
      </c>
      <c r="P267" s="17">
        <v>39046</v>
      </c>
      <c r="Q267" s="21">
        <v>40019</v>
      </c>
      <c r="R267" s="21">
        <v>3100</v>
      </c>
      <c r="S267" s="17" t="s">
        <v>69</v>
      </c>
      <c r="T267" s="21">
        <v>54.65</v>
      </c>
      <c r="U267" s="21">
        <v>1</v>
      </c>
      <c r="V267" s="21">
        <v>1.2</v>
      </c>
      <c r="W267" s="21">
        <v>6.4000000000000001E-2</v>
      </c>
      <c r="X267" s="21">
        <f t="shared" si="20"/>
        <v>1.2</v>
      </c>
      <c r="Y267" s="21">
        <f t="shared" si="20"/>
        <v>6.4000000000000001E-2</v>
      </c>
      <c r="Z267" s="21">
        <v>0.41099999999999998</v>
      </c>
      <c r="AA267" s="22">
        <v>7.3053026846264697E-3</v>
      </c>
      <c r="AB267">
        <f t="shared" si="21"/>
        <v>17</v>
      </c>
      <c r="AC267">
        <f t="shared" si="22"/>
        <v>0</v>
      </c>
      <c r="AD267">
        <f t="shared" si="23"/>
        <v>0</v>
      </c>
      <c r="AE267">
        <f>'TP Factors'!$D$5</f>
        <v>0.88209793191670816</v>
      </c>
      <c r="AF267">
        <f t="shared" si="24"/>
        <v>0</v>
      </c>
    </row>
    <row r="268" spans="1:32">
      <c r="A268" s="17" t="s">
        <v>56</v>
      </c>
      <c r="B268" s="17">
        <v>14</v>
      </c>
      <c r="C268" s="17" t="s">
        <v>57</v>
      </c>
      <c r="D268" s="18">
        <v>33.47</v>
      </c>
      <c r="E268" s="17" t="s">
        <v>58</v>
      </c>
      <c r="F268" s="17">
        <v>3456</v>
      </c>
      <c r="G268" s="19">
        <v>30.5</v>
      </c>
      <c r="H268" s="17" t="s">
        <v>59</v>
      </c>
      <c r="I268" s="17" t="s">
        <v>60</v>
      </c>
      <c r="J268" s="17">
        <v>1115</v>
      </c>
      <c r="K268" s="20">
        <v>647.70735331699996</v>
      </c>
      <c r="L268" s="20">
        <v>7093.7946160299998</v>
      </c>
      <c r="M268" s="18">
        <v>2.14</v>
      </c>
      <c r="N268" s="18">
        <v>0.56000000000000005</v>
      </c>
      <c r="O268" s="17">
        <v>40020</v>
      </c>
      <c r="P268" s="17">
        <v>39047</v>
      </c>
      <c r="Q268" s="21">
        <v>40020</v>
      </c>
      <c r="R268" s="21">
        <v>3100</v>
      </c>
      <c r="S268" s="17" t="s">
        <v>69</v>
      </c>
      <c r="T268" s="21">
        <v>54.65</v>
      </c>
      <c r="U268" s="21">
        <v>1</v>
      </c>
      <c r="V268" s="21">
        <v>1.2</v>
      </c>
      <c r="W268" s="21">
        <v>6.4000000000000001E-2</v>
      </c>
      <c r="X268" s="21">
        <f t="shared" si="20"/>
        <v>1.2</v>
      </c>
      <c r="Y268" s="21">
        <f t="shared" si="20"/>
        <v>6.4000000000000001E-2</v>
      </c>
      <c r="Z268" s="21">
        <v>0.41099999999999998</v>
      </c>
      <c r="AA268" s="22">
        <v>1.47299945032232</v>
      </c>
      <c r="AB268">
        <f t="shared" si="21"/>
        <v>3401</v>
      </c>
      <c r="AC268">
        <f t="shared" si="22"/>
        <v>9</v>
      </c>
      <c r="AD268">
        <f t="shared" si="23"/>
        <v>0.5</v>
      </c>
      <c r="AE268">
        <f>'TP Factors'!$D$5</f>
        <v>0.88209793191670816</v>
      </c>
      <c r="AF268">
        <f t="shared" si="24"/>
        <v>0.4</v>
      </c>
    </row>
    <row r="269" spans="1:32">
      <c r="A269" s="17" t="s">
        <v>56</v>
      </c>
      <c r="B269" s="17">
        <v>14</v>
      </c>
      <c r="C269" s="17" t="s">
        <v>57</v>
      </c>
      <c r="D269" s="18">
        <v>33.47</v>
      </c>
      <c r="E269" s="17" t="s">
        <v>58</v>
      </c>
      <c r="F269" s="17">
        <v>3456</v>
      </c>
      <c r="G269" s="19">
        <v>0</v>
      </c>
      <c r="H269" s="17" t="s">
        <v>59</v>
      </c>
      <c r="I269" s="17" t="s">
        <v>60</v>
      </c>
      <c r="J269" s="17">
        <v>13</v>
      </c>
      <c r="K269" s="20">
        <v>41.548859385100002</v>
      </c>
      <c r="L269" s="20">
        <v>79.645517433600006</v>
      </c>
      <c r="M269" s="18">
        <v>0</v>
      </c>
      <c r="N269" s="18">
        <v>0</v>
      </c>
      <c r="O269" s="17">
        <v>40030</v>
      </c>
      <c r="P269" s="17">
        <v>39057</v>
      </c>
      <c r="Q269" s="21">
        <v>40030</v>
      </c>
      <c r="R269" s="21">
        <v>3100</v>
      </c>
      <c r="S269" s="17" t="s">
        <v>61</v>
      </c>
      <c r="T269" s="21">
        <v>54.65</v>
      </c>
      <c r="U269" s="21">
        <v>1</v>
      </c>
      <c r="V269" s="21">
        <v>1.2</v>
      </c>
      <c r="W269" s="21">
        <v>6.4000000000000001E-2</v>
      </c>
      <c r="X269" s="21">
        <f t="shared" si="20"/>
        <v>1.2</v>
      </c>
      <c r="Y269" s="21">
        <f t="shared" si="20"/>
        <v>6.4000000000000001E-2</v>
      </c>
      <c r="Z269" s="21">
        <v>0.41099999999999998</v>
      </c>
      <c r="AA269" s="22">
        <v>1.9680757245711999E-2</v>
      </c>
      <c r="AB269">
        <f t="shared" si="21"/>
        <v>45</v>
      </c>
      <c r="AC269">
        <f t="shared" si="22"/>
        <v>0</v>
      </c>
      <c r="AD269">
        <f t="shared" si="23"/>
        <v>0</v>
      </c>
      <c r="AE269">
        <f>'TP Factors'!$D$5</f>
        <v>0.88209793191670816</v>
      </c>
      <c r="AF269">
        <f t="shared" si="24"/>
        <v>0</v>
      </c>
    </row>
    <row r="270" spans="1:32">
      <c r="A270" s="17" t="s">
        <v>56</v>
      </c>
      <c r="B270" s="17">
        <v>14</v>
      </c>
      <c r="C270" s="17" t="s">
        <v>57</v>
      </c>
      <c r="D270" s="18">
        <v>33.47</v>
      </c>
      <c r="E270" s="17" t="s">
        <v>58</v>
      </c>
      <c r="F270" s="17">
        <v>3456</v>
      </c>
      <c r="G270" s="19">
        <v>0</v>
      </c>
      <c r="H270" s="17" t="s">
        <v>59</v>
      </c>
      <c r="I270" s="17" t="s">
        <v>60</v>
      </c>
      <c r="J270" s="17">
        <v>1650</v>
      </c>
      <c r="K270" s="20">
        <v>430.48921224399999</v>
      </c>
      <c r="L270" s="20">
        <v>10457.1455496</v>
      </c>
      <c r="M270" s="18">
        <v>0</v>
      </c>
      <c r="N270" s="18">
        <v>0</v>
      </c>
      <c r="O270" s="17">
        <v>40037</v>
      </c>
      <c r="P270" s="17">
        <v>39064</v>
      </c>
      <c r="Q270" s="21">
        <v>40037</v>
      </c>
      <c r="R270" s="21">
        <v>3100</v>
      </c>
      <c r="S270" s="17" t="s">
        <v>74</v>
      </c>
      <c r="T270" s="21">
        <v>54.65</v>
      </c>
      <c r="U270" s="21">
        <v>1</v>
      </c>
      <c r="V270" s="21">
        <v>1.2</v>
      </c>
      <c r="W270" s="21">
        <v>6.4000000000000001E-2</v>
      </c>
      <c r="X270" s="21">
        <f t="shared" si="20"/>
        <v>1.2</v>
      </c>
      <c r="Y270" s="21">
        <f t="shared" si="20"/>
        <v>6.4000000000000001E-2</v>
      </c>
      <c r="Z270" s="21">
        <v>0.41099999999999998</v>
      </c>
      <c r="AA270" s="22">
        <v>0.101792363792407</v>
      </c>
      <c r="AB270">
        <f t="shared" si="21"/>
        <v>235</v>
      </c>
      <c r="AC270">
        <f t="shared" si="22"/>
        <v>1</v>
      </c>
      <c r="AD270">
        <f t="shared" si="23"/>
        <v>0</v>
      </c>
      <c r="AE270">
        <f>'TP Factors'!$D$5</f>
        <v>0.88209793191670816</v>
      </c>
      <c r="AF270">
        <f t="shared" si="24"/>
        <v>0</v>
      </c>
    </row>
    <row r="271" spans="1:32">
      <c r="A271" s="17" t="s">
        <v>56</v>
      </c>
      <c r="B271" s="17">
        <v>14</v>
      </c>
      <c r="C271" s="17" t="s">
        <v>57</v>
      </c>
      <c r="D271" s="18">
        <v>33.47</v>
      </c>
      <c r="E271" s="17" t="s">
        <v>58</v>
      </c>
      <c r="F271" s="17">
        <v>3456</v>
      </c>
      <c r="G271" s="19">
        <v>0</v>
      </c>
      <c r="H271" s="17" t="s">
        <v>59</v>
      </c>
      <c r="I271" s="17" t="s">
        <v>60</v>
      </c>
      <c r="J271" s="17">
        <v>8</v>
      </c>
      <c r="K271" s="20">
        <v>73.2819086863</v>
      </c>
      <c r="L271" s="20">
        <v>48.537951521399997</v>
      </c>
      <c r="M271" s="18">
        <v>0</v>
      </c>
      <c r="N271" s="18">
        <v>0</v>
      </c>
      <c r="O271" s="17">
        <v>40051</v>
      </c>
      <c r="P271" s="17">
        <v>39078</v>
      </c>
      <c r="Q271" s="21">
        <v>40051</v>
      </c>
      <c r="R271" s="21">
        <v>3100</v>
      </c>
      <c r="S271" s="17" t="s">
        <v>61</v>
      </c>
      <c r="T271" s="21">
        <v>54.65</v>
      </c>
      <c r="U271" s="21">
        <v>1</v>
      </c>
      <c r="V271" s="21">
        <v>1.2</v>
      </c>
      <c r="W271" s="21">
        <v>6.4000000000000001E-2</v>
      </c>
      <c r="X271" s="21">
        <f t="shared" si="20"/>
        <v>1.2</v>
      </c>
      <c r="Y271" s="21">
        <f t="shared" si="20"/>
        <v>6.4000000000000001E-2</v>
      </c>
      <c r="Z271" s="21">
        <v>0.41099999999999998</v>
      </c>
      <c r="AA271" s="22">
        <v>7.1044508116335902E-3</v>
      </c>
      <c r="AB271">
        <f t="shared" si="21"/>
        <v>16</v>
      </c>
      <c r="AC271">
        <f t="shared" si="22"/>
        <v>0</v>
      </c>
      <c r="AD271">
        <f t="shared" si="23"/>
        <v>0</v>
      </c>
      <c r="AE271">
        <f>'TP Factors'!$D$5</f>
        <v>0.88209793191670816</v>
      </c>
      <c r="AF271">
        <f t="shared" si="24"/>
        <v>0</v>
      </c>
    </row>
    <row r="272" spans="1:32">
      <c r="A272" s="17" t="s">
        <v>56</v>
      </c>
      <c r="B272" s="17">
        <v>14</v>
      </c>
      <c r="C272" s="17" t="s">
        <v>57</v>
      </c>
      <c r="D272" s="18">
        <v>33.47</v>
      </c>
      <c r="E272" s="17" t="s">
        <v>58</v>
      </c>
      <c r="F272" s="17">
        <v>3456</v>
      </c>
      <c r="G272" s="19">
        <v>0</v>
      </c>
      <c r="H272" s="17" t="s">
        <v>59</v>
      </c>
      <c r="I272" s="17" t="s">
        <v>60</v>
      </c>
      <c r="J272" s="17">
        <v>3</v>
      </c>
      <c r="K272" s="20">
        <v>25.1649693303</v>
      </c>
      <c r="L272" s="20">
        <v>19.337565960199999</v>
      </c>
      <c r="M272" s="18">
        <v>0</v>
      </c>
      <c r="N272" s="18">
        <v>0</v>
      </c>
      <c r="O272" s="17">
        <v>40117</v>
      </c>
      <c r="P272" s="17">
        <v>39144</v>
      </c>
      <c r="Q272" s="21">
        <v>40117</v>
      </c>
      <c r="R272" s="21">
        <v>3100</v>
      </c>
      <c r="S272" s="17" t="s">
        <v>61</v>
      </c>
      <c r="T272" s="21">
        <v>54.65</v>
      </c>
      <c r="U272" s="21">
        <v>1</v>
      </c>
      <c r="V272" s="21">
        <v>1.2</v>
      </c>
      <c r="W272" s="21">
        <v>6.4000000000000001E-2</v>
      </c>
      <c r="X272" s="21">
        <f t="shared" si="20"/>
        <v>1.2</v>
      </c>
      <c r="Y272" s="21">
        <f t="shared" si="20"/>
        <v>6.4000000000000001E-2</v>
      </c>
      <c r="Z272" s="21">
        <v>0.41099999999999998</v>
      </c>
      <c r="AA272" s="22">
        <v>2.7049534736077502E-3</v>
      </c>
      <c r="AB272">
        <f t="shared" si="21"/>
        <v>6</v>
      </c>
      <c r="AC272">
        <f t="shared" si="22"/>
        <v>0</v>
      </c>
      <c r="AD272">
        <f t="shared" si="23"/>
        <v>0</v>
      </c>
      <c r="AE272">
        <f>'TP Factors'!$D$5</f>
        <v>0.88209793191670816</v>
      </c>
      <c r="AF272">
        <f t="shared" si="24"/>
        <v>0</v>
      </c>
    </row>
    <row r="273" spans="1:32">
      <c r="A273" s="17" t="s">
        <v>56</v>
      </c>
      <c r="B273" s="17">
        <v>14</v>
      </c>
      <c r="C273" s="17" t="s">
        <v>57</v>
      </c>
      <c r="D273" s="18">
        <v>33.47</v>
      </c>
      <c r="E273" s="17" t="s">
        <v>58</v>
      </c>
      <c r="F273" s="17">
        <v>3456</v>
      </c>
      <c r="G273" s="19">
        <v>0</v>
      </c>
      <c r="H273" s="17" t="s">
        <v>59</v>
      </c>
      <c r="I273" s="17" t="s">
        <v>60</v>
      </c>
      <c r="J273" s="17">
        <v>24</v>
      </c>
      <c r="K273" s="20">
        <v>87.048042420900003</v>
      </c>
      <c r="L273" s="20">
        <v>149.780592197</v>
      </c>
      <c r="M273" s="18">
        <v>0</v>
      </c>
      <c r="N273" s="18">
        <v>0</v>
      </c>
      <c r="O273" s="17">
        <v>40122</v>
      </c>
      <c r="P273" s="17">
        <v>39149</v>
      </c>
      <c r="Q273" s="21">
        <v>40122</v>
      </c>
      <c r="R273" s="21">
        <v>3100</v>
      </c>
      <c r="S273" s="17" t="s">
        <v>61</v>
      </c>
      <c r="T273" s="21">
        <v>54.65</v>
      </c>
      <c r="U273" s="21">
        <v>1</v>
      </c>
      <c r="V273" s="21">
        <v>1.2</v>
      </c>
      <c r="W273" s="21">
        <v>6.4000000000000001E-2</v>
      </c>
      <c r="X273" s="21">
        <f t="shared" si="20"/>
        <v>1.2</v>
      </c>
      <c r="Y273" s="21">
        <f t="shared" si="20"/>
        <v>6.4000000000000001E-2</v>
      </c>
      <c r="Z273" s="21">
        <v>0.41099999999999998</v>
      </c>
      <c r="AA273" s="22">
        <v>3.8957972083675002E-4</v>
      </c>
      <c r="AB273">
        <f t="shared" si="21"/>
        <v>1</v>
      </c>
      <c r="AC273">
        <f t="shared" si="22"/>
        <v>0</v>
      </c>
      <c r="AD273">
        <f t="shared" si="23"/>
        <v>0</v>
      </c>
      <c r="AE273">
        <f>'TP Factors'!$D$5</f>
        <v>0.88209793191670816</v>
      </c>
      <c r="AF273">
        <f t="shared" si="24"/>
        <v>0</v>
      </c>
    </row>
    <row r="274" spans="1:32">
      <c r="A274" s="17" t="s">
        <v>56</v>
      </c>
      <c r="B274" s="17">
        <v>14</v>
      </c>
      <c r="C274" s="17" t="s">
        <v>57</v>
      </c>
      <c r="D274" s="18">
        <v>33.47</v>
      </c>
      <c r="E274" s="17" t="s">
        <v>58</v>
      </c>
      <c r="F274" s="17">
        <v>3456</v>
      </c>
      <c r="G274" s="19">
        <v>30.5</v>
      </c>
      <c r="H274" s="17" t="s">
        <v>59</v>
      </c>
      <c r="I274" s="17" t="s">
        <v>60</v>
      </c>
      <c r="J274" s="17">
        <v>379</v>
      </c>
      <c r="K274" s="20">
        <v>492.86435619399998</v>
      </c>
      <c r="L274" s="20">
        <v>2555.5545942200001</v>
      </c>
      <c r="M274" s="18">
        <v>0.73</v>
      </c>
      <c r="N274" s="18">
        <v>0.19</v>
      </c>
      <c r="O274" s="17">
        <v>40123</v>
      </c>
      <c r="P274" s="17">
        <v>39150</v>
      </c>
      <c r="Q274" s="21">
        <v>40123</v>
      </c>
      <c r="R274" s="21">
        <v>3100</v>
      </c>
      <c r="S274" s="17" t="s">
        <v>74</v>
      </c>
      <c r="T274" s="21">
        <v>54.65</v>
      </c>
      <c r="U274" s="21">
        <v>1</v>
      </c>
      <c r="V274" s="21">
        <v>1.2</v>
      </c>
      <c r="W274" s="21">
        <v>6.4000000000000001E-2</v>
      </c>
      <c r="X274" s="21">
        <f t="shared" si="20"/>
        <v>1.2</v>
      </c>
      <c r="Y274" s="21">
        <f t="shared" si="20"/>
        <v>6.4000000000000001E-2</v>
      </c>
      <c r="Z274" s="21">
        <v>0.41099999999999998</v>
      </c>
      <c r="AA274" s="22">
        <v>0.154976721944587</v>
      </c>
      <c r="AB274">
        <f t="shared" si="21"/>
        <v>358</v>
      </c>
      <c r="AC274">
        <f t="shared" si="22"/>
        <v>1</v>
      </c>
      <c r="AD274">
        <f t="shared" si="23"/>
        <v>0.1</v>
      </c>
      <c r="AE274">
        <f>'TP Factors'!$D$5</f>
        <v>0.88209793191670816</v>
      </c>
      <c r="AF274">
        <f t="shared" si="24"/>
        <v>0.1</v>
      </c>
    </row>
    <row r="275" spans="1:32">
      <c r="A275" s="17" t="s">
        <v>56</v>
      </c>
      <c r="B275" s="17">
        <v>14</v>
      </c>
      <c r="C275" s="17" t="s">
        <v>57</v>
      </c>
      <c r="D275" s="18">
        <v>33.47</v>
      </c>
      <c r="E275" s="17" t="s">
        <v>58</v>
      </c>
      <c r="F275" s="17">
        <v>3456</v>
      </c>
      <c r="G275" s="19">
        <v>0</v>
      </c>
      <c r="H275" s="17" t="s">
        <v>59</v>
      </c>
      <c r="I275" s="17" t="s">
        <v>60</v>
      </c>
      <c r="J275" s="17">
        <v>29</v>
      </c>
      <c r="K275" s="20">
        <v>85.511787742699994</v>
      </c>
      <c r="L275" s="20">
        <v>186.71578765800001</v>
      </c>
      <c r="M275" s="18">
        <v>0</v>
      </c>
      <c r="N275" s="18">
        <v>0</v>
      </c>
      <c r="O275" s="17">
        <v>40136</v>
      </c>
      <c r="P275" s="17">
        <v>39163</v>
      </c>
      <c r="Q275" s="21">
        <v>40136</v>
      </c>
      <c r="R275" s="21">
        <v>3100</v>
      </c>
      <c r="S275" s="17" t="s">
        <v>61</v>
      </c>
      <c r="T275" s="21">
        <v>54.65</v>
      </c>
      <c r="U275" s="21">
        <v>1</v>
      </c>
      <c r="V275" s="21">
        <v>1.2</v>
      </c>
      <c r="W275" s="21">
        <v>6.4000000000000001E-2</v>
      </c>
      <c r="X275" s="21">
        <f t="shared" si="20"/>
        <v>1.2</v>
      </c>
      <c r="Y275" s="21">
        <f t="shared" si="20"/>
        <v>6.4000000000000001E-2</v>
      </c>
      <c r="Z275" s="21">
        <v>0.41099999999999998</v>
      </c>
      <c r="AA275" s="22">
        <v>4.6138291377861899E-2</v>
      </c>
      <c r="AB275">
        <f t="shared" si="21"/>
        <v>107</v>
      </c>
      <c r="AC275">
        <f t="shared" si="22"/>
        <v>0</v>
      </c>
      <c r="AD275">
        <f t="shared" si="23"/>
        <v>0</v>
      </c>
      <c r="AE275">
        <f>'TP Factors'!$D$5</f>
        <v>0.88209793191670816</v>
      </c>
      <c r="AF275">
        <f t="shared" si="24"/>
        <v>0</v>
      </c>
    </row>
    <row r="276" spans="1:32">
      <c r="A276" s="17" t="s">
        <v>56</v>
      </c>
      <c r="B276" s="17">
        <v>14</v>
      </c>
      <c r="C276" s="17" t="s">
        <v>57</v>
      </c>
      <c r="D276" s="18">
        <v>33.47</v>
      </c>
      <c r="E276" s="17" t="s">
        <v>58</v>
      </c>
      <c r="F276" s="17">
        <v>3456</v>
      </c>
      <c r="G276" s="19">
        <v>30.5</v>
      </c>
      <c r="H276" s="17" t="s">
        <v>59</v>
      </c>
      <c r="I276" s="17" t="s">
        <v>60</v>
      </c>
      <c r="J276" s="17">
        <v>2</v>
      </c>
      <c r="K276" s="20">
        <v>21.897419996899998</v>
      </c>
      <c r="L276" s="20">
        <v>10.302384953100001</v>
      </c>
      <c r="M276" s="18">
        <v>0</v>
      </c>
      <c r="N276" s="18">
        <v>0</v>
      </c>
      <c r="O276" s="17">
        <v>40137</v>
      </c>
      <c r="P276" s="17">
        <v>39164</v>
      </c>
      <c r="Q276" s="21">
        <v>40137</v>
      </c>
      <c r="R276" s="21">
        <v>3100</v>
      </c>
      <c r="S276" s="17" t="s">
        <v>69</v>
      </c>
      <c r="T276" s="21">
        <v>54.65</v>
      </c>
      <c r="U276" s="21">
        <v>1</v>
      </c>
      <c r="V276" s="21">
        <v>1.2</v>
      </c>
      <c r="W276" s="21">
        <v>6.4000000000000001E-2</v>
      </c>
      <c r="X276" s="21">
        <f t="shared" si="20"/>
        <v>1.2</v>
      </c>
      <c r="Y276" s="21">
        <f t="shared" si="20"/>
        <v>6.4000000000000001E-2</v>
      </c>
      <c r="Z276" s="21">
        <v>0.41099999999999998</v>
      </c>
      <c r="AA276" s="22">
        <v>2.5457645798549699E-3</v>
      </c>
      <c r="AB276">
        <f t="shared" si="21"/>
        <v>6</v>
      </c>
      <c r="AC276">
        <f t="shared" si="22"/>
        <v>0</v>
      </c>
      <c r="AD276">
        <f t="shared" si="23"/>
        <v>0</v>
      </c>
      <c r="AE276">
        <f>'TP Factors'!$D$5</f>
        <v>0.88209793191670816</v>
      </c>
      <c r="AF276">
        <f t="shared" si="24"/>
        <v>0</v>
      </c>
    </row>
    <row r="277" spans="1:32">
      <c r="A277" s="17" t="s">
        <v>56</v>
      </c>
      <c r="B277" s="17">
        <v>14</v>
      </c>
      <c r="C277" s="17" t="s">
        <v>57</v>
      </c>
      <c r="D277" s="18">
        <v>33.47</v>
      </c>
      <c r="E277" s="17" t="s">
        <v>58</v>
      </c>
      <c r="F277" s="17">
        <v>3456</v>
      </c>
      <c r="G277" s="19">
        <v>0</v>
      </c>
      <c r="H277" s="17" t="s">
        <v>59</v>
      </c>
      <c r="I277" s="17" t="s">
        <v>60</v>
      </c>
      <c r="J277" s="17">
        <v>157</v>
      </c>
      <c r="K277" s="20">
        <v>122.733366041</v>
      </c>
      <c r="L277" s="20">
        <v>992.52896316800002</v>
      </c>
      <c r="M277" s="18">
        <v>0</v>
      </c>
      <c r="N277" s="18">
        <v>0</v>
      </c>
      <c r="O277" s="17">
        <v>40138</v>
      </c>
      <c r="P277" s="17">
        <v>39165</v>
      </c>
      <c r="Q277" s="21">
        <v>40138</v>
      </c>
      <c r="R277" s="21">
        <v>3100</v>
      </c>
      <c r="S277" s="17" t="s">
        <v>69</v>
      </c>
      <c r="T277" s="21">
        <v>54.65</v>
      </c>
      <c r="U277" s="21">
        <v>1</v>
      </c>
      <c r="V277" s="21">
        <v>1.2</v>
      </c>
      <c r="W277" s="21">
        <v>6.4000000000000001E-2</v>
      </c>
      <c r="X277" s="21">
        <f t="shared" si="20"/>
        <v>1.2</v>
      </c>
      <c r="Y277" s="21">
        <f t="shared" si="20"/>
        <v>6.4000000000000001E-2</v>
      </c>
      <c r="Z277" s="21">
        <v>0.41099999999999998</v>
      </c>
      <c r="AA277" s="22">
        <v>0.24525826702895601</v>
      </c>
      <c r="AB277">
        <f t="shared" si="21"/>
        <v>566</v>
      </c>
      <c r="AC277">
        <f t="shared" si="22"/>
        <v>1</v>
      </c>
      <c r="AD277">
        <f t="shared" si="23"/>
        <v>0.1</v>
      </c>
      <c r="AE277">
        <f>'TP Factors'!$D$5</f>
        <v>0.88209793191670816</v>
      </c>
      <c r="AF277">
        <f t="shared" si="24"/>
        <v>0.1</v>
      </c>
    </row>
    <row r="278" spans="1:32">
      <c r="A278" s="17" t="s">
        <v>56</v>
      </c>
      <c r="B278" s="17">
        <v>14</v>
      </c>
      <c r="C278" s="17" t="s">
        <v>57</v>
      </c>
      <c r="D278" s="18">
        <v>33.47</v>
      </c>
      <c r="E278" s="17" t="s">
        <v>58</v>
      </c>
      <c r="F278" s="17">
        <v>3456</v>
      </c>
      <c r="G278" s="19">
        <v>0</v>
      </c>
      <c r="H278" s="17" t="s">
        <v>59</v>
      </c>
      <c r="I278" s="17" t="s">
        <v>60</v>
      </c>
      <c r="J278" s="17">
        <v>1</v>
      </c>
      <c r="K278" s="20">
        <v>12.5580114238</v>
      </c>
      <c r="L278" s="20">
        <v>4.7190277407599996</v>
      </c>
      <c r="M278" s="18">
        <v>0</v>
      </c>
      <c r="N278" s="18">
        <v>0</v>
      </c>
      <c r="O278" s="17">
        <v>40149</v>
      </c>
      <c r="P278" s="17">
        <v>39176</v>
      </c>
      <c r="Q278" s="21">
        <v>40149</v>
      </c>
      <c r="R278" s="21">
        <v>3100</v>
      </c>
      <c r="S278" s="17" t="s">
        <v>61</v>
      </c>
      <c r="T278" s="21">
        <v>54.65</v>
      </c>
      <c r="U278" s="21">
        <v>1</v>
      </c>
      <c r="V278" s="21">
        <v>1.2</v>
      </c>
      <c r="W278" s="21">
        <v>6.4000000000000001E-2</v>
      </c>
      <c r="X278" s="21">
        <f t="shared" si="20"/>
        <v>1.2</v>
      </c>
      <c r="Y278" s="21">
        <f t="shared" si="20"/>
        <v>6.4000000000000001E-2</v>
      </c>
      <c r="Z278" s="21">
        <v>0.41099999999999998</v>
      </c>
      <c r="AA278" s="22">
        <v>1.1660924859657701E-3</v>
      </c>
      <c r="AB278">
        <f t="shared" si="21"/>
        <v>3</v>
      </c>
      <c r="AC278">
        <f t="shared" si="22"/>
        <v>0</v>
      </c>
      <c r="AD278">
        <f t="shared" si="23"/>
        <v>0</v>
      </c>
      <c r="AE278">
        <f>'TP Factors'!$D$5</f>
        <v>0.88209793191670816</v>
      </c>
      <c r="AF278">
        <f t="shared" si="24"/>
        <v>0</v>
      </c>
    </row>
    <row r="279" spans="1:32">
      <c r="A279" s="17" t="s">
        <v>56</v>
      </c>
      <c r="B279" s="17">
        <v>14</v>
      </c>
      <c r="C279" s="17" t="s">
        <v>57</v>
      </c>
      <c r="D279" s="18">
        <v>33.47</v>
      </c>
      <c r="E279" s="17" t="s">
        <v>58</v>
      </c>
      <c r="F279" s="17">
        <v>3456</v>
      </c>
      <c r="G279" s="19">
        <v>30.5</v>
      </c>
      <c r="H279" s="17" t="s">
        <v>59</v>
      </c>
      <c r="I279" s="17" t="s">
        <v>60</v>
      </c>
      <c r="J279" s="17">
        <v>18763</v>
      </c>
      <c r="K279" s="20">
        <v>3019.9281835299998</v>
      </c>
      <c r="L279" s="20">
        <v>134468.757556</v>
      </c>
      <c r="M279" s="18">
        <v>36.020000000000003</v>
      </c>
      <c r="N279" s="18">
        <v>9.49</v>
      </c>
      <c r="O279" s="17">
        <v>39003</v>
      </c>
      <c r="P279" s="17">
        <v>38036</v>
      </c>
      <c r="Q279" s="21">
        <v>39003</v>
      </c>
      <c r="R279" s="21">
        <v>3100</v>
      </c>
      <c r="S279" s="17" t="s">
        <v>61</v>
      </c>
      <c r="T279" s="21">
        <v>54.65</v>
      </c>
      <c r="U279" s="21">
        <v>1</v>
      </c>
      <c r="V279" s="21">
        <v>1.2</v>
      </c>
      <c r="W279" s="21">
        <v>6.4000000000000001E-2</v>
      </c>
      <c r="X279" s="21">
        <f t="shared" si="20"/>
        <v>1.2</v>
      </c>
      <c r="Y279" s="21">
        <f t="shared" si="20"/>
        <v>6.4000000000000001E-2</v>
      </c>
      <c r="Z279" s="21">
        <v>0.41099999999999998</v>
      </c>
      <c r="AA279" s="22">
        <v>4.5916860269291497</v>
      </c>
      <c r="AB279">
        <f t="shared" si="21"/>
        <v>10601</v>
      </c>
      <c r="AC279">
        <f t="shared" si="22"/>
        <v>28</v>
      </c>
      <c r="AD279">
        <f t="shared" si="23"/>
        <v>1.5</v>
      </c>
      <c r="AE279">
        <f>'TP Factors'!$D$5</f>
        <v>0.88209793191670816</v>
      </c>
      <c r="AF279">
        <f t="shared" si="24"/>
        <v>1.3</v>
      </c>
    </row>
    <row r="280" spans="1:32">
      <c r="A280" s="17" t="s">
        <v>56</v>
      </c>
      <c r="B280" s="17">
        <v>14</v>
      </c>
      <c r="C280" s="17" t="s">
        <v>57</v>
      </c>
      <c r="D280" s="18">
        <v>33.47</v>
      </c>
      <c r="E280" s="17" t="s">
        <v>58</v>
      </c>
      <c r="F280" s="17">
        <v>3456</v>
      </c>
      <c r="G280" s="19">
        <v>30.5</v>
      </c>
      <c r="H280" s="17" t="s">
        <v>59</v>
      </c>
      <c r="I280" s="17" t="s">
        <v>60</v>
      </c>
      <c r="J280" s="17">
        <v>38622</v>
      </c>
      <c r="K280" s="20">
        <v>6810.6451211900003</v>
      </c>
      <c r="L280" s="20">
        <v>276789.69302300003</v>
      </c>
      <c r="M280" s="18">
        <v>74.150000000000006</v>
      </c>
      <c r="N280" s="18">
        <v>19.54</v>
      </c>
      <c r="O280" s="17">
        <v>39819</v>
      </c>
      <c r="P280" s="17">
        <v>38846</v>
      </c>
      <c r="Q280" s="21">
        <v>39819</v>
      </c>
      <c r="R280" s="21">
        <v>3100</v>
      </c>
      <c r="S280" s="17" t="s">
        <v>61</v>
      </c>
      <c r="T280" s="21">
        <v>54.65</v>
      </c>
      <c r="U280" s="21">
        <v>1</v>
      </c>
      <c r="V280" s="21">
        <v>1.2</v>
      </c>
      <c r="W280" s="21">
        <v>6.4000000000000001E-2</v>
      </c>
      <c r="X280" s="21">
        <f t="shared" si="20"/>
        <v>1.2</v>
      </c>
      <c r="Y280" s="21">
        <f t="shared" si="20"/>
        <v>6.4000000000000001E-2</v>
      </c>
      <c r="Z280" s="21">
        <v>0.41099999999999998</v>
      </c>
      <c r="AA280" s="22">
        <v>3.2640692839378098</v>
      </c>
      <c r="AB280">
        <f t="shared" si="21"/>
        <v>7536</v>
      </c>
      <c r="AC280">
        <f t="shared" si="22"/>
        <v>20</v>
      </c>
      <c r="AD280">
        <f t="shared" si="23"/>
        <v>1.1000000000000001</v>
      </c>
      <c r="AE280">
        <f>'TP Factors'!$D$5</f>
        <v>0.88209793191670816</v>
      </c>
      <c r="AF280">
        <f t="shared" si="24"/>
        <v>1</v>
      </c>
    </row>
    <row r="281" spans="1:32">
      <c r="A281" s="17" t="s">
        <v>56</v>
      </c>
      <c r="B281" s="17">
        <v>14</v>
      </c>
      <c r="C281" s="17" t="s">
        <v>57</v>
      </c>
      <c r="D281" s="18">
        <v>33.47</v>
      </c>
      <c r="E281" s="17" t="s">
        <v>58</v>
      </c>
      <c r="F281" s="17">
        <v>3456</v>
      </c>
      <c r="G281" s="19">
        <v>30.5</v>
      </c>
      <c r="H281" s="17" t="s">
        <v>59</v>
      </c>
      <c r="I281" s="17" t="s">
        <v>60</v>
      </c>
      <c r="J281" s="17">
        <v>4066</v>
      </c>
      <c r="K281" s="20">
        <v>1510.9261890800001</v>
      </c>
      <c r="L281" s="20">
        <v>25861.658932499999</v>
      </c>
      <c r="M281" s="18">
        <v>7.81</v>
      </c>
      <c r="N281" s="18">
        <v>2.06</v>
      </c>
      <c r="O281" s="17">
        <v>39840</v>
      </c>
      <c r="P281" s="17">
        <v>38867</v>
      </c>
      <c r="Q281" s="21">
        <v>39840</v>
      </c>
      <c r="R281" s="21">
        <v>3100</v>
      </c>
      <c r="S281" s="17" t="s">
        <v>69</v>
      </c>
      <c r="T281" s="21">
        <v>54.65</v>
      </c>
      <c r="U281" s="21">
        <v>1</v>
      </c>
      <c r="V281" s="21">
        <v>1.2</v>
      </c>
      <c r="W281" s="21">
        <v>6.4000000000000001E-2</v>
      </c>
      <c r="X281" s="21">
        <f t="shared" si="20"/>
        <v>1.2</v>
      </c>
      <c r="Y281" s="21">
        <f t="shared" si="20"/>
        <v>6.4000000000000001E-2</v>
      </c>
      <c r="Z281" s="21">
        <v>0.41099999999999998</v>
      </c>
      <c r="AA281" s="22">
        <v>1.0148691183065599</v>
      </c>
      <c r="AB281">
        <f t="shared" si="21"/>
        <v>2343</v>
      </c>
      <c r="AC281">
        <f t="shared" si="22"/>
        <v>6</v>
      </c>
      <c r="AD281">
        <f t="shared" si="23"/>
        <v>0.3</v>
      </c>
      <c r="AE281">
        <f>'TP Factors'!$D$5</f>
        <v>0.88209793191670816</v>
      </c>
      <c r="AF281">
        <f t="shared" si="24"/>
        <v>0.3</v>
      </c>
    </row>
    <row r="282" spans="1:32">
      <c r="A282" s="17" t="s">
        <v>56</v>
      </c>
      <c r="B282" s="17">
        <v>14</v>
      </c>
      <c r="C282" s="17" t="s">
        <v>57</v>
      </c>
      <c r="D282" s="18">
        <v>33.47</v>
      </c>
      <c r="E282" s="17" t="s">
        <v>58</v>
      </c>
      <c r="F282" s="17">
        <v>3456</v>
      </c>
      <c r="G282" s="19">
        <v>0</v>
      </c>
      <c r="H282" s="17" t="s">
        <v>59</v>
      </c>
      <c r="I282" s="17" t="s">
        <v>60</v>
      </c>
      <c r="J282" s="17">
        <v>1944</v>
      </c>
      <c r="K282" s="20">
        <v>793.60015591199999</v>
      </c>
      <c r="L282" s="20">
        <v>12322.083875</v>
      </c>
      <c r="M282" s="18">
        <v>0</v>
      </c>
      <c r="N282" s="18">
        <v>0</v>
      </c>
      <c r="O282" s="17">
        <v>39849</v>
      </c>
      <c r="P282" s="17">
        <v>38876</v>
      </c>
      <c r="Q282" s="21">
        <v>39849</v>
      </c>
      <c r="R282" s="21">
        <v>3100</v>
      </c>
      <c r="S282" s="17" t="s">
        <v>61</v>
      </c>
      <c r="T282" s="21">
        <v>54.65</v>
      </c>
      <c r="U282" s="21">
        <v>1</v>
      </c>
      <c r="V282" s="21">
        <v>1.2</v>
      </c>
      <c r="W282" s="21">
        <v>6.4000000000000001E-2</v>
      </c>
      <c r="X282" s="21">
        <f t="shared" si="20"/>
        <v>1.2</v>
      </c>
      <c r="Y282" s="21">
        <f t="shared" si="20"/>
        <v>6.4000000000000001E-2</v>
      </c>
      <c r="Z282" s="21">
        <v>0.41099999999999998</v>
      </c>
      <c r="AA282" s="22">
        <v>2.5882301835151899E-2</v>
      </c>
      <c r="AB282">
        <f t="shared" si="21"/>
        <v>60</v>
      </c>
      <c r="AC282">
        <f t="shared" si="22"/>
        <v>0</v>
      </c>
      <c r="AD282">
        <f t="shared" si="23"/>
        <v>0</v>
      </c>
      <c r="AE282">
        <f>'TP Factors'!$D$5</f>
        <v>0.88209793191670816</v>
      </c>
      <c r="AF282">
        <f t="shared" si="24"/>
        <v>0</v>
      </c>
    </row>
    <row r="283" spans="1:32">
      <c r="A283" s="17" t="s">
        <v>56</v>
      </c>
      <c r="B283" s="17">
        <v>14</v>
      </c>
      <c r="C283" s="17" t="s">
        <v>57</v>
      </c>
      <c r="D283" s="18">
        <v>33.47</v>
      </c>
      <c r="E283" s="17" t="s">
        <v>58</v>
      </c>
      <c r="F283" s="17">
        <v>3456</v>
      </c>
      <c r="G283" s="19">
        <v>0</v>
      </c>
      <c r="H283" s="17" t="s">
        <v>59</v>
      </c>
      <c r="I283" s="17" t="s">
        <v>60</v>
      </c>
      <c r="J283" s="17">
        <v>723</v>
      </c>
      <c r="K283" s="20">
        <v>268.509791071</v>
      </c>
      <c r="L283" s="20">
        <v>4582.0318617299999</v>
      </c>
      <c r="M283" s="18">
        <v>0</v>
      </c>
      <c r="N283" s="18">
        <v>0</v>
      </c>
      <c r="O283" s="17">
        <v>39853</v>
      </c>
      <c r="P283" s="17">
        <v>38880</v>
      </c>
      <c r="Q283" s="21">
        <v>39853</v>
      </c>
      <c r="R283" s="21">
        <v>3100</v>
      </c>
      <c r="S283" s="17" t="s">
        <v>69</v>
      </c>
      <c r="T283" s="21">
        <v>54.65</v>
      </c>
      <c r="U283" s="21">
        <v>1</v>
      </c>
      <c r="V283" s="21">
        <v>1.2</v>
      </c>
      <c r="W283" s="21">
        <v>6.4000000000000001E-2</v>
      </c>
      <c r="X283" s="21">
        <f t="shared" si="20"/>
        <v>1.2</v>
      </c>
      <c r="Y283" s="21">
        <f t="shared" si="20"/>
        <v>6.4000000000000001E-2</v>
      </c>
      <c r="Z283" s="21">
        <v>0.41099999999999998</v>
      </c>
      <c r="AA283" s="22">
        <v>4.45748284286057E-3</v>
      </c>
      <c r="AB283">
        <f t="shared" si="21"/>
        <v>10</v>
      </c>
      <c r="AC283">
        <f t="shared" si="22"/>
        <v>0</v>
      </c>
      <c r="AD283">
        <f t="shared" si="23"/>
        <v>0</v>
      </c>
      <c r="AE283">
        <f>'TP Factors'!$D$5</f>
        <v>0.88209793191670816</v>
      </c>
      <c r="AF283">
        <f t="shared" si="24"/>
        <v>0</v>
      </c>
    </row>
    <row r="284" spans="1:32">
      <c r="A284" s="17" t="s">
        <v>56</v>
      </c>
      <c r="B284" s="17">
        <v>14</v>
      </c>
      <c r="C284" s="17" t="s">
        <v>57</v>
      </c>
      <c r="D284" s="18">
        <v>33.47</v>
      </c>
      <c r="E284" s="17" t="s">
        <v>58</v>
      </c>
      <c r="F284" s="17">
        <v>3456</v>
      </c>
      <c r="G284" s="19">
        <v>0</v>
      </c>
      <c r="H284" s="17" t="s">
        <v>59</v>
      </c>
      <c r="I284" s="17" t="s">
        <v>60</v>
      </c>
      <c r="J284" s="17">
        <v>3</v>
      </c>
      <c r="K284" s="20">
        <v>28.6048255384</v>
      </c>
      <c r="L284" s="20">
        <v>18.541988678399999</v>
      </c>
      <c r="M284" s="18">
        <v>0</v>
      </c>
      <c r="N284" s="18">
        <v>0</v>
      </c>
      <c r="O284" s="17">
        <v>39863</v>
      </c>
      <c r="P284" s="17">
        <v>38890</v>
      </c>
      <c r="Q284" s="21">
        <v>39863</v>
      </c>
      <c r="R284" s="21">
        <v>3100</v>
      </c>
      <c r="S284" s="17" t="s">
        <v>61</v>
      </c>
      <c r="T284" s="21">
        <v>54.65</v>
      </c>
      <c r="U284" s="21">
        <v>1</v>
      </c>
      <c r="V284" s="21">
        <v>1.2</v>
      </c>
      <c r="W284" s="21">
        <v>6.4000000000000001E-2</v>
      </c>
      <c r="X284" s="21">
        <f t="shared" si="20"/>
        <v>1.2</v>
      </c>
      <c r="Y284" s="21">
        <f t="shared" si="20"/>
        <v>6.4000000000000001E-2</v>
      </c>
      <c r="Z284" s="21">
        <v>0.41099999999999998</v>
      </c>
      <c r="AA284" s="22">
        <v>2.14096195190257E-3</v>
      </c>
      <c r="AB284">
        <f t="shared" si="21"/>
        <v>5</v>
      </c>
      <c r="AC284">
        <f t="shared" si="22"/>
        <v>0</v>
      </c>
      <c r="AD284">
        <f t="shared" si="23"/>
        <v>0</v>
      </c>
      <c r="AE284">
        <f>'TP Factors'!$D$5</f>
        <v>0.88209793191670816</v>
      </c>
      <c r="AF284">
        <f t="shared" si="24"/>
        <v>0</v>
      </c>
    </row>
    <row r="285" spans="1:32">
      <c r="A285" s="17" t="s">
        <v>56</v>
      </c>
      <c r="B285" s="17">
        <v>14</v>
      </c>
      <c r="C285" s="17" t="s">
        <v>57</v>
      </c>
      <c r="D285" s="18">
        <v>33.47</v>
      </c>
      <c r="E285" s="17" t="s">
        <v>58</v>
      </c>
      <c r="F285" s="17">
        <v>1234</v>
      </c>
      <c r="G285" s="19">
        <v>0</v>
      </c>
      <c r="H285" s="17" t="s">
        <v>59</v>
      </c>
      <c r="I285" s="17" t="s">
        <v>60</v>
      </c>
      <c r="J285" s="17">
        <v>110</v>
      </c>
      <c r="K285" s="20">
        <v>178.372456761</v>
      </c>
      <c r="L285" s="20">
        <v>423.05123928699999</v>
      </c>
      <c r="M285" s="18">
        <v>7.0000000000000007E-2</v>
      </c>
      <c r="N285" s="18">
        <v>0.01</v>
      </c>
      <c r="O285" s="17">
        <v>39886</v>
      </c>
      <c r="P285" s="17">
        <v>38913</v>
      </c>
      <c r="Q285" s="21">
        <v>39886</v>
      </c>
      <c r="R285" s="21">
        <v>3100</v>
      </c>
      <c r="S285" s="17" t="s">
        <v>61</v>
      </c>
      <c r="T285" s="21">
        <v>54.65</v>
      </c>
      <c r="U285" s="21">
        <v>1</v>
      </c>
      <c r="V285" s="21">
        <v>1.2</v>
      </c>
      <c r="W285" s="21">
        <v>6.4000000000000001E-2</v>
      </c>
      <c r="X285" s="21">
        <f t="shared" si="20"/>
        <v>1.2</v>
      </c>
      <c r="Y285" s="21">
        <f t="shared" si="20"/>
        <v>6.4000000000000001E-2</v>
      </c>
      <c r="Z285" s="21">
        <v>0.41099999999999998</v>
      </c>
      <c r="AA285" s="22">
        <v>2.0345577288085999E-4</v>
      </c>
      <c r="AB285">
        <f t="shared" si="21"/>
        <v>0</v>
      </c>
      <c r="AC285">
        <f t="shared" si="22"/>
        <v>0</v>
      </c>
      <c r="AD285">
        <f t="shared" si="23"/>
        <v>0</v>
      </c>
      <c r="AE285">
        <f>'TP Factors'!$D$5</f>
        <v>0.88209793191670816</v>
      </c>
      <c r="AF285">
        <f t="shared" si="24"/>
        <v>0</v>
      </c>
    </row>
    <row r="286" spans="1:32">
      <c r="A286" s="17" t="s">
        <v>56</v>
      </c>
      <c r="B286" s="17">
        <v>14</v>
      </c>
      <c r="C286" s="17" t="s">
        <v>57</v>
      </c>
      <c r="D286" s="18">
        <v>33.47</v>
      </c>
      <c r="E286" s="17" t="s">
        <v>58</v>
      </c>
      <c r="F286" s="17">
        <v>3456</v>
      </c>
      <c r="G286" s="19">
        <v>0</v>
      </c>
      <c r="H286" s="17" t="s">
        <v>59</v>
      </c>
      <c r="I286" s="17" t="s">
        <v>60</v>
      </c>
      <c r="J286" s="17">
        <v>59111</v>
      </c>
      <c r="K286" s="20">
        <v>6655.3655586900004</v>
      </c>
      <c r="L286" s="20">
        <v>374688.89058800001</v>
      </c>
      <c r="M286" s="18">
        <v>0</v>
      </c>
      <c r="N286" s="18">
        <v>0</v>
      </c>
      <c r="O286" s="17">
        <v>38926</v>
      </c>
      <c r="P286" s="17">
        <v>37959</v>
      </c>
      <c r="Q286" s="21">
        <v>38926</v>
      </c>
      <c r="R286" s="21">
        <v>3100</v>
      </c>
      <c r="S286" s="17" t="s">
        <v>61</v>
      </c>
      <c r="T286" s="21">
        <v>54.65</v>
      </c>
      <c r="U286" s="21">
        <v>1</v>
      </c>
      <c r="V286" s="21">
        <v>1.2</v>
      </c>
      <c r="W286" s="21">
        <v>6.4000000000000001E-2</v>
      </c>
      <c r="X286" s="21">
        <f t="shared" si="20"/>
        <v>1.2</v>
      </c>
      <c r="Y286" s="21">
        <f t="shared" si="20"/>
        <v>6.4000000000000001E-2</v>
      </c>
      <c r="Z286" s="21">
        <v>0.41099999999999998</v>
      </c>
      <c r="AA286" s="22">
        <v>0.149752902540328</v>
      </c>
      <c r="AB286">
        <f t="shared" si="21"/>
        <v>346</v>
      </c>
      <c r="AC286">
        <f t="shared" si="22"/>
        <v>1</v>
      </c>
      <c r="AD286">
        <f t="shared" si="23"/>
        <v>0</v>
      </c>
      <c r="AE286">
        <f>'TP Factors'!$D$5</f>
        <v>0.88209793191670816</v>
      </c>
      <c r="AF286">
        <f t="shared" si="24"/>
        <v>0</v>
      </c>
    </row>
    <row r="287" spans="1:32">
      <c r="A287" s="17" t="s">
        <v>56</v>
      </c>
      <c r="B287" s="17">
        <v>14</v>
      </c>
      <c r="C287" s="17" t="s">
        <v>57</v>
      </c>
      <c r="D287" s="18">
        <v>33.47</v>
      </c>
      <c r="E287" s="17" t="s">
        <v>58</v>
      </c>
      <c r="F287" s="17">
        <v>3456</v>
      </c>
      <c r="G287" s="19">
        <v>0</v>
      </c>
      <c r="H287" s="17" t="s">
        <v>59</v>
      </c>
      <c r="I287" s="17" t="s">
        <v>60</v>
      </c>
      <c r="J287" s="17">
        <v>2085</v>
      </c>
      <c r="K287" s="20">
        <v>662.89093074799996</v>
      </c>
      <c r="L287" s="20">
        <v>13213.943673199999</v>
      </c>
      <c r="M287" s="18">
        <v>0</v>
      </c>
      <c r="N287" s="18">
        <v>0</v>
      </c>
      <c r="O287" s="17">
        <v>39686</v>
      </c>
      <c r="P287" s="17">
        <v>38716</v>
      </c>
      <c r="Q287" s="21">
        <v>39686</v>
      </c>
      <c r="R287" s="21">
        <v>3100</v>
      </c>
      <c r="S287" s="17" t="s">
        <v>69</v>
      </c>
      <c r="T287" s="21">
        <v>54.65</v>
      </c>
      <c r="U287" s="21">
        <v>1</v>
      </c>
      <c r="V287" s="21">
        <v>1.2</v>
      </c>
      <c r="W287" s="21">
        <v>6.4000000000000001E-2</v>
      </c>
      <c r="X287" s="21">
        <f t="shared" si="20"/>
        <v>1.2</v>
      </c>
      <c r="Y287" s="21">
        <f t="shared" si="20"/>
        <v>6.4000000000000001E-2</v>
      </c>
      <c r="Z287" s="21">
        <v>0.41099999999999998</v>
      </c>
      <c r="AA287" s="22">
        <v>1.26524482456652E-2</v>
      </c>
      <c r="AB287">
        <f t="shared" si="21"/>
        <v>29</v>
      </c>
      <c r="AC287">
        <f t="shared" si="22"/>
        <v>0</v>
      </c>
      <c r="AD287">
        <f t="shared" si="23"/>
        <v>0</v>
      </c>
      <c r="AE287">
        <f>'TP Factors'!$D$5</f>
        <v>0.88209793191670816</v>
      </c>
      <c r="AF287">
        <f t="shared" si="24"/>
        <v>0</v>
      </c>
    </row>
    <row r="288" spans="1:32">
      <c r="A288" s="17" t="s">
        <v>56</v>
      </c>
      <c r="B288" s="17">
        <v>14</v>
      </c>
      <c r="C288" s="17" t="s">
        <v>57</v>
      </c>
      <c r="D288" s="18">
        <v>33.47</v>
      </c>
      <c r="E288" s="17" t="s">
        <v>58</v>
      </c>
      <c r="F288" s="17">
        <v>3456</v>
      </c>
      <c r="G288" s="19">
        <v>30.5</v>
      </c>
      <c r="H288" s="17" t="s">
        <v>59</v>
      </c>
      <c r="I288" s="17" t="s">
        <v>60</v>
      </c>
      <c r="J288" s="17">
        <v>22</v>
      </c>
      <c r="K288" s="20">
        <v>54.867773453799998</v>
      </c>
      <c r="L288" s="20">
        <v>141.45475596</v>
      </c>
      <c r="M288" s="18">
        <v>0.04</v>
      </c>
      <c r="N288" s="18">
        <v>0.01</v>
      </c>
      <c r="O288" s="17">
        <v>39692</v>
      </c>
      <c r="P288" s="17">
        <v>38722</v>
      </c>
      <c r="Q288" s="21">
        <v>39692</v>
      </c>
      <c r="R288" s="21">
        <v>3100</v>
      </c>
      <c r="S288" s="17" t="s">
        <v>69</v>
      </c>
      <c r="T288" s="21">
        <v>54.65</v>
      </c>
      <c r="U288" s="21">
        <v>1</v>
      </c>
      <c r="V288" s="21">
        <v>1.2</v>
      </c>
      <c r="W288" s="21">
        <v>6.4000000000000001E-2</v>
      </c>
      <c r="X288" s="21">
        <f t="shared" si="20"/>
        <v>1.2</v>
      </c>
      <c r="Y288" s="21">
        <f t="shared" si="20"/>
        <v>6.4000000000000001E-2</v>
      </c>
      <c r="Z288" s="21">
        <v>0.41099999999999998</v>
      </c>
      <c r="AA288" s="22">
        <v>3.4954091609311899E-2</v>
      </c>
      <c r="AB288">
        <f t="shared" si="21"/>
        <v>81</v>
      </c>
      <c r="AC288">
        <f t="shared" si="22"/>
        <v>0</v>
      </c>
      <c r="AD288">
        <f t="shared" si="23"/>
        <v>0</v>
      </c>
      <c r="AE288">
        <f>'TP Factors'!$D$5</f>
        <v>0.88209793191670816</v>
      </c>
      <c r="AF288">
        <f t="shared" si="24"/>
        <v>0</v>
      </c>
    </row>
    <row r="289" spans="1:32">
      <c r="A289" s="17" t="s">
        <v>56</v>
      </c>
      <c r="B289" s="17">
        <v>14</v>
      </c>
      <c r="C289" s="17" t="s">
        <v>57</v>
      </c>
      <c r="D289" s="18">
        <v>33.47</v>
      </c>
      <c r="E289" s="17" t="s">
        <v>58</v>
      </c>
      <c r="F289" s="17">
        <v>3456</v>
      </c>
      <c r="G289" s="19">
        <v>30.5</v>
      </c>
      <c r="H289" s="17" t="s">
        <v>59</v>
      </c>
      <c r="I289" s="17" t="s">
        <v>60</v>
      </c>
      <c r="J289" s="17">
        <v>2964</v>
      </c>
      <c r="K289" s="20">
        <v>1036.64393008</v>
      </c>
      <c r="L289" s="20">
        <v>21240.580218999999</v>
      </c>
      <c r="M289" s="18">
        <v>5.69</v>
      </c>
      <c r="N289" s="18">
        <v>1.5</v>
      </c>
      <c r="O289" s="17">
        <v>39829</v>
      </c>
      <c r="P289" s="17">
        <v>38856</v>
      </c>
      <c r="Q289" s="21">
        <v>39829</v>
      </c>
      <c r="R289" s="21">
        <v>3100</v>
      </c>
      <c r="S289" s="17" t="s">
        <v>61</v>
      </c>
      <c r="T289" s="21">
        <v>54.65</v>
      </c>
      <c r="U289" s="21">
        <v>1</v>
      </c>
      <c r="V289" s="21">
        <v>1.2</v>
      </c>
      <c r="W289" s="21">
        <v>6.4000000000000001E-2</v>
      </c>
      <c r="X289" s="21">
        <f t="shared" si="20"/>
        <v>1.2</v>
      </c>
      <c r="Y289" s="21">
        <f t="shared" si="20"/>
        <v>6.4000000000000001E-2</v>
      </c>
      <c r="Z289" s="21">
        <v>0.41099999999999998</v>
      </c>
      <c r="AA289" s="22">
        <v>5.2069927603301904</v>
      </c>
      <c r="AB289">
        <f t="shared" si="21"/>
        <v>12022</v>
      </c>
      <c r="AC289">
        <f t="shared" si="22"/>
        <v>32</v>
      </c>
      <c r="AD289">
        <f t="shared" si="23"/>
        <v>1.7</v>
      </c>
      <c r="AE289">
        <f>'TP Factors'!$D$5</f>
        <v>0.88209793191670816</v>
      </c>
      <c r="AF289">
        <f t="shared" si="24"/>
        <v>1.5</v>
      </c>
    </row>
    <row r="290" spans="1:32">
      <c r="A290" s="17" t="s">
        <v>56</v>
      </c>
      <c r="B290" s="17">
        <v>14</v>
      </c>
      <c r="C290" s="17" t="s">
        <v>57</v>
      </c>
      <c r="D290" s="18">
        <v>33.47</v>
      </c>
      <c r="E290" s="17" t="s">
        <v>58</v>
      </c>
      <c r="F290" s="17">
        <v>3456</v>
      </c>
      <c r="G290" s="19">
        <v>0</v>
      </c>
      <c r="H290" s="17" t="s">
        <v>59</v>
      </c>
      <c r="I290" s="17" t="s">
        <v>60</v>
      </c>
      <c r="J290" s="17">
        <v>2004</v>
      </c>
      <c r="K290" s="20">
        <v>722.56591238299995</v>
      </c>
      <c r="L290" s="20">
        <v>12700.9558758</v>
      </c>
      <c r="M290" s="18">
        <v>0</v>
      </c>
      <c r="N290" s="18">
        <v>0</v>
      </c>
      <c r="O290" s="17">
        <v>37725</v>
      </c>
      <c r="P290" s="17">
        <v>36777</v>
      </c>
      <c r="Q290" s="21">
        <v>37725</v>
      </c>
      <c r="R290" s="21">
        <v>3100</v>
      </c>
      <c r="S290" s="17" t="s">
        <v>61</v>
      </c>
      <c r="T290" s="21">
        <v>54.65</v>
      </c>
      <c r="U290" s="21">
        <v>1</v>
      </c>
      <c r="V290" s="21">
        <v>1.2</v>
      </c>
      <c r="W290" s="21">
        <v>6.4000000000000001E-2</v>
      </c>
      <c r="X290" s="21">
        <f t="shared" si="20"/>
        <v>1.2</v>
      </c>
      <c r="Y290" s="21">
        <f t="shared" si="20"/>
        <v>6.4000000000000001E-2</v>
      </c>
      <c r="Z290" s="21">
        <v>0.41099999999999998</v>
      </c>
      <c r="AA290" s="22">
        <v>5.7805404201480497E-2</v>
      </c>
      <c r="AB290">
        <f t="shared" si="21"/>
        <v>133</v>
      </c>
      <c r="AC290">
        <f t="shared" si="22"/>
        <v>0</v>
      </c>
      <c r="AD290">
        <f t="shared" si="23"/>
        <v>0</v>
      </c>
      <c r="AE290">
        <f>'TP Factors'!$D$5</f>
        <v>0.88209793191670816</v>
      </c>
      <c r="AF290">
        <f t="shared" si="24"/>
        <v>0</v>
      </c>
    </row>
    <row r="291" spans="1:32">
      <c r="A291" s="17" t="s">
        <v>56</v>
      </c>
      <c r="B291" s="17">
        <v>14</v>
      </c>
      <c r="C291" s="17" t="s">
        <v>57</v>
      </c>
      <c r="D291" s="18">
        <v>33.47</v>
      </c>
      <c r="E291" s="17" t="s">
        <v>58</v>
      </c>
      <c r="F291" s="17">
        <v>3456</v>
      </c>
      <c r="G291" s="19">
        <v>0</v>
      </c>
      <c r="H291" s="17" t="s">
        <v>59</v>
      </c>
      <c r="I291" s="17" t="s">
        <v>60</v>
      </c>
      <c r="J291" s="17">
        <v>59111</v>
      </c>
      <c r="K291" s="20">
        <v>6655.3655586900004</v>
      </c>
      <c r="L291" s="20">
        <v>374688.89058800001</v>
      </c>
      <c r="M291" s="18">
        <v>0</v>
      </c>
      <c r="N291" s="18">
        <v>0</v>
      </c>
      <c r="O291" s="17">
        <v>38926</v>
      </c>
      <c r="P291" s="17">
        <v>37959</v>
      </c>
      <c r="Q291" s="21">
        <v>38926</v>
      </c>
      <c r="R291" s="21">
        <v>3100</v>
      </c>
      <c r="S291" s="17" t="s">
        <v>61</v>
      </c>
      <c r="T291" s="21">
        <v>54.65</v>
      </c>
      <c r="U291" s="21">
        <v>1</v>
      </c>
      <c r="V291" s="21">
        <v>1.2</v>
      </c>
      <c r="W291" s="21">
        <v>6.4000000000000001E-2</v>
      </c>
      <c r="X291" s="21">
        <f t="shared" si="20"/>
        <v>1.2</v>
      </c>
      <c r="Y291" s="21">
        <f t="shared" si="20"/>
        <v>6.4000000000000001E-2</v>
      </c>
      <c r="Z291" s="21">
        <v>0.41099999999999998</v>
      </c>
      <c r="AA291" s="22">
        <v>4.6850508285661998E-4</v>
      </c>
      <c r="AB291">
        <f t="shared" si="21"/>
        <v>1</v>
      </c>
      <c r="AC291">
        <f t="shared" si="22"/>
        <v>0</v>
      </c>
      <c r="AD291">
        <f t="shared" si="23"/>
        <v>0</v>
      </c>
      <c r="AE291">
        <f>'TP Factors'!$D$5</f>
        <v>0.88209793191670816</v>
      </c>
      <c r="AF291">
        <f t="shared" si="24"/>
        <v>0</v>
      </c>
    </row>
    <row r="292" spans="1:32">
      <c r="A292" s="17" t="s">
        <v>56</v>
      </c>
      <c r="B292" s="17">
        <v>14</v>
      </c>
      <c r="C292" s="17" t="s">
        <v>57</v>
      </c>
      <c r="D292" s="18">
        <v>33.47</v>
      </c>
      <c r="E292" s="17" t="s">
        <v>58</v>
      </c>
      <c r="F292" s="17">
        <v>3456</v>
      </c>
      <c r="G292" s="19">
        <v>30.5</v>
      </c>
      <c r="H292" s="17" t="s">
        <v>59</v>
      </c>
      <c r="I292" s="17" t="s">
        <v>60</v>
      </c>
      <c r="J292" s="17">
        <v>18763</v>
      </c>
      <c r="K292" s="20">
        <v>3019.9281835299998</v>
      </c>
      <c r="L292" s="20">
        <v>134468.757556</v>
      </c>
      <c r="M292" s="18">
        <v>36.020000000000003</v>
      </c>
      <c r="N292" s="18">
        <v>9.49</v>
      </c>
      <c r="O292" s="17">
        <v>39003</v>
      </c>
      <c r="P292" s="17">
        <v>38036</v>
      </c>
      <c r="Q292" s="21">
        <v>39003</v>
      </c>
      <c r="R292" s="21">
        <v>3100</v>
      </c>
      <c r="S292" s="17" t="s">
        <v>61</v>
      </c>
      <c r="T292" s="21">
        <v>54.65</v>
      </c>
      <c r="U292" s="21">
        <v>1</v>
      </c>
      <c r="V292" s="21">
        <v>1.2</v>
      </c>
      <c r="W292" s="21">
        <v>6.4000000000000001E-2</v>
      </c>
      <c r="X292" s="21">
        <f t="shared" si="20"/>
        <v>1.2</v>
      </c>
      <c r="Y292" s="21">
        <f t="shared" si="20"/>
        <v>6.4000000000000001E-2</v>
      </c>
      <c r="Z292" s="21">
        <v>0.41099999999999998</v>
      </c>
      <c r="AA292" s="22">
        <v>18.9115429143</v>
      </c>
      <c r="AB292">
        <f t="shared" si="21"/>
        <v>43663</v>
      </c>
      <c r="AC292">
        <f t="shared" si="22"/>
        <v>116</v>
      </c>
      <c r="AD292">
        <f t="shared" si="23"/>
        <v>6.2</v>
      </c>
      <c r="AE292">
        <f>'TP Factors'!$D$5</f>
        <v>0.88209793191670816</v>
      </c>
      <c r="AF292">
        <f t="shared" si="24"/>
        <v>5.5</v>
      </c>
    </row>
    <row r="293" spans="1:32">
      <c r="A293" s="17" t="s">
        <v>56</v>
      </c>
      <c r="B293" s="17">
        <v>14</v>
      </c>
      <c r="C293" s="17" t="s">
        <v>57</v>
      </c>
      <c r="D293" s="18">
        <v>33.47</v>
      </c>
      <c r="E293" s="17" t="s">
        <v>58</v>
      </c>
      <c r="F293" s="17">
        <v>1234</v>
      </c>
      <c r="G293" s="19">
        <v>98</v>
      </c>
      <c r="H293" s="17" t="s">
        <v>59</v>
      </c>
      <c r="I293" s="17" t="s">
        <v>60</v>
      </c>
      <c r="J293" s="17">
        <v>6777</v>
      </c>
      <c r="K293" s="20">
        <v>1353.3268392099999</v>
      </c>
      <c r="L293" s="20">
        <v>17978.9437683</v>
      </c>
      <c r="M293" s="18">
        <v>12.2</v>
      </c>
      <c r="N293" s="18">
        <v>3.24</v>
      </c>
      <c r="O293" s="17">
        <v>39112</v>
      </c>
      <c r="P293" s="17">
        <v>38144</v>
      </c>
      <c r="Q293" s="21">
        <v>39112</v>
      </c>
      <c r="R293" s="21">
        <v>3100</v>
      </c>
      <c r="S293" s="17" t="s">
        <v>61</v>
      </c>
      <c r="T293" s="21">
        <v>54.65</v>
      </c>
      <c r="U293" s="21">
        <v>1</v>
      </c>
      <c r="V293" s="21">
        <v>1.2</v>
      </c>
      <c r="W293" s="21">
        <v>6.4000000000000001E-2</v>
      </c>
      <c r="X293" s="21">
        <f t="shared" si="20"/>
        <v>1.2</v>
      </c>
      <c r="Y293" s="21">
        <f t="shared" si="20"/>
        <v>6.4000000000000001E-2</v>
      </c>
      <c r="Z293" s="21">
        <v>0.41099999999999998</v>
      </c>
      <c r="AA293" s="22">
        <v>1.27608779532893E-2</v>
      </c>
      <c r="AB293">
        <f t="shared" si="21"/>
        <v>29</v>
      </c>
      <c r="AC293">
        <f t="shared" si="22"/>
        <v>0</v>
      </c>
      <c r="AD293">
        <f t="shared" si="23"/>
        <v>0</v>
      </c>
      <c r="AE293">
        <f>'TP Factors'!$D$5</f>
        <v>0.88209793191670816</v>
      </c>
      <c r="AF293">
        <f t="shared" si="24"/>
        <v>0</v>
      </c>
    </row>
    <row r="294" spans="1:32">
      <c r="A294" s="17" t="s">
        <v>56</v>
      </c>
      <c r="B294" s="17">
        <v>14</v>
      </c>
      <c r="C294" s="17" t="s">
        <v>57</v>
      </c>
      <c r="D294" s="18">
        <v>33.47</v>
      </c>
      <c r="E294" s="17" t="s">
        <v>58</v>
      </c>
      <c r="F294" s="17">
        <v>3456</v>
      </c>
      <c r="G294" s="19">
        <v>0</v>
      </c>
      <c r="H294" s="17" t="s">
        <v>59</v>
      </c>
      <c r="I294" s="17" t="s">
        <v>60</v>
      </c>
      <c r="J294" s="17">
        <v>2</v>
      </c>
      <c r="K294" s="20">
        <v>20.861348804999999</v>
      </c>
      <c r="L294" s="20">
        <v>13.8134605087</v>
      </c>
      <c r="M294" s="18">
        <v>0</v>
      </c>
      <c r="N294" s="18">
        <v>0</v>
      </c>
      <c r="O294" s="17">
        <v>39457</v>
      </c>
      <c r="P294" s="17">
        <v>38487</v>
      </c>
      <c r="Q294" s="21">
        <v>39457</v>
      </c>
      <c r="R294" s="21">
        <v>3100</v>
      </c>
      <c r="S294" s="17" t="s">
        <v>61</v>
      </c>
      <c r="T294" s="21">
        <v>54.65</v>
      </c>
      <c r="U294" s="21">
        <v>1</v>
      </c>
      <c r="V294" s="21">
        <v>1.2</v>
      </c>
      <c r="W294" s="21">
        <v>6.4000000000000001E-2</v>
      </c>
      <c r="X294" s="21">
        <f t="shared" si="20"/>
        <v>1.2</v>
      </c>
      <c r="Y294" s="21">
        <f t="shared" si="20"/>
        <v>6.4000000000000001E-2</v>
      </c>
      <c r="Z294" s="21">
        <v>0.41099999999999998</v>
      </c>
      <c r="AA294" s="22">
        <v>2.3424316481889299E-3</v>
      </c>
      <c r="AB294">
        <f t="shared" si="21"/>
        <v>5</v>
      </c>
      <c r="AC294">
        <f t="shared" si="22"/>
        <v>0</v>
      </c>
      <c r="AD294">
        <f t="shared" si="23"/>
        <v>0</v>
      </c>
      <c r="AE294">
        <f>'TP Factors'!$D$5</f>
        <v>0.88209793191670816</v>
      </c>
      <c r="AF294">
        <f t="shared" si="24"/>
        <v>0</v>
      </c>
    </row>
    <row r="295" spans="1:32">
      <c r="A295" s="17" t="s">
        <v>56</v>
      </c>
      <c r="B295" s="17">
        <v>14</v>
      </c>
      <c r="C295" s="17" t="s">
        <v>57</v>
      </c>
      <c r="D295" s="18">
        <v>33.47</v>
      </c>
      <c r="E295" s="17" t="s">
        <v>58</v>
      </c>
      <c r="F295" s="17">
        <v>3456</v>
      </c>
      <c r="G295" s="19">
        <v>30.5</v>
      </c>
      <c r="H295" s="17" t="s">
        <v>59</v>
      </c>
      <c r="I295" s="17" t="s">
        <v>60</v>
      </c>
      <c r="J295" s="17">
        <v>319</v>
      </c>
      <c r="K295" s="20">
        <v>393.26925787099998</v>
      </c>
      <c r="L295" s="20">
        <v>2148.7668112299998</v>
      </c>
      <c r="M295" s="18">
        <v>0.61</v>
      </c>
      <c r="N295" s="18">
        <v>0.16</v>
      </c>
      <c r="O295" s="17">
        <v>39458</v>
      </c>
      <c r="P295" s="17">
        <v>38488</v>
      </c>
      <c r="Q295" s="21">
        <v>39458</v>
      </c>
      <c r="R295" s="21">
        <v>3100</v>
      </c>
      <c r="S295" s="17" t="s">
        <v>74</v>
      </c>
      <c r="T295" s="21">
        <v>54.65</v>
      </c>
      <c r="U295" s="21">
        <v>1</v>
      </c>
      <c r="V295" s="21">
        <v>1.2</v>
      </c>
      <c r="W295" s="21">
        <v>6.4000000000000001E-2</v>
      </c>
      <c r="X295" s="21">
        <f t="shared" si="20"/>
        <v>1.2</v>
      </c>
      <c r="Y295" s="21">
        <f t="shared" si="20"/>
        <v>6.4000000000000001E-2</v>
      </c>
      <c r="Z295" s="21">
        <v>0.41099999999999998</v>
      </c>
      <c r="AA295" s="22">
        <v>0.52179962168369198</v>
      </c>
      <c r="AB295">
        <f t="shared" si="21"/>
        <v>1205</v>
      </c>
      <c r="AC295">
        <f t="shared" si="22"/>
        <v>3</v>
      </c>
      <c r="AD295">
        <f t="shared" si="23"/>
        <v>0.2</v>
      </c>
      <c r="AE295">
        <f>'TP Factors'!$D$5</f>
        <v>0.88209793191670816</v>
      </c>
      <c r="AF295">
        <f t="shared" si="24"/>
        <v>0.2</v>
      </c>
    </row>
    <row r="296" spans="1:32">
      <c r="A296" s="17" t="s">
        <v>56</v>
      </c>
      <c r="B296" s="17">
        <v>14</v>
      </c>
      <c r="C296" s="17" t="s">
        <v>57</v>
      </c>
      <c r="D296" s="18">
        <v>33.47</v>
      </c>
      <c r="E296" s="17" t="s">
        <v>58</v>
      </c>
      <c r="F296" s="17">
        <v>3456</v>
      </c>
      <c r="G296" s="19">
        <v>0</v>
      </c>
      <c r="H296" s="17" t="s">
        <v>59</v>
      </c>
      <c r="I296" s="17" t="s">
        <v>60</v>
      </c>
      <c r="J296" s="17">
        <v>747</v>
      </c>
      <c r="K296" s="20">
        <v>289.49502754299999</v>
      </c>
      <c r="L296" s="20">
        <v>4735.8594884699996</v>
      </c>
      <c r="M296" s="18">
        <v>0</v>
      </c>
      <c r="N296" s="18">
        <v>0</v>
      </c>
      <c r="O296" s="17">
        <v>39460</v>
      </c>
      <c r="P296" s="17">
        <v>38490</v>
      </c>
      <c r="Q296" s="21">
        <v>39460</v>
      </c>
      <c r="R296" s="21">
        <v>3100</v>
      </c>
      <c r="S296" s="17" t="s">
        <v>74</v>
      </c>
      <c r="T296" s="21">
        <v>54.65</v>
      </c>
      <c r="U296" s="21">
        <v>1</v>
      </c>
      <c r="V296" s="21">
        <v>1.2</v>
      </c>
      <c r="W296" s="21">
        <v>6.4000000000000001E-2</v>
      </c>
      <c r="X296" s="21">
        <f t="shared" si="20"/>
        <v>1.2</v>
      </c>
      <c r="Y296" s="21">
        <f t="shared" si="20"/>
        <v>6.4000000000000001E-2</v>
      </c>
      <c r="Z296" s="21">
        <v>0.41099999999999998</v>
      </c>
      <c r="AA296" s="22">
        <v>1.7947322378998E-3</v>
      </c>
      <c r="AB296">
        <f t="shared" si="21"/>
        <v>4</v>
      </c>
      <c r="AC296">
        <f t="shared" si="22"/>
        <v>0</v>
      </c>
      <c r="AD296">
        <f t="shared" si="23"/>
        <v>0</v>
      </c>
      <c r="AE296">
        <f>'TP Factors'!$D$5</f>
        <v>0.88209793191670816</v>
      </c>
      <c r="AF296">
        <f t="shared" si="24"/>
        <v>0</v>
      </c>
    </row>
    <row r="297" spans="1:32">
      <c r="A297" s="17" t="s">
        <v>56</v>
      </c>
      <c r="B297" s="17">
        <v>14</v>
      </c>
      <c r="C297" s="17" t="s">
        <v>57</v>
      </c>
      <c r="D297" s="18">
        <v>33.47</v>
      </c>
      <c r="E297" s="17" t="s">
        <v>58</v>
      </c>
      <c r="F297" s="17">
        <v>1234</v>
      </c>
      <c r="G297" s="19">
        <v>98</v>
      </c>
      <c r="H297" s="17" t="s">
        <v>59</v>
      </c>
      <c r="I297" s="17" t="s">
        <v>60</v>
      </c>
      <c r="J297" s="17">
        <v>6276</v>
      </c>
      <c r="K297" s="20">
        <v>512.92300340700001</v>
      </c>
      <c r="L297" s="20">
        <v>15694.638596999999</v>
      </c>
      <c r="M297" s="18">
        <v>11.3</v>
      </c>
      <c r="N297" s="18">
        <v>3</v>
      </c>
      <c r="O297" s="17">
        <v>39464</v>
      </c>
      <c r="P297" s="17">
        <v>38494</v>
      </c>
      <c r="Q297" s="21">
        <v>39464</v>
      </c>
      <c r="R297" s="21">
        <v>3100</v>
      </c>
      <c r="S297" s="17" t="s">
        <v>74</v>
      </c>
      <c r="T297" s="21">
        <v>54.65</v>
      </c>
      <c r="U297" s="21">
        <v>1</v>
      </c>
      <c r="V297" s="21">
        <v>1.2</v>
      </c>
      <c r="W297" s="21">
        <v>6.4000000000000001E-2</v>
      </c>
      <c r="X297" s="21">
        <f t="shared" si="20"/>
        <v>1.2</v>
      </c>
      <c r="Y297" s="21">
        <f t="shared" si="20"/>
        <v>6.4000000000000001E-2</v>
      </c>
      <c r="Z297" s="21">
        <v>0.41099999999999998</v>
      </c>
      <c r="AA297" s="22">
        <v>1.0555127191648501E-3</v>
      </c>
      <c r="AB297">
        <f t="shared" si="21"/>
        <v>2</v>
      </c>
      <c r="AC297">
        <f t="shared" si="22"/>
        <v>0</v>
      </c>
      <c r="AD297">
        <f t="shared" si="23"/>
        <v>0</v>
      </c>
      <c r="AE297">
        <f>'TP Factors'!$D$5</f>
        <v>0.88209793191670816</v>
      </c>
      <c r="AF297">
        <f t="shared" si="24"/>
        <v>0</v>
      </c>
    </row>
    <row r="298" spans="1:32">
      <c r="A298" s="17" t="s">
        <v>56</v>
      </c>
      <c r="B298" s="17">
        <v>14</v>
      </c>
      <c r="C298" s="17" t="s">
        <v>57</v>
      </c>
      <c r="D298" s="18">
        <v>33.47</v>
      </c>
      <c r="E298" s="17" t="s">
        <v>58</v>
      </c>
      <c r="F298" s="17">
        <v>3456</v>
      </c>
      <c r="G298" s="19">
        <v>30.5</v>
      </c>
      <c r="H298" s="17" t="s">
        <v>59</v>
      </c>
      <c r="I298" s="17" t="s">
        <v>60</v>
      </c>
      <c r="J298" s="17">
        <v>1136</v>
      </c>
      <c r="K298" s="20">
        <v>349.77571143699998</v>
      </c>
      <c r="L298" s="20">
        <v>7223.15998769</v>
      </c>
      <c r="M298" s="18">
        <v>2.1800000000000002</v>
      </c>
      <c r="N298" s="18">
        <v>0.56999999999999995</v>
      </c>
      <c r="O298" s="17">
        <v>39478</v>
      </c>
      <c r="P298" s="17">
        <v>38508</v>
      </c>
      <c r="Q298" s="21">
        <v>39478</v>
      </c>
      <c r="R298" s="21">
        <v>3100</v>
      </c>
      <c r="S298" s="17" t="s">
        <v>69</v>
      </c>
      <c r="T298" s="21">
        <v>54.65</v>
      </c>
      <c r="U298" s="21">
        <v>1</v>
      </c>
      <c r="V298" s="21">
        <v>1.2</v>
      </c>
      <c r="W298" s="21">
        <v>6.4000000000000001E-2</v>
      </c>
      <c r="X298" s="21">
        <f t="shared" si="20"/>
        <v>1.2</v>
      </c>
      <c r="Y298" s="21">
        <f t="shared" si="20"/>
        <v>6.4000000000000001E-2</v>
      </c>
      <c r="Z298" s="21">
        <v>0.41099999999999998</v>
      </c>
      <c r="AA298" s="22">
        <v>1.78487456461878</v>
      </c>
      <c r="AB298">
        <f t="shared" si="21"/>
        <v>4121</v>
      </c>
      <c r="AC298">
        <f t="shared" si="22"/>
        <v>11</v>
      </c>
      <c r="AD298">
        <f t="shared" si="23"/>
        <v>0.6</v>
      </c>
      <c r="AE298">
        <f>'TP Factors'!$D$5</f>
        <v>0.88209793191670816</v>
      </c>
      <c r="AF298">
        <f t="shared" si="24"/>
        <v>0.5</v>
      </c>
    </row>
    <row r="299" spans="1:32">
      <c r="A299" s="17" t="s">
        <v>56</v>
      </c>
      <c r="B299" s="17">
        <v>14</v>
      </c>
      <c r="C299" s="17" t="s">
        <v>57</v>
      </c>
      <c r="D299" s="18">
        <v>33.47</v>
      </c>
      <c r="E299" s="17" t="s">
        <v>58</v>
      </c>
      <c r="F299" s="17">
        <v>1234</v>
      </c>
      <c r="G299" s="19">
        <v>98</v>
      </c>
      <c r="H299" s="17" t="s">
        <v>59</v>
      </c>
      <c r="I299" s="17" t="s">
        <v>60</v>
      </c>
      <c r="J299" s="17">
        <v>4131</v>
      </c>
      <c r="K299" s="20">
        <v>637.923862848</v>
      </c>
      <c r="L299" s="20">
        <v>10959.2578729</v>
      </c>
      <c r="M299" s="18">
        <v>7.44</v>
      </c>
      <c r="N299" s="18">
        <v>1.97</v>
      </c>
      <c r="O299" s="17">
        <v>39504</v>
      </c>
      <c r="P299" s="17">
        <v>38534</v>
      </c>
      <c r="Q299" s="21">
        <v>39504</v>
      </c>
      <c r="R299" s="21">
        <v>3100</v>
      </c>
      <c r="S299" s="17" t="s">
        <v>61</v>
      </c>
      <c r="T299" s="21">
        <v>54.65</v>
      </c>
      <c r="U299" s="21">
        <v>1</v>
      </c>
      <c r="V299" s="21">
        <v>1.2</v>
      </c>
      <c r="W299" s="21">
        <v>6.4000000000000001E-2</v>
      </c>
      <c r="X299" s="21">
        <f t="shared" si="20"/>
        <v>1.2</v>
      </c>
      <c r="Y299" s="21">
        <f t="shared" si="20"/>
        <v>6.4000000000000001E-2</v>
      </c>
      <c r="Z299" s="21">
        <v>0.41099999999999998</v>
      </c>
      <c r="AA299" s="22">
        <v>9.1052594950450892E-3</v>
      </c>
      <c r="AB299">
        <f t="shared" si="21"/>
        <v>21</v>
      </c>
      <c r="AC299">
        <f t="shared" si="22"/>
        <v>0</v>
      </c>
      <c r="AD299">
        <f t="shared" si="23"/>
        <v>0</v>
      </c>
      <c r="AE299">
        <f>'TP Factors'!$D$5</f>
        <v>0.88209793191670816</v>
      </c>
      <c r="AF299">
        <f t="shared" si="24"/>
        <v>0</v>
      </c>
    </row>
    <row r="300" spans="1:32">
      <c r="A300" s="17" t="s">
        <v>56</v>
      </c>
      <c r="B300" s="17">
        <v>14</v>
      </c>
      <c r="C300" s="17" t="s">
        <v>57</v>
      </c>
      <c r="D300" s="18">
        <v>33.47</v>
      </c>
      <c r="E300" s="17" t="s">
        <v>58</v>
      </c>
      <c r="F300" s="17">
        <v>3456</v>
      </c>
      <c r="G300" s="19">
        <v>30.5</v>
      </c>
      <c r="H300" s="17" t="s">
        <v>59</v>
      </c>
      <c r="I300" s="17" t="s">
        <v>60</v>
      </c>
      <c r="J300" s="17">
        <v>3025</v>
      </c>
      <c r="K300" s="20">
        <v>913.63783999700001</v>
      </c>
      <c r="L300" s="20">
        <v>21680.201940200001</v>
      </c>
      <c r="M300" s="18">
        <v>5.81</v>
      </c>
      <c r="N300" s="18">
        <v>1.53</v>
      </c>
      <c r="O300" s="17">
        <v>39520</v>
      </c>
      <c r="P300" s="17">
        <v>38550</v>
      </c>
      <c r="Q300" s="21">
        <v>39520</v>
      </c>
      <c r="R300" s="21">
        <v>3100</v>
      </c>
      <c r="S300" s="17" t="s">
        <v>61</v>
      </c>
      <c r="T300" s="21">
        <v>54.65</v>
      </c>
      <c r="U300" s="21">
        <v>1</v>
      </c>
      <c r="V300" s="21">
        <v>1.2</v>
      </c>
      <c r="W300" s="21">
        <v>6.4000000000000001E-2</v>
      </c>
      <c r="X300" s="21">
        <f t="shared" si="20"/>
        <v>1.2</v>
      </c>
      <c r="Y300" s="21">
        <f t="shared" si="20"/>
        <v>6.4000000000000001E-2</v>
      </c>
      <c r="Z300" s="21">
        <v>0.41099999999999998</v>
      </c>
      <c r="AA300" s="22">
        <v>5.3151913080815198</v>
      </c>
      <c r="AB300">
        <f t="shared" si="21"/>
        <v>12272</v>
      </c>
      <c r="AC300">
        <f t="shared" si="22"/>
        <v>32</v>
      </c>
      <c r="AD300">
        <f t="shared" si="23"/>
        <v>1.7</v>
      </c>
      <c r="AE300">
        <f>'TP Factors'!$D$5</f>
        <v>0.88209793191670816</v>
      </c>
      <c r="AF300">
        <f t="shared" si="24"/>
        <v>1.5</v>
      </c>
    </row>
    <row r="301" spans="1:32">
      <c r="A301" s="17" t="s">
        <v>56</v>
      </c>
      <c r="B301" s="17">
        <v>14</v>
      </c>
      <c r="C301" s="17" t="s">
        <v>57</v>
      </c>
      <c r="D301" s="18">
        <v>33.47</v>
      </c>
      <c r="E301" s="17" t="s">
        <v>58</v>
      </c>
      <c r="F301" s="17">
        <v>3456</v>
      </c>
      <c r="G301" s="19">
        <v>30.5</v>
      </c>
      <c r="H301" s="17" t="s">
        <v>59</v>
      </c>
      <c r="I301" s="17" t="s">
        <v>60</v>
      </c>
      <c r="J301" s="17">
        <v>1203</v>
      </c>
      <c r="K301" s="20">
        <v>588.52737719499999</v>
      </c>
      <c r="L301" s="20">
        <v>7653.7082238700004</v>
      </c>
      <c r="M301" s="18">
        <v>2.31</v>
      </c>
      <c r="N301" s="18">
        <v>0.61</v>
      </c>
      <c r="O301" s="17">
        <v>39559</v>
      </c>
      <c r="P301" s="17">
        <v>38589</v>
      </c>
      <c r="Q301" s="21">
        <v>39559</v>
      </c>
      <c r="R301" s="21">
        <v>3100</v>
      </c>
      <c r="S301" s="17" t="s">
        <v>69</v>
      </c>
      <c r="T301" s="21">
        <v>54.65</v>
      </c>
      <c r="U301" s="21">
        <v>1</v>
      </c>
      <c r="V301" s="21">
        <v>1.2</v>
      </c>
      <c r="W301" s="21">
        <v>6.4000000000000001E-2</v>
      </c>
      <c r="X301" s="21">
        <f t="shared" si="20"/>
        <v>1.2</v>
      </c>
      <c r="Y301" s="21">
        <f t="shared" si="20"/>
        <v>6.4000000000000001E-2</v>
      </c>
      <c r="Z301" s="21">
        <v>0.41099999999999998</v>
      </c>
      <c r="AA301" s="22">
        <v>1.8755973402294599</v>
      </c>
      <c r="AB301">
        <f t="shared" si="21"/>
        <v>4330</v>
      </c>
      <c r="AC301">
        <f t="shared" si="22"/>
        <v>11</v>
      </c>
      <c r="AD301">
        <f t="shared" si="23"/>
        <v>0.6</v>
      </c>
      <c r="AE301">
        <f>'TP Factors'!$D$5</f>
        <v>0.88209793191670816</v>
      </c>
      <c r="AF301">
        <f t="shared" si="24"/>
        <v>0.5</v>
      </c>
    </row>
    <row r="302" spans="1:32">
      <c r="A302" s="17" t="s">
        <v>56</v>
      </c>
      <c r="B302" s="17">
        <v>14</v>
      </c>
      <c r="C302" s="17" t="s">
        <v>57</v>
      </c>
      <c r="D302" s="18">
        <v>33.47</v>
      </c>
      <c r="E302" s="17" t="s">
        <v>58</v>
      </c>
      <c r="F302" s="17">
        <v>3456</v>
      </c>
      <c r="G302" s="19">
        <v>0</v>
      </c>
      <c r="H302" s="17" t="s">
        <v>59</v>
      </c>
      <c r="I302" s="17" t="s">
        <v>60</v>
      </c>
      <c r="J302" s="17">
        <v>27</v>
      </c>
      <c r="K302" s="20">
        <v>64.965430878299998</v>
      </c>
      <c r="L302" s="20">
        <v>168.36923021800001</v>
      </c>
      <c r="M302" s="18">
        <v>0</v>
      </c>
      <c r="N302" s="18">
        <v>0</v>
      </c>
      <c r="O302" s="17">
        <v>39562</v>
      </c>
      <c r="P302" s="17">
        <v>38592</v>
      </c>
      <c r="Q302" s="21">
        <v>39562</v>
      </c>
      <c r="R302" s="21">
        <v>3100</v>
      </c>
      <c r="S302" s="17" t="s">
        <v>61</v>
      </c>
      <c r="T302" s="21">
        <v>54.65</v>
      </c>
      <c r="U302" s="21">
        <v>1</v>
      </c>
      <c r="V302" s="21">
        <v>1.2</v>
      </c>
      <c r="W302" s="21">
        <v>6.4000000000000001E-2</v>
      </c>
      <c r="X302" s="21">
        <f t="shared" si="20"/>
        <v>1.2</v>
      </c>
      <c r="Y302" s="21">
        <f t="shared" si="20"/>
        <v>6.4000000000000001E-2</v>
      </c>
      <c r="Z302" s="21">
        <v>0.41099999999999998</v>
      </c>
      <c r="AA302" s="22">
        <v>5.1780722784536997E-4</v>
      </c>
      <c r="AB302">
        <f t="shared" si="21"/>
        <v>1</v>
      </c>
      <c r="AC302">
        <f t="shared" si="22"/>
        <v>0</v>
      </c>
      <c r="AD302">
        <f t="shared" si="23"/>
        <v>0</v>
      </c>
      <c r="AE302">
        <f>'TP Factors'!$D$5</f>
        <v>0.88209793191670816</v>
      </c>
      <c r="AF302">
        <f t="shared" si="24"/>
        <v>0</v>
      </c>
    </row>
    <row r="303" spans="1:32">
      <c r="A303" s="17" t="s">
        <v>56</v>
      </c>
      <c r="B303" s="17">
        <v>14</v>
      </c>
      <c r="C303" s="17" t="s">
        <v>57</v>
      </c>
      <c r="D303" s="18">
        <v>33.47</v>
      </c>
      <c r="E303" s="17" t="s">
        <v>58</v>
      </c>
      <c r="F303" s="17">
        <v>3456</v>
      </c>
      <c r="G303" s="19">
        <v>0</v>
      </c>
      <c r="H303" s="17" t="s">
        <v>59</v>
      </c>
      <c r="I303" s="17" t="s">
        <v>60</v>
      </c>
      <c r="J303" s="17">
        <v>484</v>
      </c>
      <c r="K303" s="20">
        <v>220.76068412800001</v>
      </c>
      <c r="L303" s="20">
        <v>3069.98586544</v>
      </c>
      <c r="M303" s="18">
        <v>0</v>
      </c>
      <c r="N303" s="18">
        <v>0</v>
      </c>
      <c r="O303" s="17">
        <v>39567</v>
      </c>
      <c r="P303" s="17">
        <v>38597</v>
      </c>
      <c r="Q303" s="21">
        <v>39567</v>
      </c>
      <c r="R303" s="21">
        <v>3100</v>
      </c>
      <c r="S303" s="17" t="s">
        <v>69</v>
      </c>
      <c r="T303" s="21">
        <v>54.65</v>
      </c>
      <c r="U303" s="21">
        <v>1</v>
      </c>
      <c r="V303" s="21">
        <v>1.2</v>
      </c>
      <c r="W303" s="21">
        <v>6.4000000000000001E-2</v>
      </c>
      <c r="X303" s="21">
        <f t="shared" si="20"/>
        <v>1.2</v>
      </c>
      <c r="Y303" s="21">
        <f t="shared" si="20"/>
        <v>6.4000000000000001E-2</v>
      </c>
      <c r="Z303" s="21">
        <v>0.41099999999999998</v>
      </c>
      <c r="AA303" s="22">
        <v>1.4709808829746899E-2</v>
      </c>
      <c r="AB303">
        <f t="shared" si="21"/>
        <v>34</v>
      </c>
      <c r="AC303">
        <f t="shared" si="22"/>
        <v>0</v>
      </c>
      <c r="AD303">
        <f t="shared" si="23"/>
        <v>0</v>
      </c>
      <c r="AE303">
        <f>'TP Factors'!$D$5</f>
        <v>0.88209793191670816</v>
      </c>
      <c r="AF303">
        <f t="shared" si="24"/>
        <v>0</v>
      </c>
    </row>
    <row r="304" spans="1:32">
      <c r="A304" s="17" t="s">
        <v>56</v>
      </c>
      <c r="B304" s="17">
        <v>14</v>
      </c>
      <c r="C304" s="17" t="s">
        <v>57</v>
      </c>
      <c r="D304" s="18">
        <v>33.47</v>
      </c>
      <c r="E304" s="17" t="s">
        <v>58</v>
      </c>
      <c r="F304" s="17">
        <v>3456</v>
      </c>
      <c r="G304" s="19">
        <v>0</v>
      </c>
      <c r="H304" s="17" t="s">
        <v>59</v>
      </c>
      <c r="I304" s="17" t="s">
        <v>60</v>
      </c>
      <c r="J304" s="17">
        <v>2959</v>
      </c>
      <c r="K304" s="20">
        <v>725.16051251800002</v>
      </c>
      <c r="L304" s="20">
        <v>18756.577569900001</v>
      </c>
      <c r="M304" s="18">
        <v>0</v>
      </c>
      <c r="N304" s="18">
        <v>0</v>
      </c>
      <c r="O304" s="17">
        <v>39576</v>
      </c>
      <c r="P304" s="17">
        <v>38606</v>
      </c>
      <c r="Q304" s="21">
        <v>39576</v>
      </c>
      <c r="R304" s="21">
        <v>3100</v>
      </c>
      <c r="S304" s="17" t="s">
        <v>61</v>
      </c>
      <c r="T304" s="21">
        <v>54.65</v>
      </c>
      <c r="U304" s="21">
        <v>1</v>
      </c>
      <c r="V304" s="21">
        <v>1.2</v>
      </c>
      <c r="W304" s="21">
        <v>6.4000000000000001E-2</v>
      </c>
      <c r="X304" s="21">
        <f t="shared" si="20"/>
        <v>1.2</v>
      </c>
      <c r="Y304" s="21">
        <f t="shared" si="20"/>
        <v>6.4000000000000001E-2</v>
      </c>
      <c r="Z304" s="21">
        <v>0.41099999999999998</v>
      </c>
      <c r="AA304" s="22">
        <v>8.4888537701243091E-3</v>
      </c>
      <c r="AB304">
        <f t="shared" si="21"/>
        <v>20</v>
      </c>
      <c r="AC304">
        <f t="shared" si="22"/>
        <v>0</v>
      </c>
      <c r="AD304">
        <f t="shared" si="23"/>
        <v>0</v>
      </c>
      <c r="AE304">
        <f>'TP Factors'!$D$5</f>
        <v>0.88209793191670816</v>
      </c>
      <c r="AF304">
        <f t="shared" si="24"/>
        <v>0</v>
      </c>
    </row>
    <row r="305" spans="1:32">
      <c r="A305" s="17" t="s">
        <v>56</v>
      </c>
      <c r="B305" s="17">
        <v>14</v>
      </c>
      <c r="C305" s="17" t="s">
        <v>57</v>
      </c>
      <c r="D305" s="18">
        <v>33.47</v>
      </c>
      <c r="E305" s="17" t="s">
        <v>58</v>
      </c>
      <c r="F305" s="17">
        <v>3456</v>
      </c>
      <c r="G305" s="19">
        <v>0</v>
      </c>
      <c r="H305" s="17" t="s">
        <v>59</v>
      </c>
      <c r="I305" s="17" t="s">
        <v>60</v>
      </c>
      <c r="J305" s="17">
        <v>1139</v>
      </c>
      <c r="K305" s="20">
        <v>717.60624847700001</v>
      </c>
      <c r="L305" s="20">
        <v>7218.3311368000004</v>
      </c>
      <c r="M305" s="18">
        <v>0</v>
      </c>
      <c r="N305" s="18">
        <v>0</v>
      </c>
      <c r="O305" s="17">
        <v>39597</v>
      </c>
      <c r="P305" s="17">
        <v>38627</v>
      </c>
      <c r="Q305" s="21">
        <v>39597</v>
      </c>
      <c r="R305" s="21">
        <v>3100</v>
      </c>
      <c r="S305" s="17" t="s">
        <v>61</v>
      </c>
      <c r="T305" s="21">
        <v>54.65</v>
      </c>
      <c r="U305" s="21">
        <v>1</v>
      </c>
      <c r="V305" s="21">
        <v>1.2</v>
      </c>
      <c r="W305" s="21">
        <v>6.4000000000000001E-2</v>
      </c>
      <c r="X305" s="21">
        <f t="shared" si="20"/>
        <v>1.2</v>
      </c>
      <c r="Y305" s="21">
        <f t="shared" si="20"/>
        <v>6.4000000000000001E-2</v>
      </c>
      <c r="Z305" s="21">
        <v>0.41099999999999998</v>
      </c>
      <c r="AA305" s="22">
        <v>1.09980853732337E-2</v>
      </c>
      <c r="AB305">
        <f t="shared" si="21"/>
        <v>25</v>
      </c>
      <c r="AC305">
        <f t="shared" si="22"/>
        <v>0</v>
      </c>
      <c r="AD305">
        <f t="shared" si="23"/>
        <v>0</v>
      </c>
      <c r="AE305">
        <f>'TP Factors'!$D$5</f>
        <v>0.88209793191670816</v>
      </c>
      <c r="AF305">
        <f t="shared" si="24"/>
        <v>0</v>
      </c>
    </row>
    <row r="306" spans="1:32">
      <c r="A306" s="17" t="s">
        <v>56</v>
      </c>
      <c r="B306" s="17">
        <v>14</v>
      </c>
      <c r="C306" s="17" t="s">
        <v>57</v>
      </c>
      <c r="D306" s="18">
        <v>33.47</v>
      </c>
      <c r="E306" s="17" t="s">
        <v>58</v>
      </c>
      <c r="F306" s="17">
        <v>3456</v>
      </c>
      <c r="G306" s="19">
        <v>30.5</v>
      </c>
      <c r="H306" s="17" t="s">
        <v>59</v>
      </c>
      <c r="I306" s="17" t="s">
        <v>60</v>
      </c>
      <c r="J306" s="17">
        <v>35516</v>
      </c>
      <c r="K306" s="20">
        <v>7868.9235159199998</v>
      </c>
      <c r="L306" s="20">
        <v>254530.26992699999</v>
      </c>
      <c r="M306" s="18">
        <v>68.19</v>
      </c>
      <c r="N306" s="18">
        <v>17.97</v>
      </c>
      <c r="O306" s="17">
        <v>39670</v>
      </c>
      <c r="P306" s="17">
        <v>38700</v>
      </c>
      <c r="Q306" s="21">
        <v>39670</v>
      </c>
      <c r="R306" s="21">
        <v>3100</v>
      </c>
      <c r="S306" s="17" t="s">
        <v>61</v>
      </c>
      <c r="T306" s="21">
        <v>54.65</v>
      </c>
      <c r="U306" s="21">
        <v>1</v>
      </c>
      <c r="V306" s="21">
        <v>1.2</v>
      </c>
      <c r="W306" s="21">
        <v>6.4000000000000001E-2</v>
      </c>
      <c r="X306" s="21">
        <f t="shared" si="20"/>
        <v>1.2</v>
      </c>
      <c r="Y306" s="21">
        <f t="shared" si="20"/>
        <v>6.4000000000000001E-2</v>
      </c>
      <c r="Z306" s="21">
        <v>0.41099999999999998</v>
      </c>
      <c r="AA306" s="22">
        <v>3.9238531908434102</v>
      </c>
      <c r="AB306">
        <f t="shared" si="21"/>
        <v>9059</v>
      </c>
      <c r="AC306">
        <f t="shared" si="22"/>
        <v>24</v>
      </c>
      <c r="AD306">
        <f t="shared" si="23"/>
        <v>1.3</v>
      </c>
      <c r="AE306">
        <f>'TP Factors'!$D$5</f>
        <v>0.88209793191670816</v>
      </c>
      <c r="AF306">
        <f t="shared" si="24"/>
        <v>1.1000000000000001</v>
      </c>
    </row>
    <row r="307" spans="1:32">
      <c r="A307" s="17" t="s">
        <v>56</v>
      </c>
      <c r="B307" s="17">
        <v>14</v>
      </c>
      <c r="C307" s="17" t="s">
        <v>57</v>
      </c>
      <c r="D307" s="18">
        <v>33.47</v>
      </c>
      <c r="E307" s="17" t="s">
        <v>58</v>
      </c>
      <c r="F307" s="17">
        <v>3456</v>
      </c>
      <c r="G307" s="19">
        <v>30.5</v>
      </c>
      <c r="H307" s="17" t="s">
        <v>59</v>
      </c>
      <c r="I307" s="17" t="s">
        <v>60</v>
      </c>
      <c r="J307" s="17">
        <v>38622</v>
      </c>
      <c r="K307" s="20">
        <v>6810.6451211900003</v>
      </c>
      <c r="L307" s="20">
        <v>276789.69302300003</v>
      </c>
      <c r="M307" s="18">
        <v>74.150000000000006</v>
      </c>
      <c r="N307" s="18">
        <v>19.54</v>
      </c>
      <c r="O307" s="17">
        <v>39819</v>
      </c>
      <c r="P307" s="17">
        <v>38846</v>
      </c>
      <c r="Q307" s="21">
        <v>39819</v>
      </c>
      <c r="R307" s="21">
        <v>3100</v>
      </c>
      <c r="S307" s="17" t="s">
        <v>61</v>
      </c>
      <c r="T307" s="21">
        <v>54.65</v>
      </c>
      <c r="U307" s="21">
        <v>1</v>
      </c>
      <c r="V307" s="21">
        <v>1.2</v>
      </c>
      <c r="W307" s="21">
        <v>6.4000000000000001E-2</v>
      </c>
      <c r="X307" s="21">
        <f t="shared" si="20"/>
        <v>1.2</v>
      </c>
      <c r="Y307" s="21">
        <f t="shared" si="20"/>
        <v>6.4000000000000001E-2</v>
      </c>
      <c r="Z307" s="21">
        <v>0.41099999999999998</v>
      </c>
      <c r="AA307" s="22">
        <v>0.24449412715796701</v>
      </c>
      <c r="AB307">
        <f t="shared" si="21"/>
        <v>564</v>
      </c>
      <c r="AC307">
        <f t="shared" si="22"/>
        <v>1</v>
      </c>
      <c r="AD307">
        <f t="shared" si="23"/>
        <v>0.1</v>
      </c>
      <c r="AE307">
        <f>'TP Factors'!$D$5</f>
        <v>0.88209793191670816</v>
      </c>
      <c r="AF307">
        <f t="shared" si="24"/>
        <v>0.1</v>
      </c>
    </row>
    <row r="308" spans="1:32">
      <c r="A308" s="17" t="s">
        <v>56</v>
      </c>
      <c r="B308" s="17">
        <v>14</v>
      </c>
      <c r="C308" s="17" t="s">
        <v>57</v>
      </c>
      <c r="D308" s="18">
        <v>33.47</v>
      </c>
      <c r="E308" s="17" t="s">
        <v>58</v>
      </c>
      <c r="F308" s="17">
        <v>3456</v>
      </c>
      <c r="G308" s="19">
        <v>30.5</v>
      </c>
      <c r="H308" s="17" t="s">
        <v>59</v>
      </c>
      <c r="I308" s="17" t="s">
        <v>60</v>
      </c>
      <c r="J308" s="17">
        <v>4066</v>
      </c>
      <c r="K308" s="20">
        <v>1510.9261890800001</v>
      </c>
      <c r="L308" s="20">
        <v>25861.658932499999</v>
      </c>
      <c r="M308" s="18">
        <v>7.81</v>
      </c>
      <c r="N308" s="18">
        <v>2.06</v>
      </c>
      <c r="O308" s="17">
        <v>39840</v>
      </c>
      <c r="P308" s="17">
        <v>38867</v>
      </c>
      <c r="Q308" s="21">
        <v>39840</v>
      </c>
      <c r="R308" s="21">
        <v>3100</v>
      </c>
      <c r="S308" s="17" t="s">
        <v>69</v>
      </c>
      <c r="T308" s="21">
        <v>54.65</v>
      </c>
      <c r="U308" s="21">
        <v>1</v>
      </c>
      <c r="V308" s="21">
        <v>1.2</v>
      </c>
      <c r="W308" s="21">
        <v>6.4000000000000001E-2</v>
      </c>
      <c r="X308" s="21">
        <f t="shared" si="20"/>
        <v>1.2</v>
      </c>
      <c r="Y308" s="21">
        <f t="shared" si="20"/>
        <v>6.4000000000000001E-2</v>
      </c>
      <c r="Z308" s="21">
        <v>0.41099999999999998</v>
      </c>
      <c r="AA308" s="22">
        <v>0.18598941465745999</v>
      </c>
      <c r="AB308">
        <f t="shared" si="21"/>
        <v>429</v>
      </c>
      <c r="AC308">
        <f t="shared" si="22"/>
        <v>1</v>
      </c>
      <c r="AD308">
        <f t="shared" si="23"/>
        <v>0.1</v>
      </c>
      <c r="AE308">
        <f>'TP Factors'!$D$5</f>
        <v>0.88209793191670816</v>
      </c>
      <c r="AF308">
        <f t="shared" si="24"/>
        <v>0.1</v>
      </c>
    </row>
    <row r="309" spans="1:32">
      <c r="A309" s="17" t="s">
        <v>56</v>
      </c>
      <c r="B309" s="17">
        <v>14</v>
      </c>
      <c r="C309" s="17" t="s">
        <v>57</v>
      </c>
      <c r="D309" s="18">
        <v>33.47</v>
      </c>
      <c r="E309" s="17" t="s">
        <v>58</v>
      </c>
      <c r="F309" s="17">
        <v>3456</v>
      </c>
      <c r="G309" s="19">
        <v>0</v>
      </c>
      <c r="H309" s="17" t="s">
        <v>59</v>
      </c>
      <c r="I309" s="17" t="s">
        <v>60</v>
      </c>
      <c r="J309" s="17">
        <v>1944</v>
      </c>
      <c r="K309" s="20">
        <v>793.60015591199999</v>
      </c>
      <c r="L309" s="20">
        <v>12322.083875</v>
      </c>
      <c r="M309" s="18">
        <v>0</v>
      </c>
      <c r="N309" s="18">
        <v>0</v>
      </c>
      <c r="O309" s="17">
        <v>39849</v>
      </c>
      <c r="P309" s="17">
        <v>38876</v>
      </c>
      <c r="Q309" s="21">
        <v>39849</v>
      </c>
      <c r="R309" s="21">
        <v>3100</v>
      </c>
      <c r="S309" s="17" t="s">
        <v>61</v>
      </c>
      <c r="T309" s="21">
        <v>54.65</v>
      </c>
      <c r="U309" s="21">
        <v>1</v>
      </c>
      <c r="V309" s="21">
        <v>1.2</v>
      </c>
      <c r="W309" s="21">
        <v>6.4000000000000001E-2</v>
      </c>
      <c r="X309" s="21">
        <f t="shared" si="20"/>
        <v>1.2</v>
      </c>
      <c r="Y309" s="21">
        <f t="shared" si="20"/>
        <v>6.4000000000000001E-2</v>
      </c>
      <c r="Z309" s="21">
        <v>0.41099999999999998</v>
      </c>
      <c r="AA309" s="22">
        <v>3.2167691636750002E-4</v>
      </c>
      <c r="AB309">
        <f t="shared" si="21"/>
        <v>1</v>
      </c>
      <c r="AC309">
        <f t="shared" si="22"/>
        <v>0</v>
      </c>
      <c r="AD309">
        <f t="shared" si="23"/>
        <v>0</v>
      </c>
      <c r="AE309">
        <f>'TP Factors'!$D$5</f>
        <v>0.88209793191670816</v>
      </c>
      <c r="AF309">
        <f t="shared" si="24"/>
        <v>0</v>
      </c>
    </row>
    <row r="310" spans="1:32">
      <c r="A310" s="17" t="s">
        <v>56</v>
      </c>
      <c r="B310" s="17">
        <v>14</v>
      </c>
      <c r="C310" s="17" t="s">
        <v>57</v>
      </c>
      <c r="D310" s="18">
        <v>33.47</v>
      </c>
      <c r="E310" s="17" t="s">
        <v>58</v>
      </c>
      <c r="F310" s="17">
        <v>3456</v>
      </c>
      <c r="G310" s="19">
        <v>0</v>
      </c>
      <c r="H310" s="17" t="s">
        <v>59</v>
      </c>
      <c r="I310" s="17" t="s">
        <v>60</v>
      </c>
      <c r="J310" s="17">
        <v>2004</v>
      </c>
      <c r="K310" s="20">
        <v>722.56591238299995</v>
      </c>
      <c r="L310" s="20">
        <v>12700.9558758</v>
      </c>
      <c r="M310" s="18">
        <v>0</v>
      </c>
      <c r="N310" s="18">
        <v>0</v>
      </c>
      <c r="O310" s="17">
        <v>37725</v>
      </c>
      <c r="P310" s="17">
        <v>36777</v>
      </c>
      <c r="Q310" s="21">
        <v>37725</v>
      </c>
      <c r="R310" s="21">
        <v>3100</v>
      </c>
      <c r="S310" s="17" t="s">
        <v>61</v>
      </c>
      <c r="T310" s="21">
        <v>54.65</v>
      </c>
      <c r="U310" s="21">
        <v>1</v>
      </c>
      <c r="V310" s="21">
        <v>1.2</v>
      </c>
      <c r="W310" s="21">
        <v>6.4000000000000001E-2</v>
      </c>
      <c r="X310" s="21">
        <f t="shared" si="20"/>
        <v>1.2</v>
      </c>
      <c r="Y310" s="21">
        <f t="shared" si="20"/>
        <v>6.4000000000000001E-2</v>
      </c>
      <c r="Z310" s="21">
        <v>0.41099999999999998</v>
      </c>
      <c r="AA310" s="22">
        <v>2.90093080977444E-2</v>
      </c>
      <c r="AB310">
        <f t="shared" si="21"/>
        <v>67</v>
      </c>
      <c r="AC310">
        <f t="shared" si="22"/>
        <v>0</v>
      </c>
      <c r="AD310">
        <f t="shared" si="23"/>
        <v>0</v>
      </c>
      <c r="AE310">
        <f>'TP Factors'!$D$5</f>
        <v>0.88209793191670816</v>
      </c>
      <c r="AF310">
        <f t="shared" si="24"/>
        <v>0</v>
      </c>
    </row>
    <row r="311" spans="1:32">
      <c r="A311" s="17" t="s">
        <v>56</v>
      </c>
      <c r="B311" s="17">
        <v>14</v>
      </c>
      <c r="C311" s="17" t="s">
        <v>57</v>
      </c>
      <c r="D311" s="18">
        <v>33.47</v>
      </c>
      <c r="E311" s="17" t="s">
        <v>58</v>
      </c>
      <c r="F311" s="17">
        <v>3456</v>
      </c>
      <c r="G311" s="19">
        <v>30.5</v>
      </c>
      <c r="H311" s="17" t="s">
        <v>59</v>
      </c>
      <c r="I311" s="17" t="s">
        <v>60</v>
      </c>
      <c r="J311" s="17">
        <v>16345</v>
      </c>
      <c r="K311" s="20">
        <v>2089.9208961300001</v>
      </c>
      <c r="L311" s="20">
        <v>117139.63708299999</v>
      </c>
      <c r="M311" s="18">
        <v>31.38</v>
      </c>
      <c r="N311" s="18">
        <v>8.27</v>
      </c>
      <c r="O311" s="17">
        <v>38914</v>
      </c>
      <c r="P311" s="17">
        <v>37947</v>
      </c>
      <c r="Q311" s="21">
        <v>38914</v>
      </c>
      <c r="R311" s="21">
        <v>3100</v>
      </c>
      <c r="S311" s="17" t="s">
        <v>61</v>
      </c>
      <c r="T311" s="21">
        <v>54.65</v>
      </c>
      <c r="U311" s="21">
        <v>1</v>
      </c>
      <c r="V311" s="21">
        <v>1.2</v>
      </c>
      <c r="W311" s="21">
        <v>6.4000000000000001E-2</v>
      </c>
      <c r="X311" s="21">
        <f t="shared" si="20"/>
        <v>1.2</v>
      </c>
      <c r="Y311" s="21">
        <f t="shared" si="20"/>
        <v>6.4000000000000001E-2</v>
      </c>
      <c r="Z311" s="21">
        <v>0.41099999999999998</v>
      </c>
      <c r="AA311" s="22">
        <v>13.4350102996</v>
      </c>
      <c r="AB311">
        <f t="shared" si="21"/>
        <v>31019</v>
      </c>
      <c r="AC311">
        <f t="shared" si="22"/>
        <v>82</v>
      </c>
      <c r="AD311">
        <f t="shared" si="23"/>
        <v>4.4000000000000004</v>
      </c>
      <c r="AE311">
        <f>'TP Factors'!$D$5</f>
        <v>0.88209793191670816</v>
      </c>
      <c r="AF311">
        <f t="shared" si="24"/>
        <v>3.9</v>
      </c>
    </row>
    <row r="312" spans="1:32">
      <c r="A312" s="17" t="s">
        <v>56</v>
      </c>
      <c r="B312" s="17">
        <v>14</v>
      </c>
      <c r="C312" s="17" t="s">
        <v>57</v>
      </c>
      <c r="D312" s="18">
        <v>33.47</v>
      </c>
      <c r="E312" s="17" t="s">
        <v>58</v>
      </c>
      <c r="F312" s="17">
        <v>3456</v>
      </c>
      <c r="G312" s="19">
        <v>0</v>
      </c>
      <c r="H312" s="17" t="s">
        <v>59</v>
      </c>
      <c r="I312" s="17" t="s">
        <v>60</v>
      </c>
      <c r="J312" s="17">
        <v>59111</v>
      </c>
      <c r="K312" s="20">
        <v>6655.3655586900004</v>
      </c>
      <c r="L312" s="20">
        <v>374688.89058800001</v>
      </c>
      <c r="M312" s="18">
        <v>0</v>
      </c>
      <c r="N312" s="18">
        <v>0</v>
      </c>
      <c r="O312" s="17">
        <v>38926</v>
      </c>
      <c r="P312" s="17">
        <v>37959</v>
      </c>
      <c r="Q312" s="21">
        <v>38926</v>
      </c>
      <c r="R312" s="21">
        <v>3100</v>
      </c>
      <c r="S312" s="17" t="s">
        <v>61</v>
      </c>
      <c r="T312" s="21">
        <v>54.65</v>
      </c>
      <c r="U312" s="21">
        <v>1</v>
      </c>
      <c r="V312" s="21">
        <v>1.2</v>
      </c>
      <c r="W312" s="21">
        <v>6.4000000000000001E-2</v>
      </c>
      <c r="X312" s="21">
        <f t="shared" si="20"/>
        <v>1.2</v>
      </c>
      <c r="Y312" s="21">
        <f t="shared" si="20"/>
        <v>6.4000000000000001E-2</v>
      </c>
      <c r="Z312" s="21">
        <v>0.41099999999999998</v>
      </c>
      <c r="AA312" s="22">
        <v>6.0441067739119997E-5</v>
      </c>
      <c r="AB312">
        <f t="shared" si="21"/>
        <v>0</v>
      </c>
      <c r="AC312">
        <f t="shared" si="22"/>
        <v>0</v>
      </c>
      <c r="AD312">
        <f t="shared" si="23"/>
        <v>0</v>
      </c>
      <c r="AE312">
        <f>'TP Factors'!$D$5</f>
        <v>0.88209793191670816</v>
      </c>
      <c r="AF312">
        <f t="shared" si="24"/>
        <v>0</v>
      </c>
    </row>
    <row r="313" spans="1:32">
      <c r="A313" s="17" t="s">
        <v>56</v>
      </c>
      <c r="B313" s="17">
        <v>14</v>
      </c>
      <c r="C313" s="17" t="s">
        <v>57</v>
      </c>
      <c r="D313" s="18">
        <v>33.47</v>
      </c>
      <c r="E313" s="17" t="s">
        <v>58</v>
      </c>
      <c r="F313" s="17">
        <v>3456</v>
      </c>
      <c r="G313" s="19">
        <v>30.5</v>
      </c>
      <c r="H313" s="17" t="s">
        <v>59</v>
      </c>
      <c r="I313" s="17" t="s">
        <v>60</v>
      </c>
      <c r="J313" s="17">
        <v>18763</v>
      </c>
      <c r="K313" s="20">
        <v>3019.9281835299998</v>
      </c>
      <c r="L313" s="20">
        <v>134468.757556</v>
      </c>
      <c r="M313" s="18">
        <v>36.020000000000003</v>
      </c>
      <c r="N313" s="18">
        <v>9.49</v>
      </c>
      <c r="O313" s="17">
        <v>39003</v>
      </c>
      <c r="P313" s="17">
        <v>38036</v>
      </c>
      <c r="Q313" s="21">
        <v>39003</v>
      </c>
      <c r="R313" s="21">
        <v>3100</v>
      </c>
      <c r="S313" s="17" t="s">
        <v>61</v>
      </c>
      <c r="T313" s="21">
        <v>54.65</v>
      </c>
      <c r="U313" s="21">
        <v>1</v>
      </c>
      <c r="V313" s="21">
        <v>1.2</v>
      </c>
      <c r="W313" s="21">
        <v>6.4000000000000001E-2</v>
      </c>
      <c r="X313" s="21">
        <f t="shared" si="20"/>
        <v>1.2</v>
      </c>
      <c r="Y313" s="21">
        <f t="shared" si="20"/>
        <v>6.4000000000000001E-2</v>
      </c>
      <c r="Z313" s="21">
        <v>0.41099999999999998</v>
      </c>
      <c r="AA313" s="22">
        <v>7.72551604486216</v>
      </c>
      <c r="AB313">
        <f t="shared" si="21"/>
        <v>17837</v>
      </c>
      <c r="AC313">
        <f t="shared" si="22"/>
        <v>47</v>
      </c>
      <c r="AD313">
        <f t="shared" si="23"/>
        <v>2.5</v>
      </c>
      <c r="AE313">
        <f>'TP Factors'!$D$5</f>
        <v>0.88209793191670816</v>
      </c>
      <c r="AF313">
        <f t="shared" si="24"/>
        <v>2.2000000000000002</v>
      </c>
    </row>
    <row r="314" spans="1:32">
      <c r="A314" s="17" t="s">
        <v>56</v>
      </c>
      <c r="B314" s="17">
        <v>14</v>
      </c>
      <c r="C314" s="17" t="s">
        <v>57</v>
      </c>
      <c r="D314" s="18">
        <v>33.47</v>
      </c>
      <c r="E314" s="17" t="s">
        <v>58</v>
      </c>
      <c r="F314" s="17">
        <v>1234</v>
      </c>
      <c r="G314" s="19">
        <v>98</v>
      </c>
      <c r="H314" s="17" t="s">
        <v>59</v>
      </c>
      <c r="I314" s="17" t="s">
        <v>60</v>
      </c>
      <c r="J314" s="17">
        <v>6777</v>
      </c>
      <c r="K314" s="20">
        <v>1353.3268392099999</v>
      </c>
      <c r="L314" s="20">
        <v>17978.9437683</v>
      </c>
      <c r="M314" s="18">
        <v>12.2</v>
      </c>
      <c r="N314" s="18">
        <v>3.24</v>
      </c>
      <c r="O314" s="17">
        <v>39112</v>
      </c>
      <c r="P314" s="17">
        <v>38144</v>
      </c>
      <c r="Q314" s="21">
        <v>39112</v>
      </c>
      <c r="R314" s="21">
        <v>3100</v>
      </c>
      <c r="S314" s="17" t="s">
        <v>61</v>
      </c>
      <c r="T314" s="21">
        <v>54.65</v>
      </c>
      <c r="U314" s="21">
        <v>1</v>
      </c>
      <c r="V314" s="21">
        <v>1.2</v>
      </c>
      <c r="W314" s="21">
        <v>6.4000000000000001E-2</v>
      </c>
      <c r="X314" s="21">
        <f t="shared" si="20"/>
        <v>1.2</v>
      </c>
      <c r="Y314" s="21">
        <f t="shared" si="20"/>
        <v>6.4000000000000001E-2</v>
      </c>
      <c r="Z314" s="21">
        <v>0.41099999999999998</v>
      </c>
      <c r="AA314" s="22">
        <v>3.1358254345931098E-3</v>
      </c>
      <c r="AB314">
        <f t="shared" si="21"/>
        <v>7</v>
      </c>
      <c r="AC314">
        <f t="shared" si="22"/>
        <v>0</v>
      </c>
      <c r="AD314">
        <f t="shared" si="23"/>
        <v>0</v>
      </c>
      <c r="AE314">
        <f>'TP Factors'!$D$5</f>
        <v>0.88209793191670816</v>
      </c>
      <c r="AF314">
        <f t="shared" si="24"/>
        <v>0</v>
      </c>
    </row>
    <row r="315" spans="1:32">
      <c r="A315" s="17" t="s">
        <v>56</v>
      </c>
      <c r="B315" s="17">
        <v>14</v>
      </c>
      <c r="C315" s="17" t="s">
        <v>57</v>
      </c>
      <c r="D315" s="18">
        <v>33.47</v>
      </c>
      <c r="E315" s="17" t="s">
        <v>58</v>
      </c>
      <c r="F315" s="17">
        <v>3456</v>
      </c>
      <c r="G315" s="19">
        <v>30.5</v>
      </c>
      <c r="H315" s="17" t="s">
        <v>59</v>
      </c>
      <c r="I315" s="17" t="s">
        <v>60</v>
      </c>
      <c r="J315" s="17">
        <v>15</v>
      </c>
      <c r="K315" s="20">
        <v>60.333373854199998</v>
      </c>
      <c r="L315" s="20">
        <v>109.167725096</v>
      </c>
      <c r="M315" s="18">
        <v>0.03</v>
      </c>
      <c r="N315" s="18">
        <v>0.01</v>
      </c>
      <c r="O315" s="17">
        <v>39252</v>
      </c>
      <c r="P315" s="17">
        <v>38284</v>
      </c>
      <c r="Q315" s="21">
        <v>39252</v>
      </c>
      <c r="R315" s="21">
        <v>3100</v>
      </c>
      <c r="S315" s="17" t="s">
        <v>61</v>
      </c>
      <c r="T315" s="21">
        <v>54.65</v>
      </c>
      <c r="U315" s="21">
        <v>1</v>
      </c>
      <c r="V315" s="21">
        <v>1.2</v>
      </c>
      <c r="W315" s="21">
        <v>6.4000000000000001E-2</v>
      </c>
      <c r="X315" s="21">
        <f t="shared" si="20"/>
        <v>1.2</v>
      </c>
      <c r="Y315" s="21">
        <f t="shared" si="20"/>
        <v>6.4000000000000001E-2</v>
      </c>
      <c r="Z315" s="21">
        <v>0.41099999999999998</v>
      </c>
      <c r="AA315" s="22">
        <v>1.3522136842383001E-2</v>
      </c>
      <c r="AB315">
        <f t="shared" si="21"/>
        <v>31</v>
      </c>
      <c r="AC315">
        <f t="shared" si="22"/>
        <v>0</v>
      </c>
      <c r="AD315">
        <f t="shared" si="23"/>
        <v>0</v>
      </c>
      <c r="AE315">
        <f>'TP Factors'!$D$5</f>
        <v>0.88209793191670816</v>
      </c>
      <c r="AF315">
        <f t="shared" si="24"/>
        <v>0</v>
      </c>
    </row>
    <row r="316" spans="1:32">
      <c r="A316" s="17" t="s">
        <v>56</v>
      </c>
      <c r="B316" s="17">
        <v>14</v>
      </c>
      <c r="C316" s="17" t="s">
        <v>57</v>
      </c>
      <c r="D316" s="18">
        <v>33.47</v>
      </c>
      <c r="E316" s="17" t="s">
        <v>58</v>
      </c>
      <c r="F316" s="17">
        <v>3456</v>
      </c>
      <c r="G316" s="19">
        <v>0</v>
      </c>
      <c r="H316" s="17" t="s">
        <v>59</v>
      </c>
      <c r="I316" s="17" t="s">
        <v>60</v>
      </c>
      <c r="J316" s="17">
        <v>131</v>
      </c>
      <c r="K316" s="20">
        <v>180.368041226</v>
      </c>
      <c r="L316" s="20">
        <v>832.38931146599998</v>
      </c>
      <c r="M316" s="18">
        <v>0</v>
      </c>
      <c r="N316" s="18">
        <v>0</v>
      </c>
      <c r="O316" s="17">
        <v>39258</v>
      </c>
      <c r="P316" s="17">
        <v>38290</v>
      </c>
      <c r="Q316" s="21">
        <v>39258</v>
      </c>
      <c r="R316" s="21">
        <v>3100</v>
      </c>
      <c r="S316" s="17" t="s">
        <v>61</v>
      </c>
      <c r="T316" s="21">
        <v>54.65</v>
      </c>
      <c r="U316" s="21">
        <v>1</v>
      </c>
      <c r="V316" s="21">
        <v>1.2</v>
      </c>
      <c r="W316" s="21">
        <v>6.4000000000000001E-2</v>
      </c>
      <c r="X316" s="21">
        <f t="shared" si="20"/>
        <v>1.2</v>
      </c>
      <c r="Y316" s="21">
        <f t="shared" si="20"/>
        <v>6.4000000000000001E-2</v>
      </c>
      <c r="Z316" s="21">
        <v>0.41099999999999998</v>
      </c>
      <c r="AA316" s="22">
        <v>5.1434486786226197E-2</v>
      </c>
      <c r="AB316">
        <f t="shared" si="21"/>
        <v>119</v>
      </c>
      <c r="AC316">
        <f t="shared" si="22"/>
        <v>0</v>
      </c>
      <c r="AD316">
        <f t="shared" si="23"/>
        <v>0</v>
      </c>
      <c r="AE316">
        <f>'TP Factors'!$D$5</f>
        <v>0.88209793191670816</v>
      </c>
      <c r="AF316">
        <f t="shared" si="24"/>
        <v>0</v>
      </c>
    </row>
    <row r="317" spans="1:32">
      <c r="A317" s="17" t="s">
        <v>56</v>
      </c>
      <c r="B317" s="17">
        <v>14</v>
      </c>
      <c r="C317" s="17" t="s">
        <v>57</v>
      </c>
      <c r="D317" s="18">
        <v>33.47</v>
      </c>
      <c r="E317" s="17" t="s">
        <v>58</v>
      </c>
      <c r="F317" s="17">
        <v>3456</v>
      </c>
      <c r="G317" s="19">
        <v>30.5</v>
      </c>
      <c r="H317" s="17" t="s">
        <v>59</v>
      </c>
      <c r="I317" s="17" t="s">
        <v>60</v>
      </c>
      <c r="J317" s="17">
        <v>16345</v>
      </c>
      <c r="K317" s="20">
        <v>2089.9208961300001</v>
      </c>
      <c r="L317" s="20">
        <v>117139.63708299999</v>
      </c>
      <c r="M317" s="18">
        <v>31.38</v>
      </c>
      <c r="N317" s="18">
        <v>8.27</v>
      </c>
      <c r="O317" s="17">
        <v>38914</v>
      </c>
      <c r="P317" s="17">
        <v>37947</v>
      </c>
      <c r="Q317" s="21">
        <v>38914</v>
      </c>
      <c r="R317" s="21">
        <v>3100</v>
      </c>
      <c r="S317" s="17" t="s">
        <v>61</v>
      </c>
      <c r="T317" s="21">
        <v>54.65</v>
      </c>
      <c r="U317" s="21">
        <v>1</v>
      </c>
      <c r="V317" s="21">
        <v>1.2</v>
      </c>
      <c r="W317" s="21">
        <v>6.4000000000000001E-2</v>
      </c>
      <c r="X317" s="21">
        <f t="shared" si="20"/>
        <v>1.2</v>
      </c>
      <c r="Y317" s="21">
        <f t="shared" si="20"/>
        <v>6.4000000000000001E-2</v>
      </c>
      <c r="Z317" s="21">
        <v>0.41099999999999998</v>
      </c>
      <c r="AA317" s="22">
        <v>0.72416871319666698</v>
      </c>
      <c r="AB317">
        <f t="shared" si="21"/>
        <v>1672</v>
      </c>
      <c r="AC317">
        <f t="shared" si="22"/>
        <v>4</v>
      </c>
      <c r="AD317">
        <f t="shared" si="23"/>
        <v>0.2</v>
      </c>
      <c r="AE317">
        <f>'TP Factors'!$D$5</f>
        <v>0.88209793191670816</v>
      </c>
      <c r="AF317">
        <f t="shared" si="24"/>
        <v>0.2</v>
      </c>
    </row>
    <row r="318" spans="1:32">
      <c r="A318" s="17" t="s">
        <v>56</v>
      </c>
      <c r="B318" s="17">
        <v>14</v>
      </c>
      <c r="C318" s="17" t="s">
        <v>57</v>
      </c>
      <c r="D318" s="18">
        <v>33.47</v>
      </c>
      <c r="E318" s="17" t="s">
        <v>58</v>
      </c>
      <c r="F318" s="17">
        <v>3456</v>
      </c>
      <c r="G318" s="19">
        <v>30.5</v>
      </c>
      <c r="H318" s="17" t="s">
        <v>59</v>
      </c>
      <c r="I318" s="17" t="s">
        <v>60</v>
      </c>
      <c r="J318" s="17">
        <v>18763</v>
      </c>
      <c r="K318" s="20">
        <v>3019.9281835299998</v>
      </c>
      <c r="L318" s="20">
        <v>134468.757556</v>
      </c>
      <c r="M318" s="18">
        <v>36.020000000000003</v>
      </c>
      <c r="N318" s="18">
        <v>9.49</v>
      </c>
      <c r="O318" s="17">
        <v>39003</v>
      </c>
      <c r="P318" s="17">
        <v>38036</v>
      </c>
      <c r="Q318" s="21">
        <v>39003</v>
      </c>
      <c r="R318" s="21">
        <v>3100</v>
      </c>
      <c r="S318" s="17" t="s">
        <v>61</v>
      </c>
      <c r="T318" s="21">
        <v>54.65</v>
      </c>
      <c r="U318" s="21">
        <v>1</v>
      </c>
      <c r="V318" s="21">
        <v>1.2</v>
      </c>
      <c r="W318" s="21">
        <v>6.4000000000000001E-2</v>
      </c>
      <c r="X318" s="21">
        <f t="shared" si="20"/>
        <v>1.2</v>
      </c>
      <c r="Y318" s="21">
        <f t="shared" si="20"/>
        <v>6.4000000000000001E-2</v>
      </c>
      <c r="Z318" s="21">
        <v>0.41099999999999998</v>
      </c>
      <c r="AA318" s="22">
        <v>0.57929782776126904</v>
      </c>
      <c r="AB318">
        <f t="shared" si="21"/>
        <v>1337</v>
      </c>
      <c r="AC318">
        <f t="shared" si="22"/>
        <v>4</v>
      </c>
      <c r="AD318">
        <f t="shared" si="23"/>
        <v>0.2</v>
      </c>
      <c r="AE318">
        <f>'TP Factors'!$D$5</f>
        <v>0.88209793191670816</v>
      </c>
      <c r="AF318">
        <f t="shared" si="24"/>
        <v>0.2</v>
      </c>
    </row>
    <row r="319" spans="1:32">
      <c r="A319" s="17" t="s">
        <v>56</v>
      </c>
      <c r="B319" s="17">
        <v>14</v>
      </c>
      <c r="C319" s="17" t="s">
        <v>57</v>
      </c>
      <c r="D319" s="18">
        <v>33.47</v>
      </c>
      <c r="E319" s="17" t="s">
        <v>58</v>
      </c>
      <c r="F319" s="17">
        <v>3456</v>
      </c>
      <c r="G319" s="19">
        <v>0</v>
      </c>
      <c r="H319" s="17" t="s">
        <v>59</v>
      </c>
      <c r="I319" s="17" t="s">
        <v>60</v>
      </c>
      <c r="J319" s="17">
        <v>106</v>
      </c>
      <c r="K319" s="20">
        <v>129.01989955600001</v>
      </c>
      <c r="L319" s="20">
        <v>669.43034317900003</v>
      </c>
      <c r="M319" s="18">
        <v>0</v>
      </c>
      <c r="N319" s="18">
        <v>0</v>
      </c>
      <c r="O319" s="17">
        <v>39036</v>
      </c>
      <c r="P319" s="17">
        <v>38068</v>
      </c>
      <c r="Q319" s="21">
        <v>39036</v>
      </c>
      <c r="R319" s="21">
        <v>3100</v>
      </c>
      <c r="S319" s="17" t="s">
        <v>61</v>
      </c>
      <c r="T319" s="21">
        <v>54.65</v>
      </c>
      <c r="U319" s="21">
        <v>1</v>
      </c>
      <c r="V319" s="21">
        <v>1.2</v>
      </c>
      <c r="W319" s="21">
        <v>6.4000000000000001E-2</v>
      </c>
      <c r="X319" s="21">
        <f t="shared" si="20"/>
        <v>1.2</v>
      </c>
      <c r="Y319" s="21">
        <f t="shared" si="20"/>
        <v>6.4000000000000001E-2</v>
      </c>
      <c r="Z319" s="21">
        <v>0.41099999999999998</v>
      </c>
      <c r="AA319" s="22">
        <v>0.13997603344485299</v>
      </c>
      <c r="AB319">
        <f t="shared" si="21"/>
        <v>323</v>
      </c>
      <c r="AC319">
        <f t="shared" si="22"/>
        <v>1</v>
      </c>
      <c r="AD319">
        <f t="shared" si="23"/>
        <v>0</v>
      </c>
      <c r="AE319">
        <f>'TP Factors'!$D$5</f>
        <v>0.88209793191670816</v>
      </c>
      <c r="AF319">
        <f t="shared" si="24"/>
        <v>0</v>
      </c>
    </row>
    <row r="320" spans="1:32">
      <c r="A320" s="17" t="s">
        <v>56</v>
      </c>
      <c r="B320" s="17">
        <v>14</v>
      </c>
      <c r="C320" s="17" t="s">
        <v>57</v>
      </c>
      <c r="D320" s="18">
        <v>33.47</v>
      </c>
      <c r="E320" s="17" t="s">
        <v>58</v>
      </c>
      <c r="F320" s="17">
        <v>3456</v>
      </c>
      <c r="G320" s="19">
        <v>0</v>
      </c>
      <c r="H320" s="17" t="s">
        <v>59</v>
      </c>
      <c r="I320" s="17" t="s">
        <v>60</v>
      </c>
      <c r="J320" s="17">
        <v>91</v>
      </c>
      <c r="K320" s="20">
        <v>120.960998054</v>
      </c>
      <c r="L320" s="20">
        <v>578.11240494499998</v>
      </c>
      <c r="M320" s="18">
        <v>0</v>
      </c>
      <c r="N320" s="18">
        <v>0</v>
      </c>
      <c r="O320" s="17">
        <v>39039</v>
      </c>
      <c r="P320" s="17">
        <v>38071</v>
      </c>
      <c r="Q320" s="21">
        <v>39039</v>
      </c>
      <c r="R320" s="21">
        <v>3100</v>
      </c>
      <c r="S320" s="17" t="s">
        <v>61</v>
      </c>
      <c r="T320" s="21">
        <v>54.65</v>
      </c>
      <c r="U320" s="21">
        <v>1</v>
      </c>
      <c r="V320" s="21">
        <v>1.2</v>
      </c>
      <c r="W320" s="21">
        <v>6.4000000000000001E-2</v>
      </c>
      <c r="X320" s="21">
        <f t="shared" si="20"/>
        <v>1.2</v>
      </c>
      <c r="Y320" s="21">
        <f t="shared" si="20"/>
        <v>6.4000000000000001E-2</v>
      </c>
      <c r="Z320" s="21">
        <v>0.41099999999999998</v>
      </c>
      <c r="AA320" s="22">
        <v>0.13070044459160199</v>
      </c>
      <c r="AB320">
        <f t="shared" si="21"/>
        <v>302</v>
      </c>
      <c r="AC320">
        <f t="shared" si="22"/>
        <v>1</v>
      </c>
      <c r="AD320">
        <f t="shared" si="23"/>
        <v>0</v>
      </c>
      <c r="AE320">
        <f>'TP Factors'!$D$5</f>
        <v>0.88209793191670816</v>
      </c>
      <c r="AF320">
        <f t="shared" si="24"/>
        <v>0</v>
      </c>
    </row>
    <row r="321" spans="1:32">
      <c r="A321" s="17" t="s">
        <v>56</v>
      </c>
      <c r="B321" s="17">
        <v>14</v>
      </c>
      <c r="C321" s="17" t="s">
        <v>57</v>
      </c>
      <c r="D321" s="18">
        <v>33.47</v>
      </c>
      <c r="E321" s="17" t="s">
        <v>58</v>
      </c>
      <c r="F321" s="17">
        <v>3456</v>
      </c>
      <c r="G321" s="19">
        <v>3</v>
      </c>
      <c r="H321" s="17" t="s">
        <v>59</v>
      </c>
      <c r="I321" s="17" t="s">
        <v>60</v>
      </c>
      <c r="J321" s="17">
        <v>453</v>
      </c>
      <c r="K321" s="20">
        <v>545.89775586200005</v>
      </c>
      <c r="L321" s="20">
        <v>869.929523829</v>
      </c>
      <c r="M321" s="18">
        <v>0.27</v>
      </c>
      <c r="N321" s="18">
        <v>0.02</v>
      </c>
      <c r="O321" s="17">
        <v>38916</v>
      </c>
      <c r="P321" s="17">
        <v>37949</v>
      </c>
      <c r="Q321" s="21">
        <v>38916</v>
      </c>
      <c r="R321" s="21">
        <v>3100</v>
      </c>
      <c r="S321" s="17" t="s">
        <v>61</v>
      </c>
      <c r="T321" s="21">
        <v>54.65</v>
      </c>
      <c r="U321" s="21">
        <v>1</v>
      </c>
      <c r="V321" s="21">
        <v>1.2</v>
      </c>
      <c r="W321" s="21">
        <v>6.4000000000000001E-2</v>
      </c>
      <c r="X321" s="21">
        <f t="shared" si="20"/>
        <v>1.2</v>
      </c>
      <c r="Y321" s="21">
        <f t="shared" si="20"/>
        <v>6.4000000000000001E-2</v>
      </c>
      <c r="Z321" s="21">
        <v>0.41099999999999998</v>
      </c>
      <c r="AA321" s="22">
        <v>1.76668737700578E-3</v>
      </c>
      <c r="AB321">
        <f t="shared" si="21"/>
        <v>4</v>
      </c>
      <c r="AC321">
        <f t="shared" si="22"/>
        <v>0</v>
      </c>
      <c r="AD321">
        <f t="shared" si="23"/>
        <v>0</v>
      </c>
      <c r="AE321">
        <f>'TP Factors'!$D$5</f>
        <v>0.88209793191670816</v>
      </c>
      <c r="AF321">
        <f t="shared" si="24"/>
        <v>0</v>
      </c>
    </row>
    <row r="322" spans="1:32">
      <c r="A322" s="17" t="s">
        <v>56</v>
      </c>
      <c r="B322" s="17">
        <v>14</v>
      </c>
      <c r="C322" s="17" t="s">
        <v>57</v>
      </c>
      <c r="D322" s="18">
        <v>33.47</v>
      </c>
      <c r="E322" s="17" t="s">
        <v>58</v>
      </c>
      <c r="F322" s="17">
        <v>3456</v>
      </c>
      <c r="G322" s="19">
        <v>0</v>
      </c>
      <c r="H322" s="17" t="s">
        <v>59</v>
      </c>
      <c r="I322" s="17" t="s">
        <v>60</v>
      </c>
      <c r="J322" s="17">
        <v>59111</v>
      </c>
      <c r="K322" s="20">
        <v>6655.3655586900004</v>
      </c>
      <c r="L322" s="20">
        <v>374688.89058800001</v>
      </c>
      <c r="M322" s="18">
        <v>0</v>
      </c>
      <c r="N322" s="18">
        <v>0</v>
      </c>
      <c r="O322" s="17">
        <v>38926</v>
      </c>
      <c r="P322" s="17">
        <v>37959</v>
      </c>
      <c r="Q322" s="21">
        <v>38926</v>
      </c>
      <c r="R322" s="21">
        <v>3100</v>
      </c>
      <c r="S322" s="17" t="s">
        <v>61</v>
      </c>
      <c r="T322" s="21">
        <v>54.65</v>
      </c>
      <c r="U322" s="21">
        <v>1</v>
      </c>
      <c r="V322" s="21">
        <v>1.2</v>
      </c>
      <c r="W322" s="21">
        <v>6.4000000000000001E-2</v>
      </c>
      <c r="X322" s="21">
        <f t="shared" si="20"/>
        <v>1.2</v>
      </c>
      <c r="Y322" s="21">
        <f t="shared" si="20"/>
        <v>6.4000000000000001E-2</v>
      </c>
      <c r="Z322" s="21">
        <v>0.41099999999999998</v>
      </c>
      <c r="AA322" s="22">
        <v>2.6173047711283599E-2</v>
      </c>
      <c r="AB322">
        <f t="shared" si="21"/>
        <v>60</v>
      </c>
      <c r="AC322">
        <f t="shared" si="22"/>
        <v>0</v>
      </c>
      <c r="AD322">
        <f t="shared" si="23"/>
        <v>0</v>
      </c>
      <c r="AE322">
        <f>'TP Factors'!$D$5</f>
        <v>0.88209793191670816</v>
      </c>
      <c r="AF322">
        <f t="shared" si="24"/>
        <v>0</v>
      </c>
    </row>
    <row r="323" spans="1:32">
      <c r="A323" s="17" t="s">
        <v>56</v>
      </c>
      <c r="B323" s="17">
        <v>14</v>
      </c>
      <c r="C323" s="17" t="s">
        <v>57</v>
      </c>
      <c r="D323" s="18">
        <v>33.47</v>
      </c>
      <c r="E323" s="17" t="s">
        <v>58</v>
      </c>
      <c r="F323" s="17">
        <v>3456</v>
      </c>
      <c r="G323" s="19">
        <v>30.5</v>
      </c>
      <c r="H323" s="17" t="s">
        <v>59</v>
      </c>
      <c r="I323" s="17" t="s">
        <v>60</v>
      </c>
      <c r="J323" s="17">
        <v>1005</v>
      </c>
      <c r="K323" s="20">
        <v>366.444163785</v>
      </c>
      <c r="L323" s="20">
        <v>7199.4846482499997</v>
      </c>
      <c r="M323" s="18">
        <v>1.93</v>
      </c>
      <c r="N323" s="18">
        <v>0.51</v>
      </c>
      <c r="O323" s="17">
        <v>38928</v>
      </c>
      <c r="P323" s="17">
        <v>37961</v>
      </c>
      <c r="Q323" s="21">
        <v>38928</v>
      </c>
      <c r="R323" s="21">
        <v>3100</v>
      </c>
      <c r="S323" s="17" t="s">
        <v>61</v>
      </c>
      <c r="T323" s="21">
        <v>54.65</v>
      </c>
      <c r="U323" s="21">
        <v>1</v>
      </c>
      <c r="V323" s="21">
        <v>1.2</v>
      </c>
      <c r="W323" s="21">
        <v>6.4000000000000001E-2</v>
      </c>
      <c r="X323" s="21">
        <f t="shared" ref="X323:Y333" si="25">V323</f>
        <v>1.2</v>
      </c>
      <c r="Y323" s="21">
        <f t="shared" si="25"/>
        <v>6.4000000000000001E-2</v>
      </c>
      <c r="Z323" s="21">
        <v>0.41099999999999998</v>
      </c>
      <c r="AA323" s="22">
        <v>1.75308471874362</v>
      </c>
      <c r="AB323">
        <f t="shared" ref="AB323:AB349" si="26">ROUND(AA323*Z323*T323*102.79,0)</f>
        <v>4047</v>
      </c>
      <c r="AC323">
        <f t="shared" ref="AC323:AC349" si="27">ROUND(X323*AB323*0.002205,0)</f>
        <v>11</v>
      </c>
      <c r="AD323">
        <f t="shared" ref="AD323:AD349" si="28">ROUND(Y323*AB323*0.002205,1)</f>
        <v>0.6</v>
      </c>
      <c r="AE323">
        <f>'TP Factors'!$D$5</f>
        <v>0.88209793191670816</v>
      </c>
      <c r="AF323">
        <f t="shared" ref="AF323:AF349" si="29">ROUND(AD323*AE323,1)</f>
        <v>0.5</v>
      </c>
    </row>
    <row r="324" spans="1:32">
      <c r="A324" s="17" t="s">
        <v>56</v>
      </c>
      <c r="B324" s="17">
        <v>14</v>
      </c>
      <c r="C324" s="17" t="s">
        <v>57</v>
      </c>
      <c r="D324" s="18">
        <v>33.47</v>
      </c>
      <c r="E324" s="17" t="s">
        <v>58</v>
      </c>
      <c r="F324" s="17">
        <v>3456</v>
      </c>
      <c r="G324" s="19">
        <v>3</v>
      </c>
      <c r="H324" s="17" t="s">
        <v>59</v>
      </c>
      <c r="I324" s="17" t="s">
        <v>60</v>
      </c>
      <c r="J324" s="17">
        <v>29477</v>
      </c>
      <c r="K324" s="20">
        <v>5070.4597312200003</v>
      </c>
      <c r="L324" s="20">
        <v>56614.162355100001</v>
      </c>
      <c r="M324" s="18">
        <v>17.690000000000001</v>
      </c>
      <c r="N324" s="18">
        <v>1.47</v>
      </c>
      <c r="O324" s="17">
        <v>38570</v>
      </c>
      <c r="P324" s="17">
        <v>37615</v>
      </c>
      <c r="Q324" s="21">
        <v>38570</v>
      </c>
      <c r="R324" s="21">
        <v>3100</v>
      </c>
      <c r="S324" s="17" t="s">
        <v>64</v>
      </c>
      <c r="T324" s="21">
        <v>54.65</v>
      </c>
      <c r="U324" s="21">
        <v>1</v>
      </c>
      <c r="V324" s="21">
        <v>1.2</v>
      </c>
      <c r="W324" s="21">
        <v>6.4000000000000001E-2</v>
      </c>
      <c r="X324" s="21">
        <f t="shared" si="25"/>
        <v>1.2</v>
      </c>
      <c r="Y324" s="21">
        <f t="shared" si="25"/>
        <v>6.4000000000000001E-2</v>
      </c>
      <c r="Z324" s="21">
        <v>0.252</v>
      </c>
      <c r="AA324" s="22">
        <v>1.0987538393472799E-2</v>
      </c>
      <c r="AB324">
        <f t="shared" si="26"/>
        <v>16</v>
      </c>
      <c r="AC324">
        <f t="shared" si="27"/>
        <v>0</v>
      </c>
      <c r="AD324">
        <f t="shared" si="28"/>
        <v>0</v>
      </c>
      <c r="AE324">
        <f>'TP Factors'!$D$5</f>
        <v>0.88209793191670816</v>
      </c>
      <c r="AF324">
        <f t="shared" si="29"/>
        <v>0</v>
      </c>
    </row>
    <row r="325" spans="1:32">
      <c r="A325" s="17" t="s">
        <v>56</v>
      </c>
      <c r="B325" s="17">
        <v>14</v>
      </c>
      <c r="C325" s="17" t="s">
        <v>57</v>
      </c>
      <c r="D325" s="18">
        <v>33.47</v>
      </c>
      <c r="E325" s="17" t="s">
        <v>58</v>
      </c>
      <c r="F325" s="17">
        <v>1234</v>
      </c>
      <c r="G325" s="19">
        <v>98</v>
      </c>
      <c r="H325" s="17" t="s">
        <v>59</v>
      </c>
      <c r="I325" s="17" t="s">
        <v>60</v>
      </c>
      <c r="J325" s="17">
        <v>626</v>
      </c>
      <c r="K325" s="20">
        <v>376.65123437099999</v>
      </c>
      <c r="L325" s="20">
        <v>1599.76588849</v>
      </c>
      <c r="M325" s="18">
        <v>1.1299999999999999</v>
      </c>
      <c r="N325" s="18">
        <v>0.3</v>
      </c>
      <c r="O325" s="17">
        <v>38866</v>
      </c>
      <c r="P325" s="17">
        <v>37899</v>
      </c>
      <c r="Q325" s="21">
        <v>38866</v>
      </c>
      <c r="R325" s="21">
        <v>3100</v>
      </c>
      <c r="S325" s="17" t="s">
        <v>64</v>
      </c>
      <c r="T325" s="21">
        <v>54.65</v>
      </c>
      <c r="U325" s="21">
        <v>1</v>
      </c>
      <c r="V325" s="21">
        <v>1.2</v>
      </c>
      <c r="W325" s="21">
        <v>6.4000000000000001E-2</v>
      </c>
      <c r="X325" s="21">
        <f t="shared" si="25"/>
        <v>1.2</v>
      </c>
      <c r="Y325" s="21">
        <f t="shared" si="25"/>
        <v>6.4000000000000001E-2</v>
      </c>
      <c r="Z325" s="21">
        <v>0.252</v>
      </c>
      <c r="AA325" s="22">
        <v>1.457847359994E-5</v>
      </c>
      <c r="AB325">
        <f t="shared" si="26"/>
        <v>0</v>
      </c>
      <c r="AC325">
        <f t="shared" si="27"/>
        <v>0</v>
      </c>
      <c r="AD325">
        <f t="shared" si="28"/>
        <v>0</v>
      </c>
      <c r="AE325">
        <f>'TP Factors'!$D$5</f>
        <v>0.88209793191670816</v>
      </c>
      <c r="AF325">
        <f t="shared" si="29"/>
        <v>0</v>
      </c>
    </row>
    <row r="326" spans="1:32">
      <c r="A326" s="17" t="s">
        <v>56</v>
      </c>
      <c r="B326" s="17">
        <v>14</v>
      </c>
      <c r="C326" s="17" t="s">
        <v>57</v>
      </c>
      <c r="D326" s="18">
        <v>33.47</v>
      </c>
      <c r="E326" s="17" t="s">
        <v>58</v>
      </c>
      <c r="F326" s="17">
        <v>3456</v>
      </c>
      <c r="G326" s="19">
        <v>30.5</v>
      </c>
      <c r="H326" s="17" t="s">
        <v>59</v>
      </c>
      <c r="I326" s="17" t="s">
        <v>60</v>
      </c>
      <c r="J326" s="17">
        <v>93</v>
      </c>
      <c r="K326" s="20">
        <v>477.99029479299998</v>
      </c>
      <c r="L326" s="20">
        <v>643.99575011299999</v>
      </c>
      <c r="M326" s="18">
        <v>0.18</v>
      </c>
      <c r="N326" s="18">
        <v>0.05</v>
      </c>
      <c r="O326" s="17">
        <v>38903</v>
      </c>
      <c r="P326" s="17">
        <v>37936</v>
      </c>
      <c r="Q326" s="21">
        <v>38903</v>
      </c>
      <c r="R326" s="21">
        <v>3100</v>
      </c>
      <c r="S326" s="17" t="s">
        <v>64</v>
      </c>
      <c r="T326" s="21">
        <v>54.65</v>
      </c>
      <c r="U326" s="21">
        <v>1</v>
      </c>
      <c r="V326" s="21">
        <v>1.2</v>
      </c>
      <c r="W326" s="21">
        <v>6.4000000000000001E-2</v>
      </c>
      <c r="X326" s="21">
        <f t="shared" si="25"/>
        <v>1.2</v>
      </c>
      <c r="Y326" s="21">
        <f t="shared" si="25"/>
        <v>6.4000000000000001E-2</v>
      </c>
      <c r="Z326" s="21">
        <v>0.252</v>
      </c>
      <c r="AA326" s="22">
        <v>0.14979895251768399</v>
      </c>
      <c r="AB326">
        <f t="shared" si="26"/>
        <v>212</v>
      </c>
      <c r="AC326">
        <f t="shared" si="27"/>
        <v>1</v>
      </c>
      <c r="AD326">
        <f t="shared" si="28"/>
        <v>0</v>
      </c>
      <c r="AE326">
        <f>'TP Factors'!$D$5</f>
        <v>0.88209793191670816</v>
      </c>
      <c r="AF326">
        <f t="shared" si="29"/>
        <v>0</v>
      </c>
    </row>
    <row r="327" spans="1:32">
      <c r="A327" s="17" t="s">
        <v>56</v>
      </c>
      <c r="B327" s="17">
        <v>14</v>
      </c>
      <c r="C327" s="17" t="s">
        <v>57</v>
      </c>
      <c r="D327" s="18">
        <v>33.47</v>
      </c>
      <c r="E327" s="17" t="s">
        <v>58</v>
      </c>
      <c r="F327" s="17">
        <v>3456</v>
      </c>
      <c r="G327" s="19">
        <v>30.5</v>
      </c>
      <c r="H327" s="17" t="s">
        <v>59</v>
      </c>
      <c r="I327" s="17" t="s">
        <v>60</v>
      </c>
      <c r="J327" s="17">
        <v>1250</v>
      </c>
      <c r="K327" s="20">
        <v>519.29595540100001</v>
      </c>
      <c r="L327" s="20">
        <v>8956.9090075399999</v>
      </c>
      <c r="M327" s="18">
        <v>2.4</v>
      </c>
      <c r="N327" s="18">
        <v>0.63</v>
      </c>
      <c r="O327" s="17">
        <v>38917</v>
      </c>
      <c r="P327" s="17">
        <v>37950</v>
      </c>
      <c r="Q327" s="21">
        <v>38917</v>
      </c>
      <c r="R327" s="21">
        <v>3100</v>
      </c>
      <c r="S327" s="17" t="s">
        <v>61</v>
      </c>
      <c r="T327" s="21">
        <v>54.65</v>
      </c>
      <c r="U327" s="21">
        <v>1</v>
      </c>
      <c r="V327" s="21">
        <v>1.2</v>
      </c>
      <c r="W327" s="21">
        <v>6.4000000000000001E-2</v>
      </c>
      <c r="X327" s="21">
        <f t="shared" si="25"/>
        <v>1.2</v>
      </c>
      <c r="Y327" s="21">
        <f t="shared" si="25"/>
        <v>6.4000000000000001E-2</v>
      </c>
      <c r="Z327" s="21">
        <v>0.41099999999999998</v>
      </c>
      <c r="AA327" s="22">
        <v>2.20051110731045</v>
      </c>
      <c r="AB327">
        <f t="shared" si="26"/>
        <v>5080</v>
      </c>
      <c r="AC327">
        <f t="shared" si="27"/>
        <v>13</v>
      </c>
      <c r="AD327">
        <f t="shared" si="28"/>
        <v>0.7</v>
      </c>
      <c r="AE327">
        <f>'TP Factors'!$D$5</f>
        <v>0.88209793191670816</v>
      </c>
      <c r="AF327">
        <f t="shared" si="29"/>
        <v>0.6</v>
      </c>
    </row>
    <row r="328" spans="1:32">
      <c r="A328" s="17" t="s">
        <v>56</v>
      </c>
      <c r="B328" s="17">
        <v>14</v>
      </c>
      <c r="C328" s="17" t="s">
        <v>57</v>
      </c>
      <c r="D328" s="18">
        <v>33.47</v>
      </c>
      <c r="E328" s="17" t="s">
        <v>58</v>
      </c>
      <c r="F328" s="17">
        <v>3456</v>
      </c>
      <c r="G328" s="19">
        <v>30.5</v>
      </c>
      <c r="H328" s="17" t="s">
        <v>59</v>
      </c>
      <c r="I328" s="17" t="s">
        <v>60</v>
      </c>
      <c r="J328" s="17">
        <v>63</v>
      </c>
      <c r="K328" s="20">
        <v>95.757950972200007</v>
      </c>
      <c r="L328" s="20">
        <v>479.744913118</v>
      </c>
      <c r="M328" s="18">
        <v>0.12</v>
      </c>
      <c r="N328" s="18">
        <v>0.03</v>
      </c>
      <c r="O328" s="17">
        <v>38918</v>
      </c>
      <c r="P328" s="17">
        <v>37951</v>
      </c>
      <c r="Q328" s="21">
        <v>38918</v>
      </c>
      <c r="R328" s="21">
        <v>3100</v>
      </c>
      <c r="S328" s="17" t="s">
        <v>90</v>
      </c>
      <c r="T328" s="21">
        <v>54.65</v>
      </c>
      <c r="U328" s="21">
        <v>1</v>
      </c>
      <c r="V328" s="21">
        <v>1.2</v>
      </c>
      <c r="W328" s="21">
        <v>6.4000000000000001E-2</v>
      </c>
      <c r="X328" s="21">
        <f t="shared" si="25"/>
        <v>1.2</v>
      </c>
      <c r="Y328" s="21">
        <f t="shared" si="25"/>
        <v>6.4000000000000001E-2</v>
      </c>
      <c r="Z328" s="21">
        <v>0.1</v>
      </c>
      <c r="AA328" s="22">
        <v>0.108726077006132</v>
      </c>
      <c r="AB328">
        <f t="shared" si="26"/>
        <v>61</v>
      </c>
      <c r="AC328">
        <f t="shared" si="27"/>
        <v>0</v>
      </c>
      <c r="AD328">
        <f t="shared" si="28"/>
        <v>0</v>
      </c>
      <c r="AE328">
        <f>'TP Factors'!$D$5</f>
        <v>0.88209793191670816</v>
      </c>
      <c r="AF328">
        <f t="shared" si="29"/>
        <v>0</v>
      </c>
    </row>
    <row r="329" spans="1:32">
      <c r="A329" s="17" t="s">
        <v>56</v>
      </c>
      <c r="B329" s="17">
        <v>14</v>
      </c>
      <c r="C329" s="17" t="s">
        <v>57</v>
      </c>
      <c r="D329" s="18">
        <v>33.47</v>
      </c>
      <c r="E329" s="17" t="s">
        <v>58</v>
      </c>
      <c r="F329" s="17">
        <v>1234</v>
      </c>
      <c r="G329" s="19">
        <v>98</v>
      </c>
      <c r="H329" s="17" t="s">
        <v>59</v>
      </c>
      <c r="I329" s="17" t="s">
        <v>60</v>
      </c>
      <c r="J329" s="17">
        <v>135</v>
      </c>
      <c r="K329" s="20">
        <v>159.71727107999999</v>
      </c>
      <c r="L329" s="20">
        <v>380.61640638099999</v>
      </c>
      <c r="M329" s="18">
        <v>0.24</v>
      </c>
      <c r="N329" s="18">
        <v>0.06</v>
      </c>
      <c r="O329" s="17">
        <v>38922</v>
      </c>
      <c r="P329" s="17">
        <v>37955</v>
      </c>
      <c r="Q329" s="21">
        <v>38922</v>
      </c>
      <c r="R329" s="21">
        <v>3100</v>
      </c>
      <c r="S329" s="17" t="s">
        <v>90</v>
      </c>
      <c r="T329" s="21">
        <v>54.65</v>
      </c>
      <c r="U329" s="21">
        <v>1</v>
      </c>
      <c r="V329" s="21">
        <v>1.2</v>
      </c>
      <c r="W329" s="21">
        <v>6.4000000000000001E-2</v>
      </c>
      <c r="X329" s="21">
        <f t="shared" si="25"/>
        <v>1.2</v>
      </c>
      <c r="Y329" s="21">
        <f t="shared" si="25"/>
        <v>6.4000000000000001E-2</v>
      </c>
      <c r="Z329" s="21">
        <v>0.1</v>
      </c>
      <c r="AA329" s="22">
        <v>6.7018873975384005E-4</v>
      </c>
      <c r="AB329">
        <f t="shared" si="26"/>
        <v>0</v>
      </c>
      <c r="AC329">
        <f t="shared" si="27"/>
        <v>0</v>
      </c>
      <c r="AD329">
        <f t="shared" si="28"/>
        <v>0</v>
      </c>
      <c r="AE329">
        <f>'TP Factors'!$D$5</f>
        <v>0.88209793191670816</v>
      </c>
      <c r="AF329">
        <f t="shared" si="29"/>
        <v>0</v>
      </c>
    </row>
    <row r="330" spans="1:32">
      <c r="A330" s="17" t="s">
        <v>56</v>
      </c>
      <c r="B330" s="17">
        <v>14</v>
      </c>
      <c r="C330" s="17" t="s">
        <v>57</v>
      </c>
      <c r="D330" s="18">
        <v>33.47</v>
      </c>
      <c r="E330" s="17" t="s">
        <v>58</v>
      </c>
      <c r="F330" s="17">
        <v>3456</v>
      </c>
      <c r="G330" s="19">
        <v>0</v>
      </c>
      <c r="H330" s="17" t="s">
        <v>59</v>
      </c>
      <c r="I330" s="17" t="s">
        <v>60</v>
      </c>
      <c r="J330" s="17">
        <v>1</v>
      </c>
      <c r="K330" s="20">
        <v>46.665543853999999</v>
      </c>
      <c r="L330" s="20">
        <v>5.7412588163400002</v>
      </c>
      <c r="M330" s="18">
        <v>0</v>
      </c>
      <c r="N330" s="18">
        <v>0</v>
      </c>
      <c r="O330" s="17">
        <v>38924</v>
      </c>
      <c r="P330" s="17">
        <v>37957</v>
      </c>
      <c r="Q330" s="21">
        <v>38924</v>
      </c>
      <c r="R330" s="21">
        <v>3100</v>
      </c>
      <c r="S330" s="17" t="s">
        <v>64</v>
      </c>
      <c r="T330" s="21">
        <v>54.65</v>
      </c>
      <c r="U330" s="21">
        <v>1</v>
      </c>
      <c r="V330" s="21">
        <v>1.2</v>
      </c>
      <c r="W330" s="21">
        <v>6.4000000000000001E-2</v>
      </c>
      <c r="X330" s="21">
        <f t="shared" si="25"/>
        <v>1.2</v>
      </c>
      <c r="Y330" s="21">
        <f t="shared" si="25"/>
        <v>6.4000000000000001E-2</v>
      </c>
      <c r="Z330" s="21">
        <v>0.252</v>
      </c>
      <c r="AA330" s="22">
        <v>1.7468487338080001E-4</v>
      </c>
      <c r="AB330">
        <f t="shared" si="26"/>
        <v>0</v>
      </c>
      <c r="AC330">
        <f t="shared" si="27"/>
        <v>0</v>
      </c>
      <c r="AD330">
        <f t="shared" si="28"/>
        <v>0</v>
      </c>
      <c r="AE330">
        <f>'TP Factors'!$D$5</f>
        <v>0.88209793191670816</v>
      </c>
      <c r="AF330">
        <f t="shared" si="29"/>
        <v>0</v>
      </c>
    </row>
    <row r="331" spans="1:32">
      <c r="A331" s="17" t="s">
        <v>56</v>
      </c>
      <c r="B331" s="17">
        <v>14</v>
      </c>
      <c r="C331" s="17" t="s">
        <v>57</v>
      </c>
      <c r="D331" s="18">
        <v>33.47</v>
      </c>
      <c r="E331" s="17" t="s">
        <v>58</v>
      </c>
      <c r="F331" s="17">
        <v>3456</v>
      </c>
      <c r="G331" s="19">
        <v>0</v>
      </c>
      <c r="H331" s="17" t="s">
        <v>59</v>
      </c>
      <c r="I331" s="17" t="s">
        <v>60</v>
      </c>
      <c r="J331" s="17">
        <v>59111</v>
      </c>
      <c r="K331" s="20">
        <v>6655.3655586900004</v>
      </c>
      <c r="L331" s="20">
        <v>374688.89058800001</v>
      </c>
      <c r="M331" s="18">
        <v>0</v>
      </c>
      <c r="N331" s="18">
        <v>0</v>
      </c>
      <c r="O331" s="17">
        <v>38926</v>
      </c>
      <c r="P331" s="17">
        <v>37959</v>
      </c>
      <c r="Q331" s="21">
        <v>38926</v>
      </c>
      <c r="R331" s="21">
        <v>3100</v>
      </c>
      <c r="S331" s="17" t="s">
        <v>61</v>
      </c>
      <c r="T331" s="21">
        <v>54.65</v>
      </c>
      <c r="U331" s="21">
        <v>1</v>
      </c>
      <c r="V331" s="21">
        <v>1.2</v>
      </c>
      <c r="W331" s="21">
        <v>6.4000000000000001E-2</v>
      </c>
      <c r="X331" s="21">
        <f t="shared" si="25"/>
        <v>1.2</v>
      </c>
      <c r="Y331" s="21">
        <f t="shared" si="25"/>
        <v>6.4000000000000001E-2</v>
      </c>
      <c r="Z331" s="21">
        <v>0.41099999999999998</v>
      </c>
      <c r="AA331" s="22">
        <v>1.0357651980651099E-2</v>
      </c>
      <c r="AB331">
        <f t="shared" si="26"/>
        <v>24</v>
      </c>
      <c r="AC331">
        <f t="shared" si="27"/>
        <v>0</v>
      </c>
      <c r="AD331">
        <f t="shared" si="28"/>
        <v>0</v>
      </c>
      <c r="AE331">
        <f>'TP Factors'!$D$5</f>
        <v>0.88209793191670816</v>
      </c>
      <c r="AF331">
        <f t="shared" si="29"/>
        <v>0</v>
      </c>
    </row>
    <row r="332" spans="1:32">
      <c r="A332" s="17" t="s">
        <v>56</v>
      </c>
      <c r="B332" s="17">
        <v>14</v>
      </c>
      <c r="C332" s="17" t="s">
        <v>57</v>
      </c>
      <c r="D332" s="18">
        <v>33.47</v>
      </c>
      <c r="E332" s="17" t="s">
        <v>58</v>
      </c>
      <c r="F332" s="17">
        <v>3456</v>
      </c>
      <c r="G332" s="19">
        <v>0</v>
      </c>
      <c r="H332" s="17" t="s">
        <v>59</v>
      </c>
      <c r="I332" s="17" t="s">
        <v>60</v>
      </c>
      <c r="J332" s="17">
        <v>771</v>
      </c>
      <c r="K332" s="20">
        <v>732.54416217000005</v>
      </c>
      <c r="L332" s="20">
        <v>7756.6135652100002</v>
      </c>
      <c r="M332" s="18">
        <v>0</v>
      </c>
      <c r="N332" s="18">
        <v>0</v>
      </c>
      <c r="O332" s="17">
        <v>38959</v>
      </c>
      <c r="P332" s="17">
        <v>37992</v>
      </c>
      <c r="Q332" s="21">
        <v>38959</v>
      </c>
      <c r="R332" s="21">
        <v>3100</v>
      </c>
      <c r="S332" s="17" t="s">
        <v>90</v>
      </c>
      <c r="T332" s="21">
        <v>54.65</v>
      </c>
      <c r="U332" s="21">
        <v>1</v>
      </c>
      <c r="V332" s="21">
        <v>1.2</v>
      </c>
      <c r="W332" s="21">
        <v>6.4000000000000001E-2</v>
      </c>
      <c r="X332" s="21">
        <f t="shared" si="25"/>
        <v>1.2</v>
      </c>
      <c r="Y332" s="21">
        <f t="shared" si="25"/>
        <v>6.4000000000000001E-2</v>
      </c>
      <c r="Z332" s="21">
        <v>0.1</v>
      </c>
      <c r="AA332" s="22">
        <v>2.6152313429224001E-3</v>
      </c>
      <c r="AB332">
        <f t="shared" si="26"/>
        <v>1</v>
      </c>
      <c r="AC332">
        <f t="shared" si="27"/>
        <v>0</v>
      </c>
      <c r="AD332">
        <f t="shared" si="28"/>
        <v>0</v>
      </c>
      <c r="AE332">
        <f>'TP Factors'!$D$5</f>
        <v>0.88209793191670816</v>
      </c>
      <c r="AF332">
        <f t="shared" si="29"/>
        <v>0</v>
      </c>
    </row>
    <row r="333" spans="1:32">
      <c r="A333" s="17" t="s">
        <v>56</v>
      </c>
      <c r="B333" s="17">
        <v>14</v>
      </c>
      <c r="C333" s="17" t="s">
        <v>57</v>
      </c>
      <c r="D333" s="18">
        <v>33.47</v>
      </c>
      <c r="E333" s="17" t="s">
        <v>58</v>
      </c>
      <c r="F333" s="17">
        <v>1234</v>
      </c>
      <c r="G333" s="19">
        <v>98</v>
      </c>
      <c r="H333" s="17" t="s">
        <v>59</v>
      </c>
      <c r="I333" s="17" t="s">
        <v>60</v>
      </c>
      <c r="J333" s="17">
        <v>638</v>
      </c>
      <c r="K333" s="20">
        <v>330.13866395700001</v>
      </c>
      <c r="L333" s="20">
        <v>1693.0227122399999</v>
      </c>
      <c r="M333" s="18">
        <v>1.1499999999999999</v>
      </c>
      <c r="N333" s="18">
        <v>0.3</v>
      </c>
      <c r="O333" s="17">
        <v>38975</v>
      </c>
      <c r="P333" s="17">
        <v>38008</v>
      </c>
      <c r="Q333" s="21">
        <v>38975</v>
      </c>
      <c r="R333" s="21">
        <v>3100</v>
      </c>
      <c r="S333" s="17" t="s">
        <v>61</v>
      </c>
      <c r="T333" s="21">
        <v>54.65</v>
      </c>
      <c r="U333" s="21">
        <v>1</v>
      </c>
      <c r="V333" s="21">
        <v>1.2</v>
      </c>
      <c r="W333" s="21">
        <v>6.4000000000000001E-2</v>
      </c>
      <c r="X333" s="21">
        <f t="shared" si="25"/>
        <v>1.2</v>
      </c>
      <c r="Y333" s="21">
        <f t="shared" si="25"/>
        <v>6.4000000000000001E-2</v>
      </c>
      <c r="Z333" s="21">
        <v>0.41099999999999998</v>
      </c>
      <c r="AA333" s="22">
        <v>2.94821174090707E-2</v>
      </c>
      <c r="AB333">
        <f t="shared" si="26"/>
        <v>68</v>
      </c>
      <c r="AC333">
        <f t="shared" si="27"/>
        <v>0</v>
      </c>
      <c r="AD333">
        <f t="shared" si="28"/>
        <v>0</v>
      </c>
      <c r="AE333">
        <f>'TP Factors'!$D$5</f>
        <v>0.88209793191670816</v>
      </c>
      <c r="AF333">
        <f t="shared" si="29"/>
        <v>0</v>
      </c>
    </row>
    <row r="334" spans="1:32">
      <c r="A334" s="17" t="s">
        <v>56</v>
      </c>
      <c r="B334" s="17">
        <v>14</v>
      </c>
      <c r="C334" s="17" t="s">
        <v>57</v>
      </c>
      <c r="D334" s="18">
        <v>33.47</v>
      </c>
      <c r="E334" s="17" t="s">
        <v>58</v>
      </c>
      <c r="F334" s="17">
        <v>1234</v>
      </c>
      <c r="G334" s="19">
        <v>0</v>
      </c>
      <c r="H334" s="17" t="s">
        <v>59</v>
      </c>
      <c r="I334" s="17" t="s">
        <v>60</v>
      </c>
      <c r="J334" s="17">
        <v>628</v>
      </c>
      <c r="K334" s="20">
        <v>268.92260449000003</v>
      </c>
      <c r="L334" s="20">
        <v>2412.59232965</v>
      </c>
      <c r="M334" s="18">
        <v>0.26</v>
      </c>
      <c r="N334" s="18">
        <v>0.04</v>
      </c>
      <c r="O334" s="17">
        <v>40068</v>
      </c>
      <c r="P334" s="17">
        <v>39095</v>
      </c>
      <c r="Q334" s="21">
        <v>40068</v>
      </c>
      <c r="R334" s="21">
        <v>3100</v>
      </c>
      <c r="S334" s="17" t="s">
        <v>64</v>
      </c>
      <c r="T334" s="21">
        <v>54.65</v>
      </c>
      <c r="U334" s="21">
        <v>0</v>
      </c>
      <c r="V334" s="21">
        <v>1.2</v>
      </c>
      <c r="W334" s="21">
        <v>6.4000000000000001E-2</v>
      </c>
      <c r="X334" s="21">
        <f>V334*0.7</f>
        <v>0.84</v>
      </c>
      <c r="Y334" s="21">
        <f>W334*0.5</f>
        <v>3.2000000000000001E-2</v>
      </c>
      <c r="Z334" s="21">
        <v>0.252</v>
      </c>
      <c r="AA334" s="22">
        <v>9.4314784506441804E-2</v>
      </c>
      <c r="AB334">
        <f t="shared" si="26"/>
        <v>134</v>
      </c>
      <c r="AC334">
        <f t="shared" si="27"/>
        <v>0</v>
      </c>
      <c r="AD334">
        <f t="shared" si="28"/>
        <v>0</v>
      </c>
      <c r="AE334">
        <f>'TP Factors'!$D$5</f>
        <v>0.88209793191670816</v>
      </c>
      <c r="AF334">
        <f t="shared" si="29"/>
        <v>0</v>
      </c>
    </row>
    <row r="335" spans="1:32">
      <c r="A335" s="17" t="s">
        <v>56</v>
      </c>
      <c r="B335" s="17">
        <v>14</v>
      </c>
      <c r="C335" s="17" t="s">
        <v>57</v>
      </c>
      <c r="D335" s="18">
        <v>33.47</v>
      </c>
      <c r="E335" s="17" t="s">
        <v>58</v>
      </c>
      <c r="F335" s="17">
        <v>1234</v>
      </c>
      <c r="G335" s="19">
        <v>0</v>
      </c>
      <c r="H335" s="17" t="s">
        <v>59</v>
      </c>
      <c r="I335" s="17" t="s">
        <v>60</v>
      </c>
      <c r="J335" s="17">
        <v>93</v>
      </c>
      <c r="K335" s="20">
        <v>98.369954469700005</v>
      </c>
      <c r="L335" s="20">
        <v>356.07377018699998</v>
      </c>
      <c r="M335" s="18">
        <v>0.04</v>
      </c>
      <c r="N335" s="18">
        <v>0.01</v>
      </c>
      <c r="O335" s="17">
        <v>40082</v>
      </c>
      <c r="P335" s="17">
        <v>39109</v>
      </c>
      <c r="Q335" s="21">
        <v>40082</v>
      </c>
      <c r="R335" s="21">
        <v>3100</v>
      </c>
      <c r="S335" s="17" t="s">
        <v>61</v>
      </c>
      <c r="T335" s="21">
        <v>54.65</v>
      </c>
      <c r="U335" s="21">
        <v>0</v>
      </c>
      <c r="V335" s="21">
        <v>1.2</v>
      </c>
      <c r="W335" s="21">
        <v>6.4000000000000001E-2</v>
      </c>
      <c r="X335" s="21">
        <f t="shared" ref="X335:X349" si="30">V335*0.7</f>
        <v>0.84</v>
      </c>
      <c r="Y335" s="21">
        <f t="shared" ref="Y335:Y349" si="31">W335*0.5</f>
        <v>3.2000000000000001E-2</v>
      </c>
      <c r="Z335" s="21">
        <v>0.41099999999999998</v>
      </c>
      <c r="AA335" s="22">
        <v>6.9796383246056096E-2</v>
      </c>
      <c r="AB335">
        <f t="shared" si="26"/>
        <v>161</v>
      </c>
      <c r="AC335">
        <f t="shared" si="27"/>
        <v>0</v>
      </c>
      <c r="AD335">
        <f t="shared" si="28"/>
        <v>0</v>
      </c>
      <c r="AE335">
        <f>'TP Factors'!$D$5</f>
        <v>0.88209793191670816</v>
      </c>
      <c r="AF335">
        <f t="shared" si="29"/>
        <v>0</v>
      </c>
    </row>
    <row r="336" spans="1:32">
      <c r="A336" s="17" t="s">
        <v>56</v>
      </c>
      <c r="B336" s="17">
        <v>14</v>
      </c>
      <c r="C336" s="17" t="s">
        <v>57</v>
      </c>
      <c r="D336" s="18">
        <v>33.47</v>
      </c>
      <c r="E336" s="17" t="s">
        <v>58</v>
      </c>
      <c r="F336" s="17">
        <v>1234</v>
      </c>
      <c r="G336" s="19">
        <v>0</v>
      </c>
      <c r="H336" s="17" t="s">
        <v>59</v>
      </c>
      <c r="I336" s="17" t="s">
        <v>60</v>
      </c>
      <c r="J336" s="17">
        <v>201</v>
      </c>
      <c r="K336" s="20">
        <v>176.47485311</v>
      </c>
      <c r="L336" s="20">
        <v>771.31435779100002</v>
      </c>
      <c r="M336" s="18">
        <v>0.08</v>
      </c>
      <c r="N336" s="18">
        <v>0.01</v>
      </c>
      <c r="O336" s="17">
        <v>40090</v>
      </c>
      <c r="P336" s="17">
        <v>39117</v>
      </c>
      <c r="Q336" s="21">
        <v>40090</v>
      </c>
      <c r="R336" s="21">
        <v>3100</v>
      </c>
      <c r="S336" s="17" t="s">
        <v>61</v>
      </c>
      <c r="T336" s="21">
        <v>54.65</v>
      </c>
      <c r="U336" s="21">
        <v>0</v>
      </c>
      <c r="V336" s="21">
        <v>1.2</v>
      </c>
      <c r="W336" s="21">
        <v>6.4000000000000001E-2</v>
      </c>
      <c r="X336" s="21">
        <f t="shared" si="30"/>
        <v>0.84</v>
      </c>
      <c r="Y336" s="21">
        <f t="shared" si="31"/>
        <v>3.2000000000000001E-2</v>
      </c>
      <c r="Z336" s="21">
        <v>0.41099999999999998</v>
      </c>
      <c r="AA336" s="22">
        <v>7.2723281906834095E-2</v>
      </c>
      <c r="AB336">
        <f t="shared" si="26"/>
        <v>168</v>
      </c>
      <c r="AC336">
        <f t="shared" si="27"/>
        <v>0</v>
      </c>
      <c r="AD336">
        <f t="shared" si="28"/>
        <v>0</v>
      </c>
      <c r="AE336">
        <f>'TP Factors'!$D$5</f>
        <v>0.88209793191670816</v>
      </c>
      <c r="AF336">
        <f t="shared" si="29"/>
        <v>0</v>
      </c>
    </row>
    <row r="337" spans="1:32">
      <c r="A337" s="17" t="s">
        <v>56</v>
      </c>
      <c r="B337" s="17">
        <v>14</v>
      </c>
      <c r="C337" s="17" t="s">
        <v>57</v>
      </c>
      <c r="D337" s="18">
        <v>33.47</v>
      </c>
      <c r="E337" s="17" t="s">
        <v>58</v>
      </c>
      <c r="F337" s="17">
        <v>1234</v>
      </c>
      <c r="G337" s="19">
        <v>0</v>
      </c>
      <c r="H337" s="17" t="s">
        <v>59</v>
      </c>
      <c r="I337" s="17" t="s">
        <v>60</v>
      </c>
      <c r="J337" s="17">
        <v>272</v>
      </c>
      <c r="K337" s="20">
        <v>134.934007261</v>
      </c>
      <c r="L337" s="20">
        <v>1045.7397569899999</v>
      </c>
      <c r="M337" s="18">
        <v>0.11</v>
      </c>
      <c r="N337" s="18">
        <v>0.02</v>
      </c>
      <c r="O337" s="17">
        <v>40240</v>
      </c>
      <c r="P337" s="17">
        <v>39267</v>
      </c>
      <c r="Q337" s="21">
        <v>40240</v>
      </c>
      <c r="R337" s="21">
        <v>3100</v>
      </c>
      <c r="S337" s="17" t="s">
        <v>61</v>
      </c>
      <c r="T337" s="21">
        <v>54.65</v>
      </c>
      <c r="U337" s="21">
        <v>0</v>
      </c>
      <c r="V337" s="21">
        <v>1.2</v>
      </c>
      <c r="W337" s="21">
        <v>6.4000000000000001E-2</v>
      </c>
      <c r="X337" s="21">
        <f t="shared" si="30"/>
        <v>0.84</v>
      </c>
      <c r="Y337" s="21">
        <f t="shared" si="31"/>
        <v>3.2000000000000001E-2</v>
      </c>
      <c r="Z337" s="21">
        <v>0.41099999999999998</v>
      </c>
      <c r="AA337" s="22">
        <v>7.9830854757424394E-2</v>
      </c>
      <c r="AB337">
        <f t="shared" si="26"/>
        <v>184</v>
      </c>
      <c r="AC337">
        <f t="shared" si="27"/>
        <v>0</v>
      </c>
      <c r="AD337">
        <f t="shared" si="28"/>
        <v>0</v>
      </c>
      <c r="AE337">
        <f>'TP Factors'!$D$5</f>
        <v>0.88209793191670816</v>
      </c>
      <c r="AF337">
        <f t="shared" si="29"/>
        <v>0</v>
      </c>
    </row>
    <row r="338" spans="1:32">
      <c r="A338" s="17" t="s">
        <v>56</v>
      </c>
      <c r="B338" s="17">
        <v>14</v>
      </c>
      <c r="C338" s="17" t="s">
        <v>57</v>
      </c>
      <c r="D338" s="18">
        <v>33.47</v>
      </c>
      <c r="E338" s="17" t="s">
        <v>58</v>
      </c>
      <c r="F338" s="17">
        <v>1234</v>
      </c>
      <c r="G338" s="19">
        <v>0</v>
      </c>
      <c r="H338" s="17" t="s">
        <v>59</v>
      </c>
      <c r="I338" s="17" t="s">
        <v>60</v>
      </c>
      <c r="J338" s="17">
        <v>140</v>
      </c>
      <c r="K338" s="20">
        <v>96.980507447600004</v>
      </c>
      <c r="L338" s="20">
        <v>536.29024317599999</v>
      </c>
      <c r="M338" s="18">
        <v>0.06</v>
      </c>
      <c r="N338" s="18">
        <v>0.01</v>
      </c>
      <c r="O338" s="17">
        <v>40242</v>
      </c>
      <c r="P338" s="17">
        <v>39269</v>
      </c>
      <c r="Q338" s="21">
        <v>40242</v>
      </c>
      <c r="R338" s="21">
        <v>3100</v>
      </c>
      <c r="S338" s="17" t="s">
        <v>61</v>
      </c>
      <c r="T338" s="21">
        <v>54.65</v>
      </c>
      <c r="U338" s="21">
        <v>0</v>
      </c>
      <c r="V338" s="21">
        <v>1.2</v>
      </c>
      <c r="W338" s="21">
        <v>6.4000000000000001E-2</v>
      </c>
      <c r="X338" s="21">
        <f t="shared" si="30"/>
        <v>0.84</v>
      </c>
      <c r="Y338" s="21">
        <f t="shared" si="31"/>
        <v>3.2000000000000001E-2</v>
      </c>
      <c r="Z338" s="21">
        <v>0.41099999999999998</v>
      </c>
      <c r="AA338" s="22">
        <v>4.9432930574487402E-2</v>
      </c>
      <c r="AB338">
        <f t="shared" si="26"/>
        <v>114</v>
      </c>
      <c r="AC338">
        <f t="shared" si="27"/>
        <v>0</v>
      </c>
      <c r="AD338">
        <f t="shared" si="28"/>
        <v>0</v>
      </c>
      <c r="AE338">
        <f>'TP Factors'!$D$5</f>
        <v>0.88209793191670816</v>
      </c>
      <c r="AF338">
        <f t="shared" si="29"/>
        <v>0</v>
      </c>
    </row>
    <row r="339" spans="1:32">
      <c r="A339" s="17" t="s">
        <v>56</v>
      </c>
      <c r="B339" s="17">
        <v>14</v>
      </c>
      <c r="C339" s="17" t="s">
        <v>57</v>
      </c>
      <c r="D339" s="18">
        <v>33.47</v>
      </c>
      <c r="E339" s="17" t="s">
        <v>58</v>
      </c>
      <c r="F339" s="17">
        <v>1234</v>
      </c>
      <c r="G339" s="19">
        <v>0</v>
      </c>
      <c r="H339" s="17" t="s">
        <v>59</v>
      </c>
      <c r="I339" s="17" t="s">
        <v>60</v>
      </c>
      <c r="J339" s="17">
        <v>83</v>
      </c>
      <c r="K339" s="20">
        <v>86.394708126300003</v>
      </c>
      <c r="L339" s="20">
        <v>318.61251561400002</v>
      </c>
      <c r="M339" s="18">
        <v>0.03</v>
      </c>
      <c r="N339" s="18">
        <v>0.01</v>
      </c>
      <c r="O339" s="17">
        <v>40264</v>
      </c>
      <c r="P339" s="17">
        <v>39291</v>
      </c>
      <c r="Q339" s="21">
        <v>40264</v>
      </c>
      <c r="R339" s="21">
        <v>3100</v>
      </c>
      <c r="S339" s="17" t="s">
        <v>61</v>
      </c>
      <c r="T339" s="21">
        <v>54.65</v>
      </c>
      <c r="U339" s="21">
        <v>0</v>
      </c>
      <c r="V339" s="21">
        <v>1.2</v>
      </c>
      <c r="W339" s="21">
        <v>6.4000000000000001E-2</v>
      </c>
      <c r="X339" s="21">
        <f t="shared" si="30"/>
        <v>0.84</v>
      </c>
      <c r="Y339" s="21">
        <f t="shared" si="31"/>
        <v>3.2000000000000001E-2</v>
      </c>
      <c r="Z339" s="21">
        <v>0.41099999999999998</v>
      </c>
      <c r="AA339" s="22">
        <v>6.5189178587507293E-2</v>
      </c>
      <c r="AB339">
        <f t="shared" si="26"/>
        <v>151</v>
      </c>
      <c r="AC339">
        <f t="shared" si="27"/>
        <v>0</v>
      </c>
      <c r="AD339">
        <f t="shared" si="28"/>
        <v>0</v>
      </c>
      <c r="AE339">
        <f>'TP Factors'!$D$5</f>
        <v>0.88209793191670816</v>
      </c>
      <c r="AF339">
        <f t="shared" si="29"/>
        <v>0</v>
      </c>
    </row>
    <row r="340" spans="1:32">
      <c r="A340" s="17" t="s">
        <v>56</v>
      </c>
      <c r="B340" s="17">
        <v>14</v>
      </c>
      <c r="C340" s="17" t="s">
        <v>57</v>
      </c>
      <c r="D340" s="18">
        <v>33.47</v>
      </c>
      <c r="E340" s="17" t="s">
        <v>58</v>
      </c>
      <c r="F340" s="17">
        <v>1234</v>
      </c>
      <c r="G340" s="19">
        <v>0</v>
      </c>
      <c r="H340" s="17" t="s">
        <v>59</v>
      </c>
      <c r="I340" s="17" t="s">
        <v>60</v>
      </c>
      <c r="J340" s="17">
        <v>134</v>
      </c>
      <c r="K340" s="20">
        <v>99.476593260499996</v>
      </c>
      <c r="L340" s="20">
        <v>513.22350293099998</v>
      </c>
      <c r="M340" s="18">
        <v>0.06</v>
      </c>
      <c r="N340" s="18">
        <v>0.01</v>
      </c>
      <c r="O340" s="17">
        <v>40271</v>
      </c>
      <c r="P340" s="17">
        <v>39298</v>
      </c>
      <c r="Q340" s="21">
        <v>40271</v>
      </c>
      <c r="R340" s="21">
        <v>3100</v>
      </c>
      <c r="S340" s="17" t="s">
        <v>61</v>
      </c>
      <c r="T340" s="21">
        <v>54.65</v>
      </c>
      <c r="U340" s="21">
        <v>0</v>
      </c>
      <c r="V340" s="21">
        <v>1.2</v>
      </c>
      <c r="W340" s="21">
        <v>6.4000000000000001E-2</v>
      </c>
      <c r="X340" s="21">
        <f t="shared" si="30"/>
        <v>0.84</v>
      </c>
      <c r="Y340" s="21">
        <f t="shared" si="31"/>
        <v>3.2000000000000001E-2</v>
      </c>
      <c r="Z340" s="21">
        <v>0.41099999999999998</v>
      </c>
      <c r="AA340" s="22">
        <v>3.14620267307184E-2</v>
      </c>
      <c r="AB340">
        <f t="shared" si="26"/>
        <v>73</v>
      </c>
      <c r="AC340">
        <f t="shared" si="27"/>
        <v>0</v>
      </c>
      <c r="AD340">
        <f t="shared" si="28"/>
        <v>0</v>
      </c>
      <c r="AE340">
        <f>'TP Factors'!$D$5</f>
        <v>0.88209793191670816</v>
      </c>
      <c r="AF340">
        <f t="shared" si="29"/>
        <v>0</v>
      </c>
    </row>
    <row r="341" spans="1:32">
      <c r="A341" s="17" t="s">
        <v>56</v>
      </c>
      <c r="B341" s="17">
        <v>14</v>
      </c>
      <c r="C341" s="17" t="s">
        <v>57</v>
      </c>
      <c r="D341" s="18">
        <v>33.47</v>
      </c>
      <c r="E341" s="17" t="s">
        <v>58</v>
      </c>
      <c r="F341" s="17">
        <v>1234</v>
      </c>
      <c r="G341" s="19">
        <v>0</v>
      </c>
      <c r="H341" s="17" t="s">
        <v>59</v>
      </c>
      <c r="I341" s="17" t="s">
        <v>60</v>
      </c>
      <c r="J341" s="17">
        <v>7</v>
      </c>
      <c r="K341" s="20">
        <v>33.885756301000001</v>
      </c>
      <c r="L341" s="20">
        <v>25.5779558274</v>
      </c>
      <c r="M341" s="18">
        <v>0</v>
      </c>
      <c r="N341" s="18">
        <v>0</v>
      </c>
      <c r="O341" s="17">
        <v>40347</v>
      </c>
      <c r="P341" s="17">
        <v>39373</v>
      </c>
      <c r="Q341" s="21">
        <v>40347</v>
      </c>
      <c r="R341" s="21">
        <v>3100</v>
      </c>
      <c r="S341" s="17" t="s">
        <v>61</v>
      </c>
      <c r="T341" s="21">
        <v>54.65</v>
      </c>
      <c r="U341" s="21">
        <v>0</v>
      </c>
      <c r="V341" s="21">
        <v>1.2</v>
      </c>
      <c r="W341" s="21">
        <v>6.4000000000000001E-2</v>
      </c>
      <c r="X341" s="21">
        <f t="shared" si="30"/>
        <v>0.84</v>
      </c>
      <c r="Y341" s="21">
        <f t="shared" si="31"/>
        <v>3.2000000000000001E-2</v>
      </c>
      <c r="Z341" s="21">
        <v>0.41099999999999998</v>
      </c>
      <c r="AA341" s="22">
        <v>4.0271035324024604E-3</v>
      </c>
      <c r="AB341">
        <f t="shared" si="26"/>
        <v>9</v>
      </c>
      <c r="AC341">
        <f t="shared" si="27"/>
        <v>0</v>
      </c>
      <c r="AD341">
        <f t="shared" si="28"/>
        <v>0</v>
      </c>
      <c r="AE341">
        <f>'TP Factors'!$D$5</f>
        <v>0.88209793191670816</v>
      </c>
      <c r="AF341">
        <f t="shared" si="29"/>
        <v>0</v>
      </c>
    </row>
    <row r="342" spans="1:32">
      <c r="A342" s="17" t="s">
        <v>56</v>
      </c>
      <c r="B342" s="17">
        <v>14</v>
      </c>
      <c r="C342" s="17" t="s">
        <v>57</v>
      </c>
      <c r="D342" s="18">
        <v>33.47</v>
      </c>
      <c r="E342" s="17" t="s">
        <v>58</v>
      </c>
      <c r="F342" s="17">
        <v>1234</v>
      </c>
      <c r="G342" s="19">
        <v>0</v>
      </c>
      <c r="H342" s="17" t="s">
        <v>59</v>
      </c>
      <c r="I342" s="17" t="s">
        <v>60</v>
      </c>
      <c r="J342" s="17">
        <v>492</v>
      </c>
      <c r="K342" s="20">
        <v>261.415837098</v>
      </c>
      <c r="L342" s="20">
        <v>1891.1936244200001</v>
      </c>
      <c r="M342" s="18">
        <v>0.21</v>
      </c>
      <c r="N342" s="18">
        <v>0.03</v>
      </c>
      <c r="O342" s="17">
        <v>40348</v>
      </c>
      <c r="P342" s="17">
        <v>39374</v>
      </c>
      <c r="Q342" s="21">
        <v>40348</v>
      </c>
      <c r="R342" s="21">
        <v>3100</v>
      </c>
      <c r="S342" s="17" t="s">
        <v>64</v>
      </c>
      <c r="T342" s="21">
        <v>54.65</v>
      </c>
      <c r="U342" s="21">
        <v>0</v>
      </c>
      <c r="V342" s="21">
        <v>1.2</v>
      </c>
      <c r="W342" s="21">
        <v>6.4000000000000001E-2</v>
      </c>
      <c r="X342" s="21">
        <f t="shared" si="30"/>
        <v>0.84</v>
      </c>
      <c r="Y342" s="21">
        <f t="shared" si="31"/>
        <v>3.2000000000000001E-2</v>
      </c>
      <c r="Z342" s="21">
        <v>0.252</v>
      </c>
      <c r="AA342" s="22">
        <v>1.06327129587974E-2</v>
      </c>
      <c r="AB342">
        <f t="shared" si="26"/>
        <v>15</v>
      </c>
      <c r="AC342">
        <f t="shared" si="27"/>
        <v>0</v>
      </c>
      <c r="AD342">
        <f t="shared" si="28"/>
        <v>0</v>
      </c>
      <c r="AE342">
        <f>'TP Factors'!$D$5</f>
        <v>0.88209793191670816</v>
      </c>
      <c r="AF342">
        <f t="shared" si="29"/>
        <v>0</v>
      </c>
    </row>
    <row r="343" spans="1:32">
      <c r="A343" s="17" t="s">
        <v>56</v>
      </c>
      <c r="B343" s="17">
        <v>14</v>
      </c>
      <c r="C343" s="17" t="s">
        <v>57</v>
      </c>
      <c r="D343" s="18">
        <v>33.47</v>
      </c>
      <c r="E343" s="17" t="s">
        <v>58</v>
      </c>
      <c r="F343" s="17">
        <v>1234</v>
      </c>
      <c r="G343" s="19">
        <v>0</v>
      </c>
      <c r="H343" s="17" t="s">
        <v>59</v>
      </c>
      <c r="I343" s="17" t="s">
        <v>60</v>
      </c>
      <c r="J343" s="17">
        <v>238</v>
      </c>
      <c r="K343" s="20">
        <v>248.348190832</v>
      </c>
      <c r="L343" s="20">
        <v>913.29364408499998</v>
      </c>
      <c r="M343" s="18">
        <v>0.1</v>
      </c>
      <c r="N343" s="18">
        <v>0.02</v>
      </c>
      <c r="O343" s="17">
        <v>40356</v>
      </c>
      <c r="P343" s="17">
        <v>39382</v>
      </c>
      <c r="Q343" s="21">
        <v>40356</v>
      </c>
      <c r="R343" s="21">
        <v>3100</v>
      </c>
      <c r="S343" s="17" t="s">
        <v>61</v>
      </c>
      <c r="T343" s="21">
        <v>54.65</v>
      </c>
      <c r="U343" s="21">
        <v>0</v>
      </c>
      <c r="V343" s="21">
        <v>1.2</v>
      </c>
      <c r="W343" s="21">
        <v>6.4000000000000001E-2</v>
      </c>
      <c r="X343" s="21">
        <f t="shared" si="30"/>
        <v>0.84</v>
      </c>
      <c r="Y343" s="21">
        <f t="shared" si="31"/>
        <v>3.2000000000000001E-2</v>
      </c>
      <c r="Z343" s="21">
        <v>0.41099999999999998</v>
      </c>
      <c r="AA343" s="22">
        <v>7.7641168922371301E-2</v>
      </c>
      <c r="AB343">
        <f t="shared" si="26"/>
        <v>179</v>
      </c>
      <c r="AC343">
        <f t="shared" si="27"/>
        <v>0</v>
      </c>
      <c r="AD343">
        <f t="shared" si="28"/>
        <v>0</v>
      </c>
      <c r="AE343">
        <f>'TP Factors'!$D$5</f>
        <v>0.88209793191670816</v>
      </c>
      <c r="AF343">
        <f t="shared" si="29"/>
        <v>0</v>
      </c>
    </row>
    <row r="344" spans="1:32">
      <c r="A344" s="17" t="s">
        <v>56</v>
      </c>
      <c r="B344" s="17">
        <v>17</v>
      </c>
      <c r="C344" s="17" t="s">
        <v>80</v>
      </c>
      <c r="D344" s="18">
        <v>32.369999999999997</v>
      </c>
      <c r="E344" s="17" t="s">
        <v>58</v>
      </c>
      <c r="F344" s="17">
        <v>1234</v>
      </c>
      <c r="G344" s="19">
        <v>45</v>
      </c>
      <c r="H344" s="17" t="s">
        <v>59</v>
      </c>
      <c r="I344" s="17" t="s">
        <v>60</v>
      </c>
      <c r="J344" s="17">
        <v>304</v>
      </c>
      <c r="K344" s="20">
        <v>119.384219558</v>
      </c>
      <c r="L344" s="20">
        <v>887.69889324200005</v>
      </c>
      <c r="M344" s="18">
        <v>0.26</v>
      </c>
      <c r="N344" s="18">
        <v>7.0000000000000007E-2</v>
      </c>
      <c r="O344" s="17">
        <v>42926</v>
      </c>
      <c r="P344" s="17">
        <v>41915</v>
      </c>
      <c r="Q344" s="21">
        <v>42926</v>
      </c>
      <c r="R344" s="21">
        <v>3100</v>
      </c>
      <c r="S344" s="17" t="s">
        <v>61</v>
      </c>
      <c r="T344" s="21">
        <v>54.65</v>
      </c>
      <c r="U344" s="21">
        <v>0</v>
      </c>
      <c r="V344" s="21">
        <v>1.2</v>
      </c>
      <c r="W344" s="21">
        <v>6.4000000000000001E-2</v>
      </c>
      <c r="X344" s="21">
        <f t="shared" si="30"/>
        <v>0.84</v>
      </c>
      <c r="Y344" s="21">
        <f t="shared" si="31"/>
        <v>3.2000000000000001E-2</v>
      </c>
      <c r="Z344" s="21">
        <v>0.41099999999999998</v>
      </c>
      <c r="AA344" s="22">
        <v>1.6599640572020902E-2</v>
      </c>
      <c r="AB344">
        <f t="shared" si="26"/>
        <v>38</v>
      </c>
      <c r="AC344">
        <f t="shared" si="27"/>
        <v>0</v>
      </c>
      <c r="AD344">
        <f t="shared" si="28"/>
        <v>0</v>
      </c>
      <c r="AE344">
        <f>'TP Factors'!$D$5</f>
        <v>0.88209793191670816</v>
      </c>
      <c r="AF344">
        <f t="shared" si="29"/>
        <v>0</v>
      </c>
    </row>
    <row r="345" spans="1:32">
      <c r="A345" s="17" t="s">
        <v>56</v>
      </c>
      <c r="B345" s="17">
        <v>14</v>
      </c>
      <c r="C345" s="17" t="s">
        <v>57</v>
      </c>
      <c r="D345" s="18">
        <v>33.47</v>
      </c>
      <c r="E345" s="17" t="s">
        <v>58</v>
      </c>
      <c r="F345" s="17">
        <v>1234</v>
      </c>
      <c r="G345" s="19">
        <v>45</v>
      </c>
      <c r="H345" s="17" t="s">
        <v>59</v>
      </c>
      <c r="I345" s="17" t="s">
        <v>60</v>
      </c>
      <c r="J345" s="17">
        <v>768</v>
      </c>
      <c r="K345" s="20">
        <v>241.11781665999999</v>
      </c>
      <c r="L345" s="20">
        <v>2096.9148835300002</v>
      </c>
      <c r="M345" s="18">
        <v>0.65</v>
      </c>
      <c r="N345" s="18">
        <v>0.18</v>
      </c>
      <c r="O345" s="17">
        <v>42227</v>
      </c>
      <c r="P345" s="17">
        <v>41229</v>
      </c>
      <c r="Q345" s="21">
        <v>42227</v>
      </c>
      <c r="R345" s="21">
        <v>3100</v>
      </c>
      <c r="S345" s="17" t="s">
        <v>61</v>
      </c>
      <c r="T345" s="21">
        <v>54.65</v>
      </c>
      <c r="U345" s="21">
        <v>0</v>
      </c>
      <c r="V345" s="21">
        <v>1.2</v>
      </c>
      <c r="W345" s="21">
        <v>6.4000000000000001E-2</v>
      </c>
      <c r="X345" s="21">
        <f t="shared" si="30"/>
        <v>0.84</v>
      </c>
      <c r="Y345" s="21">
        <f t="shared" si="31"/>
        <v>3.2000000000000001E-2</v>
      </c>
      <c r="Z345" s="21">
        <v>0.41099999999999998</v>
      </c>
      <c r="AA345" s="22">
        <v>2.8653858969590001E-5</v>
      </c>
      <c r="AB345">
        <f t="shared" si="26"/>
        <v>0</v>
      </c>
      <c r="AC345">
        <f t="shared" si="27"/>
        <v>0</v>
      </c>
      <c r="AD345">
        <f t="shared" si="28"/>
        <v>0</v>
      </c>
      <c r="AE345">
        <f>'TP Factors'!$D$5</f>
        <v>0.88209793191670816</v>
      </c>
      <c r="AF345">
        <f t="shared" si="29"/>
        <v>0</v>
      </c>
    </row>
    <row r="346" spans="1:32">
      <c r="A346" s="17" t="s">
        <v>56</v>
      </c>
      <c r="B346" s="17">
        <v>14</v>
      </c>
      <c r="C346" s="17" t="s">
        <v>57</v>
      </c>
      <c r="D346" s="18">
        <v>33.47</v>
      </c>
      <c r="E346" s="17" t="s">
        <v>58</v>
      </c>
      <c r="F346" s="17">
        <v>1234</v>
      </c>
      <c r="G346" s="19">
        <v>98</v>
      </c>
      <c r="H346" s="17" t="s">
        <v>59</v>
      </c>
      <c r="I346" s="17" t="s">
        <v>60</v>
      </c>
      <c r="J346" s="17">
        <v>9234</v>
      </c>
      <c r="K346" s="20">
        <v>677.82585296800005</v>
      </c>
      <c r="L346" s="20">
        <v>24495.984871299999</v>
      </c>
      <c r="M346" s="18">
        <v>11.63</v>
      </c>
      <c r="N346" s="18">
        <v>2.21</v>
      </c>
      <c r="O346" s="17">
        <v>39599</v>
      </c>
      <c r="P346" s="17">
        <v>38629</v>
      </c>
      <c r="Q346" s="21">
        <v>39599</v>
      </c>
      <c r="R346" s="21">
        <v>3100</v>
      </c>
      <c r="S346" s="17" t="s">
        <v>61</v>
      </c>
      <c r="T346" s="21">
        <v>54.65</v>
      </c>
      <c r="U346" s="21">
        <v>0</v>
      </c>
      <c r="V346" s="21">
        <v>1.2</v>
      </c>
      <c r="W346" s="21">
        <v>6.4000000000000001E-2</v>
      </c>
      <c r="X346" s="21">
        <f t="shared" si="30"/>
        <v>0.84</v>
      </c>
      <c r="Y346" s="21">
        <f t="shared" si="31"/>
        <v>3.2000000000000001E-2</v>
      </c>
      <c r="Z346" s="21">
        <v>0.41099999999999998</v>
      </c>
      <c r="AA346" s="22">
        <v>1.09069725225015E-2</v>
      </c>
      <c r="AB346">
        <f t="shared" si="26"/>
        <v>25</v>
      </c>
      <c r="AC346">
        <f t="shared" si="27"/>
        <v>0</v>
      </c>
      <c r="AD346">
        <f t="shared" si="28"/>
        <v>0</v>
      </c>
      <c r="AE346">
        <f>'TP Factors'!$D$5</f>
        <v>0.88209793191670816</v>
      </c>
      <c r="AF346">
        <f t="shared" si="29"/>
        <v>0</v>
      </c>
    </row>
    <row r="347" spans="1:32">
      <c r="A347" s="17" t="s">
        <v>56</v>
      </c>
      <c r="B347" s="17">
        <v>14</v>
      </c>
      <c r="C347" s="17" t="s">
        <v>57</v>
      </c>
      <c r="D347" s="18">
        <v>33.47</v>
      </c>
      <c r="E347" s="17" t="s">
        <v>58</v>
      </c>
      <c r="F347" s="17">
        <v>1234</v>
      </c>
      <c r="G347" s="19">
        <v>98</v>
      </c>
      <c r="H347" s="17" t="s">
        <v>59</v>
      </c>
      <c r="I347" s="17" t="s">
        <v>60</v>
      </c>
      <c r="J347" s="17">
        <v>3485</v>
      </c>
      <c r="K347" s="20">
        <v>430.967808187</v>
      </c>
      <c r="L347" s="20">
        <v>9246.1018135699996</v>
      </c>
      <c r="M347" s="18">
        <v>4.3899999999999997</v>
      </c>
      <c r="N347" s="18">
        <v>0.83</v>
      </c>
      <c r="O347" s="17">
        <v>39638</v>
      </c>
      <c r="P347" s="17">
        <v>38668</v>
      </c>
      <c r="Q347" s="21">
        <v>39638</v>
      </c>
      <c r="R347" s="21">
        <v>3100</v>
      </c>
      <c r="S347" s="17" t="s">
        <v>61</v>
      </c>
      <c r="T347" s="21">
        <v>54.65</v>
      </c>
      <c r="U347" s="21">
        <v>0</v>
      </c>
      <c r="V347" s="21">
        <v>1.2</v>
      </c>
      <c r="W347" s="21">
        <v>6.4000000000000001E-2</v>
      </c>
      <c r="X347" s="21">
        <f t="shared" si="30"/>
        <v>0.84</v>
      </c>
      <c r="Y347" s="21">
        <f t="shared" si="31"/>
        <v>3.2000000000000001E-2</v>
      </c>
      <c r="Z347" s="21">
        <v>0.41099999999999998</v>
      </c>
      <c r="AA347" s="22">
        <v>7.7370466613423802E-3</v>
      </c>
      <c r="AB347">
        <f t="shared" si="26"/>
        <v>18</v>
      </c>
      <c r="AC347">
        <f t="shared" si="27"/>
        <v>0</v>
      </c>
      <c r="AD347">
        <f t="shared" si="28"/>
        <v>0</v>
      </c>
      <c r="AE347">
        <f>'TP Factors'!$D$5</f>
        <v>0.88209793191670816</v>
      </c>
      <c r="AF347">
        <f t="shared" si="29"/>
        <v>0</v>
      </c>
    </row>
    <row r="348" spans="1:32">
      <c r="A348" s="17" t="s">
        <v>56</v>
      </c>
      <c r="B348" s="17">
        <v>14</v>
      </c>
      <c r="C348" s="17" t="s">
        <v>57</v>
      </c>
      <c r="D348" s="18">
        <v>33.47</v>
      </c>
      <c r="E348" s="17" t="s">
        <v>58</v>
      </c>
      <c r="F348" s="17">
        <v>1234</v>
      </c>
      <c r="G348" s="19">
        <v>98</v>
      </c>
      <c r="H348" s="17" t="s">
        <v>59</v>
      </c>
      <c r="I348" s="17" t="s">
        <v>60</v>
      </c>
      <c r="J348" s="17">
        <v>457</v>
      </c>
      <c r="K348" s="20">
        <v>153.348685496</v>
      </c>
      <c r="L348" s="20">
        <v>1050.88063195</v>
      </c>
      <c r="M348" s="18">
        <v>0.57999999999999996</v>
      </c>
      <c r="N348" s="18">
        <v>0.11</v>
      </c>
      <c r="O348" s="17">
        <v>39820</v>
      </c>
      <c r="P348" s="17">
        <v>38847</v>
      </c>
      <c r="Q348" s="21">
        <v>39820</v>
      </c>
      <c r="R348" s="21">
        <v>3100</v>
      </c>
      <c r="S348" s="17" t="s">
        <v>69</v>
      </c>
      <c r="T348" s="21">
        <v>54.65</v>
      </c>
      <c r="U348" s="21">
        <v>0</v>
      </c>
      <c r="V348" s="21">
        <v>1.2</v>
      </c>
      <c r="W348" s="21">
        <v>6.4000000000000001E-2</v>
      </c>
      <c r="X348" s="21">
        <f t="shared" si="30"/>
        <v>0.84</v>
      </c>
      <c r="Y348" s="21">
        <f t="shared" si="31"/>
        <v>3.2000000000000001E-2</v>
      </c>
      <c r="Z348" s="21">
        <v>0.41099999999999998</v>
      </c>
      <c r="AA348" s="22">
        <v>3.4153635933775999E-4</v>
      </c>
      <c r="AB348">
        <f t="shared" si="26"/>
        <v>1</v>
      </c>
      <c r="AC348">
        <f t="shared" si="27"/>
        <v>0</v>
      </c>
      <c r="AD348">
        <f t="shared" si="28"/>
        <v>0</v>
      </c>
      <c r="AE348">
        <f>'TP Factors'!$D$5</f>
        <v>0.88209793191670816</v>
      </c>
      <c r="AF348">
        <f t="shared" si="29"/>
        <v>0</v>
      </c>
    </row>
    <row r="349" spans="1:32">
      <c r="A349" s="17" t="s">
        <v>56</v>
      </c>
      <c r="B349" s="17">
        <v>14</v>
      </c>
      <c r="C349" s="17" t="s">
        <v>57</v>
      </c>
      <c r="D349" s="18">
        <v>33.47</v>
      </c>
      <c r="E349" s="17" t="s">
        <v>58</v>
      </c>
      <c r="F349" s="17">
        <v>1234</v>
      </c>
      <c r="G349" s="19">
        <v>98</v>
      </c>
      <c r="H349" s="17" t="s">
        <v>59</v>
      </c>
      <c r="I349" s="17" t="s">
        <v>60</v>
      </c>
      <c r="J349" s="17">
        <v>4493</v>
      </c>
      <c r="K349" s="20">
        <v>721.71511251499999</v>
      </c>
      <c r="L349" s="20">
        <v>12691.685163800001</v>
      </c>
      <c r="M349" s="18">
        <v>5.66</v>
      </c>
      <c r="N349" s="18">
        <v>1.07</v>
      </c>
      <c r="O349" s="17">
        <v>37716</v>
      </c>
      <c r="P349" s="17">
        <v>36768</v>
      </c>
      <c r="Q349" s="21">
        <v>37716</v>
      </c>
      <c r="R349" s="21">
        <v>3100</v>
      </c>
      <c r="S349" s="17" t="s">
        <v>90</v>
      </c>
      <c r="T349" s="21">
        <v>54.65</v>
      </c>
      <c r="U349" s="21">
        <v>0</v>
      </c>
      <c r="V349" s="21">
        <v>1.2</v>
      </c>
      <c r="W349" s="21">
        <v>6.4000000000000001E-2</v>
      </c>
      <c r="X349" s="21">
        <f t="shared" si="30"/>
        <v>0.84</v>
      </c>
      <c r="Y349" s="21">
        <f t="shared" si="31"/>
        <v>3.2000000000000001E-2</v>
      </c>
      <c r="Z349" s="21">
        <v>0.1</v>
      </c>
      <c r="AA349" s="22">
        <v>4.7755238926030699E-3</v>
      </c>
      <c r="AB349">
        <f t="shared" si="26"/>
        <v>3</v>
      </c>
      <c r="AC349">
        <f t="shared" si="27"/>
        <v>0</v>
      </c>
      <c r="AD349">
        <f t="shared" si="28"/>
        <v>0</v>
      </c>
      <c r="AE349">
        <f>'TP Factors'!$D$5</f>
        <v>0.88209793191670816</v>
      </c>
      <c r="AF349">
        <f t="shared" si="29"/>
        <v>0</v>
      </c>
    </row>
    <row r="350" spans="1:32">
      <c r="AA350" s="22">
        <f>SUM(AA2:AA349)</f>
        <v>715.68001250256816</v>
      </c>
      <c r="AC350">
        <f>SUM(AC2:AC349)</f>
        <v>4352</v>
      </c>
      <c r="AF350">
        <f>SUM(AF2:AF349)</f>
        <v>204.99999999999989</v>
      </c>
    </row>
  </sheetData>
  <autoFilter ref="A1:AF35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10"/>
  <sheetViews>
    <sheetView topLeftCell="K1" workbookViewId="0">
      <selection activeCell="AC1" sqref="AC1:AG2"/>
    </sheetView>
  </sheetViews>
  <sheetFormatPr defaultRowHeight="12.75"/>
  <cols>
    <col min="1" max="1" width="8.7109375" style="17" bestFit="1" customWidth="1"/>
    <col min="2" max="2" width="11.28515625" style="17" bestFit="1" customWidth="1"/>
    <col min="3" max="3" width="13.28515625" style="17" bestFit="1" customWidth="1"/>
    <col min="4" max="4" width="10.28515625" style="18" bestFit="1" customWidth="1"/>
    <col min="5" max="5" width="10" style="17" bestFit="1" customWidth="1"/>
    <col min="6" max="6" width="11" style="17" bestFit="1" customWidth="1"/>
    <col min="7" max="7" width="10.5703125" style="19" bestFit="1" customWidth="1"/>
    <col min="8" max="8" width="8.42578125" style="17" bestFit="1" customWidth="1"/>
    <col min="9" max="9" width="11.42578125" style="17" bestFit="1" customWidth="1"/>
    <col min="10" max="10" width="12" style="17" bestFit="1" customWidth="1"/>
    <col min="11" max="11" width="15.7109375" style="20" bestFit="1" customWidth="1"/>
    <col min="12" max="12" width="17.85546875" style="20" bestFit="1" customWidth="1"/>
    <col min="13" max="14" width="7" style="18" bestFit="1" customWidth="1"/>
    <col min="15" max="16" width="6" style="17" bestFit="1" customWidth="1"/>
    <col min="17" max="17" width="12.5703125" style="21" bestFit="1" customWidth="1"/>
    <col min="18" max="18" width="11.5703125" style="21" bestFit="1" customWidth="1"/>
    <col min="19" max="19" width="10" style="17" bestFit="1" customWidth="1"/>
    <col min="20" max="20" width="10.85546875" style="17" bestFit="1" customWidth="1"/>
    <col min="21" max="21" width="14" style="21" bestFit="1" customWidth="1"/>
    <col min="22" max="22" width="13.42578125" style="21" bestFit="1" customWidth="1"/>
    <col min="23" max="24" width="8.5703125" style="21" bestFit="1" customWidth="1"/>
    <col min="25" max="26" width="8.5703125" style="21" customWidth="1"/>
    <col min="27" max="27" width="8.5703125" style="21" bestFit="1" customWidth="1"/>
    <col min="28" max="28" width="19.85546875" style="22" bestFit="1" customWidth="1"/>
    <col min="29" max="29" width="13.140625" customWidth="1"/>
    <col min="33" max="33" width="13" customWidth="1"/>
  </cols>
  <sheetData>
    <row r="1" spans="1:33" ht="25.5">
      <c r="A1" s="17" t="s">
        <v>30</v>
      </c>
      <c r="B1" s="17" t="s">
        <v>31</v>
      </c>
      <c r="C1" s="17" t="s">
        <v>32</v>
      </c>
      <c r="D1" s="18" t="s">
        <v>33</v>
      </c>
      <c r="E1" s="17" t="s">
        <v>34</v>
      </c>
      <c r="F1" s="17" t="s">
        <v>35</v>
      </c>
      <c r="G1" s="19" t="s">
        <v>36</v>
      </c>
      <c r="H1" s="17" t="s">
        <v>37</v>
      </c>
      <c r="I1" s="17" t="s">
        <v>38</v>
      </c>
      <c r="J1" s="17" t="s">
        <v>39</v>
      </c>
      <c r="K1" s="20" t="s">
        <v>40</v>
      </c>
      <c r="L1" s="20" t="s">
        <v>41</v>
      </c>
      <c r="M1" s="18" t="s">
        <v>42</v>
      </c>
      <c r="N1" s="18" t="s">
        <v>43</v>
      </c>
      <c r="O1" s="17" t="s">
        <v>44</v>
      </c>
      <c r="P1" s="17" t="s">
        <v>45</v>
      </c>
      <c r="Q1" s="21" t="s">
        <v>46</v>
      </c>
      <c r="R1" s="21" t="s">
        <v>47</v>
      </c>
      <c r="S1" s="17" t="s">
        <v>48</v>
      </c>
      <c r="T1" s="17" t="s">
        <v>49</v>
      </c>
      <c r="U1" s="21" t="s">
        <v>50</v>
      </c>
      <c r="V1" s="21" t="s">
        <v>51</v>
      </c>
      <c r="W1" s="21" t="s">
        <v>52</v>
      </c>
      <c r="X1" s="21" t="s">
        <v>53</v>
      </c>
      <c r="Y1" s="23" t="s">
        <v>97</v>
      </c>
      <c r="Z1" s="23" t="s">
        <v>98</v>
      </c>
      <c r="AA1" s="21" t="s">
        <v>54</v>
      </c>
      <c r="AB1" s="22" t="s">
        <v>55</v>
      </c>
      <c r="AC1" s="24" t="s">
        <v>99</v>
      </c>
      <c r="AD1" s="24" t="s">
        <v>100</v>
      </c>
      <c r="AE1" s="24" t="s">
        <v>101</v>
      </c>
      <c r="AF1" s="24" t="s">
        <v>102</v>
      </c>
      <c r="AG1" s="24" t="s">
        <v>103</v>
      </c>
    </row>
    <row r="2" spans="1:33">
      <c r="A2" s="17" t="s">
        <v>56</v>
      </c>
      <c r="B2" s="17">
        <v>14</v>
      </c>
      <c r="C2" s="17" t="s">
        <v>57</v>
      </c>
      <c r="D2" s="18">
        <v>33.47</v>
      </c>
      <c r="E2" s="17" t="s">
        <v>58</v>
      </c>
      <c r="F2" s="17">
        <v>1234</v>
      </c>
      <c r="G2" s="19">
        <v>98</v>
      </c>
      <c r="H2" s="17" t="s">
        <v>59</v>
      </c>
      <c r="I2" s="17" t="s">
        <v>60</v>
      </c>
      <c r="J2" s="17">
        <v>4874</v>
      </c>
      <c r="K2" s="20">
        <v>561.89361638000003</v>
      </c>
      <c r="L2" s="20">
        <v>13765.5547625</v>
      </c>
      <c r="M2" s="18">
        <v>8.77</v>
      </c>
      <c r="N2" s="18">
        <v>2.33</v>
      </c>
      <c r="O2" s="17">
        <v>38979</v>
      </c>
      <c r="P2" s="17">
        <v>38012</v>
      </c>
      <c r="Q2" s="21">
        <v>38979</v>
      </c>
      <c r="R2" s="21">
        <v>1750</v>
      </c>
      <c r="S2" s="17" t="s">
        <v>90</v>
      </c>
      <c r="T2" s="17" t="s">
        <v>91</v>
      </c>
      <c r="U2" s="21">
        <v>54.65</v>
      </c>
      <c r="V2" s="21">
        <v>1</v>
      </c>
      <c r="W2" s="21">
        <v>1.8</v>
      </c>
      <c r="X2" s="21">
        <v>0.47799999999999998</v>
      </c>
      <c r="Y2" s="21">
        <f>W2</f>
        <v>1.8</v>
      </c>
      <c r="Z2" s="21">
        <f>X2</f>
        <v>0.47799999999999998</v>
      </c>
      <c r="AA2" s="21">
        <v>0.68</v>
      </c>
      <c r="AB2" s="22">
        <v>5.0255180063784301E-2</v>
      </c>
      <c r="AC2">
        <f>ROUND(AB2*AA2*U2*102.79,0)</f>
        <v>192</v>
      </c>
      <c r="AD2">
        <f>ROUND(Y2*AC2*0.002205,0)</f>
        <v>1</v>
      </c>
      <c r="AE2">
        <f>ROUND(Z2*AC2*0.002205,1)</f>
        <v>0.2</v>
      </c>
      <c r="AF2">
        <f>'TP Factors'!$D$5</f>
        <v>0.88209793191670816</v>
      </c>
      <c r="AG2">
        <f>ROUND(AE2*AF2,1)</f>
        <v>0.2</v>
      </c>
    </row>
    <row r="3" spans="1:33">
      <c r="A3" s="17" t="s">
        <v>56</v>
      </c>
      <c r="B3" s="17">
        <v>14</v>
      </c>
      <c r="C3" s="17" t="s">
        <v>57</v>
      </c>
      <c r="D3" s="18">
        <v>33.47</v>
      </c>
      <c r="E3" s="17" t="s">
        <v>58</v>
      </c>
      <c r="F3" s="17">
        <v>1234</v>
      </c>
      <c r="G3" s="19">
        <v>98</v>
      </c>
      <c r="H3" s="17" t="s">
        <v>59</v>
      </c>
      <c r="I3" s="17" t="s">
        <v>60</v>
      </c>
      <c r="J3" s="17">
        <v>4493</v>
      </c>
      <c r="K3" s="20">
        <v>721.71511251499999</v>
      </c>
      <c r="L3" s="20">
        <v>12691.685163800001</v>
      </c>
      <c r="M3" s="18">
        <v>5.66</v>
      </c>
      <c r="N3" s="18">
        <v>1.07</v>
      </c>
      <c r="O3" s="17">
        <v>37716</v>
      </c>
      <c r="P3" s="17">
        <v>36768</v>
      </c>
      <c r="Q3" s="21">
        <v>37716</v>
      </c>
      <c r="R3" s="21">
        <v>1750</v>
      </c>
      <c r="S3" s="17" t="s">
        <v>90</v>
      </c>
      <c r="T3" s="17" t="s">
        <v>91</v>
      </c>
      <c r="U3" s="21">
        <v>54.65</v>
      </c>
      <c r="V3" s="21">
        <v>0</v>
      </c>
      <c r="W3" s="21">
        <v>1.8</v>
      </c>
      <c r="X3" s="21">
        <v>0.47799999999999998</v>
      </c>
      <c r="Y3" s="21">
        <f>W3*0.7</f>
        <v>1.26</v>
      </c>
      <c r="Z3" s="21">
        <f>X3*0.7*0.5</f>
        <v>0.16729999999999998</v>
      </c>
      <c r="AA3" s="21">
        <v>0.68</v>
      </c>
      <c r="AB3" s="22">
        <v>1.4846353705385E-4</v>
      </c>
      <c r="AC3">
        <f>ROUND(AB3*AA3*U3*102.79,0)</f>
        <v>1</v>
      </c>
      <c r="AD3">
        <f>ROUND(Y3*AC3*0.002205,0)</f>
        <v>0</v>
      </c>
      <c r="AE3">
        <f>ROUND(Z3*AC3*0.002205,1)</f>
        <v>0</v>
      </c>
      <c r="AF3">
        <f>'TP Factors'!$D$5</f>
        <v>0.88209793191670816</v>
      </c>
      <c r="AG3">
        <f>ROUND(AE3*AF3,1)</f>
        <v>0</v>
      </c>
    </row>
    <row r="4" spans="1:33">
      <c r="AB4" s="22">
        <f>SUM(AB2:AB3)</f>
        <v>5.0403643600838148E-2</v>
      </c>
      <c r="AD4">
        <f>SUM(AD2:AD3)</f>
        <v>1</v>
      </c>
      <c r="AG4">
        <f>SUM(AG2:AG3)</f>
        <v>0.2</v>
      </c>
    </row>
    <row r="7" spans="1:33" ht="25.5">
      <c r="R7" s="21" t="s">
        <v>47</v>
      </c>
      <c r="S7" s="17" t="s">
        <v>48</v>
      </c>
      <c r="T7" s="17" t="s">
        <v>49</v>
      </c>
      <c r="U7" s="21" t="s">
        <v>50</v>
      </c>
      <c r="V7" s="21" t="s">
        <v>51</v>
      </c>
      <c r="W7" s="21" t="s">
        <v>52</v>
      </c>
      <c r="X7" s="21" t="s">
        <v>53</v>
      </c>
      <c r="Y7" s="23" t="s">
        <v>97</v>
      </c>
      <c r="Z7" s="23" t="s">
        <v>98</v>
      </c>
      <c r="AA7" s="21" t="s">
        <v>54</v>
      </c>
      <c r="AB7" s="22" t="s">
        <v>55</v>
      </c>
      <c r="AC7" s="24" t="s">
        <v>99</v>
      </c>
      <c r="AD7" s="24" t="s">
        <v>100</v>
      </c>
      <c r="AE7" s="24" t="s">
        <v>101</v>
      </c>
      <c r="AF7" s="24" t="s">
        <v>102</v>
      </c>
      <c r="AG7" s="24" t="s">
        <v>103</v>
      </c>
    </row>
    <row r="8" spans="1:33">
      <c r="R8" s="21">
        <v>3100</v>
      </c>
      <c r="S8" s="17" t="s">
        <v>90</v>
      </c>
      <c r="T8" s="41" t="s">
        <v>111</v>
      </c>
      <c r="U8" s="21">
        <v>54.65</v>
      </c>
      <c r="V8" s="21">
        <v>1</v>
      </c>
      <c r="W8" s="21">
        <v>1.2</v>
      </c>
      <c r="X8" s="21">
        <v>6.4000000000000001E-2</v>
      </c>
      <c r="Y8" s="21">
        <f>W8</f>
        <v>1.2</v>
      </c>
      <c r="Z8" s="21">
        <f>X8</f>
        <v>6.4000000000000001E-2</v>
      </c>
      <c r="AA8" s="21">
        <v>0.1</v>
      </c>
      <c r="AB8" s="22">
        <v>5.0255180063784301E-2</v>
      </c>
      <c r="AC8">
        <f>ROUND(AB8*AA8*U8*102.79,0)</f>
        <v>28</v>
      </c>
      <c r="AD8">
        <f>ROUND(Y8*AC8*0.002205,0)</f>
        <v>0</v>
      </c>
      <c r="AE8">
        <f>ROUND(Z8*AC8*0.002205,1)</f>
        <v>0</v>
      </c>
      <c r="AF8">
        <f>'TP Factors'!$D$5</f>
        <v>0.88209793191670816</v>
      </c>
      <c r="AG8">
        <f>ROUND(AE8*AF8,1)</f>
        <v>0</v>
      </c>
    </row>
    <row r="9" spans="1:33">
      <c r="R9" s="21">
        <v>3100</v>
      </c>
      <c r="S9" s="17" t="s">
        <v>90</v>
      </c>
      <c r="T9" s="41" t="s">
        <v>111</v>
      </c>
      <c r="U9" s="21">
        <v>54.65</v>
      </c>
      <c r="V9" s="21">
        <v>0</v>
      </c>
      <c r="W9" s="21">
        <v>1.2</v>
      </c>
      <c r="X9" s="21">
        <v>6.4000000000000001E-2</v>
      </c>
      <c r="Y9" s="21">
        <f>W9*0.7</f>
        <v>0.84</v>
      </c>
      <c r="Z9" s="21">
        <f>X9*0.5</f>
        <v>3.2000000000000001E-2</v>
      </c>
      <c r="AA9" s="21">
        <v>0.1</v>
      </c>
      <c r="AB9" s="22">
        <v>1.4846353705385E-4</v>
      </c>
      <c r="AC9">
        <f>ROUND(AB9*AA9*U9*102.79,0)</f>
        <v>0</v>
      </c>
      <c r="AD9">
        <f>ROUND(Y9*AC9*0.002205,0)</f>
        <v>0</v>
      </c>
      <c r="AE9">
        <f>ROUND(Z9*AC9*0.002205,1)</f>
        <v>0</v>
      </c>
      <c r="AF9">
        <f>'TP Factors'!$D$5</f>
        <v>0.88209793191670816</v>
      </c>
      <c r="AG9">
        <f>ROUND(AE9*AF9,1)</f>
        <v>0</v>
      </c>
    </row>
    <row r="10" spans="1:33">
      <c r="AB10" s="22">
        <f>SUM(AB8:AB9)</f>
        <v>5.0403643600838148E-2</v>
      </c>
      <c r="AD10">
        <f>SUM(AD8:AD9)</f>
        <v>0</v>
      </c>
      <c r="AG10">
        <f>SUM(AG8:AG9)</f>
        <v>0</v>
      </c>
    </row>
  </sheetData>
  <sortState ref="A2:Z3">
    <sortCondition descending="1" ref="V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5"/>
  <sheetViews>
    <sheetView topLeftCell="O1" workbookViewId="0">
      <selection activeCell="AA6" sqref="AA6"/>
    </sheetView>
  </sheetViews>
  <sheetFormatPr defaultRowHeight="12.75"/>
  <cols>
    <col min="1" max="1" width="8.7109375" style="17" bestFit="1" customWidth="1"/>
    <col min="2" max="2" width="11.28515625" style="17" bestFit="1" customWidth="1"/>
    <col min="3" max="3" width="13.28515625" style="17" bestFit="1" customWidth="1"/>
    <col min="4" max="4" width="10.28515625" style="18" bestFit="1" customWidth="1"/>
    <col min="5" max="5" width="10" style="17" bestFit="1" customWidth="1"/>
    <col min="6" max="6" width="11" style="17" bestFit="1" customWidth="1"/>
    <col min="7" max="7" width="10.5703125" style="19" bestFit="1" customWidth="1"/>
    <col min="8" max="8" width="8.42578125" style="17" bestFit="1" customWidth="1"/>
    <col min="9" max="9" width="11.42578125" style="17" bestFit="1" customWidth="1"/>
    <col min="10" max="10" width="12" style="17" bestFit="1" customWidth="1"/>
    <col min="11" max="11" width="15.7109375" style="20" bestFit="1" customWidth="1"/>
    <col min="12" max="12" width="17.85546875" style="20" bestFit="1" customWidth="1"/>
    <col min="13" max="14" width="7" style="18" bestFit="1" customWidth="1"/>
    <col min="15" max="16" width="6" style="17" bestFit="1" customWidth="1"/>
    <col min="17" max="17" width="12.5703125" style="21" bestFit="1" customWidth="1"/>
    <col min="18" max="18" width="11.5703125" style="21" bestFit="1" customWidth="1"/>
    <col min="19" max="19" width="10" style="17" bestFit="1" customWidth="1"/>
    <col min="20" max="20" width="10.85546875" style="17" bestFit="1" customWidth="1"/>
    <col min="21" max="21" width="14" style="21" bestFit="1" customWidth="1"/>
    <col min="22" max="22" width="13.42578125" style="21" bestFit="1" customWidth="1"/>
    <col min="23" max="24" width="8.5703125" style="21" bestFit="1" customWidth="1"/>
    <col min="25" max="26" width="8.5703125" style="21" customWidth="1"/>
    <col min="27" max="27" width="8.5703125" style="21" bestFit="1" customWidth="1"/>
    <col min="28" max="28" width="19.85546875" style="22" bestFit="1" customWidth="1"/>
    <col min="29" max="29" width="13.85546875" customWidth="1"/>
    <col min="33" max="33" width="12.85546875" customWidth="1"/>
  </cols>
  <sheetData>
    <row r="1" spans="1:33" ht="25.5">
      <c r="A1" s="17" t="s">
        <v>30</v>
      </c>
      <c r="B1" s="17" t="s">
        <v>31</v>
      </c>
      <c r="C1" s="17" t="s">
        <v>32</v>
      </c>
      <c r="D1" s="18" t="s">
        <v>33</v>
      </c>
      <c r="E1" s="17" t="s">
        <v>34</v>
      </c>
      <c r="F1" s="17" t="s">
        <v>35</v>
      </c>
      <c r="G1" s="19" t="s">
        <v>36</v>
      </c>
      <c r="H1" s="17" t="s">
        <v>37</v>
      </c>
      <c r="I1" s="17" t="s">
        <v>38</v>
      </c>
      <c r="J1" s="17" t="s">
        <v>39</v>
      </c>
      <c r="K1" s="20" t="s">
        <v>40</v>
      </c>
      <c r="L1" s="20" t="s">
        <v>41</v>
      </c>
      <c r="M1" s="18" t="s">
        <v>42</v>
      </c>
      <c r="N1" s="18" t="s">
        <v>43</v>
      </c>
      <c r="O1" s="17" t="s">
        <v>44</v>
      </c>
      <c r="P1" s="17" t="s">
        <v>45</v>
      </c>
      <c r="Q1" s="21" t="s">
        <v>46</v>
      </c>
      <c r="R1" s="21" t="s">
        <v>47</v>
      </c>
      <c r="S1" s="17" t="s">
        <v>48</v>
      </c>
      <c r="T1" s="17" t="s">
        <v>49</v>
      </c>
      <c r="U1" s="21" t="s">
        <v>50</v>
      </c>
      <c r="V1" s="21" t="s">
        <v>51</v>
      </c>
      <c r="W1" s="21" t="s">
        <v>52</v>
      </c>
      <c r="X1" s="21" t="s">
        <v>53</v>
      </c>
      <c r="Y1" s="23" t="s">
        <v>97</v>
      </c>
      <c r="Z1" s="23" t="s">
        <v>98</v>
      </c>
      <c r="AA1" s="21" t="s">
        <v>54</v>
      </c>
      <c r="AB1" s="22" t="s">
        <v>55</v>
      </c>
      <c r="AC1" s="24" t="s">
        <v>99</v>
      </c>
      <c r="AD1" s="24" t="s">
        <v>100</v>
      </c>
      <c r="AE1" s="24" t="s">
        <v>101</v>
      </c>
      <c r="AF1" s="24" t="s">
        <v>102</v>
      </c>
      <c r="AG1" s="24" t="s">
        <v>103</v>
      </c>
    </row>
    <row r="2" spans="1:33">
      <c r="A2" s="17" t="s">
        <v>56</v>
      </c>
      <c r="B2" s="17">
        <v>14</v>
      </c>
      <c r="C2" s="17" t="s">
        <v>57</v>
      </c>
      <c r="D2" s="18">
        <v>33.47</v>
      </c>
      <c r="E2" s="17" t="s">
        <v>58</v>
      </c>
      <c r="F2" s="17">
        <v>1234</v>
      </c>
      <c r="G2" s="19">
        <v>98</v>
      </c>
      <c r="H2" s="17" t="s">
        <v>59</v>
      </c>
      <c r="I2" s="17" t="s">
        <v>60</v>
      </c>
      <c r="J2" s="17">
        <v>4790</v>
      </c>
      <c r="K2" s="20">
        <v>609.73574121000001</v>
      </c>
      <c r="L2" s="20">
        <v>12706.165777099999</v>
      </c>
      <c r="M2" s="18">
        <v>8.6199999999999992</v>
      </c>
      <c r="N2" s="18">
        <v>2.29</v>
      </c>
      <c r="O2" s="17">
        <v>39340</v>
      </c>
      <c r="P2" s="17">
        <v>38370</v>
      </c>
      <c r="Q2" s="21">
        <v>39340</v>
      </c>
      <c r="R2" s="21">
        <v>1750</v>
      </c>
      <c r="S2" s="17" t="s">
        <v>61</v>
      </c>
      <c r="T2" s="17" t="s">
        <v>86</v>
      </c>
      <c r="U2" s="21">
        <v>54.65</v>
      </c>
      <c r="V2" s="21">
        <v>1</v>
      </c>
      <c r="W2" s="21">
        <v>1.8</v>
      </c>
      <c r="X2" s="21">
        <v>0.47799999999999998</v>
      </c>
      <c r="Y2" s="21">
        <f>W2</f>
        <v>1.8</v>
      </c>
      <c r="Z2" s="21">
        <f>X2</f>
        <v>0.47799999999999998</v>
      </c>
      <c r="AA2" s="21">
        <v>0.72399999999999998</v>
      </c>
      <c r="AB2" s="22">
        <v>6.6549006150585996E-2</v>
      </c>
      <c r="AC2">
        <f>ROUND(AB2*AA2*U2*102.79,0)</f>
        <v>271</v>
      </c>
      <c r="AD2">
        <f>ROUND(Y2*AC2*0.002205,0)</f>
        <v>1</v>
      </c>
      <c r="AE2">
        <f>ROUND(Z2*AC2*0.002205,1)</f>
        <v>0.3</v>
      </c>
      <c r="AF2">
        <f>'TP Factors'!$D$5</f>
        <v>0.88209793191670816</v>
      </c>
      <c r="AG2">
        <f>ROUND(AE2*AF2,1)</f>
        <v>0.3</v>
      </c>
    </row>
    <row r="4" spans="1:33" ht="25.5">
      <c r="R4" s="21" t="s">
        <v>47</v>
      </c>
      <c r="S4" s="17" t="s">
        <v>48</v>
      </c>
      <c r="T4" s="17" t="s">
        <v>49</v>
      </c>
      <c r="U4" s="21" t="s">
        <v>50</v>
      </c>
      <c r="V4" s="21" t="s">
        <v>51</v>
      </c>
      <c r="W4" s="21" t="s">
        <v>52</v>
      </c>
      <c r="X4" s="21" t="s">
        <v>53</v>
      </c>
      <c r="Y4" s="23" t="s">
        <v>97</v>
      </c>
      <c r="Z4" s="23" t="s">
        <v>98</v>
      </c>
      <c r="AA4" s="21" t="s">
        <v>54</v>
      </c>
      <c r="AB4" s="22" t="s">
        <v>55</v>
      </c>
      <c r="AC4" s="24" t="s">
        <v>99</v>
      </c>
      <c r="AD4" s="24" t="s">
        <v>100</v>
      </c>
      <c r="AE4" s="24" t="s">
        <v>101</v>
      </c>
      <c r="AF4" s="24" t="s">
        <v>102</v>
      </c>
      <c r="AG4" s="24" t="s">
        <v>103</v>
      </c>
    </row>
    <row r="5" spans="1:33">
      <c r="R5" s="21">
        <v>3100</v>
      </c>
      <c r="S5" s="17" t="s">
        <v>61</v>
      </c>
      <c r="T5" s="41" t="s">
        <v>112</v>
      </c>
      <c r="U5" s="21">
        <v>54.65</v>
      </c>
      <c r="V5" s="21">
        <v>1</v>
      </c>
      <c r="W5" s="21">
        <v>1.2</v>
      </c>
      <c r="X5" s="21">
        <v>6.4000000000000001E-2</v>
      </c>
      <c r="Y5" s="21">
        <f>W5</f>
        <v>1.2</v>
      </c>
      <c r="Z5" s="21">
        <f>X5</f>
        <v>6.4000000000000001E-2</v>
      </c>
      <c r="AA5" s="21">
        <v>0.41099999999999998</v>
      </c>
      <c r="AB5" s="22">
        <v>6.6549006150585996E-2</v>
      </c>
      <c r="AC5">
        <f>ROUND(AB5*AA5*U5*102.79,0)</f>
        <v>154</v>
      </c>
      <c r="AD5">
        <f>ROUND(Y5*AC5*0.002205,0)</f>
        <v>0</v>
      </c>
      <c r="AE5">
        <f>ROUND(Z5*AC5*0.002205,1)</f>
        <v>0</v>
      </c>
      <c r="AF5">
        <f>'TP Factors'!$D$5</f>
        <v>0.88209793191670816</v>
      </c>
      <c r="AG5">
        <f>ROUND(AE5*AF5,1)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D7"/>
    </sheetView>
  </sheetViews>
  <sheetFormatPr defaultRowHeight="12.75"/>
  <sheetData>
    <row r="1" spans="1:4" ht="15">
      <c r="A1" s="25" t="s">
        <v>37</v>
      </c>
      <c r="B1" s="25" t="s">
        <v>104</v>
      </c>
      <c r="C1" s="25" t="s">
        <v>105</v>
      </c>
      <c r="D1" s="25" t="s">
        <v>102</v>
      </c>
    </row>
    <row r="2" spans="1:4">
      <c r="A2" s="26" t="s">
        <v>106</v>
      </c>
      <c r="B2" s="27">
        <v>21083.599999999999</v>
      </c>
      <c r="C2" s="28">
        <v>13901</v>
      </c>
      <c r="D2" s="26">
        <f>C2/B2</f>
        <v>0.65932762905765618</v>
      </c>
    </row>
    <row r="3" spans="1:4">
      <c r="A3" s="26" t="s">
        <v>107</v>
      </c>
      <c r="B3" s="27">
        <v>3795.5</v>
      </c>
      <c r="C3" s="28">
        <v>4435</v>
      </c>
      <c r="D3" s="26">
        <f t="shared" ref="D3:D7" si="0">C3/B3</f>
        <v>1.168489000131735</v>
      </c>
    </row>
    <row r="4" spans="1:4">
      <c r="A4" s="26" t="s">
        <v>108</v>
      </c>
      <c r="B4" s="27">
        <v>20772.400000000001</v>
      </c>
      <c r="C4" s="28">
        <v>20377</v>
      </c>
      <c r="D4" s="26">
        <f t="shared" si="0"/>
        <v>0.98096512680287296</v>
      </c>
    </row>
    <row r="5" spans="1:4">
      <c r="A5" s="26" t="s">
        <v>59</v>
      </c>
      <c r="B5" s="27">
        <v>21106.5</v>
      </c>
      <c r="C5" s="28">
        <v>18618</v>
      </c>
      <c r="D5" s="26">
        <f t="shared" si="0"/>
        <v>0.88209793191670816</v>
      </c>
    </row>
    <row r="6" spans="1:4">
      <c r="A6" s="26" t="s">
        <v>109</v>
      </c>
      <c r="B6" s="27">
        <v>4173.5</v>
      </c>
      <c r="C6" s="28">
        <v>4418</v>
      </c>
      <c r="D6" s="26">
        <f t="shared" si="0"/>
        <v>1.0585839223673177</v>
      </c>
    </row>
    <row r="7" spans="1:4">
      <c r="A7" s="26" t="s">
        <v>110</v>
      </c>
      <c r="B7" s="27">
        <v>30857.7</v>
      </c>
      <c r="C7" s="28">
        <v>31758</v>
      </c>
      <c r="D7" s="26">
        <f t="shared" si="0"/>
        <v>1.0291758621024898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Summary</vt:lpstr>
      <vt:lpstr>Fertilizer</vt:lpstr>
      <vt:lpstr>Citrus Jerome</vt:lpstr>
      <vt:lpstr>Jermone - without citrus</vt:lpstr>
      <vt:lpstr>Raquetball</vt:lpstr>
      <vt:lpstr>Visitor Center</vt:lpstr>
      <vt:lpstr>TP Factors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2011-11-11T20:13:03Z</cp:lastPrinted>
  <dcterms:created xsi:type="dcterms:W3CDTF">2006-03-30T19:10:57Z</dcterms:created>
  <dcterms:modified xsi:type="dcterms:W3CDTF">2011-12-13T16:54:03Z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635841446</vt:i4>
  </property>
  <property fmtid="{D5CDD505-2E9C-101B-9397-08002B2CF9AE}" pid="3" name="_NewReviewCycle">
    <vt:lpwstr/>
  </property>
  <property fmtid="{D5CDD505-2E9C-101B-9397-08002B2CF9AE}" pid="4" name="_EmailSubject">
    <vt:lpwstr>N-IRL project list</vt:lpwstr>
  </property>
  <property fmtid="{D5CDD505-2E9C-101B-9397-08002B2CF9AE}" pid="5" name="_AuthorEmail">
    <vt:lpwstr>thomas.l.price@nasa.gov</vt:lpwstr>
  </property>
  <property fmtid="{D5CDD505-2E9C-101B-9397-08002B2CF9AE}" pid="6" name="_AuthorEmailDisplayName">
    <vt:lpwstr>Price, Thomas L. (KSC-IHA-4100)[Innovative Health Applications LLC]</vt:lpwstr>
  </property>
  <property fmtid="{D5CDD505-2E9C-101B-9397-08002B2CF9AE}" pid="7" name="_PreviousAdHocReviewCycleID">
    <vt:i4>-1251554264</vt:i4>
  </property>
  <property fmtid="{D5CDD505-2E9C-101B-9397-08002B2CF9AE}" pid="8" name="_ReviewingToolsShownOnce">
    <vt:lpwstr/>
  </property>
</Properties>
</file>