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y\Desktop\Documents\Northern Everglades\Lake Okeechobee\Projects\01 Credit\"/>
    </mc:Choice>
  </mc:AlternateContent>
  <bookViews>
    <workbookView xWindow="0" yWindow="0" windowWidth="28800" windowHeight="12435"/>
  </bookViews>
  <sheets>
    <sheet name="Summary" sheetId="1" r:id="rId1"/>
    <sheet name="Wet detention pond calcs" sheetId="2" r:id="rId2"/>
    <sheet name="Retention calcs" sheetId="3" r:id="rId3"/>
    <sheet name="Reuse calcs" sheetId="4" r:id="rId4"/>
    <sheet name="John Young" sheetId="8" r:id="rId5"/>
    <sheet name="Nar Pond 2 and 3" sheetId="13" r:id="rId6"/>
    <sheet name="Nar Pond C3A and C3B" sheetId="14" r:id="rId7"/>
    <sheet name="Nar Pond D3" sheetId="15" r:id="rId8"/>
    <sheet name="Nar Pond E1" sheetId="16" r:id="rId9"/>
    <sheet name="Neptune Road" sheetId="9" r:id="rId10"/>
    <sheet name="Old Wilson D002" sheetId="10" r:id="rId11"/>
    <sheet name="Old Wilson D004" sheetId="11" r:id="rId12"/>
    <sheet name="Old Wilson E002" sheetId="12" r:id="rId13"/>
    <sheet name="Poin Swales" sheetId="17" r:id="rId14"/>
    <sheet name="Stewart Regional" sheetId="7" r:id="rId15"/>
    <sheet name="Education - Upper Kissimmee" sheetId="5" r:id="rId16"/>
    <sheet name="Education - Lower Kissimmee" sheetId="6" r:id="rId17"/>
    <sheet name="East Lake Reserve" sheetId="18" r:id="rId18"/>
    <sheet name="Neptune Rd Reuse" sheetId="19" r:id="rId19"/>
    <sheet name="Waterside" sheetId="20" r:id="rId20"/>
    <sheet name="Bellalago" sheetId="21" r:id="rId21"/>
    <sheet name="Poinciana Reuse" sheetId="22" r:id="rId22"/>
    <sheet name="Kissimmee Bay" sheetId="23" r:id="rId23"/>
    <sheet name="Remington" sheetId="24" r:id="rId24"/>
    <sheet name="Eagle Lake" sheetId="25" r:id="rId25"/>
    <sheet name="La Quinta Inn" sheetId="26" r:id="rId26"/>
    <sheet name="Buenaventura" sheetId="27" r:id="rId27"/>
    <sheet name="Slaman" sheetId="28" r:id="rId28"/>
    <sheet name="Bagbey" sheetId="31" r:id="rId29"/>
    <sheet name="Mayo" sheetId="32" r:id="rId30"/>
    <sheet name="Jim Yates" sheetId="33" r:id="rId31"/>
    <sheet name="Udstad" sheetId="29" r:id="rId32"/>
    <sheet name="Proctor" sheetId="30" r:id="rId33"/>
    <sheet name="Twin Oaks" sheetId="34" r:id="rId34"/>
    <sheet name="Cherokee" sheetId="35" r:id="rId35"/>
    <sheet name="Encata" sheetId="36" r:id="rId36"/>
    <sheet name="Cypress Palms" sheetId="37" r:id="rId37"/>
    <sheet name="Lake Pointe" sheetId="38" r:id="rId38"/>
    <sheet name="Traditions" sheetId="39" r:id="rId39"/>
  </sheets>
  <definedNames>
    <definedName name="_xlnm._FilterDatabase" localSheetId="15" hidden="1">'Education - Upper Kissimmee'!$A$1:$Q$1851</definedName>
    <definedName name="_xlnm._FilterDatabase" localSheetId="14" hidden="1">'Stewart Regional'!$A$1:$V$101</definedName>
    <definedName name="_xlnm._FilterDatabase" localSheetId="0" hidden="1">Summary!$A$1:$L$39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6" i="1" l="1"/>
  <c r="H26" i="1"/>
  <c r="F39" i="1" l="1"/>
  <c r="D39" i="1"/>
  <c r="Q7" i="39"/>
  <c r="Q3" i="39"/>
  <c r="Q4" i="39"/>
  <c r="Q5" i="39"/>
  <c r="Q6" i="39"/>
  <c r="Q2" i="39"/>
  <c r="G7" i="39"/>
  <c r="F38" i="1"/>
  <c r="H38" i="1"/>
  <c r="D38" i="1"/>
  <c r="Q14" i="38"/>
  <c r="Q3" i="38"/>
  <c r="Q4" i="38"/>
  <c r="Q5" i="38"/>
  <c r="Q6" i="38"/>
  <c r="Q7" i="38"/>
  <c r="Q8" i="38"/>
  <c r="Q9" i="38"/>
  <c r="Q10" i="38"/>
  <c r="Q11" i="38"/>
  <c r="Q12" i="38"/>
  <c r="Q13" i="38"/>
  <c r="Q2" i="38"/>
  <c r="G14" i="38"/>
  <c r="F37" i="1"/>
  <c r="H37" i="1" s="1"/>
  <c r="D37" i="1"/>
  <c r="Q7" i="37"/>
  <c r="Q3" i="37"/>
  <c r="Q4" i="37"/>
  <c r="Q5" i="37"/>
  <c r="Q6" i="37"/>
  <c r="Q2" i="37"/>
  <c r="G7" i="37"/>
  <c r="H36" i="1"/>
  <c r="H39" i="1"/>
  <c r="F36" i="1"/>
  <c r="D36" i="1"/>
  <c r="Q10" i="36"/>
  <c r="Q3" i="36"/>
  <c r="Q4" i="36"/>
  <c r="Q5" i="36"/>
  <c r="Q6" i="36"/>
  <c r="Q7" i="36"/>
  <c r="Q8" i="36"/>
  <c r="Q9" i="36"/>
  <c r="Q2" i="36"/>
  <c r="G10" i="36"/>
  <c r="F34" i="1"/>
  <c r="H34" i="1"/>
  <c r="D34" i="1"/>
  <c r="U20" i="34"/>
  <c r="U19" i="34"/>
  <c r="U18" i="34"/>
  <c r="U17" i="34"/>
  <c r="U16" i="34"/>
  <c r="U15" i="34"/>
  <c r="U14" i="34"/>
  <c r="U13" i="34"/>
  <c r="U9" i="34"/>
  <c r="K9" i="34"/>
  <c r="H35" i="1"/>
  <c r="F35" i="1"/>
  <c r="D35" i="1"/>
  <c r="U18" i="35"/>
  <c r="U17" i="35"/>
  <c r="U16" i="35"/>
  <c r="U15" i="35"/>
  <c r="U14" i="35"/>
  <c r="U13" i="35"/>
  <c r="U12" i="35"/>
  <c r="U8" i="35"/>
  <c r="K8" i="35"/>
  <c r="H33" i="1"/>
  <c r="F33" i="1"/>
  <c r="D33" i="1"/>
  <c r="U11" i="30"/>
  <c r="U10" i="30"/>
  <c r="U9" i="30"/>
  <c r="U4" i="30"/>
  <c r="K4" i="30"/>
  <c r="H32" i="1"/>
  <c r="F32" i="1"/>
  <c r="D32" i="1"/>
  <c r="U14" i="29"/>
  <c r="U13" i="29"/>
  <c r="U12" i="29"/>
  <c r="U11" i="29"/>
  <c r="U10" i="29"/>
  <c r="U6" i="29"/>
  <c r="K6" i="29"/>
  <c r="H31" i="1"/>
  <c r="F31" i="1"/>
  <c r="D31" i="1"/>
  <c r="U15" i="33"/>
  <c r="U14" i="33"/>
  <c r="U13" i="33"/>
  <c r="U12" i="33"/>
  <c r="U11" i="33"/>
  <c r="U6" i="33"/>
  <c r="K6" i="33"/>
  <c r="H30" i="1"/>
  <c r="F30" i="1"/>
  <c r="D30" i="1"/>
  <c r="U13" i="32"/>
  <c r="U12" i="32"/>
  <c r="U11" i="32"/>
  <c r="U10" i="32"/>
  <c r="U5" i="32"/>
  <c r="K5" i="32"/>
  <c r="H28" i="1"/>
  <c r="F28" i="1"/>
  <c r="D28" i="1"/>
  <c r="U21" i="28"/>
  <c r="U20" i="28"/>
  <c r="U19" i="28"/>
  <c r="U18" i="28"/>
  <c r="U17" i="28"/>
  <c r="U16" i="28"/>
  <c r="U15" i="28"/>
  <c r="U14" i="28"/>
  <c r="U9" i="28"/>
  <c r="K9" i="28"/>
  <c r="U7" i="35"/>
  <c r="U6" i="35"/>
  <c r="U5" i="35"/>
  <c r="U4" i="35"/>
  <c r="U3" i="35"/>
  <c r="U2" i="35"/>
  <c r="U8" i="34"/>
  <c r="U7" i="34"/>
  <c r="U6" i="34"/>
  <c r="U5" i="34"/>
  <c r="U4" i="34"/>
  <c r="U3" i="34"/>
  <c r="U2" i="34"/>
  <c r="U3" i="30"/>
  <c r="U2" i="30"/>
  <c r="U5" i="29"/>
  <c r="U4" i="29"/>
  <c r="U3" i="29"/>
  <c r="U2" i="29"/>
  <c r="U5" i="33"/>
  <c r="U4" i="33"/>
  <c r="U3" i="33"/>
  <c r="U2" i="33"/>
  <c r="U4" i="32"/>
  <c r="U3" i="32"/>
  <c r="U2" i="32"/>
  <c r="U7" i="31"/>
  <c r="U6" i="31"/>
  <c r="U5" i="31"/>
  <c r="U4" i="31"/>
  <c r="U3" i="31"/>
  <c r="U2" i="31"/>
  <c r="U2" i="28"/>
  <c r="U3" i="28"/>
  <c r="U4" i="28"/>
  <c r="U5" i="28"/>
  <c r="U6" i="28"/>
  <c r="U7" i="28"/>
  <c r="U8" i="28"/>
  <c r="J27" i="1"/>
  <c r="H27" i="1"/>
  <c r="G27" i="1"/>
  <c r="F27" i="1" l="1"/>
  <c r="D27" i="1"/>
  <c r="H25" i="1" l="1"/>
  <c r="Q45" i="27"/>
  <c r="Q3" i="27"/>
  <c r="Q4" i="27"/>
  <c r="Q5" i="27"/>
  <c r="Q6" i="27"/>
  <c r="Q7" i="27"/>
  <c r="Q8" i="27"/>
  <c r="Q9" i="27"/>
  <c r="Q10" i="27"/>
  <c r="Q11" i="27"/>
  <c r="Q12" i="27"/>
  <c r="Q13" i="27"/>
  <c r="Q14" i="27"/>
  <c r="Q15" i="27"/>
  <c r="Q16" i="27"/>
  <c r="Q17" i="27"/>
  <c r="Q18" i="27"/>
  <c r="Q19" i="27"/>
  <c r="Q20" i="27"/>
  <c r="Q21" i="27"/>
  <c r="Q22" i="27"/>
  <c r="Q23" i="27"/>
  <c r="Q24" i="27"/>
  <c r="Q25" i="27"/>
  <c r="Q26" i="27"/>
  <c r="Q27" i="27"/>
  <c r="Q28" i="27"/>
  <c r="Q29" i="27"/>
  <c r="Q30" i="27"/>
  <c r="Q31" i="27"/>
  <c r="Q32" i="27"/>
  <c r="Q33" i="27"/>
  <c r="Q34" i="27"/>
  <c r="Q35" i="27"/>
  <c r="Q36" i="27"/>
  <c r="Q37" i="27"/>
  <c r="Q38" i="27"/>
  <c r="Q39" i="27"/>
  <c r="Q40" i="27"/>
  <c r="Q41" i="27"/>
  <c r="Q42" i="27"/>
  <c r="Q43" i="27"/>
  <c r="Q44" i="27"/>
  <c r="Q2" i="27"/>
  <c r="G45" i="27"/>
  <c r="F24" i="1"/>
  <c r="D24" i="1"/>
  <c r="Q8" i="26"/>
  <c r="Q3" i="26"/>
  <c r="Q4" i="26"/>
  <c r="Q5" i="26"/>
  <c r="Q6" i="26"/>
  <c r="Q7" i="26"/>
  <c r="Q2" i="26"/>
  <c r="G8" i="26"/>
  <c r="F23" i="1"/>
  <c r="D23" i="1"/>
  <c r="Q31" i="25"/>
  <c r="Q3" i="25"/>
  <c r="Q4" i="25"/>
  <c r="Q5" i="25"/>
  <c r="Q6" i="25"/>
  <c r="Q7" i="25"/>
  <c r="Q8" i="25"/>
  <c r="Q9" i="25"/>
  <c r="Q10" i="25"/>
  <c r="Q11" i="25"/>
  <c r="Q12" i="25"/>
  <c r="Q13" i="25"/>
  <c r="Q14" i="25"/>
  <c r="Q15" i="25"/>
  <c r="Q16" i="25"/>
  <c r="Q17" i="25"/>
  <c r="Q18" i="25"/>
  <c r="Q19" i="25"/>
  <c r="Q20" i="25"/>
  <c r="Q21" i="25"/>
  <c r="Q22" i="25"/>
  <c r="Q23" i="25"/>
  <c r="Q24" i="25"/>
  <c r="Q25" i="25"/>
  <c r="Q26" i="25"/>
  <c r="Q27" i="25"/>
  <c r="Q28" i="25"/>
  <c r="Q29" i="25"/>
  <c r="Q30" i="25"/>
  <c r="Q2" i="25"/>
  <c r="G31" i="25"/>
  <c r="F22" i="1"/>
  <c r="D22" i="1"/>
  <c r="Q30" i="24"/>
  <c r="Q3" i="24"/>
  <c r="Q4" i="24"/>
  <c r="Q5" i="24"/>
  <c r="Q6" i="24"/>
  <c r="Q7" i="24"/>
  <c r="Q8" i="24"/>
  <c r="Q9" i="24"/>
  <c r="Q10" i="24"/>
  <c r="Q11" i="24"/>
  <c r="Q12" i="24"/>
  <c r="Q13" i="24"/>
  <c r="Q14" i="24"/>
  <c r="Q15" i="24"/>
  <c r="Q16" i="24"/>
  <c r="Q17" i="24"/>
  <c r="Q18" i="24"/>
  <c r="Q19" i="24"/>
  <c r="Q20" i="24"/>
  <c r="Q21" i="24"/>
  <c r="Q22" i="24"/>
  <c r="Q23" i="24"/>
  <c r="Q24" i="24"/>
  <c r="Q25" i="24"/>
  <c r="Q26" i="24"/>
  <c r="Q27" i="24"/>
  <c r="Q28" i="24"/>
  <c r="Q29" i="24"/>
  <c r="Q2" i="24"/>
  <c r="G30" i="24"/>
  <c r="F21" i="1"/>
  <c r="H21" i="1" s="1"/>
  <c r="D21" i="1"/>
  <c r="Q24" i="23"/>
  <c r="Q3" i="23"/>
  <c r="Q4" i="23"/>
  <c r="Q5" i="23"/>
  <c r="Q6" i="23"/>
  <c r="Q7" i="23"/>
  <c r="Q8" i="23"/>
  <c r="Q9" i="23"/>
  <c r="Q10" i="23"/>
  <c r="Q11" i="23"/>
  <c r="Q12" i="23"/>
  <c r="Q13" i="23"/>
  <c r="Q14" i="23"/>
  <c r="Q15" i="23"/>
  <c r="Q16" i="23"/>
  <c r="Q17" i="23"/>
  <c r="Q18" i="23"/>
  <c r="Q19" i="23"/>
  <c r="Q20" i="23"/>
  <c r="Q21" i="23"/>
  <c r="Q22" i="23"/>
  <c r="Q23" i="23"/>
  <c r="Q2" i="23"/>
  <c r="G24" i="23"/>
  <c r="F20" i="1"/>
  <c r="H20" i="1"/>
  <c r="D20" i="1"/>
  <c r="Q5" i="22"/>
  <c r="Q3" i="22"/>
  <c r="Q4" i="22"/>
  <c r="Q2" i="22"/>
  <c r="G5" i="22"/>
  <c r="F19" i="1"/>
  <c r="H19" i="1" s="1"/>
  <c r="D19" i="1"/>
  <c r="Q75" i="21"/>
  <c r="Q3" i="21"/>
  <c r="Q4" i="21"/>
  <c r="Q5" i="21"/>
  <c r="Q6" i="21"/>
  <c r="Q7" i="21"/>
  <c r="Q8" i="21"/>
  <c r="Q9" i="21"/>
  <c r="Q10" i="21"/>
  <c r="Q11" i="21"/>
  <c r="Q12" i="21"/>
  <c r="Q13" i="21"/>
  <c r="Q14" i="21"/>
  <c r="Q15" i="21"/>
  <c r="Q16" i="21"/>
  <c r="Q17" i="21"/>
  <c r="Q18" i="21"/>
  <c r="Q19" i="21"/>
  <c r="Q20" i="21"/>
  <c r="Q21" i="21"/>
  <c r="Q22" i="21"/>
  <c r="Q23" i="21"/>
  <c r="Q24" i="21"/>
  <c r="Q25" i="21"/>
  <c r="Q26" i="21"/>
  <c r="Q27" i="21"/>
  <c r="Q28" i="21"/>
  <c r="Q29" i="21"/>
  <c r="Q30" i="21"/>
  <c r="Q31" i="21"/>
  <c r="Q32" i="21"/>
  <c r="Q33" i="21"/>
  <c r="Q34" i="21"/>
  <c r="Q35" i="21"/>
  <c r="Q36" i="21"/>
  <c r="Q37" i="21"/>
  <c r="Q38" i="21"/>
  <c r="Q39" i="21"/>
  <c r="Q40" i="21"/>
  <c r="Q41" i="21"/>
  <c r="Q42" i="21"/>
  <c r="Q43" i="21"/>
  <c r="Q44" i="21"/>
  <c r="Q45" i="21"/>
  <c r="Q46" i="21"/>
  <c r="Q47" i="21"/>
  <c r="Q48" i="21"/>
  <c r="Q49" i="21"/>
  <c r="Q50" i="21"/>
  <c r="Q51" i="21"/>
  <c r="Q52" i="21"/>
  <c r="Q53" i="21"/>
  <c r="Q54" i="21"/>
  <c r="Q55" i="21"/>
  <c r="Q56" i="21"/>
  <c r="Q57" i="21"/>
  <c r="Q58" i="21"/>
  <c r="Q59" i="21"/>
  <c r="Q60" i="21"/>
  <c r="Q61" i="21"/>
  <c r="Q62" i="21"/>
  <c r="Q63" i="21"/>
  <c r="Q64" i="21"/>
  <c r="Q65" i="21"/>
  <c r="Q66" i="21"/>
  <c r="Q67" i="21"/>
  <c r="Q68" i="21"/>
  <c r="Q69" i="21"/>
  <c r="Q70" i="21"/>
  <c r="Q71" i="21"/>
  <c r="Q72" i="21"/>
  <c r="Q73" i="21"/>
  <c r="Q74" i="21"/>
  <c r="Q2" i="21"/>
  <c r="G75" i="21"/>
  <c r="F18" i="1"/>
  <c r="D18" i="1"/>
  <c r="Q5" i="20"/>
  <c r="Q3" i="20"/>
  <c r="Q4" i="20"/>
  <c r="Q2" i="20"/>
  <c r="G5" i="20"/>
  <c r="F17" i="1"/>
  <c r="H17" i="1" s="1"/>
  <c r="D17" i="1"/>
  <c r="Q11" i="19"/>
  <c r="Q3" i="19"/>
  <c r="Q4" i="19"/>
  <c r="Q5" i="19"/>
  <c r="Q6" i="19"/>
  <c r="Q7" i="19"/>
  <c r="Q8" i="19"/>
  <c r="Q9" i="19"/>
  <c r="Q10" i="19"/>
  <c r="Q2" i="19"/>
  <c r="G11" i="19"/>
  <c r="H15" i="1"/>
  <c r="H16" i="1"/>
  <c r="H18" i="1"/>
  <c r="H22" i="1"/>
  <c r="H23" i="1"/>
  <c r="H24" i="1"/>
  <c r="F15" i="1"/>
  <c r="D15" i="1"/>
  <c r="Q7" i="18"/>
  <c r="Q3" i="18"/>
  <c r="Q4" i="18"/>
  <c r="Q5" i="18"/>
  <c r="Q6" i="18"/>
  <c r="Q2" i="18"/>
  <c r="G7" i="18"/>
  <c r="F12" i="1" l="1"/>
  <c r="D12" i="1"/>
  <c r="V102" i="7"/>
  <c r="L102" i="7"/>
  <c r="F11" i="1"/>
  <c r="D11" i="1"/>
  <c r="V22" i="17"/>
  <c r="L22" i="17"/>
  <c r="H10" i="1"/>
  <c r="F10" i="1"/>
  <c r="D10" i="1"/>
  <c r="V10" i="12"/>
  <c r="L10" i="12"/>
  <c r="H9" i="1"/>
  <c r="F9" i="1"/>
  <c r="D9" i="1"/>
  <c r="V6" i="11"/>
  <c r="L6" i="11"/>
  <c r="H8" i="1" l="1"/>
  <c r="F8" i="1"/>
  <c r="D8" i="1"/>
  <c r="D7" i="1"/>
  <c r="V7" i="10"/>
  <c r="L7" i="10"/>
  <c r="F7" i="1"/>
  <c r="V22" i="9"/>
  <c r="L22" i="9"/>
  <c r="F6" i="1"/>
  <c r="D6" i="1"/>
  <c r="V13" i="16"/>
  <c r="L13" i="16"/>
  <c r="F5" i="1"/>
  <c r="D5" i="1"/>
  <c r="V10" i="15"/>
  <c r="L10" i="15"/>
  <c r="F4" i="1"/>
  <c r="D2" i="1"/>
  <c r="D3" i="1"/>
  <c r="D4" i="1"/>
  <c r="V8" i="14"/>
  <c r="L8" i="14"/>
  <c r="H11" i="1"/>
  <c r="F3" i="1"/>
  <c r="V12" i="13"/>
  <c r="L12" i="13"/>
  <c r="F2" i="1"/>
  <c r="V29" i="8"/>
  <c r="L29" i="8"/>
  <c r="V21" i="17"/>
  <c r="V20" i="17"/>
  <c r="V19" i="17"/>
  <c r="V18" i="17"/>
  <c r="V17" i="17"/>
  <c r="V16" i="17"/>
  <c r="V15" i="17"/>
  <c r="V14" i="17"/>
  <c r="V13" i="17"/>
  <c r="V12" i="17"/>
  <c r="V11" i="17"/>
  <c r="V10" i="17"/>
  <c r="V9" i="17"/>
  <c r="V8" i="17"/>
  <c r="V7" i="17"/>
  <c r="V6" i="17"/>
  <c r="V5" i="17"/>
  <c r="V4" i="17"/>
  <c r="V3" i="17"/>
  <c r="V2" i="17"/>
  <c r="V2" i="16"/>
  <c r="V3" i="16"/>
  <c r="V4" i="16"/>
  <c r="V5" i="16"/>
  <c r="V6" i="16"/>
  <c r="V7" i="16"/>
  <c r="V8" i="16"/>
  <c r="V9" i="16"/>
  <c r="V10" i="16"/>
  <c r="V11" i="16"/>
  <c r="V12" i="16"/>
  <c r="V2" i="15"/>
  <c r="V3" i="15"/>
  <c r="V4" i="15"/>
  <c r="V5" i="15"/>
  <c r="V6" i="15"/>
  <c r="V7" i="15"/>
  <c r="V8" i="15"/>
  <c r="V9" i="15"/>
  <c r="V2" i="14"/>
  <c r="V3" i="14"/>
  <c r="V4" i="14"/>
  <c r="V5" i="14"/>
  <c r="V6" i="14"/>
  <c r="V7" i="14"/>
  <c r="V2" i="13"/>
  <c r="V3" i="13"/>
  <c r="V4" i="13"/>
  <c r="V5" i="13"/>
  <c r="V6" i="13"/>
  <c r="V7" i="13"/>
  <c r="V8" i="13"/>
  <c r="V9" i="13"/>
  <c r="V10" i="13"/>
  <c r="V11" i="13"/>
  <c r="V2" i="12"/>
  <c r="V3" i="12"/>
  <c r="V4" i="12"/>
  <c r="V5" i="12"/>
  <c r="V6" i="12"/>
  <c r="V7" i="12"/>
  <c r="V8" i="12"/>
  <c r="V9" i="12"/>
  <c r="V2" i="11"/>
  <c r="V3" i="11"/>
  <c r="V4" i="11"/>
  <c r="V5" i="11"/>
  <c r="V2" i="10"/>
  <c r="V3" i="10"/>
  <c r="V4" i="10"/>
  <c r="V5" i="10"/>
  <c r="V6" i="10"/>
  <c r="V2" i="9"/>
  <c r="V3" i="9"/>
  <c r="V4" i="9"/>
  <c r="V5" i="9"/>
  <c r="V6" i="9"/>
  <c r="V7" i="9"/>
  <c r="V8" i="9"/>
  <c r="V9" i="9"/>
  <c r="V10" i="9"/>
  <c r="V11" i="9"/>
  <c r="V12" i="9"/>
  <c r="V13" i="9"/>
  <c r="V14" i="9"/>
  <c r="V15" i="9"/>
  <c r="V16" i="9"/>
  <c r="V17" i="9"/>
  <c r="V18" i="9"/>
  <c r="V19" i="9"/>
  <c r="V20" i="9"/>
  <c r="V21" i="9"/>
  <c r="V2" i="8"/>
  <c r="V3" i="8"/>
  <c r="V4" i="8"/>
  <c r="V5" i="8"/>
  <c r="V6" i="8"/>
  <c r="V7" i="8"/>
  <c r="V8" i="8"/>
  <c r="V9" i="8"/>
  <c r="V10" i="8"/>
  <c r="V11" i="8"/>
  <c r="V12" i="8"/>
  <c r="V13" i="8"/>
  <c r="V14" i="8"/>
  <c r="V15" i="8"/>
  <c r="V16" i="8"/>
  <c r="V17" i="8"/>
  <c r="V18" i="8"/>
  <c r="V19" i="8"/>
  <c r="V20" i="8"/>
  <c r="V21" i="8"/>
  <c r="V22" i="8"/>
  <c r="V23" i="8"/>
  <c r="V24" i="8"/>
  <c r="V25" i="8"/>
  <c r="V26" i="8"/>
  <c r="V27" i="8"/>
  <c r="V28" i="8"/>
  <c r="V2" i="7" l="1"/>
  <c r="V3" i="7"/>
  <c r="V4" i="7"/>
  <c r="V5" i="7"/>
  <c r="V6" i="7"/>
  <c r="V7" i="7"/>
  <c r="V8" i="7"/>
  <c r="V9" i="7"/>
  <c r="V10" i="7"/>
  <c r="V11" i="7"/>
  <c r="V12" i="7"/>
  <c r="V13" i="7"/>
  <c r="V14" i="7"/>
  <c r="V15" i="7"/>
  <c r="V16" i="7"/>
  <c r="V17" i="7"/>
  <c r="V18" i="7"/>
  <c r="V19" i="7"/>
  <c r="V20" i="7"/>
  <c r="V21" i="7"/>
  <c r="V22" i="7"/>
  <c r="V23" i="7"/>
  <c r="V24" i="7"/>
  <c r="V25" i="7"/>
  <c r="V26" i="7"/>
  <c r="V27" i="7"/>
  <c r="V28" i="7"/>
  <c r="V29" i="7"/>
  <c r="V30" i="7"/>
  <c r="V31" i="7"/>
  <c r="V32" i="7"/>
  <c r="V33" i="7"/>
  <c r="V34" i="7"/>
  <c r="V35" i="7"/>
  <c r="V36" i="7"/>
  <c r="V37" i="7"/>
  <c r="V38" i="7"/>
  <c r="V39" i="7"/>
  <c r="V40" i="7"/>
  <c r="V41" i="7"/>
  <c r="V42" i="7"/>
  <c r="V43" i="7"/>
  <c r="V44" i="7"/>
  <c r="V45" i="7"/>
  <c r="V46" i="7"/>
  <c r="V47" i="7"/>
  <c r="V48" i="7"/>
  <c r="V49" i="7"/>
  <c r="V50" i="7"/>
  <c r="V51" i="7"/>
  <c r="V52" i="7"/>
  <c r="V53" i="7"/>
  <c r="V54" i="7"/>
  <c r="V55" i="7"/>
  <c r="V56" i="7"/>
  <c r="V57" i="7"/>
  <c r="V58" i="7"/>
  <c r="V59" i="7"/>
  <c r="V60" i="7"/>
  <c r="V61" i="7"/>
  <c r="V62" i="7"/>
  <c r="V63" i="7"/>
  <c r="V64" i="7"/>
  <c r="V65" i="7"/>
  <c r="V66" i="7"/>
  <c r="V67" i="7"/>
  <c r="V68" i="7"/>
  <c r="V69" i="7"/>
  <c r="V70" i="7"/>
  <c r="V71" i="7"/>
  <c r="V72" i="7"/>
  <c r="V73" i="7"/>
  <c r="V74" i="7"/>
  <c r="V75" i="7"/>
  <c r="V76" i="7"/>
  <c r="V77" i="7"/>
  <c r="V78" i="7"/>
  <c r="V79" i="7"/>
  <c r="V80" i="7"/>
  <c r="V81" i="7"/>
  <c r="V82" i="7"/>
  <c r="V83" i="7"/>
  <c r="V84" i="7"/>
  <c r="V85" i="7"/>
  <c r="V86" i="7"/>
  <c r="V87" i="7"/>
  <c r="V88" i="7"/>
  <c r="V89" i="7"/>
  <c r="V90" i="7"/>
  <c r="V91" i="7"/>
  <c r="V92" i="7"/>
  <c r="V93" i="7"/>
  <c r="V94" i="7"/>
  <c r="V95" i="7"/>
  <c r="V96" i="7"/>
  <c r="V97" i="7"/>
  <c r="V98" i="7"/>
  <c r="V99" i="7"/>
  <c r="V100" i="7"/>
  <c r="V101" i="7"/>
  <c r="H14" i="1" l="1"/>
  <c r="F14" i="1"/>
  <c r="Q17" i="6"/>
  <c r="F13" i="1"/>
  <c r="H13" i="1" s="1"/>
  <c r="Q1048576" i="5"/>
  <c r="Q16" i="6"/>
  <c r="Q15" i="6"/>
  <c r="Q14" i="6"/>
  <c r="Q13" i="6"/>
  <c r="Q12" i="6"/>
  <c r="Q11" i="6"/>
  <c r="Q10" i="6"/>
  <c r="Q9" i="6"/>
  <c r="Q8" i="6"/>
  <c r="Q7" i="6"/>
  <c r="Q6" i="6"/>
  <c r="Q5" i="6"/>
  <c r="Q4" i="6"/>
  <c r="Q3" i="6"/>
  <c r="Q2" i="6"/>
  <c r="Q3" i="5"/>
  <c r="Q4" i="5"/>
  <c r="Q5" i="5"/>
  <c r="Q6" i="5"/>
  <c r="Q7" i="5"/>
  <c r="Q8" i="5"/>
  <c r="Q9" i="5"/>
  <c r="Q10" i="5"/>
  <c r="Q11" i="5"/>
  <c r="Q12" i="5"/>
  <c r="Q13" i="5"/>
  <c r="Q14" i="5"/>
  <c r="Q157" i="5"/>
  <c r="Q158" i="5"/>
  <c r="Q159" i="5"/>
  <c r="Q160" i="5"/>
  <c r="Q161" i="5"/>
  <c r="Q162" i="5"/>
  <c r="Q163" i="5"/>
  <c r="Q164" i="5"/>
  <c r="Q165" i="5"/>
  <c r="Q166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38" i="5"/>
  <c r="Q39" i="5"/>
  <c r="Q40" i="5"/>
  <c r="Q41" i="5"/>
  <c r="Q42" i="5"/>
  <c r="Q43" i="5"/>
  <c r="Q44" i="5"/>
  <c r="Q45" i="5"/>
  <c r="Q46" i="5"/>
  <c r="Q47" i="5"/>
  <c r="Q48" i="5"/>
  <c r="Q49" i="5"/>
  <c r="Q50" i="5"/>
  <c r="Q51" i="5"/>
  <c r="Q52" i="5"/>
  <c r="Q53" i="5"/>
  <c r="Q54" i="5"/>
  <c r="Q55" i="5"/>
  <c r="Q56" i="5"/>
  <c r="Q57" i="5"/>
  <c r="Q58" i="5"/>
  <c r="Q59" i="5"/>
  <c r="Q60" i="5"/>
  <c r="Q61" i="5"/>
  <c r="Q62" i="5"/>
  <c r="Q63" i="5"/>
  <c r="Q64" i="5"/>
  <c r="Q65" i="5"/>
  <c r="Q66" i="5"/>
  <c r="Q67" i="5"/>
  <c r="Q68" i="5"/>
  <c r="Q69" i="5"/>
  <c r="Q70" i="5"/>
  <c r="Q71" i="5"/>
  <c r="Q72" i="5"/>
  <c r="Q73" i="5"/>
  <c r="Q74" i="5"/>
  <c r="Q75" i="5"/>
  <c r="Q76" i="5"/>
  <c r="Q77" i="5"/>
  <c r="Q78" i="5"/>
  <c r="Q79" i="5"/>
  <c r="Q80" i="5"/>
  <c r="Q81" i="5"/>
  <c r="Q82" i="5"/>
  <c r="Q83" i="5"/>
  <c r="Q84" i="5"/>
  <c r="Q85" i="5"/>
  <c r="Q86" i="5"/>
  <c r="Q87" i="5"/>
  <c r="Q88" i="5"/>
  <c r="Q89" i="5"/>
  <c r="Q90" i="5"/>
  <c r="Q91" i="5"/>
  <c r="Q92" i="5"/>
  <c r="Q93" i="5"/>
  <c r="Q94" i="5"/>
  <c r="Q95" i="5"/>
  <c r="Q96" i="5"/>
  <c r="Q97" i="5"/>
  <c r="Q98" i="5"/>
  <c r="Q99" i="5"/>
  <c r="Q100" i="5"/>
  <c r="Q101" i="5"/>
  <c r="Q102" i="5"/>
  <c r="Q103" i="5"/>
  <c r="Q104" i="5"/>
  <c r="Q105" i="5"/>
  <c r="Q106" i="5"/>
  <c r="Q107" i="5"/>
  <c r="Q108" i="5"/>
  <c r="Q109" i="5"/>
  <c r="Q110" i="5"/>
  <c r="Q111" i="5"/>
  <c r="Q112" i="5"/>
  <c r="Q113" i="5"/>
  <c r="Q114" i="5"/>
  <c r="Q115" i="5"/>
  <c r="Q116" i="5"/>
  <c r="Q117" i="5"/>
  <c r="Q118" i="5"/>
  <c r="Q119" i="5"/>
  <c r="Q120" i="5"/>
  <c r="Q121" i="5"/>
  <c r="Q122" i="5"/>
  <c r="Q123" i="5"/>
  <c r="Q124" i="5"/>
  <c r="Q125" i="5"/>
  <c r="Q126" i="5"/>
  <c r="Q127" i="5"/>
  <c r="Q128" i="5"/>
  <c r="Q129" i="5"/>
  <c r="Q130" i="5"/>
  <c r="Q131" i="5"/>
  <c r="Q132" i="5"/>
  <c r="Q133" i="5"/>
  <c r="Q134" i="5"/>
  <c r="Q135" i="5"/>
  <c r="Q136" i="5"/>
  <c r="Q137" i="5"/>
  <c r="Q138" i="5"/>
  <c r="Q139" i="5"/>
  <c r="Q140" i="5"/>
  <c r="Q141" i="5"/>
  <c r="Q142" i="5"/>
  <c r="Q143" i="5"/>
  <c r="Q144" i="5"/>
  <c r="Q145" i="5"/>
  <c r="Q146" i="5"/>
  <c r="Q147" i="5"/>
  <c r="Q148" i="5"/>
  <c r="Q149" i="5"/>
  <c r="Q150" i="5"/>
  <c r="Q151" i="5"/>
  <c r="Q152" i="5"/>
  <c r="Q153" i="5"/>
  <c r="Q154" i="5"/>
  <c r="Q155" i="5"/>
  <c r="Q156" i="5"/>
  <c r="Q167" i="5"/>
  <c r="Q168" i="5"/>
  <c r="Q169" i="5"/>
  <c r="Q170" i="5"/>
  <c r="Q171" i="5"/>
  <c r="Q172" i="5"/>
  <c r="Q173" i="5"/>
  <c r="Q174" i="5"/>
  <c r="Q175" i="5"/>
  <c r="Q176" i="5"/>
  <c r="Q177" i="5"/>
  <c r="Q178" i="5"/>
  <c r="Q179" i="5"/>
  <c r="Q180" i="5"/>
  <c r="Q181" i="5"/>
  <c r="Q182" i="5"/>
  <c r="Q183" i="5"/>
  <c r="Q184" i="5"/>
  <c r="Q185" i="5"/>
  <c r="Q186" i="5"/>
  <c r="Q187" i="5"/>
  <c r="Q188" i="5"/>
  <c r="Q189" i="5"/>
  <c r="Q190" i="5"/>
  <c r="Q191" i="5"/>
  <c r="Q192" i="5"/>
  <c r="Q193" i="5"/>
  <c r="Q194" i="5"/>
  <c r="Q195" i="5"/>
  <c r="Q196" i="5"/>
  <c r="Q197" i="5"/>
  <c r="Q198" i="5"/>
  <c r="Q199" i="5"/>
  <c r="Q200" i="5"/>
  <c r="Q201" i="5"/>
  <c r="Q202" i="5"/>
  <c r="Q203" i="5"/>
  <c r="Q204" i="5"/>
  <c r="Q205" i="5"/>
  <c r="Q206" i="5"/>
  <c r="Q207" i="5"/>
  <c r="Q208" i="5"/>
  <c r="Q209" i="5"/>
  <c r="Q210" i="5"/>
  <c r="Q211" i="5"/>
  <c r="Q212" i="5"/>
  <c r="Q213" i="5"/>
  <c r="Q214" i="5"/>
  <c r="Q215" i="5"/>
  <c r="Q216" i="5"/>
  <c r="Q217" i="5"/>
  <c r="Q218" i="5"/>
  <c r="Q219" i="5"/>
  <c r="Q220" i="5"/>
  <c r="Q221" i="5"/>
  <c r="Q222" i="5"/>
  <c r="Q223" i="5"/>
  <c r="Q224" i="5"/>
  <c r="Q225" i="5"/>
  <c r="Q226" i="5"/>
  <c r="Q227" i="5"/>
  <c r="Q228" i="5"/>
  <c r="Q229" i="5"/>
  <c r="Q230" i="5"/>
  <c r="Q231" i="5"/>
  <c r="Q232" i="5"/>
  <c r="Q233" i="5"/>
  <c r="Q234" i="5"/>
  <c r="Q235" i="5"/>
  <c r="Q236" i="5"/>
  <c r="Q237" i="5"/>
  <c r="Q238" i="5"/>
  <c r="Q239" i="5"/>
  <c r="Q240" i="5"/>
  <c r="Q241" i="5"/>
  <c r="Q242" i="5"/>
  <c r="Q243" i="5"/>
  <c r="Q244" i="5"/>
  <c r="Q245" i="5"/>
  <c r="Q246" i="5"/>
  <c r="Q247" i="5"/>
  <c r="Q248" i="5"/>
  <c r="Q249" i="5"/>
  <c r="Q250" i="5"/>
  <c r="Q251" i="5"/>
  <c r="Q252" i="5"/>
  <c r="Q253" i="5"/>
  <c r="Q254" i="5"/>
  <c r="Q255" i="5"/>
  <c r="Q256" i="5"/>
  <c r="Q257" i="5"/>
  <c r="Q258" i="5"/>
  <c r="Q259" i="5"/>
  <c r="Q260" i="5"/>
  <c r="Q261" i="5"/>
  <c r="Q262" i="5"/>
  <c r="Q263" i="5"/>
  <c r="Q264" i="5"/>
  <c r="Q265" i="5"/>
  <c r="Q266" i="5"/>
  <c r="Q267" i="5"/>
  <c r="Q268" i="5"/>
  <c r="Q269" i="5"/>
  <c r="Q270" i="5"/>
  <c r="Q271" i="5"/>
  <c r="Q272" i="5"/>
  <c r="Q273" i="5"/>
  <c r="Q274" i="5"/>
  <c r="Q275" i="5"/>
  <c r="Q276" i="5"/>
  <c r="Q277" i="5"/>
  <c r="Q278" i="5"/>
  <c r="Q279" i="5"/>
  <c r="Q280" i="5"/>
  <c r="Q281" i="5"/>
  <c r="Q282" i="5"/>
  <c r="Q283" i="5"/>
  <c r="Q284" i="5"/>
  <c r="Q285" i="5"/>
  <c r="Q286" i="5"/>
  <c r="Q287" i="5"/>
  <c r="Q288" i="5"/>
  <c r="Q289" i="5"/>
  <c r="Q290" i="5"/>
  <c r="Q291" i="5"/>
  <c r="Q292" i="5"/>
  <c r="Q293" i="5"/>
  <c r="Q294" i="5"/>
  <c r="Q295" i="5"/>
  <c r="Q296" i="5"/>
  <c r="Q297" i="5"/>
  <c r="Q298" i="5"/>
  <c r="Q299" i="5"/>
  <c r="Q300" i="5"/>
  <c r="Q301" i="5"/>
  <c r="Q302" i="5"/>
  <c r="Q303" i="5"/>
  <c r="Q304" i="5"/>
  <c r="Q305" i="5"/>
  <c r="Q306" i="5"/>
  <c r="Q307" i="5"/>
  <c r="Q308" i="5"/>
  <c r="Q309" i="5"/>
  <c r="Q310" i="5"/>
  <c r="Q311" i="5"/>
  <c r="Q312" i="5"/>
  <c r="Q313" i="5"/>
  <c r="Q314" i="5"/>
  <c r="Q315" i="5"/>
  <c r="Q316" i="5"/>
  <c r="Q317" i="5"/>
  <c r="Q318" i="5"/>
  <c r="Q319" i="5"/>
  <c r="Q320" i="5"/>
  <c r="Q321" i="5"/>
  <c r="Q322" i="5"/>
  <c r="Q323" i="5"/>
  <c r="Q324" i="5"/>
  <c r="Q325" i="5"/>
  <c r="Q326" i="5"/>
  <c r="Q327" i="5"/>
  <c r="Q328" i="5"/>
  <c r="Q329" i="5"/>
  <c r="Q330" i="5"/>
  <c r="Q331" i="5"/>
  <c r="Q332" i="5"/>
  <c r="Q333" i="5"/>
  <c r="Q334" i="5"/>
  <c r="Q335" i="5"/>
  <c r="Q336" i="5"/>
  <c r="Q337" i="5"/>
  <c r="Q338" i="5"/>
  <c r="Q339" i="5"/>
  <c r="Q340" i="5"/>
  <c r="Q341" i="5"/>
  <c r="Q342" i="5"/>
  <c r="Q343" i="5"/>
  <c r="Q344" i="5"/>
  <c r="Q345" i="5"/>
  <c r="Q346" i="5"/>
  <c r="Q347" i="5"/>
  <c r="Q348" i="5"/>
  <c r="Q349" i="5"/>
  <c r="Q350" i="5"/>
  <c r="Q351" i="5"/>
  <c r="Q352" i="5"/>
  <c r="Q353" i="5"/>
  <c r="Q354" i="5"/>
  <c r="Q355" i="5"/>
  <c r="Q356" i="5"/>
  <c r="Q357" i="5"/>
  <c r="Q358" i="5"/>
  <c r="Q359" i="5"/>
  <c r="Q360" i="5"/>
  <c r="Q361" i="5"/>
  <c r="Q362" i="5"/>
  <c r="Q363" i="5"/>
  <c r="Q364" i="5"/>
  <c r="Q365" i="5"/>
  <c r="Q366" i="5"/>
  <c r="Q367" i="5"/>
  <c r="Q368" i="5"/>
  <c r="Q369" i="5"/>
  <c r="Q370" i="5"/>
  <c r="Q371" i="5"/>
  <c r="Q372" i="5"/>
  <c r="Q373" i="5"/>
  <c r="Q374" i="5"/>
  <c r="Q375" i="5"/>
  <c r="Q376" i="5"/>
  <c r="Q377" i="5"/>
  <c r="Q378" i="5"/>
  <c r="Q379" i="5"/>
  <c r="Q380" i="5"/>
  <c r="Q381" i="5"/>
  <c r="Q382" i="5"/>
  <c r="Q383" i="5"/>
  <c r="Q384" i="5"/>
  <c r="Q385" i="5"/>
  <c r="Q386" i="5"/>
  <c r="Q387" i="5"/>
  <c r="Q388" i="5"/>
  <c r="Q389" i="5"/>
  <c r="Q390" i="5"/>
  <c r="Q391" i="5"/>
  <c r="Q392" i="5"/>
  <c r="Q393" i="5"/>
  <c r="Q394" i="5"/>
  <c r="Q395" i="5"/>
  <c r="Q396" i="5"/>
  <c r="Q397" i="5"/>
  <c r="Q398" i="5"/>
  <c r="Q399" i="5"/>
  <c r="Q400" i="5"/>
  <c r="Q401" i="5"/>
  <c r="Q402" i="5"/>
  <c r="Q403" i="5"/>
  <c r="Q404" i="5"/>
  <c r="Q405" i="5"/>
  <c r="Q406" i="5"/>
  <c r="Q407" i="5"/>
  <c r="Q408" i="5"/>
  <c r="Q409" i="5"/>
  <c r="Q410" i="5"/>
  <c r="Q411" i="5"/>
  <c r="Q412" i="5"/>
  <c r="Q413" i="5"/>
  <c r="Q414" i="5"/>
  <c r="Q415" i="5"/>
  <c r="Q416" i="5"/>
  <c r="Q417" i="5"/>
  <c r="Q418" i="5"/>
  <c r="Q419" i="5"/>
  <c r="Q420" i="5"/>
  <c r="Q421" i="5"/>
  <c r="Q422" i="5"/>
  <c r="Q423" i="5"/>
  <c r="Q424" i="5"/>
  <c r="Q425" i="5"/>
  <c r="Q426" i="5"/>
  <c r="Q427" i="5"/>
  <c r="Q428" i="5"/>
  <c r="Q429" i="5"/>
  <c r="Q430" i="5"/>
  <c r="Q431" i="5"/>
  <c r="Q432" i="5"/>
  <c r="Q433" i="5"/>
  <c r="Q434" i="5"/>
  <c r="Q435" i="5"/>
  <c r="Q436" i="5"/>
  <c r="Q437" i="5"/>
  <c r="Q438" i="5"/>
  <c r="Q439" i="5"/>
  <c r="Q440" i="5"/>
  <c r="Q441" i="5"/>
  <c r="Q442" i="5"/>
  <c r="Q443" i="5"/>
  <c r="Q444" i="5"/>
  <c r="Q445" i="5"/>
  <c r="Q446" i="5"/>
  <c r="Q447" i="5"/>
  <c r="Q448" i="5"/>
  <c r="Q449" i="5"/>
  <c r="Q450" i="5"/>
  <c r="Q451" i="5"/>
  <c r="Q452" i="5"/>
  <c r="Q453" i="5"/>
  <c r="Q454" i="5"/>
  <c r="Q455" i="5"/>
  <c r="Q456" i="5"/>
  <c r="Q457" i="5"/>
  <c r="Q458" i="5"/>
  <c r="Q459" i="5"/>
  <c r="Q460" i="5"/>
  <c r="Q461" i="5"/>
  <c r="Q462" i="5"/>
  <c r="Q463" i="5"/>
  <c r="Q464" i="5"/>
  <c r="Q465" i="5"/>
  <c r="Q466" i="5"/>
  <c r="Q467" i="5"/>
  <c r="Q468" i="5"/>
  <c r="Q469" i="5"/>
  <c r="Q470" i="5"/>
  <c r="Q471" i="5"/>
  <c r="Q472" i="5"/>
  <c r="Q473" i="5"/>
  <c r="Q474" i="5"/>
  <c r="Q475" i="5"/>
  <c r="Q476" i="5"/>
  <c r="Q477" i="5"/>
  <c r="Q478" i="5"/>
  <c r="Q479" i="5"/>
  <c r="Q480" i="5"/>
  <c r="Q481" i="5"/>
  <c r="Q482" i="5"/>
  <c r="Q483" i="5"/>
  <c r="Q593" i="5"/>
  <c r="Q594" i="5"/>
  <c r="Q595" i="5"/>
  <c r="Q596" i="5"/>
  <c r="Q597" i="5"/>
  <c r="Q598" i="5"/>
  <c r="Q599" i="5"/>
  <c r="Q600" i="5"/>
  <c r="Q601" i="5"/>
  <c r="Q727" i="5"/>
  <c r="Q728" i="5"/>
  <c r="Q729" i="5"/>
  <c r="Q730" i="5"/>
  <c r="Q891" i="5"/>
  <c r="Q892" i="5"/>
  <c r="Q893" i="5"/>
  <c r="Q894" i="5"/>
  <c r="Q1151" i="5"/>
  <c r="Q1152" i="5"/>
  <c r="Q1207" i="5"/>
  <c r="Q1208" i="5"/>
  <c r="Q484" i="5"/>
  <c r="Q485" i="5"/>
  <c r="Q486" i="5"/>
  <c r="Q487" i="5"/>
  <c r="Q488" i="5"/>
  <c r="Q489" i="5"/>
  <c r="Q490" i="5"/>
  <c r="Q491" i="5"/>
  <c r="Q492" i="5"/>
  <c r="Q493" i="5"/>
  <c r="Q494" i="5"/>
  <c r="Q495" i="5"/>
  <c r="Q496" i="5"/>
  <c r="Q497" i="5"/>
  <c r="Q498" i="5"/>
  <c r="Q499" i="5"/>
  <c r="Q500" i="5"/>
  <c r="Q501" i="5"/>
  <c r="Q502" i="5"/>
  <c r="Q503" i="5"/>
  <c r="Q504" i="5"/>
  <c r="Q505" i="5"/>
  <c r="Q506" i="5"/>
  <c r="Q507" i="5"/>
  <c r="Q508" i="5"/>
  <c r="Q509" i="5"/>
  <c r="Q510" i="5"/>
  <c r="Q511" i="5"/>
  <c r="Q512" i="5"/>
  <c r="Q513" i="5"/>
  <c r="Q514" i="5"/>
  <c r="Q515" i="5"/>
  <c r="Q516" i="5"/>
  <c r="Q517" i="5"/>
  <c r="Q518" i="5"/>
  <c r="Q519" i="5"/>
  <c r="Q520" i="5"/>
  <c r="Q521" i="5"/>
  <c r="Q522" i="5"/>
  <c r="Q523" i="5"/>
  <c r="Q524" i="5"/>
  <c r="Q525" i="5"/>
  <c r="Q526" i="5"/>
  <c r="Q527" i="5"/>
  <c r="Q528" i="5"/>
  <c r="Q529" i="5"/>
  <c r="Q530" i="5"/>
  <c r="Q531" i="5"/>
  <c r="Q532" i="5"/>
  <c r="Q533" i="5"/>
  <c r="Q534" i="5"/>
  <c r="Q535" i="5"/>
  <c r="Q536" i="5"/>
  <c r="Q537" i="5"/>
  <c r="Q538" i="5"/>
  <c r="Q539" i="5"/>
  <c r="Q540" i="5"/>
  <c r="Q541" i="5"/>
  <c r="Q542" i="5"/>
  <c r="Q543" i="5"/>
  <c r="Q544" i="5"/>
  <c r="Q545" i="5"/>
  <c r="Q546" i="5"/>
  <c r="Q547" i="5"/>
  <c r="Q548" i="5"/>
  <c r="Q549" i="5"/>
  <c r="Q550" i="5"/>
  <c r="Q551" i="5"/>
  <c r="Q552" i="5"/>
  <c r="Q553" i="5"/>
  <c r="Q554" i="5"/>
  <c r="Q555" i="5"/>
  <c r="Q556" i="5"/>
  <c r="Q557" i="5"/>
  <c r="Q558" i="5"/>
  <c r="Q559" i="5"/>
  <c r="Q560" i="5"/>
  <c r="Q561" i="5"/>
  <c r="Q562" i="5"/>
  <c r="Q563" i="5"/>
  <c r="Q564" i="5"/>
  <c r="Q565" i="5"/>
  <c r="Q566" i="5"/>
  <c r="Q567" i="5"/>
  <c r="Q568" i="5"/>
  <c r="Q569" i="5"/>
  <c r="Q570" i="5"/>
  <c r="Q571" i="5"/>
  <c r="Q572" i="5"/>
  <c r="Q573" i="5"/>
  <c r="Q574" i="5"/>
  <c r="Q575" i="5"/>
  <c r="Q576" i="5"/>
  <c r="Q577" i="5"/>
  <c r="Q578" i="5"/>
  <c r="Q579" i="5"/>
  <c r="Q580" i="5"/>
  <c r="Q581" i="5"/>
  <c r="Q582" i="5"/>
  <c r="Q583" i="5"/>
  <c r="Q584" i="5"/>
  <c r="Q585" i="5"/>
  <c r="Q586" i="5"/>
  <c r="Q587" i="5"/>
  <c r="Q588" i="5"/>
  <c r="Q589" i="5"/>
  <c r="Q590" i="5"/>
  <c r="Q591" i="5"/>
  <c r="Q592" i="5"/>
  <c r="Q602" i="5"/>
  <c r="Q603" i="5"/>
  <c r="Q604" i="5"/>
  <c r="Q605" i="5"/>
  <c r="Q606" i="5"/>
  <c r="Q607" i="5"/>
  <c r="Q608" i="5"/>
  <c r="Q609" i="5"/>
  <c r="Q610" i="5"/>
  <c r="Q611" i="5"/>
  <c r="Q612" i="5"/>
  <c r="Q613" i="5"/>
  <c r="Q614" i="5"/>
  <c r="Q615" i="5"/>
  <c r="Q616" i="5"/>
  <c r="Q617" i="5"/>
  <c r="Q618" i="5"/>
  <c r="Q619" i="5"/>
  <c r="Q620" i="5"/>
  <c r="Q621" i="5"/>
  <c r="Q622" i="5"/>
  <c r="Q623" i="5"/>
  <c r="Q624" i="5"/>
  <c r="Q625" i="5"/>
  <c r="Q626" i="5"/>
  <c r="Q627" i="5"/>
  <c r="Q628" i="5"/>
  <c r="Q629" i="5"/>
  <c r="Q630" i="5"/>
  <c r="Q631" i="5"/>
  <c r="Q632" i="5"/>
  <c r="Q633" i="5"/>
  <c r="Q634" i="5"/>
  <c r="Q635" i="5"/>
  <c r="Q636" i="5"/>
  <c r="Q637" i="5"/>
  <c r="Q638" i="5"/>
  <c r="Q639" i="5"/>
  <c r="Q640" i="5"/>
  <c r="Q641" i="5"/>
  <c r="Q642" i="5"/>
  <c r="Q643" i="5"/>
  <c r="Q644" i="5"/>
  <c r="Q645" i="5"/>
  <c r="Q646" i="5"/>
  <c r="Q647" i="5"/>
  <c r="Q648" i="5"/>
  <c r="Q649" i="5"/>
  <c r="Q650" i="5"/>
  <c r="Q651" i="5"/>
  <c r="Q652" i="5"/>
  <c r="Q653" i="5"/>
  <c r="Q654" i="5"/>
  <c r="Q655" i="5"/>
  <c r="Q656" i="5"/>
  <c r="Q657" i="5"/>
  <c r="Q658" i="5"/>
  <c r="Q659" i="5"/>
  <c r="Q660" i="5"/>
  <c r="Q661" i="5"/>
  <c r="Q662" i="5"/>
  <c r="Q663" i="5"/>
  <c r="Q664" i="5"/>
  <c r="Q665" i="5"/>
  <c r="Q666" i="5"/>
  <c r="Q667" i="5"/>
  <c r="Q668" i="5"/>
  <c r="Q669" i="5"/>
  <c r="Q670" i="5"/>
  <c r="Q671" i="5"/>
  <c r="Q672" i="5"/>
  <c r="Q673" i="5"/>
  <c r="Q674" i="5"/>
  <c r="Q675" i="5"/>
  <c r="Q676" i="5"/>
  <c r="Q677" i="5"/>
  <c r="Q678" i="5"/>
  <c r="Q679" i="5"/>
  <c r="Q680" i="5"/>
  <c r="Q681" i="5"/>
  <c r="Q682" i="5"/>
  <c r="Q683" i="5"/>
  <c r="Q684" i="5"/>
  <c r="Q685" i="5"/>
  <c r="Q686" i="5"/>
  <c r="Q687" i="5"/>
  <c r="Q688" i="5"/>
  <c r="Q689" i="5"/>
  <c r="Q690" i="5"/>
  <c r="Q691" i="5"/>
  <c r="Q692" i="5"/>
  <c r="Q693" i="5"/>
  <c r="Q694" i="5"/>
  <c r="Q695" i="5"/>
  <c r="Q696" i="5"/>
  <c r="Q697" i="5"/>
  <c r="Q698" i="5"/>
  <c r="Q699" i="5"/>
  <c r="Q700" i="5"/>
  <c r="Q701" i="5"/>
  <c r="Q702" i="5"/>
  <c r="Q703" i="5"/>
  <c r="Q704" i="5"/>
  <c r="Q705" i="5"/>
  <c r="Q706" i="5"/>
  <c r="Q707" i="5"/>
  <c r="Q708" i="5"/>
  <c r="Q709" i="5"/>
  <c r="Q710" i="5"/>
  <c r="Q711" i="5"/>
  <c r="Q712" i="5"/>
  <c r="Q713" i="5"/>
  <c r="Q714" i="5"/>
  <c r="Q715" i="5"/>
  <c r="Q716" i="5"/>
  <c r="Q717" i="5"/>
  <c r="Q718" i="5"/>
  <c r="Q719" i="5"/>
  <c r="Q720" i="5"/>
  <c r="Q721" i="5"/>
  <c r="Q722" i="5"/>
  <c r="Q723" i="5"/>
  <c r="Q724" i="5"/>
  <c r="Q725" i="5"/>
  <c r="Q726" i="5"/>
  <c r="Q731" i="5"/>
  <c r="Q732" i="5"/>
  <c r="Q733" i="5"/>
  <c r="Q734" i="5"/>
  <c r="Q735" i="5"/>
  <c r="Q736" i="5"/>
  <c r="Q737" i="5"/>
  <c r="Q738" i="5"/>
  <c r="Q739" i="5"/>
  <c r="Q740" i="5"/>
  <c r="Q741" i="5"/>
  <c r="Q742" i="5"/>
  <c r="Q743" i="5"/>
  <c r="Q744" i="5"/>
  <c r="Q745" i="5"/>
  <c r="Q746" i="5"/>
  <c r="Q747" i="5"/>
  <c r="Q748" i="5"/>
  <c r="Q749" i="5"/>
  <c r="Q750" i="5"/>
  <c r="Q751" i="5"/>
  <c r="Q752" i="5"/>
  <c r="Q753" i="5"/>
  <c r="Q754" i="5"/>
  <c r="Q755" i="5"/>
  <c r="Q756" i="5"/>
  <c r="Q757" i="5"/>
  <c r="Q758" i="5"/>
  <c r="Q759" i="5"/>
  <c r="Q760" i="5"/>
  <c r="Q761" i="5"/>
  <c r="Q762" i="5"/>
  <c r="Q763" i="5"/>
  <c r="Q764" i="5"/>
  <c r="Q765" i="5"/>
  <c r="Q766" i="5"/>
  <c r="Q767" i="5"/>
  <c r="Q768" i="5"/>
  <c r="Q769" i="5"/>
  <c r="Q770" i="5"/>
  <c r="Q771" i="5"/>
  <c r="Q772" i="5"/>
  <c r="Q773" i="5"/>
  <c r="Q774" i="5"/>
  <c r="Q775" i="5"/>
  <c r="Q776" i="5"/>
  <c r="Q777" i="5"/>
  <c r="Q778" i="5"/>
  <c r="Q779" i="5"/>
  <c r="Q780" i="5"/>
  <c r="Q781" i="5"/>
  <c r="Q782" i="5"/>
  <c r="Q783" i="5"/>
  <c r="Q784" i="5"/>
  <c r="Q785" i="5"/>
  <c r="Q786" i="5"/>
  <c r="Q787" i="5"/>
  <c r="Q788" i="5"/>
  <c r="Q789" i="5"/>
  <c r="Q790" i="5"/>
  <c r="Q791" i="5"/>
  <c r="Q792" i="5"/>
  <c r="Q793" i="5"/>
  <c r="Q794" i="5"/>
  <c r="Q795" i="5"/>
  <c r="Q796" i="5"/>
  <c r="Q797" i="5"/>
  <c r="Q798" i="5"/>
  <c r="Q799" i="5"/>
  <c r="Q800" i="5"/>
  <c r="Q801" i="5"/>
  <c r="Q802" i="5"/>
  <c r="Q803" i="5"/>
  <c r="Q804" i="5"/>
  <c r="Q805" i="5"/>
  <c r="Q806" i="5"/>
  <c r="Q807" i="5"/>
  <c r="Q808" i="5"/>
  <c r="Q809" i="5"/>
  <c r="Q810" i="5"/>
  <c r="Q811" i="5"/>
  <c r="Q812" i="5"/>
  <c r="Q813" i="5"/>
  <c r="Q814" i="5"/>
  <c r="Q815" i="5"/>
  <c r="Q816" i="5"/>
  <c r="Q817" i="5"/>
  <c r="Q818" i="5"/>
  <c r="Q819" i="5"/>
  <c r="Q820" i="5"/>
  <c r="Q821" i="5"/>
  <c r="Q822" i="5"/>
  <c r="Q823" i="5"/>
  <c r="Q824" i="5"/>
  <c r="Q825" i="5"/>
  <c r="Q826" i="5"/>
  <c r="Q827" i="5"/>
  <c r="Q828" i="5"/>
  <c r="Q829" i="5"/>
  <c r="Q830" i="5"/>
  <c r="Q831" i="5"/>
  <c r="Q832" i="5"/>
  <c r="Q833" i="5"/>
  <c r="Q834" i="5"/>
  <c r="Q835" i="5"/>
  <c r="Q836" i="5"/>
  <c r="Q837" i="5"/>
  <c r="Q838" i="5"/>
  <c r="Q839" i="5"/>
  <c r="Q840" i="5"/>
  <c r="Q841" i="5"/>
  <c r="Q842" i="5"/>
  <c r="Q843" i="5"/>
  <c r="Q844" i="5"/>
  <c r="Q845" i="5"/>
  <c r="Q846" i="5"/>
  <c r="Q847" i="5"/>
  <c r="Q848" i="5"/>
  <c r="Q849" i="5"/>
  <c r="Q850" i="5"/>
  <c r="Q851" i="5"/>
  <c r="Q852" i="5"/>
  <c r="Q853" i="5"/>
  <c r="Q854" i="5"/>
  <c r="Q855" i="5"/>
  <c r="Q856" i="5"/>
  <c r="Q857" i="5"/>
  <c r="Q858" i="5"/>
  <c r="Q859" i="5"/>
  <c r="Q860" i="5"/>
  <c r="Q861" i="5"/>
  <c r="Q862" i="5"/>
  <c r="Q863" i="5"/>
  <c r="Q864" i="5"/>
  <c r="Q865" i="5"/>
  <c r="Q866" i="5"/>
  <c r="Q867" i="5"/>
  <c r="Q868" i="5"/>
  <c r="Q869" i="5"/>
  <c r="Q870" i="5"/>
  <c r="Q871" i="5"/>
  <c r="Q872" i="5"/>
  <c r="Q873" i="5"/>
  <c r="Q874" i="5"/>
  <c r="Q875" i="5"/>
  <c r="Q876" i="5"/>
  <c r="Q877" i="5"/>
  <c r="Q878" i="5"/>
  <c r="Q879" i="5"/>
  <c r="Q880" i="5"/>
  <c r="Q881" i="5"/>
  <c r="Q882" i="5"/>
  <c r="Q883" i="5"/>
  <c r="Q884" i="5"/>
  <c r="Q885" i="5"/>
  <c r="Q886" i="5"/>
  <c r="Q887" i="5"/>
  <c r="Q888" i="5"/>
  <c r="Q889" i="5"/>
  <c r="Q890" i="5"/>
  <c r="Q895" i="5"/>
  <c r="Q896" i="5"/>
  <c r="Q897" i="5"/>
  <c r="Q898" i="5"/>
  <c r="Q899" i="5"/>
  <c r="Q900" i="5"/>
  <c r="Q901" i="5"/>
  <c r="Q902" i="5"/>
  <c r="Q903" i="5"/>
  <c r="Q904" i="5"/>
  <c r="Q905" i="5"/>
  <c r="Q906" i="5"/>
  <c r="Q907" i="5"/>
  <c r="Q908" i="5"/>
  <c r="Q909" i="5"/>
  <c r="Q910" i="5"/>
  <c r="Q911" i="5"/>
  <c r="Q912" i="5"/>
  <c r="Q913" i="5"/>
  <c r="Q914" i="5"/>
  <c r="Q915" i="5"/>
  <c r="Q916" i="5"/>
  <c r="Q917" i="5"/>
  <c r="Q918" i="5"/>
  <c r="Q919" i="5"/>
  <c r="Q920" i="5"/>
  <c r="Q921" i="5"/>
  <c r="Q922" i="5"/>
  <c r="Q923" i="5"/>
  <c r="Q924" i="5"/>
  <c r="Q925" i="5"/>
  <c r="Q926" i="5"/>
  <c r="Q927" i="5"/>
  <c r="Q928" i="5"/>
  <c r="Q929" i="5"/>
  <c r="Q930" i="5"/>
  <c r="Q931" i="5"/>
  <c r="Q932" i="5"/>
  <c r="Q933" i="5"/>
  <c r="Q934" i="5"/>
  <c r="Q935" i="5"/>
  <c r="Q936" i="5"/>
  <c r="Q937" i="5"/>
  <c r="Q938" i="5"/>
  <c r="Q939" i="5"/>
  <c r="Q940" i="5"/>
  <c r="Q941" i="5"/>
  <c r="Q942" i="5"/>
  <c r="Q943" i="5"/>
  <c r="Q944" i="5"/>
  <c r="Q945" i="5"/>
  <c r="Q946" i="5"/>
  <c r="Q947" i="5"/>
  <c r="Q948" i="5"/>
  <c r="Q949" i="5"/>
  <c r="Q950" i="5"/>
  <c r="Q951" i="5"/>
  <c r="Q952" i="5"/>
  <c r="Q953" i="5"/>
  <c r="Q954" i="5"/>
  <c r="Q955" i="5"/>
  <c r="Q956" i="5"/>
  <c r="Q957" i="5"/>
  <c r="Q958" i="5"/>
  <c r="Q959" i="5"/>
  <c r="Q960" i="5"/>
  <c r="Q961" i="5"/>
  <c r="Q962" i="5"/>
  <c r="Q963" i="5"/>
  <c r="Q964" i="5"/>
  <c r="Q965" i="5"/>
  <c r="Q966" i="5"/>
  <c r="Q967" i="5"/>
  <c r="Q968" i="5"/>
  <c r="Q969" i="5"/>
  <c r="Q970" i="5"/>
  <c r="Q971" i="5"/>
  <c r="Q972" i="5"/>
  <c r="Q973" i="5"/>
  <c r="Q974" i="5"/>
  <c r="Q975" i="5"/>
  <c r="Q976" i="5"/>
  <c r="Q977" i="5"/>
  <c r="Q978" i="5"/>
  <c r="Q979" i="5"/>
  <c r="Q980" i="5"/>
  <c r="Q981" i="5"/>
  <c r="Q982" i="5"/>
  <c r="Q983" i="5"/>
  <c r="Q984" i="5"/>
  <c r="Q985" i="5"/>
  <c r="Q986" i="5"/>
  <c r="Q987" i="5"/>
  <c r="Q988" i="5"/>
  <c r="Q989" i="5"/>
  <c r="Q990" i="5"/>
  <c r="Q991" i="5"/>
  <c r="Q992" i="5"/>
  <c r="Q993" i="5"/>
  <c r="Q994" i="5"/>
  <c r="Q995" i="5"/>
  <c r="Q996" i="5"/>
  <c r="Q997" i="5"/>
  <c r="Q998" i="5"/>
  <c r="Q999" i="5"/>
  <c r="Q1000" i="5"/>
  <c r="Q1001" i="5"/>
  <c r="Q1002" i="5"/>
  <c r="Q1003" i="5"/>
  <c r="Q1004" i="5"/>
  <c r="Q1005" i="5"/>
  <c r="Q1006" i="5"/>
  <c r="Q1007" i="5"/>
  <c r="Q1008" i="5"/>
  <c r="Q1009" i="5"/>
  <c r="Q1010" i="5"/>
  <c r="Q1011" i="5"/>
  <c r="Q1012" i="5"/>
  <c r="Q1013" i="5"/>
  <c r="Q1014" i="5"/>
  <c r="Q1015" i="5"/>
  <c r="Q1016" i="5"/>
  <c r="Q1017" i="5"/>
  <c r="Q1018" i="5"/>
  <c r="Q1019" i="5"/>
  <c r="Q1020" i="5"/>
  <c r="Q1021" i="5"/>
  <c r="Q1022" i="5"/>
  <c r="Q1023" i="5"/>
  <c r="Q1024" i="5"/>
  <c r="Q1025" i="5"/>
  <c r="Q1026" i="5"/>
  <c r="Q1027" i="5"/>
  <c r="Q1028" i="5"/>
  <c r="Q1029" i="5"/>
  <c r="Q1030" i="5"/>
  <c r="Q1031" i="5"/>
  <c r="Q1032" i="5"/>
  <c r="Q1033" i="5"/>
  <c r="Q1034" i="5"/>
  <c r="Q1035" i="5"/>
  <c r="Q1036" i="5"/>
  <c r="Q1037" i="5"/>
  <c r="Q1038" i="5"/>
  <c r="Q1039" i="5"/>
  <c r="Q1040" i="5"/>
  <c r="Q1041" i="5"/>
  <c r="Q1042" i="5"/>
  <c r="Q1043" i="5"/>
  <c r="Q1044" i="5"/>
  <c r="Q1045" i="5"/>
  <c r="Q1046" i="5"/>
  <c r="Q1047" i="5"/>
  <c r="Q1048" i="5"/>
  <c r="Q1049" i="5"/>
  <c r="Q1050" i="5"/>
  <c r="Q1051" i="5"/>
  <c r="Q1052" i="5"/>
  <c r="Q1053" i="5"/>
  <c r="Q1054" i="5"/>
  <c r="Q1055" i="5"/>
  <c r="Q1056" i="5"/>
  <c r="Q1057" i="5"/>
  <c r="Q1058" i="5"/>
  <c r="Q1059" i="5"/>
  <c r="Q1060" i="5"/>
  <c r="Q1061" i="5"/>
  <c r="Q1062" i="5"/>
  <c r="Q1063" i="5"/>
  <c r="Q1064" i="5"/>
  <c r="Q1065" i="5"/>
  <c r="Q1066" i="5"/>
  <c r="Q1067" i="5"/>
  <c r="Q1068" i="5"/>
  <c r="Q1069" i="5"/>
  <c r="Q1070" i="5"/>
  <c r="Q1071" i="5"/>
  <c r="Q1072" i="5"/>
  <c r="Q1073" i="5"/>
  <c r="Q1074" i="5"/>
  <c r="Q1075" i="5"/>
  <c r="Q1076" i="5"/>
  <c r="Q1077" i="5"/>
  <c r="Q1078" i="5"/>
  <c r="Q1079" i="5"/>
  <c r="Q1080" i="5"/>
  <c r="Q1081" i="5"/>
  <c r="Q1082" i="5"/>
  <c r="Q1083" i="5"/>
  <c r="Q1084" i="5"/>
  <c r="Q1085" i="5"/>
  <c r="Q1086" i="5"/>
  <c r="Q1087" i="5"/>
  <c r="Q1088" i="5"/>
  <c r="Q1089" i="5"/>
  <c r="Q1090" i="5"/>
  <c r="Q1091" i="5"/>
  <c r="Q1092" i="5"/>
  <c r="Q1093" i="5"/>
  <c r="Q1094" i="5"/>
  <c r="Q1095" i="5"/>
  <c r="Q1096" i="5"/>
  <c r="Q1097" i="5"/>
  <c r="Q1098" i="5"/>
  <c r="Q1099" i="5"/>
  <c r="Q1100" i="5"/>
  <c r="Q1101" i="5"/>
  <c r="Q1102" i="5"/>
  <c r="Q1103" i="5"/>
  <c r="Q1104" i="5"/>
  <c r="Q1105" i="5"/>
  <c r="Q1106" i="5"/>
  <c r="Q1107" i="5"/>
  <c r="Q1108" i="5"/>
  <c r="Q1109" i="5"/>
  <c r="Q1110" i="5"/>
  <c r="Q1111" i="5"/>
  <c r="Q1112" i="5"/>
  <c r="Q1113" i="5"/>
  <c r="Q1114" i="5"/>
  <c r="Q1115" i="5"/>
  <c r="Q1116" i="5"/>
  <c r="Q1117" i="5"/>
  <c r="Q1118" i="5"/>
  <c r="Q1119" i="5"/>
  <c r="Q1120" i="5"/>
  <c r="Q1121" i="5"/>
  <c r="Q1122" i="5"/>
  <c r="Q1123" i="5"/>
  <c r="Q1124" i="5"/>
  <c r="Q1125" i="5"/>
  <c r="Q1126" i="5"/>
  <c r="Q1127" i="5"/>
  <c r="Q1128" i="5"/>
  <c r="Q1129" i="5"/>
  <c r="Q1130" i="5"/>
  <c r="Q1131" i="5"/>
  <c r="Q1132" i="5"/>
  <c r="Q1133" i="5"/>
  <c r="Q1134" i="5"/>
  <c r="Q1135" i="5"/>
  <c r="Q1136" i="5"/>
  <c r="Q1137" i="5"/>
  <c r="Q1138" i="5"/>
  <c r="Q1139" i="5"/>
  <c r="Q1140" i="5"/>
  <c r="Q1141" i="5"/>
  <c r="Q1142" i="5"/>
  <c r="Q1143" i="5"/>
  <c r="Q1144" i="5"/>
  <c r="Q1145" i="5"/>
  <c r="Q1146" i="5"/>
  <c r="Q1147" i="5"/>
  <c r="Q1148" i="5"/>
  <c r="Q1149" i="5"/>
  <c r="Q1150" i="5"/>
  <c r="Q1153" i="5"/>
  <c r="Q1154" i="5"/>
  <c r="Q1155" i="5"/>
  <c r="Q1156" i="5"/>
  <c r="Q1157" i="5"/>
  <c r="Q1158" i="5"/>
  <c r="Q1159" i="5"/>
  <c r="Q1160" i="5"/>
  <c r="Q1161" i="5"/>
  <c r="Q1162" i="5"/>
  <c r="Q1163" i="5"/>
  <c r="Q1164" i="5"/>
  <c r="Q1165" i="5"/>
  <c r="Q1166" i="5"/>
  <c r="Q1167" i="5"/>
  <c r="Q1168" i="5"/>
  <c r="Q1169" i="5"/>
  <c r="Q1170" i="5"/>
  <c r="Q1171" i="5"/>
  <c r="Q1172" i="5"/>
  <c r="Q1173" i="5"/>
  <c r="Q1174" i="5"/>
  <c r="Q1175" i="5"/>
  <c r="Q1176" i="5"/>
  <c r="Q1177" i="5"/>
  <c r="Q1178" i="5"/>
  <c r="Q1179" i="5"/>
  <c r="Q1180" i="5"/>
  <c r="Q1181" i="5"/>
  <c r="Q1182" i="5"/>
  <c r="Q1183" i="5"/>
  <c r="Q1184" i="5"/>
  <c r="Q1185" i="5"/>
  <c r="Q1186" i="5"/>
  <c r="Q1187" i="5"/>
  <c r="Q1188" i="5"/>
  <c r="Q1189" i="5"/>
  <c r="Q1190" i="5"/>
  <c r="Q1191" i="5"/>
  <c r="Q1192" i="5"/>
  <c r="Q1193" i="5"/>
  <c r="Q1194" i="5"/>
  <c r="Q1195" i="5"/>
  <c r="Q1196" i="5"/>
  <c r="Q1197" i="5"/>
  <c r="Q1198" i="5"/>
  <c r="Q1199" i="5"/>
  <c r="Q1200" i="5"/>
  <c r="Q1201" i="5"/>
  <c r="Q1202" i="5"/>
  <c r="Q1203" i="5"/>
  <c r="Q1204" i="5"/>
  <c r="Q1205" i="5"/>
  <c r="Q1206" i="5"/>
  <c r="Q1209" i="5"/>
  <c r="Q1210" i="5"/>
  <c r="Q1211" i="5"/>
  <c r="Q1212" i="5"/>
  <c r="Q1213" i="5"/>
  <c r="Q1214" i="5"/>
  <c r="Q1215" i="5"/>
  <c r="Q1216" i="5"/>
  <c r="Q1217" i="5"/>
  <c r="Q1218" i="5"/>
  <c r="Q1219" i="5"/>
  <c r="Q1220" i="5"/>
  <c r="Q1221" i="5"/>
  <c r="Q1222" i="5"/>
  <c r="Q1223" i="5"/>
  <c r="Q1224" i="5"/>
  <c r="Q1225" i="5"/>
  <c r="Q1226" i="5"/>
  <c r="Q1227" i="5"/>
  <c r="Q1228" i="5"/>
  <c r="Q1229" i="5"/>
  <c r="Q1230" i="5"/>
  <c r="Q1231" i="5"/>
  <c r="Q1232" i="5"/>
  <c r="Q1233" i="5"/>
  <c r="Q1234" i="5"/>
  <c r="Q1235" i="5"/>
  <c r="Q1236" i="5"/>
  <c r="Q1237" i="5"/>
  <c r="Q1238" i="5"/>
  <c r="Q1239" i="5"/>
  <c r="Q1240" i="5"/>
  <c r="Q1241" i="5"/>
  <c r="Q1242" i="5"/>
  <c r="Q1243" i="5"/>
  <c r="Q1244" i="5"/>
  <c r="Q1245" i="5"/>
  <c r="Q1246" i="5"/>
  <c r="Q1247" i="5"/>
  <c r="Q1248" i="5"/>
  <c r="Q1249" i="5"/>
  <c r="Q1250" i="5"/>
  <c r="Q1251" i="5"/>
  <c r="Q1252" i="5"/>
  <c r="Q1253" i="5"/>
  <c r="Q1254" i="5"/>
  <c r="Q1255" i="5"/>
  <c r="Q1256" i="5"/>
  <c r="Q1257" i="5"/>
  <c r="Q1258" i="5"/>
  <c r="Q1259" i="5"/>
  <c r="Q1260" i="5"/>
  <c r="Q1261" i="5"/>
  <c r="Q1262" i="5"/>
  <c r="Q1263" i="5"/>
  <c r="Q1264" i="5"/>
  <c r="Q1265" i="5"/>
  <c r="Q1266" i="5"/>
  <c r="Q1267" i="5"/>
  <c r="Q1268" i="5"/>
  <c r="Q1269" i="5"/>
  <c r="Q1270" i="5"/>
  <c r="Q1271" i="5"/>
  <c r="Q1272" i="5"/>
  <c r="Q1273" i="5"/>
  <c r="Q1274" i="5"/>
  <c r="Q1275" i="5"/>
  <c r="Q1276" i="5"/>
  <c r="Q1277" i="5"/>
  <c r="Q1278" i="5"/>
  <c r="Q1279" i="5"/>
  <c r="Q1280" i="5"/>
  <c r="Q1281" i="5"/>
  <c r="Q1282" i="5"/>
  <c r="Q1283" i="5"/>
  <c r="Q1284" i="5"/>
  <c r="Q1285" i="5"/>
  <c r="Q1286" i="5"/>
  <c r="Q1287" i="5"/>
  <c r="Q1288" i="5"/>
  <c r="Q1289" i="5"/>
  <c r="Q1290" i="5"/>
  <c r="Q1291" i="5"/>
  <c r="Q1292" i="5"/>
  <c r="Q1293" i="5"/>
  <c r="Q1294" i="5"/>
  <c r="Q1295" i="5"/>
  <c r="Q1296" i="5"/>
  <c r="Q1297" i="5"/>
  <c r="Q1298" i="5"/>
  <c r="Q1299" i="5"/>
  <c r="Q1300" i="5"/>
  <c r="Q1301" i="5"/>
  <c r="Q1302" i="5"/>
  <c r="Q1303" i="5"/>
  <c r="Q1304" i="5"/>
  <c r="Q1305" i="5"/>
  <c r="Q1391" i="5"/>
  <c r="Q1425" i="5"/>
  <c r="Q1426" i="5"/>
  <c r="Q1427" i="5"/>
  <c r="Q1428" i="5"/>
  <c r="Q1429" i="5"/>
  <c r="Q1430" i="5"/>
  <c r="Q1431" i="5"/>
  <c r="Q1432" i="5"/>
  <c r="Q1433" i="5"/>
  <c r="Q1434" i="5"/>
  <c r="Q1435" i="5"/>
  <c r="Q1306" i="5"/>
  <c r="Q1307" i="5"/>
  <c r="Q1308" i="5"/>
  <c r="Q1309" i="5"/>
  <c r="Q1310" i="5"/>
  <c r="Q1311" i="5"/>
  <c r="Q1312" i="5"/>
  <c r="Q1313" i="5"/>
  <c r="Q1314" i="5"/>
  <c r="Q1315" i="5"/>
  <c r="Q1316" i="5"/>
  <c r="Q1317" i="5"/>
  <c r="Q1318" i="5"/>
  <c r="Q1319" i="5"/>
  <c r="Q1320" i="5"/>
  <c r="Q1321" i="5"/>
  <c r="Q1322" i="5"/>
  <c r="Q1323" i="5"/>
  <c r="Q1324" i="5"/>
  <c r="Q1325" i="5"/>
  <c r="Q1326" i="5"/>
  <c r="Q1327" i="5"/>
  <c r="Q1328" i="5"/>
  <c r="Q1329" i="5"/>
  <c r="Q1330" i="5"/>
  <c r="Q1331" i="5"/>
  <c r="Q1332" i="5"/>
  <c r="Q1333" i="5"/>
  <c r="Q1334" i="5"/>
  <c r="Q1335" i="5"/>
  <c r="Q1336" i="5"/>
  <c r="Q1337" i="5"/>
  <c r="Q1338" i="5"/>
  <c r="Q1339" i="5"/>
  <c r="Q1340" i="5"/>
  <c r="Q1341" i="5"/>
  <c r="Q1342" i="5"/>
  <c r="Q1343" i="5"/>
  <c r="Q1344" i="5"/>
  <c r="Q1345" i="5"/>
  <c r="Q1346" i="5"/>
  <c r="Q1347" i="5"/>
  <c r="Q1348" i="5"/>
  <c r="Q1349" i="5"/>
  <c r="Q1350" i="5"/>
  <c r="Q1351" i="5"/>
  <c r="Q1352" i="5"/>
  <c r="Q1353" i="5"/>
  <c r="Q1354" i="5"/>
  <c r="Q1355" i="5"/>
  <c r="Q1356" i="5"/>
  <c r="Q1357" i="5"/>
  <c r="Q1358" i="5"/>
  <c r="Q1359" i="5"/>
  <c r="Q1360" i="5"/>
  <c r="Q1361" i="5"/>
  <c r="Q1362" i="5"/>
  <c r="Q1363" i="5"/>
  <c r="Q1364" i="5"/>
  <c r="Q1365" i="5"/>
  <c r="Q1366" i="5"/>
  <c r="Q1367" i="5"/>
  <c r="Q1368" i="5"/>
  <c r="Q1369" i="5"/>
  <c r="Q1370" i="5"/>
  <c r="Q1371" i="5"/>
  <c r="Q1372" i="5"/>
  <c r="Q1373" i="5"/>
  <c r="Q1374" i="5"/>
  <c r="Q1375" i="5"/>
  <c r="Q1376" i="5"/>
  <c r="Q1377" i="5"/>
  <c r="Q1378" i="5"/>
  <c r="Q1379" i="5"/>
  <c r="Q1380" i="5"/>
  <c r="Q1381" i="5"/>
  <c r="Q1382" i="5"/>
  <c r="Q1383" i="5"/>
  <c r="Q1384" i="5"/>
  <c r="Q1385" i="5"/>
  <c r="Q1386" i="5"/>
  <c r="Q1387" i="5"/>
  <c r="Q1388" i="5"/>
  <c r="Q1389" i="5"/>
  <c r="Q1390" i="5"/>
  <c r="Q1392" i="5"/>
  <c r="Q1393" i="5"/>
  <c r="Q1394" i="5"/>
  <c r="Q1395" i="5"/>
  <c r="Q1396" i="5"/>
  <c r="Q1397" i="5"/>
  <c r="Q1398" i="5"/>
  <c r="Q1399" i="5"/>
  <c r="Q1400" i="5"/>
  <c r="Q1401" i="5"/>
  <c r="Q1402" i="5"/>
  <c r="Q1403" i="5"/>
  <c r="Q1404" i="5"/>
  <c r="Q1405" i="5"/>
  <c r="Q1406" i="5"/>
  <c r="Q1407" i="5"/>
  <c r="Q1408" i="5"/>
  <c r="Q1409" i="5"/>
  <c r="Q1410" i="5"/>
  <c r="Q1411" i="5"/>
  <c r="Q1412" i="5"/>
  <c r="Q1413" i="5"/>
  <c r="Q1414" i="5"/>
  <c r="Q1415" i="5"/>
  <c r="Q1416" i="5"/>
  <c r="Q1417" i="5"/>
  <c r="Q1418" i="5"/>
  <c r="Q1419" i="5"/>
  <c r="Q1420" i="5"/>
  <c r="Q1421" i="5"/>
  <c r="Q1422" i="5"/>
  <c r="Q1423" i="5"/>
  <c r="Q1424" i="5"/>
  <c r="Q1436" i="5"/>
  <c r="Q1437" i="5"/>
  <c r="Q1438" i="5"/>
  <c r="Q1439" i="5"/>
  <c r="Q1440" i="5"/>
  <c r="Q1441" i="5"/>
  <c r="Q1442" i="5"/>
  <c r="Q1443" i="5"/>
  <c r="Q1444" i="5"/>
  <c r="Q1445" i="5"/>
  <c r="Q1446" i="5"/>
  <c r="Q1447" i="5"/>
  <c r="Q1448" i="5"/>
  <c r="Q1449" i="5"/>
  <c r="Q1450" i="5"/>
  <c r="Q1451" i="5"/>
  <c r="Q1452" i="5"/>
  <c r="Q1453" i="5"/>
  <c r="Q1454" i="5"/>
  <c r="Q1455" i="5"/>
  <c r="Q1456" i="5"/>
  <c r="Q1457" i="5"/>
  <c r="Q1458" i="5"/>
  <c r="Q1459" i="5"/>
  <c r="Q1460" i="5"/>
  <c r="Q1461" i="5"/>
  <c r="Q1462" i="5"/>
  <c r="Q1463" i="5"/>
  <c r="Q1464" i="5"/>
  <c r="Q1465" i="5"/>
  <c r="Q1466" i="5"/>
  <c r="Q1467" i="5"/>
  <c r="Q1468" i="5"/>
  <c r="Q1469" i="5"/>
  <c r="Q1470" i="5"/>
  <c r="Q1471" i="5"/>
  <c r="Q1472" i="5"/>
  <c r="Q1473" i="5"/>
  <c r="Q1474" i="5"/>
  <c r="Q1475" i="5"/>
  <c r="Q1476" i="5"/>
  <c r="Q1477" i="5"/>
  <c r="Q1478" i="5"/>
  <c r="Q1479" i="5"/>
  <c r="Q1480" i="5"/>
  <c r="Q1481" i="5"/>
  <c r="Q1482" i="5"/>
  <c r="Q1483" i="5"/>
  <c r="Q1484" i="5"/>
  <c r="Q1485" i="5"/>
  <c r="Q1486" i="5"/>
  <c r="Q1487" i="5"/>
  <c r="Q1488" i="5"/>
  <c r="Q1489" i="5"/>
  <c r="Q1490" i="5"/>
  <c r="Q1491" i="5"/>
  <c r="Q1492" i="5"/>
  <c r="Q1493" i="5"/>
  <c r="Q1494" i="5"/>
  <c r="Q1495" i="5"/>
  <c r="Q1496" i="5"/>
  <c r="Q1497" i="5"/>
  <c r="Q1498" i="5"/>
  <c r="Q1499" i="5"/>
  <c r="Q1500" i="5"/>
  <c r="Q1501" i="5"/>
  <c r="Q1502" i="5"/>
  <c r="Q1503" i="5"/>
  <c r="Q1504" i="5"/>
  <c r="Q1505" i="5"/>
  <c r="Q1506" i="5"/>
  <c r="Q1507" i="5"/>
  <c r="Q1508" i="5"/>
  <c r="Q1509" i="5"/>
  <c r="Q1510" i="5"/>
  <c r="Q1511" i="5"/>
  <c r="Q1512" i="5"/>
  <c r="Q1513" i="5"/>
  <c r="Q1514" i="5"/>
  <c r="Q1515" i="5"/>
  <c r="Q1516" i="5"/>
  <c r="Q1517" i="5"/>
  <c r="Q1518" i="5"/>
  <c r="Q1519" i="5"/>
  <c r="Q1520" i="5"/>
  <c r="Q1521" i="5"/>
  <c r="Q1522" i="5"/>
  <c r="Q1523" i="5"/>
  <c r="Q1524" i="5"/>
  <c r="Q1525" i="5"/>
  <c r="Q1526" i="5"/>
  <c r="Q1527" i="5"/>
  <c r="Q1528" i="5"/>
  <c r="Q1529" i="5"/>
  <c r="Q1530" i="5"/>
  <c r="Q1531" i="5"/>
  <c r="Q1532" i="5"/>
  <c r="Q1533" i="5"/>
  <c r="Q1534" i="5"/>
  <c r="Q1535" i="5"/>
  <c r="Q1536" i="5"/>
  <c r="Q1537" i="5"/>
  <c r="Q1538" i="5"/>
  <c r="Q1539" i="5"/>
  <c r="Q1540" i="5"/>
  <c r="Q1541" i="5"/>
  <c r="Q1542" i="5"/>
  <c r="Q1543" i="5"/>
  <c r="Q1544" i="5"/>
  <c r="Q1545" i="5"/>
  <c r="Q1546" i="5"/>
  <c r="Q1547" i="5"/>
  <c r="Q1548" i="5"/>
  <c r="Q1549" i="5"/>
  <c r="Q1550" i="5"/>
  <c r="Q1551" i="5"/>
  <c r="Q1552" i="5"/>
  <c r="Q1553" i="5"/>
  <c r="Q1554" i="5"/>
  <c r="Q1555" i="5"/>
  <c r="Q1556" i="5"/>
  <c r="Q1557" i="5"/>
  <c r="Q1558" i="5"/>
  <c r="Q1559" i="5"/>
  <c r="Q1560" i="5"/>
  <c r="Q1561" i="5"/>
  <c r="Q1562" i="5"/>
  <c r="Q1563" i="5"/>
  <c r="Q1564" i="5"/>
  <c r="Q1565" i="5"/>
  <c r="Q1566" i="5"/>
  <c r="Q1567" i="5"/>
  <c r="Q1568" i="5"/>
  <c r="Q1569" i="5"/>
  <c r="Q1570" i="5"/>
  <c r="Q1571" i="5"/>
  <c r="Q1572" i="5"/>
  <c r="Q1573" i="5"/>
  <c r="Q1574" i="5"/>
  <c r="Q1575" i="5"/>
  <c r="Q1576" i="5"/>
  <c r="Q1577" i="5"/>
  <c r="Q1578" i="5"/>
  <c r="Q1579" i="5"/>
  <c r="Q1580" i="5"/>
  <c r="Q1581" i="5"/>
  <c r="Q1582" i="5"/>
  <c r="Q1583" i="5"/>
  <c r="Q1584" i="5"/>
  <c r="Q1585" i="5"/>
  <c r="Q1586" i="5"/>
  <c r="Q1587" i="5"/>
  <c r="Q1588" i="5"/>
  <c r="Q1589" i="5"/>
  <c r="Q1590" i="5"/>
  <c r="Q1591" i="5"/>
  <c r="Q1592" i="5"/>
  <c r="Q1593" i="5"/>
  <c r="Q1594" i="5"/>
  <c r="Q1595" i="5"/>
  <c r="Q1596" i="5"/>
  <c r="Q1597" i="5"/>
  <c r="Q1598" i="5"/>
  <c r="Q1599" i="5"/>
  <c r="Q1600" i="5"/>
  <c r="Q1601" i="5"/>
  <c r="Q1602" i="5"/>
  <c r="Q1603" i="5"/>
  <c r="Q1604" i="5"/>
  <c r="Q1605" i="5"/>
  <c r="Q1606" i="5"/>
  <c r="Q1607" i="5"/>
  <c r="Q1608" i="5"/>
  <c r="Q1609" i="5"/>
  <c r="Q1610" i="5"/>
  <c r="Q1611" i="5"/>
  <c r="Q1612" i="5"/>
  <c r="Q1613" i="5"/>
  <c r="Q1614" i="5"/>
  <c r="Q1615" i="5"/>
  <c r="Q1616" i="5"/>
  <c r="Q1617" i="5"/>
  <c r="Q1618" i="5"/>
  <c r="Q1619" i="5"/>
  <c r="Q1620" i="5"/>
  <c r="Q1621" i="5"/>
  <c r="Q1622" i="5"/>
  <c r="Q1623" i="5"/>
  <c r="Q1624" i="5"/>
  <c r="Q1625" i="5"/>
  <c r="Q1626" i="5"/>
  <c r="Q1627" i="5"/>
  <c r="Q1628" i="5"/>
  <c r="Q1629" i="5"/>
  <c r="Q1630" i="5"/>
  <c r="Q1631" i="5"/>
  <c r="Q1632" i="5"/>
  <c r="Q1633" i="5"/>
  <c r="Q1634" i="5"/>
  <c r="Q1635" i="5"/>
  <c r="Q1636" i="5"/>
  <c r="Q1637" i="5"/>
  <c r="Q1638" i="5"/>
  <c r="Q1639" i="5"/>
  <c r="Q1640" i="5"/>
  <c r="Q1641" i="5"/>
  <c r="Q1642" i="5"/>
  <c r="Q1643" i="5"/>
  <c r="Q1644" i="5"/>
  <c r="Q1645" i="5"/>
  <c r="Q1646" i="5"/>
  <c r="Q1647" i="5"/>
  <c r="Q1648" i="5"/>
  <c r="Q1649" i="5"/>
  <c r="Q1650" i="5"/>
  <c r="Q1651" i="5"/>
  <c r="Q1652" i="5"/>
  <c r="Q1653" i="5"/>
  <c r="Q1654" i="5"/>
  <c r="Q1655" i="5"/>
  <c r="Q1656" i="5"/>
  <c r="Q1657" i="5"/>
  <c r="Q1658" i="5"/>
  <c r="Q1659" i="5"/>
  <c r="Q1660" i="5"/>
  <c r="Q1661" i="5"/>
  <c r="Q1662" i="5"/>
  <c r="Q1663" i="5"/>
  <c r="Q1664" i="5"/>
  <c r="Q1665" i="5"/>
  <c r="Q1666" i="5"/>
  <c r="Q1667" i="5"/>
  <c r="Q1668" i="5"/>
  <c r="Q1669" i="5"/>
  <c r="Q1670" i="5"/>
  <c r="Q1671" i="5"/>
  <c r="Q1672" i="5"/>
  <c r="Q1673" i="5"/>
  <c r="Q1674" i="5"/>
  <c r="Q1675" i="5"/>
  <c r="Q1676" i="5"/>
  <c r="Q1677" i="5"/>
  <c r="Q1678" i="5"/>
  <c r="Q1679" i="5"/>
  <c r="Q1680" i="5"/>
  <c r="Q1681" i="5"/>
  <c r="Q1682" i="5"/>
  <c r="Q1683" i="5"/>
  <c r="Q1684" i="5"/>
  <c r="Q1685" i="5"/>
  <c r="Q1686" i="5"/>
  <c r="Q1687" i="5"/>
  <c r="Q1688" i="5"/>
  <c r="Q1689" i="5"/>
  <c r="Q1690" i="5"/>
  <c r="Q1691" i="5"/>
  <c r="Q1692" i="5"/>
  <c r="Q1693" i="5"/>
  <c r="Q1694" i="5"/>
  <c r="Q1695" i="5"/>
  <c r="Q1696" i="5"/>
  <c r="Q1697" i="5"/>
  <c r="Q1698" i="5"/>
  <c r="Q1699" i="5"/>
  <c r="Q1700" i="5"/>
  <c r="Q1701" i="5"/>
  <c r="Q1702" i="5"/>
  <c r="Q1703" i="5"/>
  <c r="Q1704" i="5"/>
  <c r="Q1705" i="5"/>
  <c r="Q1706" i="5"/>
  <c r="Q1707" i="5"/>
  <c r="Q1708" i="5"/>
  <c r="Q1709" i="5"/>
  <c r="Q1710" i="5"/>
  <c r="Q1711" i="5"/>
  <c r="Q1712" i="5"/>
  <c r="Q1713" i="5"/>
  <c r="Q1714" i="5"/>
  <c r="Q1715" i="5"/>
  <c r="Q1716" i="5"/>
  <c r="Q1717" i="5"/>
  <c r="Q1718" i="5"/>
  <c r="Q1719" i="5"/>
  <c r="Q1720" i="5"/>
  <c r="Q1721" i="5"/>
  <c r="Q1722" i="5"/>
  <c r="Q1723" i="5"/>
  <c r="Q1724" i="5"/>
  <c r="Q1725" i="5"/>
  <c r="Q1726" i="5"/>
  <c r="Q1727" i="5"/>
  <c r="Q1728" i="5"/>
  <c r="Q1729" i="5"/>
  <c r="Q1730" i="5"/>
  <c r="Q1731" i="5"/>
  <c r="Q1732" i="5"/>
  <c r="Q1733" i="5"/>
  <c r="Q1734" i="5"/>
  <c r="Q1735" i="5"/>
  <c r="Q1736" i="5"/>
  <c r="Q1737" i="5"/>
  <c r="Q1738" i="5"/>
  <c r="Q1739" i="5"/>
  <c r="Q1740" i="5"/>
  <c r="Q1741" i="5"/>
  <c r="Q1742" i="5"/>
  <c r="Q1743" i="5"/>
  <c r="Q1744" i="5"/>
  <c r="Q1745" i="5"/>
  <c r="Q1746" i="5"/>
  <c r="Q1747" i="5"/>
  <c r="Q1748" i="5"/>
  <c r="Q1749" i="5"/>
  <c r="Q1750" i="5"/>
  <c r="Q1751" i="5"/>
  <c r="Q1752" i="5"/>
  <c r="Q1753" i="5"/>
  <c r="Q1754" i="5"/>
  <c r="Q1755" i="5"/>
  <c r="Q1756" i="5"/>
  <c r="Q1757" i="5"/>
  <c r="Q1758" i="5"/>
  <c r="Q1759" i="5"/>
  <c r="Q1760" i="5"/>
  <c r="Q1761" i="5"/>
  <c r="Q1762" i="5"/>
  <c r="Q1763" i="5"/>
  <c r="Q1764" i="5"/>
  <c r="Q1765" i="5"/>
  <c r="Q1766" i="5"/>
  <c r="Q1767" i="5"/>
  <c r="Q1768" i="5"/>
  <c r="Q1769" i="5"/>
  <c r="Q1770" i="5"/>
  <c r="Q1771" i="5"/>
  <c r="Q1772" i="5"/>
  <c r="Q1773" i="5"/>
  <c r="Q1774" i="5"/>
  <c r="Q1775" i="5"/>
  <c r="Q1776" i="5"/>
  <c r="Q1777" i="5"/>
  <c r="Q1778" i="5"/>
  <c r="Q1779" i="5"/>
  <c r="Q1780" i="5"/>
  <c r="Q1781" i="5"/>
  <c r="Q1782" i="5"/>
  <c r="Q1783" i="5"/>
  <c r="Q1784" i="5"/>
  <c r="Q1785" i="5"/>
  <c r="Q1786" i="5"/>
  <c r="Q1787" i="5"/>
  <c r="Q1788" i="5"/>
  <c r="Q1789" i="5"/>
  <c r="Q1790" i="5"/>
  <c r="Q1791" i="5"/>
  <c r="Q1792" i="5"/>
  <c r="Q1793" i="5"/>
  <c r="Q1794" i="5"/>
  <c r="Q1795" i="5"/>
  <c r="Q1796" i="5"/>
  <c r="Q1797" i="5"/>
  <c r="Q1798" i="5"/>
  <c r="Q1799" i="5"/>
  <c r="Q1800" i="5"/>
  <c r="Q1801" i="5"/>
  <c r="Q1802" i="5"/>
  <c r="Q1803" i="5"/>
  <c r="Q1804" i="5"/>
  <c r="Q1805" i="5"/>
  <c r="Q1806" i="5"/>
  <c r="Q1807" i="5"/>
  <c r="Q1808" i="5"/>
  <c r="Q1809" i="5"/>
  <c r="Q1810" i="5"/>
  <c r="Q1811" i="5"/>
  <c r="Q1812" i="5"/>
  <c r="Q1813" i="5"/>
  <c r="Q1814" i="5"/>
  <c r="Q1815" i="5"/>
  <c r="Q1816" i="5"/>
  <c r="Q1817" i="5"/>
  <c r="Q1818" i="5"/>
  <c r="Q1819" i="5"/>
  <c r="Q1820" i="5"/>
  <c r="Q1821" i="5"/>
  <c r="Q1822" i="5"/>
  <c r="Q1823" i="5"/>
  <c r="Q1824" i="5"/>
  <c r="Q1825" i="5"/>
  <c r="Q1826" i="5"/>
  <c r="Q1827" i="5"/>
  <c r="Q1828" i="5"/>
  <c r="Q1829" i="5"/>
  <c r="Q1830" i="5"/>
  <c r="Q1831" i="5"/>
  <c r="Q1832" i="5"/>
  <c r="Q1833" i="5"/>
  <c r="Q1834" i="5"/>
  <c r="Q1835" i="5"/>
  <c r="Q1836" i="5"/>
  <c r="Q1837" i="5"/>
  <c r="Q1838" i="5"/>
  <c r="Q1839" i="5"/>
  <c r="Q1840" i="5"/>
  <c r="Q1841" i="5"/>
  <c r="Q1842" i="5"/>
  <c r="Q1843" i="5"/>
  <c r="Q1844" i="5"/>
  <c r="Q1845" i="5"/>
  <c r="Q1846" i="5"/>
  <c r="Q1847" i="5"/>
  <c r="Q1848" i="5"/>
  <c r="Q1849" i="5"/>
  <c r="Q1850" i="5"/>
  <c r="Q1851" i="5"/>
  <c r="Q2" i="5"/>
  <c r="J25" i="1"/>
  <c r="J24" i="1"/>
  <c r="J23" i="1"/>
  <c r="J22" i="1"/>
  <c r="J21" i="1"/>
  <c r="J20" i="1"/>
  <c r="J19" i="1"/>
  <c r="J18" i="1"/>
  <c r="J17" i="1"/>
  <c r="J16" i="1"/>
  <c r="J15" i="1"/>
  <c r="G25" i="1"/>
  <c r="G24" i="1"/>
  <c r="G23" i="1"/>
  <c r="G22" i="1"/>
  <c r="G21" i="1"/>
  <c r="G20" i="1"/>
  <c r="G19" i="1"/>
  <c r="G18" i="1"/>
  <c r="G17" i="1"/>
  <c r="G16" i="1"/>
  <c r="J39" i="1"/>
  <c r="J38" i="1"/>
  <c r="J37" i="1"/>
  <c r="J36" i="1"/>
  <c r="G39" i="1"/>
  <c r="G38" i="1"/>
  <c r="G37" i="1"/>
  <c r="G36" i="1"/>
  <c r="G15" i="1"/>
  <c r="K41" i="1" l="1"/>
  <c r="D54" i="2" l="1"/>
  <c r="B54" i="2"/>
  <c r="D57" i="2"/>
  <c r="B57" i="2"/>
  <c r="D56" i="2" l="1"/>
  <c r="B56" i="2"/>
  <c r="F56" i="2" s="1"/>
  <c r="F57" i="2"/>
  <c r="J11" i="1" l="1"/>
  <c r="B12" i="4" l="1"/>
  <c r="C12" i="4" s="1"/>
  <c r="E12" i="4" s="1"/>
  <c r="C13" i="4"/>
  <c r="E13" i="4" s="1"/>
  <c r="C15" i="4"/>
  <c r="E15" i="4" s="1"/>
  <c r="B16" i="4"/>
  <c r="C16" i="4" s="1"/>
  <c r="E16" i="4" s="1"/>
  <c r="B15" i="4"/>
  <c r="B14" i="4"/>
  <c r="C14" i="4" s="1"/>
  <c r="E14" i="4" s="1"/>
  <c r="B13" i="4"/>
  <c r="B3" i="4"/>
  <c r="C3" i="4" s="1"/>
  <c r="E3" i="4" s="1"/>
  <c r="B7" i="4"/>
  <c r="C7" i="4" l="1"/>
  <c r="E7" i="4" s="1"/>
  <c r="C9" i="4"/>
  <c r="E9" i="4" s="1"/>
  <c r="B11" i="4"/>
  <c r="C11" i="4" s="1"/>
  <c r="E11" i="4" s="1"/>
  <c r="B10" i="4"/>
  <c r="C10" i="4" s="1"/>
  <c r="E10" i="4" s="1"/>
  <c r="B9" i="4"/>
  <c r="B8" i="4"/>
  <c r="C8" i="4" s="1"/>
  <c r="E8" i="4" s="1"/>
  <c r="B6" i="4"/>
  <c r="C6" i="4" s="1"/>
  <c r="E6" i="4" s="1"/>
  <c r="B5" i="4"/>
  <c r="C5" i="4" s="1"/>
  <c r="E5" i="4" s="1"/>
  <c r="B4" i="4"/>
  <c r="C4" i="4" s="1"/>
  <c r="E4" i="4" s="1"/>
  <c r="B2" i="4"/>
  <c r="C2" i="4" s="1"/>
  <c r="E2" i="4" s="1"/>
  <c r="D17" i="3" l="1"/>
  <c r="B17" i="3"/>
  <c r="D18" i="3"/>
  <c r="B18" i="3"/>
  <c r="F18" i="3" s="1"/>
  <c r="F17" i="3"/>
  <c r="D12" i="3"/>
  <c r="D13" i="3" s="1"/>
  <c r="B12" i="3"/>
  <c r="B13" i="3" s="1"/>
  <c r="D7" i="3"/>
  <c r="F7" i="3" s="1"/>
  <c r="B7" i="3"/>
  <c r="B8" i="3"/>
  <c r="F13" i="3" l="1"/>
  <c r="F12" i="3"/>
  <c r="D8" i="3"/>
  <c r="F8" i="3" s="1"/>
  <c r="B39" i="2" l="1"/>
  <c r="B41" i="2"/>
  <c r="B42" i="2" l="1"/>
  <c r="G7" i="1" s="1"/>
  <c r="H7" i="1" s="1"/>
  <c r="B43" i="2"/>
  <c r="I7" i="1" s="1"/>
  <c r="G11" i="1"/>
  <c r="F3" i="3"/>
  <c r="D2" i="3"/>
  <c r="F2" i="3" s="1"/>
  <c r="B49" i="2"/>
  <c r="G12" i="1" s="1"/>
  <c r="H12" i="1" s="1"/>
  <c r="B48" i="2"/>
  <c r="J12" i="1" s="1"/>
  <c r="D34" i="2"/>
  <c r="B34" i="2"/>
  <c r="D33" i="2"/>
  <c r="B33" i="2"/>
  <c r="D28" i="2"/>
  <c r="B28" i="2"/>
  <c r="D27" i="2"/>
  <c r="B27" i="2"/>
  <c r="F27" i="2" s="1"/>
  <c r="J5" i="1" s="1"/>
  <c r="D22" i="2"/>
  <c r="B22" i="2"/>
  <c r="D21" i="2"/>
  <c r="B21" i="2"/>
  <c r="F21" i="2" s="1"/>
  <c r="J4" i="1" s="1"/>
  <c r="D16" i="2"/>
  <c r="B16" i="2"/>
  <c r="F16" i="2" s="1"/>
  <c r="D15" i="2"/>
  <c r="B15" i="2"/>
  <c r="F15" i="2" s="1"/>
  <c r="D11" i="2"/>
  <c r="B11" i="2"/>
  <c r="F11" i="2" s="1"/>
  <c r="I11" i="2" s="1"/>
  <c r="G3" i="1" s="1"/>
  <c r="H3" i="1" s="1"/>
  <c r="D10" i="2"/>
  <c r="F10" i="2" s="1"/>
  <c r="I10" i="2" s="1"/>
  <c r="J3" i="1" s="1"/>
  <c r="B10" i="2"/>
  <c r="D5" i="2"/>
  <c r="B5" i="2"/>
  <c r="D4" i="2"/>
  <c r="B4" i="2"/>
  <c r="F5" i="2" l="1"/>
  <c r="G2" i="1" s="1"/>
  <c r="H2" i="1" s="1"/>
  <c r="H41" i="1" s="1"/>
  <c r="F28" i="2"/>
  <c r="G5" i="1" s="1"/>
  <c r="H5" i="1" s="1"/>
  <c r="F22" i="2"/>
  <c r="G4" i="1" s="1"/>
  <c r="H4" i="1" s="1"/>
  <c r="F4" i="2"/>
  <c r="J2" i="1" s="1"/>
  <c r="F34" i="2"/>
  <c r="G6" i="1" s="1"/>
  <c r="H6" i="1" s="1"/>
  <c r="F33" i="2"/>
  <c r="J6" i="1" s="1"/>
  <c r="G3" i="3"/>
</calcChain>
</file>

<file path=xl/sharedStrings.xml><?xml version="1.0" encoding="utf-8"?>
<sst xmlns="http://schemas.openxmlformats.org/spreadsheetml/2006/main" count="18164" uniqueCount="327">
  <si>
    <t>Project Number</t>
  </si>
  <si>
    <t>Project Name</t>
  </si>
  <si>
    <t>Project Type</t>
  </si>
  <si>
    <t>Acres Treated</t>
  </si>
  <si>
    <t>TP Efficiency (%)</t>
  </si>
  <si>
    <t>Education</t>
  </si>
  <si>
    <t>N/A</t>
  </si>
  <si>
    <t>Total Reduction</t>
  </si>
  <si>
    <t>OSC-1</t>
  </si>
  <si>
    <t>OSC-2</t>
  </si>
  <si>
    <t>OSC-3</t>
  </si>
  <si>
    <t>OSC-4</t>
  </si>
  <si>
    <t>OSC-5</t>
  </si>
  <si>
    <t>OSC-6</t>
  </si>
  <si>
    <t>OSC-7</t>
  </si>
  <si>
    <t>OSC-8</t>
  </si>
  <si>
    <t>OSC-9</t>
  </si>
  <si>
    <t>OSC-10</t>
  </si>
  <si>
    <t>OSC-11</t>
  </si>
  <si>
    <t>OSC-12</t>
  </si>
  <si>
    <t>OSC-13</t>
  </si>
  <si>
    <t>OSC-14</t>
  </si>
  <si>
    <t>OSC-15</t>
  </si>
  <si>
    <t>OSC-16</t>
  </si>
  <si>
    <t>OSC-17</t>
  </si>
  <si>
    <t>OSC-18</t>
  </si>
  <si>
    <t>OSC-19</t>
  </si>
  <si>
    <t>OSC-20</t>
  </si>
  <si>
    <t>OSC-21</t>
  </si>
  <si>
    <t>OSC-22</t>
  </si>
  <si>
    <t>OSC-23</t>
  </si>
  <si>
    <t>OSC-24</t>
  </si>
  <si>
    <t>OSC-25</t>
  </si>
  <si>
    <t>OSC-26</t>
  </si>
  <si>
    <t>OSC-27</t>
  </si>
  <si>
    <t>OSC-28</t>
  </si>
  <si>
    <t>OSC-29</t>
  </si>
  <si>
    <t>OSC-30</t>
  </si>
  <si>
    <t>OSC-31</t>
  </si>
  <si>
    <t>Wet detention pond</t>
  </si>
  <si>
    <t>John Young Pwy Widening Parnell St. to Osceola Pkwy Pond A</t>
  </si>
  <si>
    <t>Narcoossee Rd IB Pond 2 and 3</t>
  </si>
  <si>
    <t>Narcoossee Rd III Pond C3A &amp; C3B</t>
  </si>
  <si>
    <t>Narcoossee Rd III Pond D3 Comp</t>
  </si>
  <si>
    <t>Narcoossee Rd III Pond E1 Comp</t>
  </si>
  <si>
    <t>Swales with blocks or raised culverts</t>
  </si>
  <si>
    <t>Stewart Street Regional Pond Retrofit</t>
  </si>
  <si>
    <t>East Lake Reserve Stormwater Reuse</t>
  </si>
  <si>
    <t>Stormwater reuse</t>
  </si>
  <si>
    <t>Neptune Road Stormwater Reuse</t>
  </si>
  <si>
    <t>Waterside Vista Stormwater Reuse</t>
  </si>
  <si>
    <t>Bellalago &amp; Isles of Bellalago Stormwater Reuse</t>
  </si>
  <si>
    <t>Poinciana Commerce Center Reuse</t>
  </si>
  <si>
    <t>Kissimmee Bay Reuse</t>
  </si>
  <si>
    <t>Street Sweeping</t>
  </si>
  <si>
    <t>Poinciana III Swales 1, 2, and 3</t>
  </si>
  <si>
    <t>Neptune Road I - Ponds 100, 200, and 300</t>
  </si>
  <si>
    <t>Old Wilson Road Pond D002-P</t>
  </si>
  <si>
    <t>Old Wilson Road Pond D004-P</t>
  </si>
  <si>
    <t>Old Wilson Road Pond E002-P</t>
  </si>
  <si>
    <t>Online retention</t>
  </si>
  <si>
    <t>Provided</t>
  </si>
  <si>
    <t>Required</t>
  </si>
  <si>
    <t>Difference</t>
  </si>
  <si>
    <t>residence time</t>
  </si>
  <si>
    <t>days</t>
  </si>
  <si>
    <t>TN efficiency</t>
  </si>
  <si>
    <t>TP efficiency</t>
  </si>
  <si>
    <t>John Young Parkway</t>
  </si>
  <si>
    <t>Pond 2</t>
  </si>
  <si>
    <t>TN avg</t>
  </si>
  <si>
    <t>TP avg</t>
  </si>
  <si>
    <t>Pond 3</t>
  </si>
  <si>
    <t>Stewart Street</t>
  </si>
  <si>
    <t>required</t>
  </si>
  <si>
    <t>ac-ft</t>
  </si>
  <si>
    <t>inches</t>
  </si>
  <si>
    <t>provided</t>
  </si>
  <si>
    <t>Neptune Road I</t>
  </si>
  <si>
    <t xml:space="preserve">residence time = </t>
  </si>
  <si>
    <t>(wet pond volume)/(annual runoff)*365</t>
  </si>
  <si>
    <t>wet pond volume:</t>
  </si>
  <si>
    <t>ac-ft/yr</t>
  </si>
  <si>
    <t>annual runoff:</t>
  </si>
  <si>
    <t>2 to 4 lanes</t>
  </si>
  <si>
    <t>Basin</t>
  </si>
  <si>
    <t>Req (ac-ft)</t>
  </si>
  <si>
    <t>Prov (ac-ft)</t>
  </si>
  <si>
    <t>Acres</t>
  </si>
  <si>
    <t>D002-P</t>
  </si>
  <si>
    <t>D004-P</t>
  </si>
  <si>
    <t>E002-P</t>
  </si>
  <si>
    <t>retention</t>
  </si>
  <si>
    <t>efficiency</t>
  </si>
  <si>
    <t>Old Wilson Road D002-P</t>
  </si>
  <si>
    <t>Old Wilson Road D004-P</t>
  </si>
  <si>
    <t>Old Wilson Road E002-P</t>
  </si>
  <si>
    <t>Remington</t>
  </si>
  <si>
    <t>Eagle Lake</t>
  </si>
  <si>
    <t>La Quinta Inn</t>
  </si>
  <si>
    <t>Lake Toho Regional Water Storage Facility (fka Judge Farms)</t>
  </si>
  <si>
    <t>Buenaventura Lakes Golf Course Ponds</t>
  </si>
  <si>
    <t>Slaman</t>
  </si>
  <si>
    <t>Bagbey</t>
  </si>
  <si>
    <t>Mayo</t>
  </si>
  <si>
    <t>Jim Yates</t>
  </si>
  <si>
    <t>Udstad</t>
  </si>
  <si>
    <t>Proctor</t>
  </si>
  <si>
    <t>Twin Oaks</t>
  </si>
  <si>
    <t>Cherokee Point</t>
  </si>
  <si>
    <t>Encatada Resort</t>
  </si>
  <si>
    <t>Cypress Palms Condos</t>
  </si>
  <si>
    <t>Traditions at Westside</t>
  </si>
  <si>
    <t>Street sweeping</t>
  </si>
  <si>
    <t>Conservation Areas</t>
  </si>
  <si>
    <t>Lake Pointe</t>
  </si>
  <si>
    <t>OSC-32</t>
  </si>
  <si>
    <t>OSC-33</t>
  </si>
  <si>
    <t>OSC-34</t>
  </si>
  <si>
    <t>OSC-35</t>
  </si>
  <si>
    <t>OSC-36</t>
  </si>
  <si>
    <t>OSC-37</t>
  </si>
  <si>
    <t>Conversion to Conservation Area</t>
  </si>
  <si>
    <t>Conversion from cattle ranching to Conservation Area (Pine Flatwoods)</t>
  </si>
  <si>
    <t>Conversion of approximately 283 acres of upland ranching to conservation area, the remaining area was wetlands that have a restoration plan</t>
  </si>
  <si>
    <t>Conversion from ranching to Conservation Area</t>
  </si>
  <si>
    <t>East Lake Reserve</t>
  </si>
  <si>
    <t>Neptune Road</t>
  </si>
  <si>
    <t>Waterside Vista</t>
  </si>
  <si>
    <t>Bellalago &amp; Isles of Bellalago</t>
  </si>
  <si>
    <t>Poinciana Commerce Center</t>
  </si>
  <si>
    <t>Project</t>
  </si>
  <si>
    <t>Amount Used</t>
  </si>
  <si>
    <t>Kissimmee Bay (actual data)</t>
  </si>
  <si>
    <t>Capacity (gallonsyr)</t>
  </si>
  <si>
    <t>Capacity (ac-ft/yr)</t>
  </si>
  <si>
    <t>Reuse (ac-ft/yr)</t>
  </si>
  <si>
    <t>Bass Road Landfill Stormwater Reuse</t>
  </si>
  <si>
    <t>Bass Road Lanfill</t>
  </si>
  <si>
    <t>Judge Farms</t>
  </si>
  <si>
    <t>TN Efficiency (%)</t>
  </si>
  <si>
    <t>33.5%/1%</t>
  </si>
  <si>
    <t>69.9%/33.4%</t>
  </si>
  <si>
    <t>62.6%/25.4%</t>
  </si>
  <si>
    <t>New</t>
  </si>
  <si>
    <t>Existing</t>
  </si>
  <si>
    <t>TP Base Load (kg/yr)</t>
  </si>
  <si>
    <t>TP Reduction (kg/yr)</t>
  </si>
  <si>
    <t>TN Base Load (kg/yr)</t>
  </si>
  <si>
    <t>TN Reduction (kg/yr)</t>
  </si>
  <si>
    <t>Sub-Watershed</t>
  </si>
  <si>
    <t>Upper Kissimmee</t>
  </si>
  <si>
    <t>OBJECTID_1</t>
  </si>
  <si>
    <t>OBJECTID</t>
  </si>
  <si>
    <t>WMD_LU_Cod</t>
  </si>
  <si>
    <t>LU_Code</t>
  </si>
  <si>
    <t>Subwatersh</t>
  </si>
  <si>
    <t>Basin_Name</t>
  </si>
  <si>
    <t>Area_Hecta</t>
  </si>
  <si>
    <t>WAMVersion</t>
  </si>
  <si>
    <t>WAMName</t>
  </si>
  <si>
    <t>WAM_LUID</t>
  </si>
  <si>
    <t>LOPP_num</t>
  </si>
  <si>
    <t>LOPP_num_D</t>
  </si>
  <si>
    <t>LU_Code_De</t>
  </si>
  <si>
    <t>LUID_Descr</t>
  </si>
  <si>
    <t>Areal_TP</t>
  </si>
  <si>
    <t>Attenu_TP</t>
  </si>
  <si>
    <t>TP_Load</t>
  </si>
  <si>
    <t>LAKE TOHOPEKALIGA</t>
  </si>
  <si>
    <t>WAM 10.0</t>
  </si>
  <si>
    <t>Upper_K_Base_Ext</t>
  </si>
  <si>
    <t>Urban</t>
  </si>
  <si>
    <t>Low Density: Fixed Single Family Units</t>
  </si>
  <si>
    <t>Low Density Residential</t>
  </si>
  <si>
    <t>LOWER REEDY CREEK</t>
  </si>
  <si>
    <t>ALLIGATOR LAKE</t>
  </si>
  <si>
    <t>Low Density: Rural Residential</t>
  </si>
  <si>
    <t>LAKE MYRTLE</t>
  </si>
  <si>
    <t>UPPER REEDY CREEK</t>
  </si>
  <si>
    <t>MARION CREEK</t>
  </si>
  <si>
    <t>LAKE GENTRY</t>
  </si>
  <si>
    <t>EAST LAKE TOHOPEKALIGA</t>
  </si>
  <si>
    <t>SHINGLE CREEK</t>
  </si>
  <si>
    <t>Low Density: Mobile Home Units</t>
  </si>
  <si>
    <t>LAKE CONLIN (CLOSED BASIN)</t>
  </si>
  <si>
    <t>LAKE MARIAN</t>
  </si>
  <si>
    <t>Low Density: Mixed Units, Fixed and Mobile Home U*</t>
  </si>
  <si>
    <t>Lower Kissimmee</t>
  </si>
  <si>
    <t>S-65A</t>
  </si>
  <si>
    <t>WAMView 3.2</t>
  </si>
  <si>
    <t>Lower_C38_Base</t>
  </si>
  <si>
    <t>LAKE JACKSON</t>
  </si>
  <si>
    <t>LAKE KISSIMMEE</t>
  </si>
  <si>
    <t>LAKE CYPRESS</t>
  </si>
  <si>
    <t>Medium Density: Fixed Single Family Units</t>
  </si>
  <si>
    <t>Medium Density Residential</t>
  </si>
  <si>
    <t>Medium Density: Mixed Units, Fixed and Mobile Hom*</t>
  </si>
  <si>
    <t>Multiple Dwelling Units, Low Rise</t>
  </si>
  <si>
    <t>Multiple Dwelling Units</t>
  </si>
  <si>
    <t>Commercial and Services</t>
  </si>
  <si>
    <t>Commercial and Services Under Construction</t>
  </si>
  <si>
    <t>Institutional</t>
  </si>
  <si>
    <t>HORSE CREEK (CLOSED BASIN)</t>
  </si>
  <si>
    <t>Medium Density: Mobile Home Units</t>
  </si>
  <si>
    <t>LAKE HATCHINEHA</t>
  </si>
  <si>
    <t>Medium Density: Under construction</t>
  </si>
  <si>
    <t>High Density: Fixed Single Family Units</t>
  </si>
  <si>
    <t>High Density Residential</t>
  </si>
  <si>
    <t>High Density: Mobile Home Units</t>
  </si>
  <si>
    <t>Multiple Dwelling Units, High Rise</t>
  </si>
  <si>
    <t>High Density: Under construction</t>
  </si>
  <si>
    <t>Shopping Centers</t>
  </si>
  <si>
    <t>Wholesale Sales and Services - Junk Yards</t>
  </si>
  <si>
    <t>Cemeteries</t>
  </si>
  <si>
    <t>Managed Landscape</t>
  </si>
  <si>
    <t>Other Light Industrial</t>
  </si>
  <si>
    <t>Industrial</t>
  </si>
  <si>
    <t>Other Heavy Industrial</t>
  </si>
  <si>
    <t>Sand and Gravel Pits</t>
  </si>
  <si>
    <t>Mining</t>
  </si>
  <si>
    <t>Rock Quarries</t>
  </si>
  <si>
    <t>Reclaimed Mine Land</t>
  </si>
  <si>
    <t>Scrub and Brushland</t>
  </si>
  <si>
    <t>Holding Ponds</t>
  </si>
  <si>
    <t>Educational Facilities</t>
  </si>
  <si>
    <t>Parks and Zoos</t>
  </si>
  <si>
    <t>Open Land &lt;Urban&gt;</t>
  </si>
  <si>
    <t>Undeveloped Urban Land</t>
  </si>
  <si>
    <t>Improved Pasture</t>
  </si>
  <si>
    <t>Improved Pastures</t>
  </si>
  <si>
    <t>Swimming beach</t>
  </si>
  <si>
    <t>Golf Course</t>
  </si>
  <si>
    <t>Marinas and Fish Camps</t>
  </si>
  <si>
    <t>Inactive Land with Street Pattern</t>
  </si>
  <si>
    <t>S-65BC</t>
  </si>
  <si>
    <t>S63A</t>
  </si>
  <si>
    <t>Unimproved/Woodland Pasture</t>
  </si>
  <si>
    <t>Unimproved Pastures</t>
  </si>
  <si>
    <t>Unimproved Pasture</t>
  </si>
  <si>
    <t>Woodland Pastures</t>
  </si>
  <si>
    <t>Woodland Pasture</t>
  </si>
  <si>
    <t>Other Agriculture</t>
  </si>
  <si>
    <t>Rangeland</t>
  </si>
  <si>
    <t>Herbaceous (Dry Prairie)</t>
  </si>
  <si>
    <t>Citrus Groves</t>
  </si>
  <si>
    <t>Groves and Orchards</t>
  </si>
  <si>
    <t>Abandoned Groves</t>
  </si>
  <si>
    <t>Upland Shrub and Brush land</t>
  </si>
  <si>
    <t>Palmetto Prairies</t>
  </si>
  <si>
    <t>Upland Forests</t>
  </si>
  <si>
    <t>Pine Flatwoods</t>
  </si>
  <si>
    <t>Hardwood Conifer Mixed</t>
  </si>
  <si>
    <t>Upland Hardwood Forests</t>
  </si>
  <si>
    <t>Hardwoods</t>
  </si>
  <si>
    <t>Live Oak</t>
  </si>
  <si>
    <t>Hardwood - Conifererous Mixed</t>
  </si>
  <si>
    <t>Coniferous Plantations</t>
  </si>
  <si>
    <t>Forest Regeneration Areas</t>
  </si>
  <si>
    <t>Water Bodies</t>
  </si>
  <si>
    <t>Natural River, Stream, Waterway</t>
  </si>
  <si>
    <t>Open Water</t>
  </si>
  <si>
    <t>Channelized Waterways, Canals</t>
  </si>
  <si>
    <t>Lakes</t>
  </si>
  <si>
    <t>Reservoirs</t>
  </si>
  <si>
    <t>Wetlands</t>
  </si>
  <si>
    <t>Bay Swamps</t>
  </si>
  <si>
    <t>Mixed Wetland Hardwoods</t>
  </si>
  <si>
    <t>Mixed Wetland Hardwoods - Mixed Shrubs</t>
  </si>
  <si>
    <t>Cypress</t>
  </si>
  <si>
    <t>Wetland Forested Mixed</t>
  </si>
  <si>
    <t>Cypress - Domes/Heads</t>
  </si>
  <si>
    <t>Freshwater Marshes</t>
  </si>
  <si>
    <t>Cypress - Mixed Hardwoods</t>
  </si>
  <si>
    <t>Hydric Pine</t>
  </si>
  <si>
    <t>Cypress - Pine - Cabbage Palm</t>
  </si>
  <si>
    <t>Freshwater Marshes / Graminoid Prairie - Marsh</t>
  </si>
  <si>
    <t>Wet Prairies</t>
  </si>
  <si>
    <t>Emergent Aquatic Vegetation</t>
  </si>
  <si>
    <t>Barren Land</t>
  </si>
  <si>
    <t>Disturbed Lands</t>
  </si>
  <si>
    <t>Borrow Areas</t>
  </si>
  <si>
    <t>Spoil Areas</t>
  </si>
  <si>
    <t>Dikes and Levees</t>
  </si>
  <si>
    <t>Transportation</t>
  </si>
  <si>
    <t>Transportation Corridors</t>
  </si>
  <si>
    <t>Airports</t>
  </si>
  <si>
    <t>Private Airports</t>
  </si>
  <si>
    <t>Roads and Highways</t>
  </si>
  <si>
    <t>Communications</t>
  </si>
  <si>
    <t>Electrical Power Facilities</t>
  </si>
  <si>
    <t>Electrical Power Transmission Lines</t>
  </si>
  <si>
    <t>Water Supply Plants - including Pumping Stations</t>
  </si>
  <si>
    <t>Sewage Treatment</t>
  </si>
  <si>
    <t>Solid Waste Disposal</t>
  </si>
  <si>
    <t>OSC-38</t>
  </si>
  <si>
    <t>Lower Kissimee</t>
  </si>
  <si>
    <t>FID_Draina</t>
  </si>
  <si>
    <t>BasinID</t>
  </si>
  <si>
    <t>PondID</t>
  </si>
  <si>
    <t>FID_LO_TMD</t>
  </si>
  <si>
    <t>OBJECTID_2</t>
  </si>
  <si>
    <t>John Young Pkwy</t>
  </si>
  <si>
    <t>Narcoossee Pond 2 and 3</t>
  </si>
  <si>
    <t>Nar PondC3A and C3B</t>
  </si>
  <si>
    <t>Nar Pond D3 Comp</t>
  </si>
  <si>
    <t>Nar Pond E1 Comp</t>
  </si>
  <si>
    <t>Old Wilson Pond D002-P</t>
  </si>
  <si>
    <t>Old Wilson Pond E002-P</t>
  </si>
  <si>
    <t>Old Wilson Pond D004-P</t>
  </si>
  <si>
    <t>Poin Swale 1</t>
  </si>
  <si>
    <t>Poin Swale 2</t>
  </si>
  <si>
    <t>Poin Swale 3</t>
  </si>
  <si>
    <t>Stewart St Regional Pond</t>
  </si>
  <si>
    <t>missing shapefile project 25</t>
  </si>
  <si>
    <t>need area treated</t>
  </si>
  <si>
    <t>FID_Projec</t>
  </si>
  <si>
    <t>Id</t>
  </si>
  <si>
    <t>Name</t>
  </si>
  <si>
    <t>Udstad Property</t>
  </si>
  <si>
    <t>Jim Yates Property</t>
  </si>
  <si>
    <t>Proctor Property</t>
  </si>
  <si>
    <t>Slaman Property</t>
  </si>
  <si>
    <t>Mayo Property</t>
  </si>
  <si>
    <t>Bagbey Property</t>
  </si>
  <si>
    <t>To conservation</t>
  </si>
  <si>
    <t>No credit - all natural lands already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</si>
</sst>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#,##0.0"/>
    <numFmt numFmtId="166" formatCode="0.0%"/>
    <numFmt numFmtId="167" formatCode="0.00000000000"/>
    <numFmt numFmtId="168" formatCode="0.000000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10"/>
      <color indexed="8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165" fontId="3" fillId="3" borderId="1" xfId="0" applyNumberFormat="1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4" fillId="0" borderId="0" xfId="0" applyFont="1"/>
    <xf numFmtId="0" fontId="4" fillId="0" borderId="1" xfId="0" applyFont="1" applyBorder="1"/>
    <xf numFmtId="166" fontId="4" fillId="0" borderId="1" xfId="0" applyNumberFormat="1" applyFont="1" applyBorder="1"/>
    <xf numFmtId="165" fontId="4" fillId="0" borderId="1" xfId="0" applyNumberFormat="1" applyFont="1" applyBorder="1"/>
    <xf numFmtId="0" fontId="3" fillId="0" borderId="0" xfId="0" applyFont="1"/>
    <xf numFmtId="165" fontId="3" fillId="0" borderId="0" xfId="0" applyNumberFormat="1" applyFont="1"/>
    <xf numFmtId="0" fontId="4" fillId="0" borderId="0" xfId="0" applyFont="1" applyBorder="1"/>
    <xf numFmtId="166" fontId="4" fillId="0" borderId="0" xfId="0" applyNumberFormat="1" applyFont="1" applyBorder="1"/>
    <xf numFmtId="165" fontId="4" fillId="0" borderId="0" xfId="0" applyNumberFormat="1" applyFont="1" applyBorder="1"/>
    <xf numFmtId="0" fontId="6" fillId="0" borderId="1" xfId="0" applyFont="1" applyFill="1" applyBorder="1" applyAlignment="1">
      <alignment horizontal="center" vertical="center" wrapText="1"/>
    </xf>
    <xf numFmtId="0" fontId="5" fillId="0" borderId="0" xfId="0" applyFont="1"/>
    <xf numFmtId="166" fontId="0" fillId="0" borderId="0" xfId="0" applyNumberFormat="1"/>
    <xf numFmtId="2" fontId="0" fillId="0" borderId="0" xfId="0" applyNumberFormat="1"/>
    <xf numFmtId="0" fontId="6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165" fontId="4" fillId="0" borderId="0" xfId="0" applyNumberFormat="1" applyFont="1"/>
    <xf numFmtId="9" fontId="4" fillId="0" borderId="1" xfId="0" applyNumberFormat="1" applyFont="1" applyBorder="1"/>
    <xf numFmtId="3" fontId="4" fillId="0" borderId="1" xfId="0" applyNumberFormat="1" applyFont="1" applyFill="1" applyBorder="1"/>
    <xf numFmtId="166" fontId="4" fillId="0" borderId="1" xfId="0" applyNumberFormat="1" applyFont="1" applyFill="1" applyBorder="1"/>
    <xf numFmtId="0" fontId="3" fillId="4" borderId="1" xfId="0" applyFont="1" applyFill="1" applyBorder="1" applyAlignment="1">
      <alignment horizontal="center" wrapText="1"/>
    </xf>
    <xf numFmtId="165" fontId="3" fillId="4" borderId="1" xfId="0" applyNumberFormat="1" applyFont="1" applyFill="1" applyBorder="1" applyAlignment="1">
      <alignment horizontal="center" wrapText="1"/>
    </xf>
    <xf numFmtId="166" fontId="4" fillId="0" borderId="1" xfId="0" applyNumberFormat="1" applyFont="1" applyBorder="1" applyAlignment="1">
      <alignment horizontal="right"/>
    </xf>
    <xf numFmtId="165" fontId="0" fillId="0" borderId="0" xfId="0" applyNumberFormat="1"/>
    <xf numFmtId="0" fontId="4" fillId="0" borderId="1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1" fontId="0" fillId="0" borderId="0" xfId="0" applyNumberFormat="1"/>
    <xf numFmtId="167" fontId="0" fillId="0" borderId="0" xfId="0" applyNumberFormat="1"/>
    <xf numFmtId="168" fontId="0" fillId="0" borderId="0" xfId="0" applyNumberFormat="1"/>
    <xf numFmtId="165" fontId="4" fillId="0" borderId="1" xfId="0" applyNumberFormat="1" applyFont="1" applyFill="1" applyBorder="1"/>
    <xf numFmtId="165" fontId="2" fillId="2" borderId="1" xfId="1" applyNumberFormat="1" applyFont="1" applyFill="1" applyBorder="1" applyAlignment="1">
      <alignment horizontal="center" vertical="center" wrapText="1"/>
    </xf>
    <xf numFmtId="0" fontId="4" fillId="5" borderId="1" xfId="0" applyFont="1" applyFill="1" applyBorder="1"/>
    <xf numFmtId="0" fontId="6" fillId="5" borderId="1" xfId="0" applyFont="1" applyFill="1" applyBorder="1" applyAlignment="1">
      <alignment horizontal="center" vertical="center" wrapText="1"/>
    </xf>
    <xf numFmtId="165" fontId="4" fillId="5" borderId="1" xfId="0" applyNumberFormat="1" applyFont="1" applyFill="1" applyBorder="1"/>
    <xf numFmtId="0" fontId="4" fillId="5" borderId="1" xfId="0" applyFont="1" applyFill="1" applyBorder="1" applyAlignment="1">
      <alignment horizontal="center" wrapText="1"/>
    </xf>
    <xf numFmtId="166" fontId="4" fillId="5" borderId="1" xfId="0" applyNumberFormat="1" applyFont="1" applyFill="1" applyBorder="1"/>
  </cellXfs>
  <cellStyles count="2">
    <cellStyle name="Normal" xfId="0" builtinId="0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tabSelected="1" topLeftCell="B1" workbookViewId="0">
      <pane ySplit="1" topLeftCell="A26" activePane="bottomLeft" state="frozen"/>
      <selection pane="bottomLeft" activeCell="K27" sqref="K27"/>
    </sheetView>
  </sheetViews>
  <sheetFormatPr defaultRowHeight="12.75" x14ac:dyDescent="0.2"/>
  <cols>
    <col min="1" max="1" width="9.140625" style="5"/>
    <col min="2" max="2" width="22.42578125" style="5" bestFit="1" customWidth="1"/>
    <col min="3" max="3" width="13.28515625" style="5" customWidth="1"/>
    <col min="4" max="4" width="9.140625" style="20"/>
    <col min="5" max="5" width="11.7109375" style="19" customWidth="1"/>
    <col min="6" max="6" width="12" style="20" customWidth="1"/>
    <col min="7" max="7" width="13.140625" style="5" customWidth="1"/>
    <col min="8" max="11" width="11.85546875" style="5" customWidth="1"/>
    <col min="12" max="16384" width="9.140625" style="5"/>
  </cols>
  <sheetData>
    <row r="1" spans="1:12" ht="25.5" x14ac:dyDescent="0.2">
      <c r="A1" s="1" t="s">
        <v>0</v>
      </c>
      <c r="B1" s="1" t="s">
        <v>1</v>
      </c>
      <c r="C1" s="1" t="s">
        <v>2</v>
      </c>
      <c r="D1" s="34" t="s">
        <v>3</v>
      </c>
      <c r="E1" s="2" t="s">
        <v>150</v>
      </c>
      <c r="F1" s="3" t="s">
        <v>146</v>
      </c>
      <c r="G1" s="4" t="s">
        <v>4</v>
      </c>
      <c r="H1" s="3" t="s">
        <v>147</v>
      </c>
      <c r="I1" s="3" t="s">
        <v>148</v>
      </c>
      <c r="J1" s="4" t="s">
        <v>140</v>
      </c>
      <c r="K1" s="3" t="s">
        <v>149</v>
      </c>
    </row>
    <row r="2" spans="1:12" ht="38.25" x14ac:dyDescent="0.2">
      <c r="A2" s="6" t="s">
        <v>8</v>
      </c>
      <c r="B2" s="14" t="s">
        <v>40</v>
      </c>
      <c r="C2" s="14" t="s">
        <v>39</v>
      </c>
      <c r="D2" s="8">
        <f>ROUND('John Young'!L29*2.4710538147,1)</f>
        <v>70.900000000000006</v>
      </c>
      <c r="E2" s="28" t="s">
        <v>151</v>
      </c>
      <c r="F2" s="8">
        <f>ROUND('John Young'!V29,1)</f>
        <v>3.3</v>
      </c>
      <c r="G2" s="7">
        <f>'Wet detention pond calcs'!F5</f>
        <v>2.0000000000001128E-3</v>
      </c>
      <c r="H2" s="8">
        <f>ROUND(F2*G2,1)</f>
        <v>0</v>
      </c>
      <c r="I2" s="8"/>
      <c r="J2" s="7">
        <f>'Wet detention pond calcs'!F4</f>
        <v>9.9999999999994538E-4</v>
      </c>
      <c r="K2" s="8"/>
    </row>
    <row r="3" spans="1:12" ht="25.5" x14ac:dyDescent="0.2">
      <c r="A3" s="6" t="s">
        <v>9</v>
      </c>
      <c r="B3" s="14" t="s">
        <v>41</v>
      </c>
      <c r="C3" s="14" t="s">
        <v>39</v>
      </c>
      <c r="D3" s="8">
        <f>ROUND('Nar Pond 2 and 3'!L12*2.4710538147,1)</f>
        <v>29.3</v>
      </c>
      <c r="E3" s="28" t="s">
        <v>151</v>
      </c>
      <c r="F3" s="8">
        <f>ROUND('Nar Pond 2 and 3'!V12,1)</f>
        <v>2</v>
      </c>
      <c r="G3" s="7">
        <f>'Wet detention pond calcs'!I11</f>
        <v>7.6500000000000068E-2</v>
      </c>
      <c r="H3" s="8">
        <f t="shared" ref="H3:H12" si="0">ROUND(F3*G3,1)</f>
        <v>0.2</v>
      </c>
      <c r="I3" s="8"/>
      <c r="J3" s="7">
        <f>'Wet detention pond calcs'!I10</f>
        <v>4.5999999999999985E-2</v>
      </c>
      <c r="K3" s="8"/>
    </row>
    <row r="4" spans="1:12" ht="25.5" x14ac:dyDescent="0.2">
      <c r="A4" s="6" t="s">
        <v>10</v>
      </c>
      <c r="B4" s="14" t="s">
        <v>42</v>
      </c>
      <c r="C4" s="14" t="s">
        <v>39</v>
      </c>
      <c r="D4" s="8">
        <f>ROUND('Nar Pond C3A and C3B'!L8*2.4710538147,1)</f>
        <v>20.5</v>
      </c>
      <c r="E4" s="28" t="s">
        <v>151</v>
      </c>
      <c r="F4" s="8">
        <f>ROUND('Nar Pond C3A and C3B'!V8,1)</f>
        <v>0.5</v>
      </c>
      <c r="G4" s="7">
        <f>'Wet detention pond calcs'!F22</f>
        <v>0.1329999999999999</v>
      </c>
      <c r="H4" s="8">
        <f t="shared" si="0"/>
        <v>0.1</v>
      </c>
      <c r="I4" s="8"/>
      <c r="J4" s="7">
        <f>'Wet detention pond calcs'!F21</f>
        <v>0.11400000000000005</v>
      </c>
      <c r="K4" s="8"/>
    </row>
    <row r="5" spans="1:12" ht="25.5" x14ac:dyDescent="0.2">
      <c r="A5" s="6" t="s">
        <v>11</v>
      </c>
      <c r="B5" s="14" t="s">
        <v>43</v>
      </c>
      <c r="C5" s="14" t="s">
        <v>39</v>
      </c>
      <c r="D5" s="8">
        <f>ROUND('Nar Pond D3'!L10*2.4710538147,1)</f>
        <v>24.3</v>
      </c>
      <c r="E5" s="28" t="s">
        <v>151</v>
      </c>
      <c r="F5" s="8">
        <f>ROUND('Nar Pond D3'!V10,1)</f>
        <v>0.8</v>
      </c>
      <c r="G5" s="7">
        <f>'Wet detention pond calcs'!F28</f>
        <v>0.129</v>
      </c>
      <c r="H5" s="8">
        <f t="shared" si="0"/>
        <v>0.1</v>
      </c>
      <c r="I5" s="8"/>
      <c r="J5" s="7">
        <f>'Wet detention pond calcs'!F27</f>
        <v>7.2999999999999954E-2</v>
      </c>
      <c r="K5" s="8"/>
    </row>
    <row r="6" spans="1:12" ht="25.5" x14ac:dyDescent="0.2">
      <c r="A6" s="6" t="s">
        <v>12</v>
      </c>
      <c r="B6" s="14" t="s">
        <v>44</v>
      </c>
      <c r="C6" s="14" t="s">
        <v>39</v>
      </c>
      <c r="D6" s="8">
        <f>ROUND('Nar Pond E1'!L13*2.4710538147,1)</f>
        <v>22.4</v>
      </c>
      <c r="E6" s="28" t="s">
        <v>151</v>
      </c>
      <c r="F6" s="8">
        <f>ROUND('Nar Pond E1'!V13,1)</f>
        <v>0.8</v>
      </c>
      <c r="G6" s="7">
        <f>'Wet detention pond calcs'!F34</f>
        <v>7.1000000000000063E-2</v>
      </c>
      <c r="H6" s="8">
        <f t="shared" si="0"/>
        <v>0.1</v>
      </c>
      <c r="I6" s="8"/>
      <c r="J6" s="7">
        <f>'Wet detention pond calcs'!F33</f>
        <v>4.9000000000000044E-2</v>
      </c>
      <c r="K6" s="8"/>
    </row>
    <row r="7" spans="1:12" ht="25.5" x14ac:dyDescent="0.2">
      <c r="A7" s="6" t="s">
        <v>13</v>
      </c>
      <c r="B7" s="14" t="s">
        <v>56</v>
      </c>
      <c r="C7" s="14" t="s">
        <v>39</v>
      </c>
      <c r="D7" s="8">
        <f>ROUND('Neptune Road'!L22*2.4710538147,1)</f>
        <v>226.8</v>
      </c>
      <c r="E7" s="28" t="s">
        <v>151</v>
      </c>
      <c r="F7" s="8">
        <f>ROUND('Neptune Road'!V22,1)</f>
        <v>7.5</v>
      </c>
      <c r="G7" s="7">
        <f>'Wet detention pond calcs'!B42</f>
        <v>0.76700000000000002</v>
      </c>
      <c r="H7" s="8">
        <f t="shared" si="0"/>
        <v>5.8</v>
      </c>
      <c r="I7" s="8">
        <f>'Wet detention pond calcs'!B43</f>
        <v>0.42100000000000004</v>
      </c>
      <c r="J7" s="7"/>
      <c r="K7" s="8"/>
    </row>
    <row r="8" spans="1:12" ht="25.5" x14ac:dyDescent="0.2">
      <c r="A8" s="6" t="s">
        <v>14</v>
      </c>
      <c r="B8" s="14" t="s">
        <v>57</v>
      </c>
      <c r="C8" s="14" t="s">
        <v>60</v>
      </c>
      <c r="D8" s="8">
        <f>ROUND('Old Wilson D002'!L7*2.4710538147,1)</f>
        <v>55.8</v>
      </c>
      <c r="E8" s="28" t="s">
        <v>151</v>
      </c>
      <c r="F8" s="8">
        <f>ROUND('Old Wilson D002'!V7,1)</f>
        <v>2.2999999999999998</v>
      </c>
      <c r="G8" s="26" t="s">
        <v>141</v>
      </c>
      <c r="H8" s="8">
        <f>ROUND(((F8/2)*'Retention calcs'!B8)+((Summary!F8/2)*'Retention calcs'!F8),1)</f>
        <v>0.4</v>
      </c>
      <c r="I8" s="8"/>
      <c r="J8" s="26" t="s">
        <v>141</v>
      </c>
      <c r="K8" s="8"/>
      <c r="L8" s="5" t="s">
        <v>84</v>
      </c>
    </row>
    <row r="9" spans="1:12" ht="25.5" x14ac:dyDescent="0.2">
      <c r="A9" s="6" t="s">
        <v>15</v>
      </c>
      <c r="B9" s="14" t="s">
        <v>58</v>
      </c>
      <c r="C9" s="14" t="s">
        <v>60</v>
      </c>
      <c r="D9" s="8">
        <f>ROUND('Old Wilson D004'!L6*2.4710538147,1)</f>
        <v>18.7</v>
      </c>
      <c r="E9" s="28" t="s">
        <v>151</v>
      </c>
      <c r="F9" s="8">
        <f>ROUND('Old Wilson D004'!V6,1)</f>
        <v>0.3</v>
      </c>
      <c r="G9" s="26" t="s">
        <v>142</v>
      </c>
      <c r="H9" s="8">
        <f>((F9/2)*'Retention calcs'!B13)+((Summary!F9/2)*'Retention calcs'!F13)</f>
        <v>0.15503160104199665</v>
      </c>
      <c r="I9" s="8"/>
      <c r="J9" s="26" t="s">
        <v>142</v>
      </c>
      <c r="K9" s="8"/>
      <c r="L9" s="5" t="s">
        <v>84</v>
      </c>
    </row>
    <row r="10" spans="1:12" ht="25.5" x14ac:dyDescent="0.2">
      <c r="A10" s="6" t="s">
        <v>16</v>
      </c>
      <c r="B10" s="14" t="s">
        <v>59</v>
      </c>
      <c r="C10" s="14" t="s">
        <v>60</v>
      </c>
      <c r="D10" s="8">
        <f>ROUND('Old Wilson E002'!L10*2.4710538147,1)</f>
        <v>12.5</v>
      </c>
      <c r="E10" s="28" t="s">
        <v>151</v>
      </c>
      <c r="F10" s="8">
        <f>ROUND('Old Wilson E002'!V10,1)</f>
        <v>1.1000000000000001</v>
      </c>
      <c r="G10" s="26" t="s">
        <v>143</v>
      </c>
      <c r="H10" s="8">
        <f>((F10/2)*'Retention calcs'!B18)+((Summary!F10/2)*'Retention calcs'!F18)</f>
        <v>0.48373161350263705</v>
      </c>
      <c r="I10" s="8"/>
      <c r="J10" s="26" t="s">
        <v>143</v>
      </c>
      <c r="K10" s="8"/>
      <c r="L10" s="5" t="s">
        <v>84</v>
      </c>
    </row>
    <row r="11" spans="1:12" ht="38.25" x14ac:dyDescent="0.2">
      <c r="A11" s="6" t="s">
        <v>17</v>
      </c>
      <c r="B11" s="14" t="s">
        <v>55</v>
      </c>
      <c r="C11" s="14" t="s">
        <v>45</v>
      </c>
      <c r="D11" s="8">
        <f>ROUND('Poin Swales'!L22*2.4710538147,1)</f>
        <v>55.7</v>
      </c>
      <c r="E11" s="28" t="s">
        <v>151</v>
      </c>
      <c r="F11" s="8">
        <f>ROUND('Poin Swales'!V22,1)</f>
        <v>0.5</v>
      </c>
      <c r="G11" s="7">
        <f>'Retention calcs'!G3</f>
        <v>2.0569651098852892E-3</v>
      </c>
      <c r="H11" s="8">
        <f t="shared" si="0"/>
        <v>0</v>
      </c>
      <c r="I11" s="8"/>
      <c r="J11" s="7">
        <f>'Retention calcs'!G3</f>
        <v>2.0569651098852892E-3</v>
      </c>
      <c r="K11" s="8"/>
    </row>
    <row r="12" spans="1:12" ht="25.5" x14ac:dyDescent="0.2">
      <c r="A12" s="6" t="s">
        <v>18</v>
      </c>
      <c r="B12" s="14" t="s">
        <v>46</v>
      </c>
      <c r="C12" s="14" t="s">
        <v>39</v>
      </c>
      <c r="D12" s="8">
        <f>ROUND('Stewart Regional'!L102*2.4710538147,1)</f>
        <v>2249.1999999999998</v>
      </c>
      <c r="E12" s="28" t="s">
        <v>151</v>
      </c>
      <c r="F12" s="8">
        <f>ROUND('Stewart Regional'!V102,1)</f>
        <v>77.599999999999994</v>
      </c>
      <c r="G12" s="7">
        <f>'Wet detention pond calcs'!B49</f>
        <v>0.63100000000000001</v>
      </c>
      <c r="H12" s="8">
        <f t="shared" si="0"/>
        <v>49</v>
      </c>
      <c r="I12" s="8"/>
      <c r="J12" s="7">
        <f>'Wet detention pond calcs'!B48</f>
        <v>0.34799999999999998</v>
      </c>
      <c r="K12" s="8"/>
    </row>
    <row r="13" spans="1:12" ht="25.5" x14ac:dyDescent="0.2">
      <c r="A13" s="6" t="s">
        <v>19</v>
      </c>
      <c r="B13" s="14" t="s">
        <v>5</v>
      </c>
      <c r="C13" s="14" t="s">
        <v>5</v>
      </c>
      <c r="D13" s="8" t="s">
        <v>6</v>
      </c>
      <c r="E13" s="28" t="s">
        <v>151</v>
      </c>
      <c r="F13" s="8">
        <f>ROUND('Education - Upper Kissimmee'!Q1048576,1)</f>
        <v>3729.3</v>
      </c>
      <c r="G13" s="7">
        <v>0.06</v>
      </c>
      <c r="H13" s="8">
        <f>ROUND(F13*G13,1)</f>
        <v>223.8</v>
      </c>
      <c r="I13" s="8"/>
      <c r="J13" s="7">
        <v>0.06</v>
      </c>
      <c r="K13" s="8"/>
    </row>
    <row r="14" spans="1:12" ht="25.5" x14ac:dyDescent="0.2">
      <c r="A14" s="6" t="s">
        <v>20</v>
      </c>
      <c r="B14" s="14" t="s">
        <v>5</v>
      </c>
      <c r="C14" s="14" t="s">
        <v>5</v>
      </c>
      <c r="D14" s="8" t="s">
        <v>6</v>
      </c>
      <c r="E14" s="28" t="s">
        <v>296</v>
      </c>
      <c r="F14" s="8">
        <f>ROUND('Education - Lower Kissimmee'!Q17,1)</f>
        <v>41.2</v>
      </c>
      <c r="G14" s="7">
        <v>0.06</v>
      </c>
      <c r="H14" s="8">
        <f>ROUND(F14*G14,1)</f>
        <v>2.5</v>
      </c>
      <c r="I14" s="8"/>
      <c r="J14" s="7">
        <v>0.06</v>
      </c>
      <c r="K14" s="8"/>
    </row>
    <row r="15" spans="1:12" ht="25.5" x14ac:dyDescent="0.2">
      <c r="A15" s="6" t="s">
        <v>21</v>
      </c>
      <c r="B15" s="14" t="s">
        <v>47</v>
      </c>
      <c r="C15" s="14" t="s">
        <v>48</v>
      </c>
      <c r="D15" s="8">
        <f>ROUND('East Lake Reserve'!G7*2.4710538147,1)</f>
        <v>130.80000000000001</v>
      </c>
      <c r="E15" s="28" t="s">
        <v>151</v>
      </c>
      <c r="F15" s="33">
        <f>ROUND('East Lake Reserve'!Q7,1)</f>
        <v>4.2</v>
      </c>
      <c r="G15" s="23">
        <f>'Reuse calcs'!$D$2</f>
        <v>0.9</v>
      </c>
      <c r="H15" s="8">
        <f t="shared" ref="H15:H27" si="1">ROUND(F15*G15,1)</f>
        <v>3.8</v>
      </c>
      <c r="I15" s="8"/>
      <c r="J15" s="23">
        <f>'Reuse calcs'!$D$2</f>
        <v>0.9</v>
      </c>
      <c r="K15" s="8"/>
    </row>
    <row r="16" spans="1:12" ht="25.5" x14ac:dyDescent="0.2">
      <c r="A16" s="35" t="s">
        <v>22</v>
      </c>
      <c r="B16" s="36" t="s">
        <v>137</v>
      </c>
      <c r="C16" s="36" t="s">
        <v>48</v>
      </c>
      <c r="D16" s="37"/>
      <c r="E16" s="38" t="s">
        <v>151</v>
      </c>
      <c r="F16" s="37"/>
      <c r="G16" s="39">
        <f>'Reuse calcs'!$D$3</f>
        <v>0.9</v>
      </c>
      <c r="H16" s="37">
        <f t="shared" si="1"/>
        <v>0</v>
      </c>
      <c r="I16" s="37"/>
      <c r="J16" s="39">
        <f>'Reuse calcs'!$D$3</f>
        <v>0.9</v>
      </c>
      <c r="K16" s="37"/>
      <c r="L16" s="5" t="s">
        <v>314</v>
      </c>
    </row>
    <row r="17" spans="1:12" ht="25.5" x14ac:dyDescent="0.2">
      <c r="A17" s="6" t="s">
        <v>23</v>
      </c>
      <c r="B17" s="14" t="s">
        <v>49</v>
      </c>
      <c r="C17" s="14" t="s">
        <v>48</v>
      </c>
      <c r="D17" s="8">
        <f>ROUND('Neptune Rd Reuse'!G11*2.4710538147,1)</f>
        <v>35.700000000000003</v>
      </c>
      <c r="E17" s="28" t="s">
        <v>151</v>
      </c>
      <c r="F17" s="33">
        <f>ROUND('Neptune Rd Reuse'!Q11,1)</f>
        <v>0.8</v>
      </c>
      <c r="G17" s="23">
        <f>'Reuse calcs'!$D$4</f>
        <v>0.9</v>
      </c>
      <c r="H17" s="8">
        <f t="shared" si="1"/>
        <v>0.7</v>
      </c>
      <c r="I17" s="8"/>
      <c r="J17" s="23">
        <f>'Reuse calcs'!$D$4</f>
        <v>0.9</v>
      </c>
      <c r="K17" s="8"/>
    </row>
    <row r="18" spans="1:12" ht="25.5" x14ac:dyDescent="0.2">
      <c r="A18" s="6" t="s">
        <v>24</v>
      </c>
      <c r="B18" s="14" t="s">
        <v>50</v>
      </c>
      <c r="C18" s="14" t="s">
        <v>48</v>
      </c>
      <c r="D18" s="8">
        <f>ROUND(Waterside!G5*2.4710538147,1)</f>
        <v>1.8</v>
      </c>
      <c r="E18" s="28" t="s">
        <v>151</v>
      </c>
      <c r="F18" s="33">
        <f>ROUND(Waterside!Q5,1)</f>
        <v>0.1</v>
      </c>
      <c r="G18" s="23">
        <f>'Reuse calcs'!$D$5</f>
        <v>0.9</v>
      </c>
      <c r="H18" s="8">
        <f t="shared" si="1"/>
        <v>0.1</v>
      </c>
      <c r="I18" s="8"/>
      <c r="J18" s="23">
        <f>'Reuse calcs'!$D$5</f>
        <v>0.9</v>
      </c>
      <c r="K18" s="8"/>
    </row>
    <row r="19" spans="1:12" ht="38.25" x14ac:dyDescent="0.2">
      <c r="A19" s="6" t="s">
        <v>25</v>
      </c>
      <c r="B19" s="14" t="s">
        <v>51</v>
      </c>
      <c r="C19" s="14" t="s">
        <v>48</v>
      </c>
      <c r="D19" s="8">
        <f>ROUND(Bellalago!G75*2.4710538147,1)</f>
        <v>1386.8</v>
      </c>
      <c r="E19" s="28" t="s">
        <v>151</v>
      </c>
      <c r="F19" s="33">
        <f>ROUND(Bellalago!Q75,1)</f>
        <v>49.3</v>
      </c>
      <c r="G19" s="23">
        <f>'Reuse calcs'!$D$6</f>
        <v>0.9</v>
      </c>
      <c r="H19" s="8">
        <f t="shared" si="1"/>
        <v>44.4</v>
      </c>
      <c r="I19" s="8"/>
      <c r="J19" s="23">
        <f>'Reuse calcs'!$D$6</f>
        <v>0.9</v>
      </c>
      <c r="K19" s="8"/>
    </row>
    <row r="20" spans="1:12" ht="25.5" x14ac:dyDescent="0.2">
      <c r="A20" s="6" t="s">
        <v>26</v>
      </c>
      <c r="B20" s="14" t="s">
        <v>52</v>
      </c>
      <c r="C20" s="14" t="s">
        <v>48</v>
      </c>
      <c r="D20" s="8">
        <f>ROUND('Poinciana Reuse'!G5*2.4710538147,1)</f>
        <v>10.199999999999999</v>
      </c>
      <c r="E20" s="28" t="s">
        <v>151</v>
      </c>
      <c r="F20" s="8">
        <f>ROUND('Poinciana Reuse'!Q5,1)</f>
        <v>0.4</v>
      </c>
      <c r="G20" s="23">
        <f>'Reuse calcs'!$D$7</f>
        <v>0.9</v>
      </c>
      <c r="H20" s="8">
        <f t="shared" si="1"/>
        <v>0.4</v>
      </c>
      <c r="I20" s="8"/>
      <c r="J20" s="23">
        <f>'Reuse calcs'!$D$7</f>
        <v>0.9</v>
      </c>
      <c r="K20" s="8"/>
    </row>
    <row r="21" spans="1:12" ht="25.5" x14ac:dyDescent="0.2">
      <c r="A21" s="6" t="s">
        <v>27</v>
      </c>
      <c r="B21" s="14" t="s">
        <v>53</v>
      </c>
      <c r="C21" s="14" t="s">
        <v>48</v>
      </c>
      <c r="D21" s="8">
        <f>ROUND('Kissimmee Bay'!G24*2.4710538147,1)</f>
        <v>271</v>
      </c>
      <c r="E21" s="28" t="s">
        <v>151</v>
      </c>
      <c r="F21" s="8">
        <f>ROUND('Kissimmee Bay'!Q24,1)</f>
        <v>13.7</v>
      </c>
      <c r="G21" s="23">
        <f>'Reuse calcs'!$D$8</f>
        <v>1</v>
      </c>
      <c r="H21" s="8">
        <f t="shared" si="1"/>
        <v>13.7</v>
      </c>
      <c r="I21" s="8"/>
      <c r="J21" s="23">
        <f>'Reuse calcs'!$D$8</f>
        <v>1</v>
      </c>
      <c r="K21" s="8"/>
    </row>
    <row r="22" spans="1:12" ht="25.5" x14ac:dyDescent="0.2">
      <c r="A22" s="6" t="s">
        <v>28</v>
      </c>
      <c r="B22" s="14" t="s">
        <v>97</v>
      </c>
      <c r="C22" s="14" t="s">
        <v>48</v>
      </c>
      <c r="D22" s="8">
        <f>ROUND(Remington!G30*2.4710538147,1)</f>
        <v>149.4</v>
      </c>
      <c r="E22" s="28" t="s">
        <v>151</v>
      </c>
      <c r="F22" s="8">
        <f>ROUND(Remington!Q30,1)</f>
        <v>9.3000000000000007</v>
      </c>
      <c r="G22" s="23">
        <f>'Reuse calcs'!$D$9</f>
        <v>0.9</v>
      </c>
      <c r="H22" s="8">
        <f t="shared" si="1"/>
        <v>8.4</v>
      </c>
      <c r="I22" s="8"/>
      <c r="J22" s="23">
        <f>'Reuse calcs'!$D$9</f>
        <v>0.9</v>
      </c>
      <c r="K22" s="8"/>
    </row>
    <row r="23" spans="1:12" ht="25.5" x14ac:dyDescent="0.2">
      <c r="A23" s="6" t="s">
        <v>29</v>
      </c>
      <c r="B23" s="14" t="s">
        <v>98</v>
      </c>
      <c r="C23" s="14" t="s">
        <v>48</v>
      </c>
      <c r="D23" s="8">
        <f>ROUND('Eagle Lake'!G31*2.4710538147,1)</f>
        <v>435.1</v>
      </c>
      <c r="E23" s="28" t="s">
        <v>151</v>
      </c>
      <c r="F23" s="8">
        <f>ROUND('Eagle Lake'!Q31,1)</f>
        <v>14.8</v>
      </c>
      <c r="G23" s="23">
        <f>'Reuse calcs'!$D$10</f>
        <v>0.9</v>
      </c>
      <c r="H23" s="8">
        <f t="shared" si="1"/>
        <v>13.3</v>
      </c>
      <c r="I23" s="8"/>
      <c r="J23" s="23">
        <f>'Reuse calcs'!$D$10</f>
        <v>0.9</v>
      </c>
      <c r="K23" s="8"/>
    </row>
    <row r="24" spans="1:12" ht="25.5" x14ac:dyDescent="0.2">
      <c r="A24" s="6" t="s">
        <v>30</v>
      </c>
      <c r="B24" s="14" t="s">
        <v>99</v>
      </c>
      <c r="C24" s="14" t="s">
        <v>48</v>
      </c>
      <c r="D24" s="8">
        <f>ROUND('La Quinta Inn'!G8*2.4710538147,1)</f>
        <v>12.5</v>
      </c>
      <c r="E24" s="28" t="s">
        <v>151</v>
      </c>
      <c r="F24" s="8">
        <f>ROUND('La Quinta Inn'!Q8,1)</f>
        <v>1.3</v>
      </c>
      <c r="G24" s="23">
        <f>'Reuse calcs'!$D$11</f>
        <v>0.9</v>
      </c>
      <c r="H24" s="8">
        <f t="shared" si="1"/>
        <v>1.2</v>
      </c>
      <c r="I24" s="8"/>
      <c r="J24" s="23">
        <f>'Reuse calcs'!$D$11</f>
        <v>0.9</v>
      </c>
      <c r="K24" s="8"/>
    </row>
    <row r="25" spans="1:12" ht="38.25" x14ac:dyDescent="0.2">
      <c r="A25" s="35" t="s">
        <v>31</v>
      </c>
      <c r="B25" s="36" t="s">
        <v>100</v>
      </c>
      <c r="C25" s="36" t="s">
        <v>48</v>
      </c>
      <c r="D25" s="37"/>
      <c r="E25" s="38" t="s">
        <v>151</v>
      </c>
      <c r="F25" s="37"/>
      <c r="G25" s="39">
        <f>'Reuse calcs'!$D$12</f>
        <v>0.8</v>
      </c>
      <c r="H25" s="37">
        <f t="shared" si="1"/>
        <v>0</v>
      </c>
      <c r="I25" s="37"/>
      <c r="J25" s="39">
        <f>'Reuse calcs'!$D$12</f>
        <v>0.8</v>
      </c>
      <c r="K25" s="37"/>
      <c r="L25" s="5" t="s">
        <v>315</v>
      </c>
    </row>
    <row r="26" spans="1:12" ht="25.5" x14ac:dyDescent="0.2">
      <c r="A26" s="6" t="s">
        <v>32</v>
      </c>
      <c r="B26" s="14" t="s">
        <v>54</v>
      </c>
      <c r="C26" s="14" t="s">
        <v>113</v>
      </c>
      <c r="D26" s="8" t="s">
        <v>6</v>
      </c>
      <c r="E26" s="28" t="s">
        <v>151</v>
      </c>
      <c r="F26" s="8" t="s">
        <v>6</v>
      </c>
      <c r="G26" s="7" t="s">
        <v>6</v>
      </c>
      <c r="H26" s="8">
        <f>ROUND(74.1*(1-0.849),1)</f>
        <v>11.2</v>
      </c>
      <c r="I26" s="8" t="s">
        <v>6</v>
      </c>
      <c r="J26" s="7" t="s">
        <v>6</v>
      </c>
      <c r="K26" s="8">
        <f>ROUND(115.6*(1-0.719),1)</f>
        <v>32.5</v>
      </c>
    </row>
    <row r="27" spans="1:12" ht="25.5" x14ac:dyDescent="0.2">
      <c r="A27" s="6" t="s">
        <v>33</v>
      </c>
      <c r="B27" s="14" t="s">
        <v>101</v>
      </c>
      <c r="C27" s="14" t="s">
        <v>39</v>
      </c>
      <c r="D27" s="8">
        <f>ROUND(Buenaventura!$G$45*2.4710538147,1)</f>
        <v>517.70000000000005</v>
      </c>
      <c r="E27" s="28" t="s">
        <v>151</v>
      </c>
      <c r="F27" s="8">
        <f>ROUND(Buenaventura!$Q$45*2.4710538147,1)</f>
        <v>67</v>
      </c>
      <c r="G27" s="7">
        <f>'Wet detention pond calcs'!F56</f>
        <v>2.0999999999999908E-2</v>
      </c>
      <c r="H27" s="8">
        <f t="shared" si="1"/>
        <v>1.4</v>
      </c>
      <c r="I27" s="8"/>
      <c r="J27" s="7">
        <f>'Wet detention pond calcs'!F57</f>
        <v>4.0000000000000591E-3</v>
      </c>
      <c r="K27" s="8"/>
    </row>
    <row r="28" spans="1:12" ht="25.5" x14ac:dyDescent="0.2">
      <c r="A28" s="6" t="s">
        <v>34</v>
      </c>
      <c r="B28" s="14" t="s">
        <v>102</v>
      </c>
      <c r="C28" s="14" t="s">
        <v>114</v>
      </c>
      <c r="D28" s="8">
        <f>ROUND(Slaman!K9*2.4710538147,1)</f>
        <v>32.200000000000003</v>
      </c>
      <c r="E28" s="28" t="s">
        <v>151</v>
      </c>
      <c r="F28" s="8">
        <f>ROUND(Slaman!U9,1)</f>
        <v>0.3</v>
      </c>
      <c r="G28" s="7" t="s">
        <v>6</v>
      </c>
      <c r="H28" s="8">
        <f>ROUND(F28-Slaman!U21,1)</f>
        <v>0</v>
      </c>
      <c r="I28" s="8"/>
      <c r="J28" s="7" t="s">
        <v>6</v>
      </c>
      <c r="K28" s="8"/>
      <c r="L28" s="5" t="s">
        <v>122</v>
      </c>
    </row>
    <row r="29" spans="1:12" ht="25.5" x14ac:dyDescent="0.2">
      <c r="A29" s="6" t="s">
        <v>35</v>
      </c>
      <c r="B29" s="14" t="s">
        <v>103</v>
      </c>
      <c r="C29" s="14" t="s">
        <v>114</v>
      </c>
      <c r="D29" s="8" t="s">
        <v>6</v>
      </c>
      <c r="E29" s="28" t="s">
        <v>151</v>
      </c>
      <c r="F29" s="8">
        <v>0</v>
      </c>
      <c r="G29" s="7" t="s">
        <v>6</v>
      </c>
      <c r="H29" s="8">
        <v>0</v>
      </c>
      <c r="I29" s="8">
        <v>0</v>
      </c>
      <c r="J29" s="7" t="s">
        <v>6</v>
      </c>
      <c r="K29" s="8">
        <v>0</v>
      </c>
      <c r="L29" s="5" t="s">
        <v>326</v>
      </c>
    </row>
    <row r="30" spans="1:12" ht="25.5" x14ac:dyDescent="0.2">
      <c r="A30" s="6" t="s">
        <v>36</v>
      </c>
      <c r="B30" s="14" t="s">
        <v>104</v>
      </c>
      <c r="C30" s="14" t="s">
        <v>114</v>
      </c>
      <c r="D30" s="8">
        <f>ROUND(Mayo!K5*2.4710538147,1)</f>
        <v>5.0999999999999996</v>
      </c>
      <c r="E30" s="28" t="s">
        <v>151</v>
      </c>
      <c r="F30" s="8">
        <f>ROUND(Mayo!U5,1)</f>
        <v>0</v>
      </c>
      <c r="G30" s="7" t="s">
        <v>6</v>
      </c>
      <c r="H30" s="8">
        <f>F30-Mayo!U13</f>
        <v>-2.9249304855264002E-2</v>
      </c>
      <c r="I30" s="8"/>
      <c r="J30" s="7" t="s">
        <v>6</v>
      </c>
      <c r="K30" s="8"/>
      <c r="L30" s="5" t="s">
        <v>122</v>
      </c>
    </row>
    <row r="31" spans="1:12" ht="25.5" x14ac:dyDescent="0.2">
      <c r="A31" s="6" t="s">
        <v>37</v>
      </c>
      <c r="B31" s="14" t="s">
        <v>105</v>
      </c>
      <c r="C31" s="14" t="s">
        <v>114</v>
      </c>
      <c r="D31" s="8">
        <f>ROUND('Jim Yates'!K6*2.4710538147,1)</f>
        <v>5.3</v>
      </c>
      <c r="E31" s="28" t="s">
        <v>151</v>
      </c>
      <c r="F31" s="8">
        <f>ROUND('Jim Yates'!U6,1)</f>
        <v>0.4</v>
      </c>
      <c r="G31" s="7" t="s">
        <v>6</v>
      </c>
      <c r="H31" s="8">
        <f>F31-'Jim Yates'!U15</f>
        <v>0.35617651541478001</v>
      </c>
      <c r="I31" s="8"/>
      <c r="J31" s="7" t="s">
        <v>6</v>
      </c>
      <c r="K31" s="8"/>
      <c r="L31" s="5" t="s">
        <v>123</v>
      </c>
    </row>
    <row r="32" spans="1:12" ht="25.5" x14ac:dyDescent="0.2">
      <c r="A32" s="6" t="s">
        <v>38</v>
      </c>
      <c r="B32" s="14" t="s">
        <v>106</v>
      </c>
      <c r="C32" s="14" t="s">
        <v>114</v>
      </c>
      <c r="D32" s="8">
        <f>ROUND(Udstad!K6*2.4710538147,1)</f>
        <v>5.9</v>
      </c>
      <c r="E32" s="28" t="s">
        <v>151</v>
      </c>
      <c r="F32" s="8">
        <f>ROUND(Udstad!U6,1)</f>
        <v>0.4</v>
      </c>
      <c r="G32" s="7" t="s">
        <v>6</v>
      </c>
      <c r="H32" s="8">
        <f>F32-Udstad!U14</f>
        <v>0.35566026272837004</v>
      </c>
      <c r="I32" s="8"/>
      <c r="J32" s="7" t="s">
        <v>6</v>
      </c>
      <c r="K32" s="8"/>
      <c r="L32" s="5" t="s">
        <v>122</v>
      </c>
    </row>
    <row r="33" spans="1:12" ht="25.5" x14ac:dyDescent="0.2">
      <c r="A33" s="6" t="s">
        <v>116</v>
      </c>
      <c r="B33" s="14" t="s">
        <v>107</v>
      </c>
      <c r="C33" s="14" t="s">
        <v>114</v>
      </c>
      <c r="D33" s="8">
        <f>ROUND(Proctor!K4*2.4710538147,1)</f>
        <v>0.7</v>
      </c>
      <c r="E33" s="28" t="s">
        <v>151</v>
      </c>
      <c r="F33" s="8">
        <f>ROUND(Proctor!U4*2.4710538147,1)</f>
        <v>0.1</v>
      </c>
      <c r="G33" s="7" t="s">
        <v>6</v>
      </c>
      <c r="H33" s="8">
        <f>F33-Proctor!U11</f>
        <v>9.5580171375971412E-2</v>
      </c>
      <c r="I33" s="8"/>
      <c r="J33" s="7" t="s">
        <v>6</v>
      </c>
      <c r="K33" s="8"/>
      <c r="L33" s="5" t="s">
        <v>122</v>
      </c>
    </row>
    <row r="34" spans="1:12" ht="25.5" x14ac:dyDescent="0.2">
      <c r="A34" s="6" t="s">
        <v>117</v>
      </c>
      <c r="B34" s="14" t="s">
        <v>108</v>
      </c>
      <c r="C34" s="14" t="s">
        <v>114</v>
      </c>
      <c r="D34" s="8">
        <f>ROUND('Twin Oaks'!K9*2.4710538147,1)</f>
        <v>399.6</v>
      </c>
      <c r="E34" s="28" t="s">
        <v>151</v>
      </c>
      <c r="F34" s="8">
        <f>ROUND('Twin Oaks'!U9,1)</f>
        <v>37.200000000000003</v>
      </c>
      <c r="G34" s="7" t="s">
        <v>6</v>
      </c>
      <c r="H34" s="8">
        <f>F34-'Twin Oaks'!U20</f>
        <v>32.726083820827625</v>
      </c>
      <c r="I34" s="8"/>
      <c r="J34" s="7" t="s">
        <v>6</v>
      </c>
      <c r="K34" s="8"/>
      <c r="L34" s="5" t="s">
        <v>124</v>
      </c>
    </row>
    <row r="35" spans="1:12" ht="25.5" x14ac:dyDescent="0.2">
      <c r="A35" s="6" t="s">
        <v>118</v>
      </c>
      <c r="B35" s="14" t="s">
        <v>109</v>
      </c>
      <c r="C35" s="14" t="s">
        <v>114</v>
      </c>
      <c r="D35" s="8">
        <f>ROUND(Cherokee!K8*2.4710538147,1)</f>
        <v>178.6</v>
      </c>
      <c r="E35" s="28" t="s">
        <v>151</v>
      </c>
      <c r="F35" s="8">
        <f>ROUND(Cherokee!U8,1)</f>
        <v>2.8</v>
      </c>
      <c r="G35" s="7" t="s">
        <v>6</v>
      </c>
      <c r="H35" s="8">
        <f>F35-Cherokee!U18</f>
        <v>0.86913397721146213</v>
      </c>
      <c r="I35" s="8"/>
      <c r="J35" s="7" t="s">
        <v>6</v>
      </c>
      <c r="K35" s="8"/>
      <c r="L35" s="5" t="s">
        <v>125</v>
      </c>
    </row>
    <row r="36" spans="1:12" ht="25.5" x14ac:dyDescent="0.2">
      <c r="A36" s="6" t="s">
        <v>119</v>
      </c>
      <c r="B36" s="14" t="s">
        <v>110</v>
      </c>
      <c r="C36" s="14" t="s">
        <v>48</v>
      </c>
      <c r="D36" s="8">
        <f>ROUND(Encata!G10*2.4710538147,1)</f>
        <v>57.6</v>
      </c>
      <c r="E36" s="28" t="s">
        <v>151</v>
      </c>
      <c r="F36" s="8">
        <f>ROUND(Encata!Q10,1)</f>
        <v>2.7</v>
      </c>
      <c r="G36" s="23">
        <f>'Reuse calcs'!$D$13</f>
        <v>0.8</v>
      </c>
      <c r="H36" s="8">
        <f>F36-Cherokee!U19</f>
        <v>2.7</v>
      </c>
      <c r="I36" s="8"/>
      <c r="J36" s="23">
        <f>'Reuse calcs'!$D$13</f>
        <v>0.8</v>
      </c>
      <c r="K36" s="8"/>
    </row>
    <row r="37" spans="1:12" ht="25.5" x14ac:dyDescent="0.2">
      <c r="A37" s="6" t="s">
        <v>120</v>
      </c>
      <c r="B37" s="14" t="s">
        <v>111</v>
      </c>
      <c r="C37" s="14" t="s">
        <v>48</v>
      </c>
      <c r="D37" s="8">
        <f>ROUND('Cypress Palms'!G7*2.4710538147,1)</f>
        <v>12.4</v>
      </c>
      <c r="E37" s="28" t="s">
        <v>151</v>
      </c>
      <c r="F37" s="8">
        <f>ROUND('Cypress Palms'!Q7,1)</f>
        <v>0.9</v>
      </c>
      <c r="G37" s="23">
        <f>'Reuse calcs'!$D$14</f>
        <v>0.8</v>
      </c>
      <c r="H37" s="8">
        <f>F37-Cherokee!U20</f>
        <v>0.9</v>
      </c>
      <c r="I37" s="8"/>
      <c r="J37" s="23">
        <f>'Reuse calcs'!$D$14</f>
        <v>0.8</v>
      </c>
      <c r="K37" s="8"/>
    </row>
    <row r="38" spans="1:12" ht="25.5" x14ac:dyDescent="0.2">
      <c r="A38" s="6" t="s">
        <v>121</v>
      </c>
      <c r="B38" s="14" t="s">
        <v>115</v>
      </c>
      <c r="C38" s="14" t="s">
        <v>48</v>
      </c>
      <c r="D38" s="8">
        <f>ROUND('Lake Pointe'!G14*2.4710538147,1)</f>
        <v>150.19999999999999</v>
      </c>
      <c r="E38" s="28" t="s">
        <v>151</v>
      </c>
      <c r="F38" s="8">
        <f>ROUND('Lake Pointe'!Q14,1)</f>
        <v>5.2</v>
      </c>
      <c r="G38" s="23">
        <f>'Reuse calcs'!$D$15</f>
        <v>0.8</v>
      </c>
      <c r="H38" s="8">
        <f>F38-Cherokee!U21</f>
        <v>5.2</v>
      </c>
      <c r="I38" s="8"/>
      <c r="J38" s="23">
        <f>'Reuse calcs'!$D$15</f>
        <v>0.8</v>
      </c>
      <c r="K38" s="8"/>
    </row>
    <row r="39" spans="1:12" ht="25.5" x14ac:dyDescent="0.2">
      <c r="A39" s="6" t="s">
        <v>295</v>
      </c>
      <c r="B39" s="14" t="s">
        <v>112</v>
      </c>
      <c r="C39" s="14" t="s">
        <v>48</v>
      </c>
      <c r="D39" s="8">
        <f>ROUND(Traditions!G7*2.4710538147,1)</f>
        <v>21.7</v>
      </c>
      <c r="E39" s="28" t="s">
        <v>151</v>
      </c>
      <c r="F39" s="8">
        <f>ROUND(Traditions!Q7,1)</f>
        <v>2</v>
      </c>
      <c r="G39" s="23">
        <f>'Reuse calcs'!$D$16</f>
        <v>0.8</v>
      </c>
      <c r="H39" s="8">
        <f>F39-Cherokee!U22</f>
        <v>2</v>
      </c>
      <c r="I39" s="8"/>
      <c r="J39" s="23">
        <f>'Reuse calcs'!$D$16</f>
        <v>0.8</v>
      </c>
      <c r="K39" s="8"/>
    </row>
    <row r="40" spans="1:12" x14ac:dyDescent="0.2">
      <c r="A40" s="11"/>
      <c r="B40" s="18"/>
      <c r="C40" s="18"/>
      <c r="D40" s="13"/>
      <c r="E40" s="29"/>
      <c r="F40" s="13"/>
      <c r="G40" s="12"/>
      <c r="H40" s="13"/>
      <c r="I40" s="13"/>
      <c r="J40" s="13"/>
      <c r="K40" s="13"/>
    </row>
    <row r="41" spans="1:12" x14ac:dyDescent="0.2">
      <c r="G41" s="9" t="s">
        <v>7</v>
      </c>
      <c r="H41" s="10">
        <f>SUM(H2:H39)</f>
        <v>426.41214865724743</v>
      </c>
      <c r="I41" s="10"/>
      <c r="J41" s="10"/>
      <c r="K41" s="10">
        <f>SUM(K2:K39)</f>
        <v>32.5</v>
      </c>
    </row>
  </sheetData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topLeftCell="I1" workbookViewId="0">
      <selection activeCell="V2" sqref="V2:V22"/>
    </sheetView>
  </sheetViews>
  <sheetFormatPr defaultRowHeight="15" x14ac:dyDescent="0.25"/>
  <cols>
    <col min="1" max="1" width="10.5703125" bestFit="1" customWidth="1"/>
    <col min="2" max="2" width="9.28515625" bestFit="1" customWidth="1"/>
    <col min="3" max="3" width="14.85546875" bestFit="1" customWidth="1"/>
    <col min="4" max="4" width="7.42578125" bestFit="1" customWidth="1"/>
    <col min="5" max="5" width="12.140625" bestFit="1" customWidth="1"/>
    <col min="6" max="7" width="11.28515625" bestFit="1" customWidth="1"/>
    <col min="8" max="8" width="13.5703125" bestFit="1" customWidth="1"/>
    <col min="9" max="9" width="8.7109375" bestFit="1" customWidth="1"/>
    <col min="10" max="10" width="16.7109375" bestFit="1" customWidth="1"/>
    <col min="11" max="11" width="19.7109375" bestFit="1" customWidth="1"/>
    <col min="12" max="12" width="14.7109375" bestFit="1" customWidth="1"/>
    <col min="13" max="13" width="12.7109375" bestFit="1" customWidth="1"/>
    <col min="14" max="14" width="17.7109375" bestFit="1" customWidth="1"/>
    <col min="15" max="15" width="10.85546875" bestFit="1" customWidth="1"/>
    <col min="16" max="16" width="10.5703125" bestFit="1" customWidth="1"/>
    <col min="17" max="17" width="29.85546875" bestFit="1" customWidth="1"/>
    <col min="18" max="18" width="39.5703125" bestFit="1" customWidth="1"/>
    <col min="19" max="19" width="26.5703125" bestFit="1" customWidth="1"/>
    <col min="20" max="20" width="8.85546875" bestFit="1" customWidth="1"/>
    <col min="21" max="21" width="10.28515625" bestFit="1" customWidth="1"/>
    <col min="22" max="22" width="8.5703125" bestFit="1" customWidth="1"/>
  </cols>
  <sheetData>
    <row r="1" spans="1:22" x14ac:dyDescent="0.25">
      <c r="A1" s="30" t="s">
        <v>297</v>
      </c>
      <c r="B1" s="30" t="s">
        <v>153</v>
      </c>
      <c r="C1" s="30" t="s">
        <v>298</v>
      </c>
      <c r="D1" s="30" t="s">
        <v>299</v>
      </c>
      <c r="E1" s="30" t="s">
        <v>300</v>
      </c>
      <c r="F1" s="30" t="s">
        <v>152</v>
      </c>
      <c r="G1" s="30" t="s">
        <v>301</v>
      </c>
      <c r="H1" s="30" t="s">
        <v>154</v>
      </c>
      <c r="I1" s="30" t="s">
        <v>155</v>
      </c>
      <c r="J1" s="30" t="s">
        <v>156</v>
      </c>
      <c r="K1" s="30" t="s">
        <v>157</v>
      </c>
      <c r="L1" s="31" t="s">
        <v>158</v>
      </c>
      <c r="M1" s="30" t="s">
        <v>159</v>
      </c>
      <c r="N1" s="30" t="s">
        <v>160</v>
      </c>
      <c r="O1" s="30" t="s">
        <v>161</v>
      </c>
      <c r="P1" s="30" t="s">
        <v>162</v>
      </c>
      <c r="Q1" s="30" t="s">
        <v>163</v>
      </c>
      <c r="R1" s="30" t="s">
        <v>164</v>
      </c>
      <c r="S1" s="30" t="s">
        <v>165</v>
      </c>
      <c r="T1" s="32" t="s">
        <v>166</v>
      </c>
      <c r="U1" s="32" t="s">
        <v>167</v>
      </c>
      <c r="V1" s="32" t="s">
        <v>168</v>
      </c>
    </row>
    <row r="2" spans="1:22" x14ac:dyDescent="0.25">
      <c r="A2" s="30">
        <v>11</v>
      </c>
      <c r="B2" s="30">
        <v>21</v>
      </c>
      <c r="C2" s="30" t="s">
        <v>78</v>
      </c>
      <c r="D2" s="30"/>
      <c r="E2" s="30">
        <v>641</v>
      </c>
      <c r="F2" s="30">
        <v>643</v>
      </c>
      <c r="G2" s="30">
        <v>1298</v>
      </c>
      <c r="H2" s="30">
        <v>1110</v>
      </c>
      <c r="I2" s="30">
        <v>1110</v>
      </c>
      <c r="J2" s="30" t="s">
        <v>151</v>
      </c>
      <c r="K2" s="30" t="s">
        <v>169</v>
      </c>
      <c r="L2" s="31">
        <v>1.8223400000000001</v>
      </c>
      <c r="M2" s="30" t="s">
        <v>170</v>
      </c>
      <c r="N2" s="30" t="s">
        <v>171</v>
      </c>
      <c r="O2" s="30">
        <v>2</v>
      </c>
      <c r="P2" s="30">
        <v>10</v>
      </c>
      <c r="Q2" s="30" t="s">
        <v>172</v>
      </c>
      <c r="R2" s="30" t="s">
        <v>173</v>
      </c>
      <c r="S2" s="30" t="s">
        <v>174</v>
      </c>
      <c r="T2" s="32">
        <v>0.48648799999999998</v>
      </c>
      <c r="U2" s="32">
        <v>0.84899999999999998</v>
      </c>
      <c r="V2" s="32">
        <f t="shared" ref="V2:V21" si="0">L2*T2*(1-U2)</f>
        <v>0.13386852782992004</v>
      </c>
    </row>
    <row r="3" spans="1:22" x14ac:dyDescent="0.25">
      <c r="A3" s="30">
        <v>11</v>
      </c>
      <c r="B3" s="30">
        <v>21</v>
      </c>
      <c r="C3" s="30" t="s">
        <v>78</v>
      </c>
      <c r="D3" s="30"/>
      <c r="E3" s="30">
        <v>1350</v>
      </c>
      <c r="F3" s="30">
        <v>1351</v>
      </c>
      <c r="G3" s="30">
        <v>1291</v>
      </c>
      <c r="H3" s="30">
        <v>1110</v>
      </c>
      <c r="I3" s="30">
        <v>1110</v>
      </c>
      <c r="J3" s="30" t="s">
        <v>151</v>
      </c>
      <c r="K3" s="30" t="s">
        <v>169</v>
      </c>
      <c r="L3" s="31">
        <v>32.213299999999997</v>
      </c>
      <c r="M3" s="30" t="s">
        <v>170</v>
      </c>
      <c r="N3" s="30" t="s">
        <v>171</v>
      </c>
      <c r="O3" s="30">
        <v>2</v>
      </c>
      <c r="P3" s="30">
        <v>10</v>
      </c>
      <c r="Q3" s="30" t="s">
        <v>172</v>
      </c>
      <c r="R3" s="30" t="s">
        <v>173</v>
      </c>
      <c r="S3" s="30" t="s">
        <v>174</v>
      </c>
      <c r="T3" s="32">
        <v>0.48648799999999998</v>
      </c>
      <c r="U3" s="32">
        <v>0.84899999999999998</v>
      </c>
      <c r="V3" s="32">
        <f t="shared" si="0"/>
        <v>2.3663789674503999</v>
      </c>
    </row>
    <row r="4" spans="1:22" x14ac:dyDescent="0.25">
      <c r="A4" s="30">
        <v>11</v>
      </c>
      <c r="B4" s="30">
        <v>21</v>
      </c>
      <c r="C4" s="30" t="s">
        <v>78</v>
      </c>
      <c r="D4" s="30"/>
      <c r="E4" s="30">
        <v>2591</v>
      </c>
      <c r="F4" s="30">
        <v>2592</v>
      </c>
      <c r="G4" s="30">
        <v>2583</v>
      </c>
      <c r="H4" s="30">
        <v>1210</v>
      </c>
      <c r="I4" s="30">
        <v>1210</v>
      </c>
      <c r="J4" s="30" t="s">
        <v>151</v>
      </c>
      <c r="K4" s="30" t="s">
        <v>169</v>
      </c>
      <c r="L4" s="31">
        <v>18.720700000000001</v>
      </c>
      <c r="M4" s="30" t="s">
        <v>170</v>
      </c>
      <c r="N4" s="30" t="s">
        <v>171</v>
      </c>
      <c r="O4" s="30">
        <v>19</v>
      </c>
      <c r="P4" s="30">
        <v>10</v>
      </c>
      <c r="Q4" s="30" t="s">
        <v>172</v>
      </c>
      <c r="R4" s="30" t="s">
        <v>195</v>
      </c>
      <c r="S4" s="30" t="s">
        <v>196</v>
      </c>
      <c r="T4" s="32">
        <v>0.60924900000000004</v>
      </c>
      <c r="U4" s="32">
        <v>0.84899999999999998</v>
      </c>
      <c r="V4" s="32">
        <f t="shared" si="0"/>
        <v>1.7222407308993004</v>
      </c>
    </row>
    <row r="5" spans="1:22" x14ac:dyDescent="0.25">
      <c r="A5" s="30">
        <v>11</v>
      </c>
      <c r="B5" s="30">
        <v>21</v>
      </c>
      <c r="C5" s="30" t="s">
        <v>78</v>
      </c>
      <c r="D5" s="30"/>
      <c r="E5" s="30">
        <v>2599</v>
      </c>
      <c r="F5" s="30">
        <v>2600</v>
      </c>
      <c r="G5" s="30">
        <v>2591</v>
      </c>
      <c r="H5" s="30">
        <v>1210</v>
      </c>
      <c r="I5" s="30">
        <v>1210</v>
      </c>
      <c r="J5" s="30" t="s">
        <v>151</v>
      </c>
      <c r="K5" s="30" t="s">
        <v>169</v>
      </c>
      <c r="L5" s="31">
        <v>13.8451</v>
      </c>
      <c r="M5" s="30" t="s">
        <v>170</v>
      </c>
      <c r="N5" s="30" t="s">
        <v>171</v>
      </c>
      <c r="O5" s="30">
        <v>19</v>
      </c>
      <c r="P5" s="30">
        <v>10</v>
      </c>
      <c r="Q5" s="30" t="s">
        <v>172</v>
      </c>
      <c r="R5" s="30" t="s">
        <v>195</v>
      </c>
      <c r="S5" s="30" t="s">
        <v>196</v>
      </c>
      <c r="T5" s="32">
        <v>0.60924900000000004</v>
      </c>
      <c r="U5" s="32">
        <v>0.84899999999999998</v>
      </c>
      <c r="V5" s="32">
        <f t="shared" si="0"/>
        <v>1.2737021128149002</v>
      </c>
    </row>
    <row r="6" spans="1:22" x14ac:dyDescent="0.25">
      <c r="A6" s="30">
        <v>11</v>
      </c>
      <c r="B6" s="30">
        <v>21</v>
      </c>
      <c r="C6" s="30" t="s">
        <v>78</v>
      </c>
      <c r="D6" s="30"/>
      <c r="E6" s="30">
        <v>2605</v>
      </c>
      <c r="F6" s="30">
        <v>2606</v>
      </c>
      <c r="G6" s="30">
        <v>2597</v>
      </c>
      <c r="H6" s="30">
        <v>1210</v>
      </c>
      <c r="I6" s="30">
        <v>1210</v>
      </c>
      <c r="J6" s="30" t="s">
        <v>151</v>
      </c>
      <c r="K6" s="30" t="s">
        <v>169</v>
      </c>
      <c r="L6" s="31">
        <v>5.5933900000000002E-2</v>
      </c>
      <c r="M6" s="30" t="s">
        <v>170</v>
      </c>
      <c r="N6" s="30" t="s">
        <v>171</v>
      </c>
      <c r="O6" s="30">
        <v>19</v>
      </c>
      <c r="P6" s="30">
        <v>10</v>
      </c>
      <c r="Q6" s="30" t="s">
        <v>172</v>
      </c>
      <c r="R6" s="30" t="s">
        <v>195</v>
      </c>
      <c r="S6" s="30" t="s">
        <v>196</v>
      </c>
      <c r="T6" s="32">
        <v>0.60924900000000004</v>
      </c>
      <c r="U6" s="32">
        <v>0.84899999999999998</v>
      </c>
      <c r="V6" s="32">
        <f t="shared" si="0"/>
        <v>5.1457285688061016E-3</v>
      </c>
    </row>
    <row r="7" spans="1:22" x14ac:dyDescent="0.25">
      <c r="A7" s="30">
        <v>11</v>
      </c>
      <c r="B7" s="30">
        <v>21</v>
      </c>
      <c r="C7" s="30" t="s">
        <v>78</v>
      </c>
      <c r="D7" s="30"/>
      <c r="E7" s="30">
        <v>3915</v>
      </c>
      <c r="F7" s="30">
        <v>3917</v>
      </c>
      <c r="G7" s="30">
        <v>3874</v>
      </c>
      <c r="H7" s="30">
        <v>1390</v>
      </c>
      <c r="I7" s="30">
        <v>1390</v>
      </c>
      <c r="J7" s="30" t="s">
        <v>151</v>
      </c>
      <c r="K7" s="30" t="s">
        <v>169</v>
      </c>
      <c r="L7" s="31">
        <v>0.66570200000000002</v>
      </c>
      <c r="M7" s="30" t="s">
        <v>170</v>
      </c>
      <c r="N7" s="30" t="s">
        <v>171</v>
      </c>
      <c r="O7" s="30">
        <v>20</v>
      </c>
      <c r="P7" s="30">
        <v>10</v>
      </c>
      <c r="Q7" s="30" t="s">
        <v>172</v>
      </c>
      <c r="R7" s="30" t="s">
        <v>211</v>
      </c>
      <c r="S7" s="30" t="s">
        <v>208</v>
      </c>
      <c r="T7" s="32">
        <v>0.81160900000000002</v>
      </c>
      <c r="U7" s="32">
        <v>0.84899999999999998</v>
      </c>
      <c r="V7" s="32">
        <f t="shared" si="0"/>
        <v>8.1583749912218007E-2</v>
      </c>
    </row>
    <row r="8" spans="1:22" x14ac:dyDescent="0.25">
      <c r="A8" s="30">
        <v>11</v>
      </c>
      <c r="B8" s="30">
        <v>21</v>
      </c>
      <c r="C8" s="30" t="s">
        <v>78</v>
      </c>
      <c r="D8" s="30"/>
      <c r="E8" s="30">
        <v>4109</v>
      </c>
      <c r="F8" s="30">
        <v>4114</v>
      </c>
      <c r="G8" s="30">
        <v>4071</v>
      </c>
      <c r="H8" s="30">
        <v>1400</v>
      </c>
      <c r="I8" s="30">
        <v>1400</v>
      </c>
      <c r="J8" s="30" t="s">
        <v>151</v>
      </c>
      <c r="K8" s="30" t="s">
        <v>169</v>
      </c>
      <c r="L8" s="31">
        <v>3.7150299999999997E-2</v>
      </c>
      <c r="M8" s="30" t="s">
        <v>170</v>
      </c>
      <c r="N8" s="30" t="s">
        <v>171</v>
      </c>
      <c r="O8" s="30">
        <v>3</v>
      </c>
      <c r="P8" s="30">
        <v>10</v>
      </c>
      <c r="Q8" s="30" t="s">
        <v>172</v>
      </c>
      <c r="R8" s="30" t="s">
        <v>200</v>
      </c>
      <c r="S8" s="30" t="s">
        <v>200</v>
      </c>
      <c r="T8" s="32">
        <v>1.7750239999999999</v>
      </c>
      <c r="U8" s="32">
        <v>0.84899999999999998</v>
      </c>
      <c r="V8" s="32">
        <f t="shared" si="0"/>
        <v>9.9573437901872008E-3</v>
      </c>
    </row>
    <row r="9" spans="1:22" x14ac:dyDescent="0.25">
      <c r="A9" s="30">
        <v>11</v>
      </c>
      <c r="B9" s="30">
        <v>21</v>
      </c>
      <c r="C9" s="30" t="s">
        <v>78</v>
      </c>
      <c r="D9" s="30"/>
      <c r="E9" s="30">
        <v>4966</v>
      </c>
      <c r="F9" s="30">
        <v>4996</v>
      </c>
      <c r="G9" s="30">
        <v>4974</v>
      </c>
      <c r="H9" s="30">
        <v>1700</v>
      </c>
      <c r="I9" s="30">
        <v>1700</v>
      </c>
      <c r="J9" s="30" t="s">
        <v>151</v>
      </c>
      <c r="K9" s="30" t="s">
        <v>169</v>
      </c>
      <c r="L9" s="31">
        <v>9.8675200000000005E-2</v>
      </c>
      <c r="M9" s="30" t="s">
        <v>170</v>
      </c>
      <c r="N9" s="30" t="s">
        <v>171</v>
      </c>
      <c r="O9" s="30">
        <v>3</v>
      </c>
      <c r="P9" s="30">
        <v>10</v>
      </c>
      <c r="Q9" s="30" t="s">
        <v>172</v>
      </c>
      <c r="R9" s="30" t="s">
        <v>202</v>
      </c>
      <c r="S9" s="30" t="s">
        <v>200</v>
      </c>
      <c r="T9" s="32">
        <v>1.7750239999999999</v>
      </c>
      <c r="U9" s="32">
        <v>0.84899999999999998</v>
      </c>
      <c r="V9" s="32">
        <f t="shared" si="0"/>
        <v>2.6447778078924806E-2</v>
      </c>
    </row>
    <row r="10" spans="1:22" x14ac:dyDescent="0.25">
      <c r="A10" s="30">
        <v>11</v>
      </c>
      <c r="B10" s="30">
        <v>21</v>
      </c>
      <c r="C10" s="30" t="s">
        <v>78</v>
      </c>
      <c r="D10" s="30"/>
      <c r="E10" s="30">
        <v>8955</v>
      </c>
      <c r="F10" s="30">
        <v>8956</v>
      </c>
      <c r="G10" s="30">
        <v>8913</v>
      </c>
      <c r="H10" s="30">
        <v>2120</v>
      </c>
      <c r="I10" s="30">
        <v>2120</v>
      </c>
      <c r="J10" s="30" t="s">
        <v>151</v>
      </c>
      <c r="K10" s="30" t="s">
        <v>169</v>
      </c>
      <c r="L10" s="31">
        <v>4.26335</v>
      </c>
      <c r="M10" s="30" t="s">
        <v>170</v>
      </c>
      <c r="N10" s="30" t="s">
        <v>171</v>
      </c>
      <c r="O10" s="30">
        <v>27</v>
      </c>
      <c r="P10" s="30">
        <v>22</v>
      </c>
      <c r="Q10" s="30" t="s">
        <v>237</v>
      </c>
      <c r="R10" s="30" t="s">
        <v>238</v>
      </c>
      <c r="S10" s="30" t="s">
        <v>239</v>
      </c>
      <c r="T10" s="32">
        <v>0.61701700000000004</v>
      </c>
      <c r="U10" s="32">
        <v>0.84899999999999998</v>
      </c>
      <c r="V10" s="32">
        <f t="shared" si="0"/>
        <v>0.3972144734694501</v>
      </c>
    </row>
    <row r="11" spans="1:22" x14ac:dyDescent="0.25">
      <c r="A11" s="30">
        <v>11</v>
      </c>
      <c r="B11" s="30">
        <v>21</v>
      </c>
      <c r="C11" s="30" t="s">
        <v>78</v>
      </c>
      <c r="D11" s="30"/>
      <c r="E11" s="30">
        <v>11089</v>
      </c>
      <c r="F11" s="30">
        <v>11090</v>
      </c>
      <c r="G11" s="30">
        <v>11013</v>
      </c>
      <c r="H11" s="30">
        <v>2130</v>
      </c>
      <c r="I11" s="30">
        <v>2130</v>
      </c>
      <c r="J11" s="30" t="s">
        <v>151</v>
      </c>
      <c r="K11" s="30" t="s">
        <v>169</v>
      </c>
      <c r="L11" s="31">
        <v>0.16788700000000001</v>
      </c>
      <c r="M11" s="30" t="s">
        <v>170</v>
      </c>
      <c r="N11" s="30" t="s">
        <v>171</v>
      </c>
      <c r="O11" s="30">
        <v>28</v>
      </c>
      <c r="P11" s="30">
        <v>22</v>
      </c>
      <c r="Q11" s="30" t="s">
        <v>237</v>
      </c>
      <c r="R11" s="30" t="s">
        <v>240</v>
      </c>
      <c r="S11" s="30" t="s">
        <v>241</v>
      </c>
      <c r="T11" s="32">
        <v>0.71915099999999998</v>
      </c>
      <c r="U11" s="32">
        <v>0.84899999999999998</v>
      </c>
      <c r="V11" s="32">
        <f t="shared" si="0"/>
        <v>1.8231151694487004E-2</v>
      </c>
    </row>
    <row r="12" spans="1:22" x14ac:dyDescent="0.25">
      <c r="A12" s="30">
        <v>11</v>
      </c>
      <c r="B12" s="30">
        <v>21</v>
      </c>
      <c r="C12" s="30" t="s">
        <v>78</v>
      </c>
      <c r="D12" s="30"/>
      <c r="E12" s="30">
        <v>21134</v>
      </c>
      <c r="F12" s="30">
        <v>21135</v>
      </c>
      <c r="G12" s="30">
        <v>21135</v>
      </c>
      <c r="H12" s="30">
        <v>5300</v>
      </c>
      <c r="I12" s="30">
        <v>5300</v>
      </c>
      <c r="J12" s="30" t="s">
        <v>151</v>
      </c>
      <c r="K12" s="30" t="s">
        <v>169</v>
      </c>
      <c r="L12" s="31">
        <v>1.1988000000000001</v>
      </c>
      <c r="M12" s="30" t="s">
        <v>170</v>
      </c>
      <c r="N12" s="30" t="s">
        <v>171</v>
      </c>
      <c r="O12" s="30">
        <v>9</v>
      </c>
      <c r="P12" s="30">
        <v>50</v>
      </c>
      <c r="Q12" s="30" t="s">
        <v>259</v>
      </c>
      <c r="R12" s="30" t="s">
        <v>264</v>
      </c>
      <c r="S12" s="30" t="s">
        <v>261</v>
      </c>
      <c r="T12" s="32">
        <v>0.128413</v>
      </c>
      <c r="U12" s="32">
        <v>0.84899999999999998</v>
      </c>
      <c r="V12" s="32">
        <f t="shared" si="0"/>
        <v>2.3245167164400005E-2</v>
      </c>
    </row>
    <row r="13" spans="1:22" x14ac:dyDescent="0.25">
      <c r="A13" s="30">
        <v>11</v>
      </c>
      <c r="B13" s="30">
        <v>21</v>
      </c>
      <c r="C13" s="30" t="s">
        <v>78</v>
      </c>
      <c r="D13" s="30"/>
      <c r="E13" s="30">
        <v>21141</v>
      </c>
      <c r="F13" s="30">
        <v>21142</v>
      </c>
      <c r="G13" s="30">
        <v>21142</v>
      </c>
      <c r="H13" s="30">
        <v>5300</v>
      </c>
      <c r="I13" s="30">
        <v>5300</v>
      </c>
      <c r="J13" s="30" t="s">
        <v>151</v>
      </c>
      <c r="K13" s="30" t="s">
        <v>169</v>
      </c>
      <c r="L13" s="31">
        <v>7.1336399999999998</v>
      </c>
      <c r="M13" s="30" t="s">
        <v>170</v>
      </c>
      <c r="N13" s="30" t="s">
        <v>171</v>
      </c>
      <c r="O13" s="30">
        <v>9</v>
      </c>
      <c r="P13" s="30">
        <v>50</v>
      </c>
      <c r="Q13" s="30" t="s">
        <v>259</v>
      </c>
      <c r="R13" s="30" t="s">
        <v>264</v>
      </c>
      <c r="S13" s="30" t="s">
        <v>261</v>
      </c>
      <c r="T13" s="32">
        <v>0.128413</v>
      </c>
      <c r="U13" s="32">
        <v>0.84899999999999998</v>
      </c>
      <c r="V13" s="32">
        <f t="shared" si="0"/>
        <v>0.13832386911132</v>
      </c>
    </row>
    <row r="14" spans="1:22" x14ac:dyDescent="0.25">
      <c r="A14" s="30">
        <v>11</v>
      </c>
      <c r="B14" s="30">
        <v>21</v>
      </c>
      <c r="C14" s="30" t="s">
        <v>78</v>
      </c>
      <c r="D14" s="30"/>
      <c r="E14" s="30">
        <v>26903</v>
      </c>
      <c r="F14" s="30">
        <v>26904</v>
      </c>
      <c r="G14" s="30">
        <v>26894</v>
      </c>
      <c r="H14" s="30">
        <v>6172</v>
      </c>
      <c r="I14" s="30">
        <v>6172</v>
      </c>
      <c r="J14" s="30" t="s">
        <v>151</v>
      </c>
      <c r="K14" s="30" t="s">
        <v>169</v>
      </c>
      <c r="L14" s="31">
        <v>1.6120300000000001</v>
      </c>
      <c r="M14" s="30" t="s">
        <v>170</v>
      </c>
      <c r="N14" s="30" t="s">
        <v>171</v>
      </c>
      <c r="O14" s="30">
        <v>12</v>
      </c>
      <c r="P14" s="30">
        <v>60</v>
      </c>
      <c r="Q14" s="30" t="s">
        <v>265</v>
      </c>
      <c r="R14" s="30" t="s">
        <v>268</v>
      </c>
      <c r="S14" s="30" t="s">
        <v>267</v>
      </c>
      <c r="T14" s="32">
        <v>0.596611</v>
      </c>
      <c r="U14" s="32">
        <v>0.84899999999999998</v>
      </c>
      <c r="V14" s="32">
        <f t="shared" si="0"/>
        <v>0.14522497937983003</v>
      </c>
    </row>
    <row r="15" spans="1:22" x14ac:dyDescent="0.25">
      <c r="A15" s="30">
        <v>11</v>
      </c>
      <c r="B15" s="30">
        <v>21</v>
      </c>
      <c r="C15" s="30" t="s">
        <v>78</v>
      </c>
      <c r="D15" s="30"/>
      <c r="E15" s="30">
        <v>26910</v>
      </c>
      <c r="F15" s="30">
        <v>26911</v>
      </c>
      <c r="G15" s="30">
        <v>26901</v>
      </c>
      <c r="H15" s="30">
        <v>6172</v>
      </c>
      <c r="I15" s="30">
        <v>6172</v>
      </c>
      <c r="J15" s="30" t="s">
        <v>151</v>
      </c>
      <c r="K15" s="30" t="s">
        <v>169</v>
      </c>
      <c r="L15" s="31">
        <v>0.34359699999999999</v>
      </c>
      <c r="M15" s="30" t="s">
        <v>170</v>
      </c>
      <c r="N15" s="30" t="s">
        <v>171</v>
      </c>
      <c r="O15" s="30">
        <v>12</v>
      </c>
      <c r="P15" s="30">
        <v>60</v>
      </c>
      <c r="Q15" s="30" t="s">
        <v>265</v>
      </c>
      <c r="R15" s="30" t="s">
        <v>268</v>
      </c>
      <c r="S15" s="30" t="s">
        <v>267</v>
      </c>
      <c r="T15" s="32">
        <v>0.596611</v>
      </c>
      <c r="U15" s="32">
        <v>0.84899999999999998</v>
      </c>
      <c r="V15" s="32">
        <f t="shared" si="0"/>
        <v>3.0954056214817005E-2</v>
      </c>
    </row>
    <row r="16" spans="1:22" x14ac:dyDescent="0.25">
      <c r="A16" s="30">
        <v>11</v>
      </c>
      <c r="B16" s="30">
        <v>21</v>
      </c>
      <c r="C16" s="30" t="s">
        <v>78</v>
      </c>
      <c r="D16" s="30"/>
      <c r="E16" s="30">
        <v>50126</v>
      </c>
      <c r="F16" s="30">
        <v>50127</v>
      </c>
      <c r="G16" s="30">
        <v>50079</v>
      </c>
      <c r="H16" s="30">
        <v>6430</v>
      </c>
      <c r="I16" s="30">
        <v>6430</v>
      </c>
      <c r="J16" s="30" t="s">
        <v>151</v>
      </c>
      <c r="K16" s="30" t="s">
        <v>169</v>
      </c>
      <c r="L16" s="31">
        <v>0.38497700000000001</v>
      </c>
      <c r="M16" s="30" t="s">
        <v>170</v>
      </c>
      <c r="N16" s="30" t="s">
        <v>171</v>
      </c>
      <c r="O16" s="30">
        <v>16</v>
      </c>
      <c r="P16" s="30">
        <v>60</v>
      </c>
      <c r="Q16" s="30" t="s">
        <v>265</v>
      </c>
      <c r="R16" s="30" t="s">
        <v>277</v>
      </c>
      <c r="S16" s="30" t="s">
        <v>272</v>
      </c>
      <c r="T16" s="32">
        <v>0.78656000000000004</v>
      </c>
      <c r="U16" s="32">
        <v>0.84899999999999998</v>
      </c>
      <c r="V16" s="32">
        <f t="shared" si="0"/>
        <v>4.572393387712001E-2</v>
      </c>
    </row>
    <row r="17" spans="1:22" x14ac:dyDescent="0.25">
      <c r="A17" s="30">
        <v>11</v>
      </c>
      <c r="B17" s="30">
        <v>21</v>
      </c>
      <c r="C17" s="30" t="s">
        <v>78</v>
      </c>
      <c r="D17" s="30"/>
      <c r="E17" s="30">
        <v>52443</v>
      </c>
      <c r="F17" s="30">
        <v>52444</v>
      </c>
      <c r="G17" s="30">
        <v>52386</v>
      </c>
      <c r="H17" s="30">
        <v>7420</v>
      </c>
      <c r="I17" s="30">
        <v>7420</v>
      </c>
      <c r="J17" s="30" t="s">
        <v>151</v>
      </c>
      <c r="K17" s="30" t="s">
        <v>169</v>
      </c>
      <c r="L17" s="31">
        <v>8.4556000000000004</v>
      </c>
      <c r="M17" s="30" t="s">
        <v>170</v>
      </c>
      <c r="N17" s="30" t="s">
        <v>171</v>
      </c>
      <c r="O17" s="30">
        <v>17</v>
      </c>
      <c r="P17" s="30">
        <v>70</v>
      </c>
      <c r="Q17" s="30" t="s">
        <v>279</v>
      </c>
      <c r="R17" s="30" t="s">
        <v>281</v>
      </c>
      <c r="S17" s="30" t="s">
        <v>279</v>
      </c>
      <c r="T17" s="32">
        <v>0.78678800000000004</v>
      </c>
      <c r="U17" s="32">
        <v>0.84899999999999998</v>
      </c>
      <c r="V17" s="32">
        <f t="shared" si="0"/>
        <v>1.0045674565328002</v>
      </c>
    </row>
    <row r="18" spans="1:22" x14ac:dyDescent="0.25">
      <c r="A18" s="30">
        <v>11</v>
      </c>
      <c r="B18" s="30">
        <v>21</v>
      </c>
      <c r="C18" s="30" t="s">
        <v>78</v>
      </c>
      <c r="D18" s="30"/>
      <c r="E18" s="30">
        <v>641</v>
      </c>
      <c r="F18" s="30">
        <v>643</v>
      </c>
      <c r="G18" s="30">
        <v>1298</v>
      </c>
      <c r="H18" s="30">
        <v>1110</v>
      </c>
      <c r="I18" s="30">
        <v>1110</v>
      </c>
      <c r="J18" s="30" t="s">
        <v>151</v>
      </c>
      <c r="K18" s="30" t="s">
        <v>169</v>
      </c>
      <c r="L18" s="31">
        <v>0.50261599999999995</v>
      </c>
      <c r="M18" s="30" t="s">
        <v>170</v>
      </c>
      <c r="N18" s="30" t="s">
        <v>171</v>
      </c>
      <c r="O18" s="30">
        <v>2</v>
      </c>
      <c r="P18" s="30">
        <v>10</v>
      </c>
      <c r="Q18" s="30" t="s">
        <v>172</v>
      </c>
      <c r="R18" s="30" t="s">
        <v>173</v>
      </c>
      <c r="S18" s="30" t="s">
        <v>174</v>
      </c>
      <c r="T18" s="32">
        <v>0.48648799999999998</v>
      </c>
      <c r="U18" s="32">
        <v>0.84899999999999998</v>
      </c>
      <c r="V18" s="32">
        <f t="shared" si="0"/>
        <v>3.6922014543808002E-2</v>
      </c>
    </row>
    <row r="19" spans="1:22" x14ac:dyDescent="0.25">
      <c r="A19" s="30">
        <v>11</v>
      </c>
      <c r="B19" s="30">
        <v>21</v>
      </c>
      <c r="C19" s="30" t="s">
        <v>78</v>
      </c>
      <c r="D19" s="30"/>
      <c r="E19" s="30">
        <v>2605</v>
      </c>
      <c r="F19" s="30">
        <v>2606</v>
      </c>
      <c r="G19" s="30">
        <v>2597</v>
      </c>
      <c r="H19" s="30">
        <v>1210</v>
      </c>
      <c r="I19" s="30">
        <v>1210</v>
      </c>
      <c r="J19" s="30" t="s">
        <v>151</v>
      </c>
      <c r="K19" s="30" t="s">
        <v>169</v>
      </c>
      <c r="L19" s="31">
        <v>3.6525799999999997E-2</v>
      </c>
      <c r="M19" s="30" t="s">
        <v>170</v>
      </c>
      <c r="N19" s="30" t="s">
        <v>171</v>
      </c>
      <c r="O19" s="30">
        <v>19</v>
      </c>
      <c r="P19" s="30">
        <v>10</v>
      </c>
      <c r="Q19" s="30" t="s">
        <v>172</v>
      </c>
      <c r="R19" s="30" t="s">
        <v>195</v>
      </c>
      <c r="S19" s="30" t="s">
        <v>196</v>
      </c>
      <c r="T19" s="32">
        <v>0.60924900000000004</v>
      </c>
      <c r="U19" s="32">
        <v>0.84899999999999998</v>
      </c>
      <c r="V19" s="32">
        <f t="shared" si="0"/>
        <v>3.3602493757542008E-3</v>
      </c>
    </row>
    <row r="20" spans="1:22" x14ac:dyDescent="0.25">
      <c r="A20" s="30">
        <v>11</v>
      </c>
      <c r="B20" s="30">
        <v>21</v>
      </c>
      <c r="C20" s="30" t="s">
        <v>78</v>
      </c>
      <c r="D20" s="30"/>
      <c r="E20" s="30">
        <v>4109</v>
      </c>
      <c r="F20" s="30">
        <v>4114</v>
      </c>
      <c r="G20" s="30">
        <v>4071</v>
      </c>
      <c r="H20" s="30">
        <v>1400</v>
      </c>
      <c r="I20" s="30">
        <v>1400</v>
      </c>
      <c r="J20" s="30" t="s">
        <v>151</v>
      </c>
      <c r="K20" s="30" t="s">
        <v>169</v>
      </c>
      <c r="L20" s="31">
        <v>0.21090600000000001</v>
      </c>
      <c r="M20" s="30" t="s">
        <v>170</v>
      </c>
      <c r="N20" s="30" t="s">
        <v>171</v>
      </c>
      <c r="O20" s="30">
        <v>3</v>
      </c>
      <c r="P20" s="30">
        <v>10</v>
      </c>
      <c r="Q20" s="30" t="s">
        <v>172</v>
      </c>
      <c r="R20" s="30" t="s">
        <v>200</v>
      </c>
      <c r="S20" s="30" t="s">
        <v>200</v>
      </c>
      <c r="T20" s="32">
        <v>1.7750239999999999</v>
      </c>
      <c r="U20" s="32">
        <v>0.84899999999999998</v>
      </c>
      <c r="V20" s="32">
        <f t="shared" si="0"/>
        <v>5.6528844973344011E-2</v>
      </c>
    </row>
    <row r="21" spans="1:22" x14ac:dyDescent="0.25">
      <c r="A21" s="30">
        <v>11</v>
      </c>
      <c r="B21" s="30">
        <v>21</v>
      </c>
      <c r="C21" s="30" t="s">
        <v>78</v>
      </c>
      <c r="D21" s="30"/>
      <c r="E21" s="30">
        <v>4966</v>
      </c>
      <c r="F21" s="30">
        <v>4996</v>
      </c>
      <c r="G21" s="30">
        <v>4974</v>
      </c>
      <c r="H21" s="30">
        <v>1700</v>
      </c>
      <c r="I21" s="30">
        <v>1700</v>
      </c>
      <c r="J21" s="30" t="s">
        <v>151</v>
      </c>
      <c r="K21" s="30" t="s">
        <v>169</v>
      </c>
      <c r="L21" s="31">
        <v>3.2196099999999998E-2</v>
      </c>
      <c r="M21" s="30" t="s">
        <v>170</v>
      </c>
      <c r="N21" s="30" t="s">
        <v>171</v>
      </c>
      <c r="O21" s="30">
        <v>3</v>
      </c>
      <c r="P21" s="30">
        <v>10</v>
      </c>
      <c r="Q21" s="30" t="s">
        <v>172</v>
      </c>
      <c r="R21" s="30" t="s">
        <v>202</v>
      </c>
      <c r="S21" s="30" t="s">
        <v>200</v>
      </c>
      <c r="T21" s="32">
        <v>1.7750239999999999</v>
      </c>
      <c r="U21" s="32">
        <v>0.84899999999999998</v>
      </c>
      <c r="V21" s="32">
        <f t="shared" si="0"/>
        <v>8.629476381166401E-3</v>
      </c>
    </row>
    <row r="22" spans="1:22" x14ac:dyDescent="0.25">
      <c r="L22" s="31">
        <f>SUM(L2:L21)</f>
        <v>91.801026300000004</v>
      </c>
      <c r="V22" s="32">
        <f>SUM(V2:V21)</f>
        <v>7.5282506120629531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topLeftCell="H1" workbookViewId="0">
      <selection activeCell="V2" sqref="V2:V7"/>
    </sheetView>
  </sheetViews>
  <sheetFormatPr defaultRowHeight="15" x14ac:dyDescent="0.25"/>
  <cols>
    <col min="1" max="1" width="10.5703125" bestFit="1" customWidth="1"/>
    <col min="2" max="2" width="9.28515625" bestFit="1" customWidth="1"/>
    <col min="3" max="3" width="22.7109375" bestFit="1" customWidth="1"/>
    <col min="4" max="4" width="7.42578125" bestFit="1" customWidth="1"/>
    <col min="5" max="5" width="12.140625" bestFit="1" customWidth="1"/>
    <col min="6" max="7" width="11.28515625" bestFit="1" customWidth="1"/>
    <col min="8" max="8" width="13.5703125" bestFit="1" customWidth="1"/>
    <col min="9" max="9" width="8.7109375" bestFit="1" customWidth="1"/>
    <col min="10" max="10" width="16.7109375" bestFit="1" customWidth="1"/>
    <col min="11" max="11" width="18.7109375" bestFit="1" customWidth="1"/>
    <col min="12" max="12" width="14.7109375" bestFit="1" customWidth="1"/>
    <col min="13" max="13" width="12.7109375" bestFit="1" customWidth="1"/>
    <col min="14" max="14" width="17.7109375" bestFit="1" customWidth="1"/>
    <col min="15" max="15" width="10.85546875" bestFit="1" customWidth="1"/>
    <col min="16" max="16" width="10.5703125" bestFit="1" customWidth="1"/>
    <col min="17" max="17" width="29.85546875" bestFit="1" customWidth="1"/>
    <col min="18" max="18" width="39.5703125" bestFit="1" customWidth="1"/>
    <col min="19" max="19" width="26.5703125" bestFit="1" customWidth="1"/>
    <col min="20" max="20" width="8.85546875" bestFit="1" customWidth="1"/>
    <col min="21" max="21" width="10.28515625" bestFit="1" customWidth="1"/>
    <col min="22" max="22" width="8.5703125" bestFit="1" customWidth="1"/>
  </cols>
  <sheetData>
    <row r="1" spans="1:22" x14ac:dyDescent="0.25">
      <c r="A1" s="30" t="s">
        <v>297</v>
      </c>
      <c r="B1" s="30" t="s">
        <v>153</v>
      </c>
      <c r="C1" s="30" t="s">
        <v>298</v>
      </c>
      <c r="D1" s="30" t="s">
        <v>299</v>
      </c>
      <c r="E1" s="30" t="s">
        <v>300</v>
      </c>
      <c r="F1" s="30" t="s">
        <v>152</v>
      </c>
      <c r="G1" s="30" t="s">
        <v>301</v>
      </c>
      <c r="H1" s="30" t="s">
        <v>154</v>
      </c>
      <c r="I1" s="30" t="s">
        <v>155</v>
      </c>
      <c r="J1" s="30" t="s">
        <v>156</v>
      </c>
      <c r="K1" s="30" t="s">
        <v>157</v>
      </c>
      <c r="L1" s="31" t="s">
        <v>158</v>
      </c>
      <c r="M1" s="30" t="s">
        <v>159</v>
      </c>
      <c r="N1" s="30" t="s">
        <v>160</v>
      </c>
      <c r="O1" s="30" t="s">
        <v>161</v>
      </c>
      <c r="P1" s="30" t="s">
        <v>162</v>
      </c>
      <c r="Q1" s="30" t="s">
        <v>163</v>
      </c>
      <c r="R1" s="30" t="s">
        <v>164</v>
      </c>
      <c r="S1" s="30" t="s">
        <v>165</v>
      </c>
      <c r="T1" s="32" t="s">
        <v>166</v>
      </c>
      <c r="U1" s="32" t="s">
        <v>167</v>
      </c>
      <c r="V1" s="32" t="s">
        <v>168</v>
      </c>
    </row>
    <row r="2" spans="1:22" x14ac:dyDescent="0.25">
      <c r="A2" s="30">
        <v>31</v>
      </c>
      <c r="B2" s="30">
        <v>54</v>
      </c>
      <c r="C2" s="30" t="s">
        <v>307</v>
      </c>
      <c r="D2" s="30"/>
      <c r="E2" s="30">
        <v>2797</v>
      </c>
      <c r="F2" s="30">
        <v>2798</v>
      </c>
      <c r="G2" s="30">
        <v>2726</v>
      </c>
      <c r="H2" s="30">
        <v>1210</v>
      </c>
      <c r="I2" s="30">
        <v>1210</v>
      </c>
      <c r="J2" s="30" t="s">
        <v>151</v>
      </c>
      <c r="K2" s="30" t="s">
        <v>179</v>
      </c>
      <c r="L2" s="31">
        <v>3.7393799999999998E-2</v>
      </c>
      <c r="M2" s="30" t="s">
        <v>170</v>
      </c>
      <c r="N2" s="30" t="s">
        <v>171</v>
      </c>
      <c r="O2" s="30">
        <v>19</v>
      </c>
      <c r="P2" s="30">
        <v>10</v>
      </c>
      <c r="Q2" s="30" t="s">
        <v>172</v>
      </c>
      <c r="R2" s="30" t="s">
        <v>195</v>
      </c>
      <c r="S2" s="30" t="s">
        <v>196</v>
      </c>
      <c r="T2" s="32">
        <v>0.60924900000000004</v>
      </c>
      <c r="U2" s="32">
        <v>0.84899999999999998</v>
      </c>
      <c r="V2" s="32">
        <f>L2*T2*(1-U2)</f>
        <v>3.4401024236862007E-3</v>
      </c>
    </row>
    <row r="3" spans="1:22" x14ac:dyDescent="0.25">
      <c r="A3" s="30">
        <v>31</v>
      </c>
      <c r="B3" s="30">
        <v>54</v>
      </c>
      <c r="C3" s="30" t="s">
        <v>307</v>
      </c>
      <c r="D3" s="30"/>
      <c r="E3" s="30">
        <v>7389</v>
      </c>
      <c r="F3" s="30">
        <v>7390</v>
      </c>
      <c r="G3" s="30">
        <v>7390</v>
      </c>
      <c r="H3" s="30">
        <v>2110</v>
      </c>
      <c r="I3" s="30">
        <v>2110</v>
      </c>
      <c r="J3" s="30" t="s">
        <v>151</v>
      </c>
      <c r="K3" s="30" t="s">
        <v>179</v>
      </c>
      <c r="L3" s="31">
        <v>2.2140200000000001</v>
      </c>
      <c r="M3" s="30" t="s">
        <v>170</v>
      </c>
      <c r="N3" s="30" t="s">
        <v>171</v>
      </c>
      <c r="O3" s="30">
        <v>26</v>
      </c>
      <c r="P3" s="30">
        <v>21</v>
      </c>
      <c r="Q3" s="30" t="s">
        <v>229</v>
      </c>
      <c r="R3" s="30" t="s">
        <v>230</v>
      </c>
      <c r="S3" s="30" t="s">
        <v>229</v>
      </c>
      <c r="T3" s="32">
        <v>1.671602</v>
      </c>
      <c r="U3" s="32">
        <v>0.84899999999999998</v>
      </c>
      <c r="V3" s="32">
        <f>L3*T3*(1-U3)</f>
        <v>0.55884499926604014</v>
      </c>
    </row>
    <row r="4" spans="1:22" x14ac:dyDescent="0.25">
      <c r="A4" s="30">
        <v>31</v>
      </c>
      <c r="B4" s="30">
        <v>54</v>
      </c>
      <c r="C4" s="30" t="s">
        <v>307</v>
      </c>
      <c r="D4" s="30"/>
      <c r="E4" s="30">
        <v>9113</v>
      </c>
      <c r="F4" s="30">
        <v>9114</v>
      </c>
      <c r="G4" s="30">
        <v>9071</v>
      </c>
      <c r="H4" s="30">
        <v>2120</v>
      </c>
      <c r="I4" s="30">
        <v>2120</v>
      </c>
      <c r="J4" s="30" t="s">
        <v>151</v>
      </c>
      <c r="K4" s="30" t="s">
        <v>179</v>
      </c>
      <c r="L4" s="31">
        <v>18.411100000000001</v>
      </c>
      <c r="M4" s="30" t="s">
        <v>170</v>
      </c>
      <c r="N4" s="30" t="s">
        <v>171</v>
      </c>
      <c r="O4" s="30">
        <v>27</v>
      </c>
      <c r="P4" s="30">
        <v>22</v>
      </c>
      <c r="Q4" s="30" t="s">
        <v>237</v>
      </c>
      <c r="R4" s="30" t="s">
        <v>238</v>
      </c>
      <c r="S4" s="30" t="s">
        <v>239</v>
      </c>
      <c r="T4" s="32">
        <v>0.61701700000000004</v>
      </c>
      <c r="U4" s="32">
        <v>0.84899999999999998</v>
      </c>
      <c r="V4" s="32">
        <f>L4*T4*(1-U4)</f>
        <v>1.7153542149937007</v>
      </c>
    </row>
    <row r="5" spans="1:22" x14ac:dyDescent="0.25">
      <c r="A5" s="30">
        <v>31</v>
      </c>
      <c r="B5" s="30">
        <v>54</v>
      </c>
      <c r="C5" s="30" t="s">
        <v>307</v>
      </c>
      <c r="D5" s="30"/>
      <c r="E5" s="30">
        <v>19643</v>
      </c>
      <c r="F5" s="30">
        <v>19645</v>
      </c>
      <c r="G5" s="30">
        <v>19584</v>
      </c>
      <c r="H5" s="30">
        <v>4410</v>
      </c>
      <c r="I5" s="30">
        <v>4410</v>
      </c>
      <c r="J5" s="30" t="s">
        <v>151</v>
      </c>
      <c r="K5" s="30" t="s">
        <v>179</v>
      </c>
      <c r="L5" s="31">
        <v>1.92614</v>
      </c>
      <c r="M5" s="30" t="s">
        <v>170</v>
      </c>
      <c r="N5" s="30" t="s">
        <v>171</v>
      </c>
      <c r="O5" s="30">
        <v>8</v>
      </c>
      <c r="P5" s="30">
        <v>40</v>
      </c>
      <c r="Q5" s="30" t="s">
        <v>250</v>
      </c>
      <c r="R5" s="30" t="s">
        <v>257</v>
      </c>
      <c r="S5" s="30" t="s">
        <v>257</v>
      </c>
      <c r="T5" s="32">
        <v>0.101843</v>
      </c>
      <c r="U5" s="32">
        <v>0.84899999999999998</v>
      </c>
      <c r="V5" s="32">
        <f>L5*T5*(1-U5)</f>
        <v>2.9620745279020002E-2</v>
      </c>
    </row>
    <row r="6" spans="1:22" x14ac:dyDescent="0.25">
      <c r="A6" s="30">
        <v>31</v>
      </c>
      <c r="B6" s="30">
        <v>54</v>
      </c>
      <c r="C6" s="30" t="s">
        <v>307</v>
      </c>
      <c r="D6" s="30"/>
      <c r="E6" s="30">
        <v>33587</v>
      </c>
      <c r="F6" s="30">
        <v>33588</v>
      </c>
      <c r="G6" s="30">
        <v>33516</v>
      </c>
      <c r="H6" s="30">
        <v>6300</v>
      </c>
      <c r="I6" s="30">
        <v>6300</v>
      </c>
      <c r="J6" s="30" t="s">
        <v>151</v>
      </c>
      <c r="K6" s="30" t="s">
        <v>179</v>
      </c>
      <c r="L6" s="31">
        <v>5.1626199999999997E-3</v>
      </c>
      <c r="M6" s="30" t="s">
        <v>170</v>
      </c>
      <c r="N6" s="30" t="s">
        <v>171</v>
      </c>
      <c r="O6" s="30">
        <v>15</v>
      </c>
      <c r="P6" s="30">
        <v>60</v>
      </c>
      <c r="Q6" s="30" t="s">
        <v>265</v>
      </c>
      <c r="R6" s="30" t="s">
        <v>270</v>
      </c>
      <c r="S6" s="30" t="s">
        <v>270</v>
      </c>
      <c r="T6" s="32">
        <v>0.75712800000000002</v>
      </c>
      <c r="U6" s="32">
        <v>0.84899999999999998</v>
      </c>
      <c r="V6" s="32">
        <f>L6*T6*(1-U6)</f>
        <v>5.9022338745936002E-4</v>
      </c>
    </row>
    <row r="7" spans="1:22" x14ac:dyDescent="0.25">
      <c r="L7" s="31">
        <f>SUM(L2:L6)</f>
        <v>22.59381642</v>
      </c>
      <c r="V7" s="32">
        <f>SUM(V2:V6)</f>
        <v>2.3078502853499061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"/>
  <sheetViews>
    <sheetView topLeftCell="G1" workbookViewId="0">
      <selection activeCell="V2" sqref="V2:V6"/>
    </sheetView>
  </sheetViews>
  <sheetFormatPr defaultRowHeight="15" x14ac:dyDescent="0.25"/>
  <cols>
    <col min="1" max="1" width="10.5703125" bestFit="1" customWidth="1"/>
    <col min="2" max="2" width="9.28515625" bestFit="1" customWidth="1"/>
    <col min="3" max="3" width="22.7109375" bestFit="1" customWidth="1"/>
    <col min="4" max="4" width="7.42578125" bestFit="1" customWidth="1"/>
    <col min="5" max="5" width="12.140625" bestFit="1" customWidth="1"/>
    <col min="6" max="7" width="11.28515625" bestFit="1" customWidth="1"/>
    <col min="8" max="8" width="13.5703125" bestFit="1" customWidth="1"/>
    <col min="9" max="9" width="8.7109375" bestFit="1" customWidth="1"/>
    <col min="10" max="10" width="16.7109375" bestFit="1" customWidth="1"/>
    <col min="11" max="11" width="18.7109375" bestFit="1" customWidth="1"/>
    <col min="12" max="12" width="13.7109375" bestFit="1" customWidth="1"/>
    <col min="13" max="13" width="12.7109375" bestFit="1" customWidth="1"/>
    <col min="14" max="14" width="17.7109375" bestFit="1" customWidth="1"/>
    <col min="15" max="15" width="10.85546875" bestFit="1" customWidth="1"/>
    <col min="16" max="16" width="10.5703125" bestFit="1" customWidth="1"/>
    <col min="17" max="17" width="14.28515625" bestFit="1" customWidth="1"/>
    <col min="18" max="18" width="39.5703125" bestFit="1" customWidth="1"/>
    <col min="19" max="19" width="26.5703125" bestFit="1" customWidth="1"/>
    <col min="20" max="20" width="8.85546875" bestFit="1" customWidth="1"/>
    <col min="21" max="21" width="10.28515625" bestFit="1" customWidth="1"/>
    <col min="22" max="22" width="8.5703125" bestFit="1" customWidth="1"/>
  </cols>
  <sheetData>
    <row r="1" spans="1:22" x14ac:dyDescent="0.25">
      <c r="A1" s="30" t="s">
        <v>297</v>
      </c>
      <c r="B1" s="30" t="s">
        <v>153</v>
      </c>
      <c r="C1" s="30" t="s">
        <v>298</v>
      </c>
      <c r="D1" s="30" t="s">
        <v>299</v>
      </c>
      <c r="E1" s="30" t="s">
        <v>300</v>
      </c>
      <c r="F1" s="30" t="s">
        <v>152</v>
      </c>
      <c r="G1" s="30" t="s">
        <v>301</v>
      </c>
      <c r="H1" s="30" t="s">
        <v>154</v>
      </c>
      <c r="I1" s="30" t="s">
        <v>155</v>
      </c>
      <c r="J1" s="30" t="s">
        <v>156</v>
      </c>
      <c r="K1" s="30" t="s">
        <v>157</v>
      </c>
      <c r="L1" s="31" t="s">
        <v>158</v>
      </c>
      <c r="M1" s="30" t="s">
        <v>159</v>
      </c>
      <c r="N1" s="30" t="s">
        <v>160</v>
      </c>
      <c r="O1" s="30" t="s">
        <v>161</v>
      </c>
      <c r="P1" s="30" t="s">
        <v>162</v>
      </c>
      <c r="Q1" s="30" t="s">
        <v>163</v>
      </c>
      <c r="R1" s="30" t="s">
        <v>164</v>
      </c>
      <c r="S1" s="30" t="s">
        <v>165</v>
      </c>
      <c r="T1" s="32" t="s">
        <v>166</v>
      </c>
      <c r="U1" s="32" t="s">
        <v>167</v>
      </c>
      <c r="V1" s="32" t="s">
        <v>168</v>
      </c>
    </row>
    <row r="2" spans="1:22" x14ac:dyDescent="0.25">
      <c r="A2" s="30">
        <v>32</v>
      </c>
      <c r="B2" s="30">
        <v>55</v>
      </c>
      <c r="C2" s="30" t="s">
        <v>309</v>
      </c>
      <c r="D2" s="30"/>
      <c r="E2" s="30">
        <v>2797</v>
      </c>
      <c r="F2" s="30">
        <v>2798</v>
      </c>
      <c r="G2" s="30">
        <v>2726</v>
      </c>
      <c r="H2" s="30">
        <v>1210</v>
      </c>
      <c r="I2" s="30">
        <v>1210</v>
      </c>
      <c r="J2" s="30" t="s">
        <v>151</v>
      </c>
      <c r="K2" s="30" t="s">
        <v>179</v>
      </c>
      <c r="L2" s="31">
        <v>2.3810099999999998</v>
      </c>
      <c r="M2" s="30" t="s">
        <v>170</v>
      </c>
      <c r="N2" s="30" t="s">
        <v>171</v>
      </c>
      <c r="O2" s="30">
        <v>19</v>
      </c>
      <c r="P2" s="30">
        <v>10</v>
      </c>
      <c r="Q2" s="30" t="s">
        <v>172</v>
      </c>
      <c r="R2" s="30" t="s">
        <v>195</v>
      </c>
      <c r="S2" s="30" t="s">
        <v>196</v>
      </c>
      <c r="T2" s="32">
        <v>0.60924900000000004</v>
      </c>
      <c r="U2" s="32">
        <v>0.84899999999999998</v>
      </c>
      <c r="V2" s="32">
        <f>L2*T2*(1-U2)</f>
        <v>0.21904482218499002</v>
      </c>
    </row>
    <row r="3" spans="1:22" x14ac:dyDescent="0.25">
      <c r="A3" s="30">
        <v>32</v>
      </c>
      <c r="B3" s="30">
        <v>55</v>
      </c>
      <c r="C3" s="30" t="s">
        <v>309</v>
      </c>
      <c r="D3" s="30"/>
      <c r="E3" s="30">
        <v>3647</v>
      </c>
      <c r="F3" s="30">
        <v>3652</v>
      </c>
      <c r="G3" s="30">
        <v>3599</v>
      </c>
      <c r="H3" s="30">
        <v>1330</v>
      </c>
      <c r="I3" s="30">
        <v>1330</v>
      </c>
      <c r="J3" s="30" t="s">
        <v>151</v>
      </c>
      <c r="K3" s="30" t="s">
        <v>179</v>
      </c>
      <c r="L3" s="31">
        <v>0.213139</v>
      </c>
      <c r="M3" s="30" t="s">
        <v>170</v>
      </c>
      <c r="N3" s="30" t="s">
        <v>171</v>
      </c>
      <c r="O3" s="30">
        <v>21</v>
      </c>
      <c r="P3" s="30">
        <v>10</v>
      </c>
      <c r="Q3" s="30" t="s">
        <v>172</v>
      </c>
      <c r="R3" s="30" t="s">
        <v>198</v>
      </c>
      <c r="S3" s="30" t="s">
        <v>199</v>
      </c>
      <c r="T3" s="32">
        <v>1.2503169999999999</v>
      </c>
      <c r="U3" s="32">
        <v>0.84899999999999998</v>
      </c>
      <c r="V3" s="32">
        <f>L3*T3*(1-U3)</f>
        <v>4.0240188574512996E-2</v>
      </c>
    </row>
    <row r="4" spans="1:22" x14ac:dyDescent="0.25">
      <c r="A4" s="30">
        <v>32</v>
      </c>
      <c r="B4" s="30">
        <v>55</v>
      </c>
      <c r="C4" s="30" t="s">
        <v>309</v>
      </c>
      <c r="D4" s="30"/>
      <c r="E4" s="30">
        <v>14025</v>
      </c>
      <c r="F4" s="30">
        <v>14026</v>
      </c>
      <c r="G4" s="30">
        <v>14026</v>
      </c>
      <c r="H4" s="30">
        <v>3100</v>
      </c>
      <c r="I4" s="30">
        <v>3100</v>
      </c>
      <c r="J4" s="30" t="s">
        <v>151</v>
      </c>
      <c r="K4" s="30" t="s">
        <v>179</v>
      </c>
      <c r="L4" s="31">
        <v>1.9618199999999999</v>
      </c>
      <c r="M4" s="30" t="s">
        <v>170</v>
      </c>
      <c r="N4" s="30" t="s">
        <v>171</v>
      </c>
      <c r="O4" s="30">
        <v>5</v>
      </c>
      <c r="P4" s="30">
        <v>30</v>
      </c>
      <c r="Q4" s="30" t="s">
        <v>243</v>
      </c>
      <c r="R4" s="30" t="s">
        <v>244</v>
      </c>
      <c r="S4" s="30" t="s">
        <v>223</v>
      </c>
      <c r="T4" s="32">
        <v>9.3119999999999994E-2</v>
      </c>
      <c r="U4" s="32">
        <v>0.84899999999999998</v>
      </c>
      <c r="V4" s="32">
        <f>L4*T4*(1-U4)</f>
        <v>2.75853864384E-2</v>
      </c>
    </row>
    <row r="5" spans="1:22" x14ac:dyDescent="0.25">
      <c r="A5" s="30">
        <v>32</v>
      </c>
      <c r="B5" s="30">
        <v>55</v>
      </c>
      <c r="C5" s="30" t="s">
        <v>309</v>
      </c>
      <c r="D5" s="30"/>
      <c r="E5" s="30">
        <v>17712</v>
      </c>
      <c r="F5" s="30">
        <v>17713</v>
      </c>
      <c r="G5" s="30">
        <v>17713</v>
      </c>
      <c r="H5" s="30">
        <v>4200</v>
      </c>
      <c r="I5" s="30">
        <v>4200</v>
      </c>
      <c r="J5" s="30" t="s">
        <v>151</v>
      </c>
      <c r="K5" s="30" t="s">
        <v>179</v>
      </c>
      <c r="L5" s="31">
        <v>3.0235799999999999</v>
      </c>
      <c r="M5" s="30" t="s">
        <v>170</v>
      </c>
      <c r="N5" s="30" t="s">
        <v>171</v>
      </c>
      <c r="O5" s="30">
        <v>7</v>
      </c>
      <c r="P5" s="30">
        <v>40</v>
      </c>
      <c r="Q5" s="30" t="s">
        <v>250</v>
      </c>
      <c r="R5" s="30" t="s">
        <v>253</v>
      </c>
      <c r="S5" s="30" t="s">
        <v>252</v>
      </c>
      <c r="T5" s="32">
        <v>0.115981</v>
      </c>
      <c r="U5" s="32">
        <v>0.84899999999999998</v>
      </c>
      <c r="V5" s="32">
        <f>L5*T5*(1-U5)</f>
        <v>5.2952352628980008E-2</v>
      </c>
    </row>
    <row r="6" spans="1:22" x14ac:dyDescent="0.25">
      <c r="L6" s="31">
        <f>SUM(L2:L5)</f>
        <v>7.5795489999999992</v>
      </c>
      <c r="V6" s="32">
        <f>SUM(V2:V5)</f>
        <v>0.33982274982688299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"/>
  <sheetViews>
    <sheetView topLeftCell="G1" workbookViewId="0">
      <selection activeCell="V2" sqref="V2:V10"/>
    </sheetView>
  </sheetViews>
  <sheetFormatPr defaultRowHeight="15" x14ac:dyDescent="0.25"/>
  <cols>
    <col min="1" max="1" width="10.5703125" bestFit="1" customWidth="1"/>
    <col min="2" max="2" width="9.28515625" bestFit="1" customWidth="1"/>
    <col min="3" max="3" width="22.42578125" bestFit="1" customWidth="1"/>
    <col min="4" max="4" width="7.42578125" bestFit="1" customWidth="1"/>
    <col min="5" max="5" width="12.140625" bestFit="1" customWidth="1"/>
    <col min="6" max="7" width="11.28515625" bestFit="1" customWidth="1"/>
    <col min="8" max="8" width="13.5703125" bestFit="1" customWidth="1"/>
    <col min="9" max="9" width="8.7109375" bestFit="1" customWidth="1"/>
    <col min="10" max="10" width="16.7109375" bestFit="1" customWidth="1"/>
    <col min="11" max="11" width="18.7109375" bestFit="1" customWidth="1"/>
    <col min="12" max="12" width="13.7109375" bestFit="1" customWidth="1"/>
    <col min="13" max="13" width="12.7109375" bestFit="1" customWidth="1"/>
    <col min="14" max="14" width="17.7109375" bestFit="1" customWidth="1"/>
    <col min="15" max="15" width="10.85546875" bestFit="1" customWidth="1"/>
    <col min="16" max="16" width="10.5703125" bestFit="1" customWidth="1"/>
    <col min="17" max="17" width="16.5703125" bestFit="1" customWidth="1"/>
    <col min="18" max="18" width="31.28515625" bestFit="1" customWidth="1"/>
    <col min="19" max="19" width="23.7109375" bestFit="1" customWidth="1"/>
    <col min="20" max="20" width="8.85546875" bestFit="1" customWidth="1"/>
    <col min="21" max="21" width="10.28515625" bestFit="1" customWidth="1"/>
    <col min="22" max="22" width="8.5703125" bestFit="1" customWidth="1"/>
  </cols>
  <sheetData>
    <row r="1" spans="1:22" x14ac:dyDescent="0.25">
      <c r="A1" s="30" t="s">
        <v>297</v>
      </c>
      <c r="B1" s="30" t="s">
        <v>153</v>
      </c>
      <c r="C1" s="30" t="s">
        <v>298</v>
      </c>
      <c r="D1" s="30" t="s">
        <v>299</v>
      </c>
      <c r="E1" s="30" t="s">
        <v>300</v>
      </c>
      <c r="F1" s="30" t="s">
        <v>152</v>
      </c>
      <c r="G1" s="30" t="s">
        <v>301</v>
      </c>
      <c r="H1" s="30" t="s">
        <v>154</v>
      </c>
      <c r="I1" s="30" t="s">
        <v>155</v>
      </c>
      <c r="J1" s="30" t="s">
        <v>156</v>
      </c>
      <c r="K1" s="30" t="s">
        <v>157</v>
      </c>
      <c r="L1" s="31" t="s">
        <v>158</v>
      </c>
      <c r="M1" s="30" t="s">
        <v>159</v>
      </c>
      <c r="N1" s="30" t="s">
        <v>160</v>
      </c>
      <c r="O1" s="30" t="s">
        <v>161</v>
      </c>
      <c r="P1" s="30" t="s">
        <v>162</v>
      </c>
      <c r="Q1" s="30" t="s">
        <v>163</v>
      </c>
      <c r="R1" s="30" t="s">
        <v>164</v>
      </c>
      <c r="S1" s="30" t="s">
        <v>165</v>
      </c>
      <c r="T1" s="32" t="s">
        <v>166</v>
      </c>
      <c r="U1" s="32" t="s">
        <v>167</v>
      </c>
      <c r="V1" s="32" t="s">
        <v>168</v>
      </c>
    </row>
    <row r="2" spans="1:22" x14ac:dyDescent="0.25">
      <c r="A2" s="30">
        <v>33</v>
      </c>
      <c r="B2" s="30">
        <v>56</v>
      </c>
      <c r="C2" s="30" t="s">
        <v>308</v>
      </c>
      <c r="D2" s="30"/>
      <c r="E2" s="30">
        <v>3647</v>
      </c>
      <c r="F2" s="30">
        <v>3652</v>
      </c>
      <c r="G2" s="30">
        <v>3599</v>
      </c>
      <c r="H2" s="30">
        <v>1330</v>
      </c>
      <c r="I2" s="30">
        <v>1330</v>
      </c>
      <c r="J2" s="30" t="s">
        <v>151</v>
      </c>
      <c r="K2" s="30" t="s">
        <v>179</v>
      </c>
      <c r="L2" s="31">
        <v>0.24895200000000001</v>
      </c>
      <c r="M2" s="30" t="s">
        <v>170</v>
      </c>
      <c r="N2" s="30" t="s">
        <v>171</v>
      </c>
      <c r="O2" s="30">
        <v>21</v>
      </c>
      <c r="P2" s="30">
        <v>10</v>
      </c>
      <c r="Q2" s="30" t="s">
        <v>172</v>
      </c>
      <c r="R2" s="30" t="s">
        <v>198</v>
      </c>
      <c r="S2" s="30" t="s">
        <v>199</v>
      </c>
      <c r="T2" s="32">
        <v>1.2503169999999999</v>
      </c>
      <c r="U2" s="32">
        <v>0.84899999999999998</v>
      </c>
      <c r="V2" s="32">
        <f t="shared" ref="V2:V9" si="0">L2*T2*(1-U2)</f>
        <v>4.7001606585384006E-2</v>
      </c>
    </row>
    <row r="3" spans="1:22" x14ac:dyDescent="0.25">
      <c r="A3" s="30">
        <v>33</v>
      </c>
      <c r="B3" s="30">
        <v>56</v>
      </c>
      <c r="C3" s="30" t="s">
        <v>308</v>
      </c>
      <c r="D3" s="30"/>
      <c r="E3" s="30">
        <v>4250</v>
      </c>
      <c r="F3" s="30">
        <v>4255</v>
      </c>
      <c r="G3" s="30">
        <v>4212</v>
      </c>
      <c r="H3" s="30">
        <v>1400</v>
      </c>
      <c r="I3" s="30">
        <v>1400</v>
      </c>
      <c r="J3" s="30" t="s">
        <v>151</v>
      </c>
      <c r="K3" s="30" t="s">
        <v>179</v>
      </c>
      <c r="L3" s="31">
        <v>0.923732</v>
      </c>
      <c r="M3" s="30" t="s">
        <v>170</v>
      </c>
      <c r="N3" s="30" t="s">
        <v>171</v>
      </c>
      <c r="O3" s="30">
        <v>3</v>
      </c>
      <c r="P3" s="30">
        <v>10</v>
      </c>
      <c r="Q3" s="30" t="s">
        <v>172</v>
      </c>
      <c r="R3" s="30" t="s">
        <v>200</v>
      </c>
      <c r="S3" s="30" t="s">
        <v>200</v>
      </c>
      <c r="T3" s="32">
        <v>1.7750239999999999</v>
      </c>
      <c r="U3" s="32">
        <v>0.84899999999999998</v>
      </c>
      <c r="V3" s="32">
        <f t="shared" si="0"/>
        <v>0.24758661690476805</v>
      </c>
    </row>
    <row r="4" spans="1:22" x14ac:dyDescent="0.25">
      <c r="A4" s="30">
        <v>33</v>
      </c>
      <c r="B4" s="30">
        <v>56</v>
      </c>
      <c r="C4" s="30" t="s">
        <v>308</v>
      </c>
      <c r="D4" s="30"/>
      <c r="E4" s="30">
        <v>5463</v>
      </c>
      <c r="F4" s="30">
        <v>5464</v>
      </c>
      <c r="G4" s="30">
        <v>5386</v>
      </c>
      <c r="H4" s="30">
        <v>1820</v>
      </c>
      <c r="I4" s="30">
        <v>1820</v>
      </c>
      <c r="J4" s="30" t="s">
        <v>151</v>
      </c>
      <c r="K4" s="30" t="s">
        <v>179</v>
      </c>
      <c r="L4" s="31">
        <v>0.44034800000000002</v>
      </c>
      <c r="M4" s="30" t="s">
        <v>170</v>
      </c>
      <c r="N4" s="30" t="s">
        <v>171</v>
      </c>
      <c r="O4" s="30">
        <v>23</v>
      </c>
      <c r="P4" s="30">
        <v>10</v>
      </c>
      <c r="Q4" s="30" t="s">
        <v>172</v>
      </c>
      <c r="R4" s="30" t="s">
        <v>232</v>
      </c>
      <c r="S4" s="30" t="s">
        <v>215</v>
      </c>
      <c r="T4" s="32">
        <v>1.167327</v>
      </c>
      <c r="U4" s="32">
        <v>0.84899999999999998</v>
      </c>
      <c r="V4" s="32">
        <f t="shared" si="0"/>
        <v>7.7618546579196021E-2</v>
      </c>
    </row>
    <row r="5" spans="1:22" x14ac:dyDescent="0.25">
      <c r="A5" s="30">
        <v>33</v>
      </c>
      <c r="B5" s="30">
        <v>56</v>
      </c>
      <c r="C5" s="30" t="s">
        <v>308</v>
      </c>
      <c r="D5" s="30"/>
      <c r="E5" s="30">
        <v>5906</v>
      </c>
      <c r="F5" s="30">
        <v>5907</v>
      </c>
      <c r="G5" s="30">
        <v>5841</v>
      </c>
      <c r="H5" s="30">
        <v>1900</v>
      </c>
      <c r="I5" s="30">
        <v>1900</v>
      </c>
      <c r="J5" s="30" t="s">
        <v>151</v>
      </c>
      <c r="K5" s="30" t="s">
        <v>179</v>
      </c>
      <c r="L5" s="31">
        <v>0.92730000000000001</v>
      </c>
      <c r="M5" s="30" t="s">
        <v>170</v>
      </c>
      <c r="N5" s="30" t="s">
        <v>171</v>
      </c>
      <c r="O5" s="30">
        <v>70</v>
      </c>
      <c r="P5" s="30">
        <v>10</v>
      </c>
      <c r="Q5" s="30" t="s">
        <v>172</v>
      </c>
      <c r="R5" s="30" t="s">
        <v>227</v>
      </c>
      <c r="S5" s="30" t="s">
        <v>228</v>
      </c>
      <c r="T5" s="32">
        <v>0.19295699999999999</v>
      </c>
      <c r="U5" s="32">
        <v>0.84899999999999998</v>
      </c>
      <c r="V5" s="32">
        <f t="shared" si="0"/>
        <v>2.7018282941100005E-2</v>
      </c>
    </row>
    <row r="6" spans="1:22" x14ac:dyDescent="0.25">
      <c r="A6" s="30">
        <v>33</v>
      </c>
      <c r="B6" s="30">
        <v>56</v>
      </c>
      <c r="C6" s="30" t="s">
        <v>308</v>
      </c>
      <c r="D6" s="30"/>
      <c r="E6" s="30">
        <v>13035</v>
      </c>
      <c r="F6" s="30">
        <v>13049</v>
      </c>
      <c r="G6" s="30">
        <v>13015</v>
      </c>
      <c r="H6" s="30">
        <v>2240</v>
      </c>
      <c r="I6" s="30">
        <v>2240</v>
      </c>
      <c r="J6" s="30" t="s">
        <v>151</v>
      </c>
      <c r="K6" s="30" t="s">
        <v>179</v>
      </c>
      <c r="L6" s="31">
        <v>1.48926</v>
      </c>
      <c r="M6" s="30" t="s">
        <v>170</v>
      </c>
      <c r="N6" s="30" t="s">
        <v>171</v>
      </c>
      <c r="O6" s="30">
        <v>30</v>
      </c>
      <c r="P6" s="30">
        <v>28</v>
      </c>
      <c r="Q6" s="30" t="s">
        <v>242</v>
      </c>
      <c r="R6" s="30" t="s">
        <v>247</v>
      </c>
      <c r="S6" s="30" t="s">
        <v>246</v>
      </c>
      <c r="T6" s="32">
        <v>3.0392130000000002</v>
      </c>
      <c r="U6" s="32">
        <v>0.84899999999999998</v>
      </c>
      <c r="V6" s="32">
        <f t="shared" si="0"/>
        <v>0.68345293120938022</v>
      </c>
    </row>
    <row r="7" spans="1:22" x14ac:dyDescent="0.25">
      <c r="A7" s="30">
        <v>33</v>
      </c>
      <c r="B7" s="30">
        <v>56</v>
      </c>
      <c r="C7" s="30" t="s">
        <v>308</v>
      </c>
      <c r="D7" s="30"/>
      <c r="E7" s="30">
        <v>17712</v>
      </c>
      <c r="F7" s="30">
        <v>17713</v>
      </c>
      <c r="G7" s="30">
        <v>17713</v>
      </c>
      <c r="H7" s="30">
        <v>4200</v>
      </c>
      <c r="I7" s="30">
        <v>4200</v>
      </c>
      <c r="J7" s="30" t="s">
        <v>151</v>
      </c>
      <c r="K7" s="30" t="s">
        <v>179</v>
      </c>
      <c r="L7" s="31">
        <v>0.33354400000000001</v>
      </c>
      <c r="M7" s="30" t="s">
        <v>170</v>
      </c>
      <c r="N7" s="30" t="s">
        <v>171</v>
      </c>
      <c r="O7" s="30">
        <v>7</v>
      </c>
      <c r="P7" s="30">
        <v>40</v>
      </c>
      <c r="Q7" s="30" t="s">
        <v>250</v>
      </c>
      <c r="R7" s="30" t="s">
        <v>253</v>
      </c>
      <c r="S7" s="30" t="s">
        <v>252</v>
      </c>
      <c r="T7" s="32">
        <v>0.115981</v>
      </c>
      <c r="U7" s="32">
        <v>0.84899999999999998</v>
      </c>
      <c r="V7" s="32">
        <f t="shared" si="0"/>
        <v>5.8413997662640016E-3</v>
      </c>
    </row>
    <row r="8" spans="1:22" x14ac:dyDescent="0.25">
      <c r="A8" s="30">
        <v>33</v>
      </c>
      <c r="B8" s="30">
        <v>56</v>
      </c>
      <c r="C8" s="30" t="s">
        <v>308</v>
      </c>
      <c r="D8" s="30"/>
      <c r="E8" s="30">
        <v>19764</v>
      </c>
      <c r="F8" s="30">
        <v>19767</v>
      </c>
      <c r="G8" s="30">
        <v>19717</v>
      </c>
      <c r="H8" s="30">
        <v>4430</v>
      </c>
      <c r="I8" s="30">
        <v>4430</v>
      </c>
      <c r="J8" s="30" t="s">
        <v>151</v>
      </c>
      <c r="K8" s="30" t="s">
        <v>179</v>
      </c>
      <c r="L8" s="31">
        <v>0.34159899999999999</v>
      </c>
      <c r="M8" s="30" t="s">
        <v>170</v>
      </c>
      <c r="N8" s="30" t="s">
        <v>171</v>
      </c>
      <c r="O8" s="30">
        <v>8</v>
      </c>
      <c r="P8" s="30">
        <v>40</v>
      </c>
      <c r="Q8" s="30" t="s">
        <v>250</v>
      </c>
      <c r="R8" s="30" t="s">
        <v>258</v>
      </c>
      <c r="S8" s="30" t="s">
        <v>257</v>
      </c>
      <c r="T8" s="32">
        <v>0.101843</v>
      </c>
      <c r="U8" s="32">
        <v>0.84899999999999998</v>
      </c>
      <c r="V8" s="32">
        <f t="shared" si="0"/>
        <v>5.2532095105070004E-3</v>
      </c>
    </row>
    <row r="9" spans="1:22" x14ac:dyDescent="0.25">
      <c r="A9" s="30">
        <v>33</v>
      </c>
      <c r="B9" s="30">
        <v>56</v>
      </c>
      <c r="C9" s="30" t="s">
        <v>308</v>
      </c>
      <c r="D9" s="30"/>
      <c r="E9" s="30">
        <v>33581</v>
      </c>
      <c r="F9" s="30">
        <v>33582</v>
      </c>
      <c r="G9" s="30">
        <v>33510</v>
      </c>
      <c r="H9" s="30">
        <v>6300</v>
      </c>
      <c r="I9" s="30">
        <v>6300</v>
      </c>
      <c r="J9" s="30" t="s">
        <v>151</v>
      </c>
      <c r="K9" s="30" t="s">
        <v>179</v>
      </c>
      <c r="L9" s="31">
        <v>0.369369</v>
      </c>
      <c r="M9" s="30" t="s">
        <v>170</v>
      </c>
      <c r="N9" s="30" t="s">
        <v>171</v>
      </c>
      <c r="O9" s="30">
        <v>15</v>
      </c>
      <c r="P9" s="30">
        <v>60</v>
      </c>
      <c r="Q9" s="30" t="s">
        <v>265</v>
      </c>
      <c r="R9" s="30" t="s">
        <v>270</v>
      </c>
      <c r="S9" s="30" t="s">
        <v>270</v>
      </c>
      <c r="T9" s="32">
        <v>0.75712800000000002</v>
      </c>
      <c r="U9" s="32">
        <v>0.84899999999999998</v>
      </c>
      <c r="V9" s="32">
        <f t="shared" si="0"/>
        <v>4.2228601447032013E-2</v>
      </c>
    </row>
    <row r="10" spans="1:22" x14ac:dyDescent="0.25">
      <c r="L10" s="31">
        <f>SUM(L2:L9)</f>
        <v>5.0741039999999993</v>
      </c>
      <c r="V10" s="32">
        <f>SUM(V2:V9)</f>
        <v>1.1360011949436313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topLeftCell="H1" workbookViewId="0">
      <selection activeCell="V2" sqref="V2:V22"/>
    </sheetView>
  </sheetViews>
  <sheetFormatPr defaultRowHeight="15" x14ac:dyDescent="0.25"/>
  <cols>
    <col min="1" max="1" width="10.5703125" bestFit="1" customWidth="1"/>
    <col min="2" max="2" width="9.28515625" bestFit="1" customWidth="1"/>
    <col min="3" max="3" width="12.140625" bestFit="1" customWidth="1"/>
    <col min="4" max="4" width="7.42578125" bestFit="1" customWidth="1"/>
    <col min="5" max="5" width="12.140625" bestFit="1" customWidth="1"/>
    <col min="6" max="7" width="11.28515625" bestFit="1" customWidth="1"/>
    <col min="8" max="8" width="13.5703125" bestFit="1" customWidth="1"/>
    <col min="9" max="9" width="8.7109375" bestFit="1" customWidth="1"/>
    <col min="10" max="10" width="16.7109375" bestFit="1" customWidth="1"/>
    <col min="11" max="11" width="14.42578125" bestFit="1" customWidth="1"/>
    <col min="12" max="12" width="14.7109375" bestFit="1" customWidth="1"/>
    <col min="13" max="13" width="12.7109375" bestFit="1" customWidth="1"/>
    <col min="14" max="14" width="17.7109375" bestFit="1" customWidth="1"/>
    <col min="15" max="15" width="10.85546875" bestFit="1" customWidth="1"/>
    <col min="16" max="16" width="10.5703125" bestFit="1" customWidth="1"/>
    <col min="17" max="17" width="16.85546875" bestFit="1" customWidth="1"/>
    <col min="18" max="18" width="39.5703125" bestFit="1" customWidth="1"/>
    <col min="19" max="19" width="26.5703125" bestFit="1" customWidth="1"/>
    <col min="20" max="20" width="8.85546875" bestFit="1" customWidth="1"/>
    <col min="21" max="21" width="10.28515625" bestFit="1" customWidth="1"/>
    <col min="22" max="22" width="8.5703125" bestFit="1" customWidth="1"/>
  </cols>
  <sheetData>
    <row r="1" spans="1:22" x14ac:dyDescent="0.25">
      <c r="A1" s="30" t="s">
        <v>297</v>
      </c>
      <c r="B1" s="30" t="s">
        <v>153</v>
      </c>
      <c r="C1" s="30" t="s">
        <v>298</v>
      </c>
      <c r="D1" s="30" t="s">
        <v>299</v>
      </c>
      <c r="E1" s="30" t="s">
        <v>300</v>
      </c>
      <c r="F1" s="30" t="s">
        <v>152</v>
      </c>
      <c r="G1" s="30" t="s">
        <v>301</v>
      </c>
      <c r="H1" s="30" t="s">
        <v>154</v>
      </c>
      <c r="I1" s="30" t="s">
        <v>155</v>
      </c>
      <c r="J1" s="30" t="s">
        <v>156</v>
      </c>
      <c r="K1" s="30" t="s">
        <v>157</v>
      </c>
      <c r="L1" s="31" t="s">
        <v>158</v>
      </c>
      <c r="M1" s="30" t="s">
        <v>159</v>
      </c>
      <c r="N1" s="30" t="s">
        <v>160</v>
      </c>
      <c r="O1" s="30" t="s">
        <v>161</v>
      </c>
      <c r="P1" s="30" t="s">
        <v>162</v>
      </c>
      <c r="Q1" s="30" t="s">
        <v>163</v>
      </c>
      <c r="R1" s="30" t="s">
        <v>164</v>
      </c>
      <c r="S1" s="30" t="s">
        <v>165</v>
      </c>
      <c r="T1" s="32" t="s">
        <v>166</v>
      </c>
      <c r="U1" s="32" t="s">
        <v>167</v>
      </c>
      <c r="V1" s="32" t="s">
        <v>168</v>
      </c>
    </row>
    <row r="2" spans="1:22" x14ac:dyDescent="0.25">
      <c r="A2" s="30">
        <v>9</v>
      </c>
      <c r="B2" s="30">
        <v>18</v>
      </c>
      <c r="C2" s="30" t="s">
        <v>310</v>
      </c>
      <c r="D2" s="30"/>
      <c r="E2" s="30">
        <v>14250</v>
      </c>
      <c r="F2" s="30">
        <v>14251</v>
      </c>
      <c r="G2" s="30">
        <v>14251</v>
      </c>
      <c r="H2" s="30">
        <v>3100</v>
      </c>
      <c r="I2" s="30">
        <v>3100</v>
      </c>
      <c r="J2" s="30" t="s">
        <v>151</v>
      </c>
      <c r="K2" s="30" t="s">
        <v>183</v>
      </c>
      <c r="L2" s="31">
        <v>4.12636</v>
      </c>
      <c r="M2" s="30" t="s">
        <v>170</v>
      </c>
      <c r="N2" s="30" t="s">
        <v>171</v>
      </c>
      <c r="O2" s="30">
        <v>5</v>
      </c>
      <c r="P2" s="30">
        <v>30</v>
      </c>
      <c r="Q2" s="30" t="s">
        <v>243</v>
      </c>
      <c r="R2" s="30" t="s">
        <v>244</v>
      </c>
      <c r="S2" s="30" t="s">
        <v>223</v>
      </c>
      <c r="T2" s="32">
        <v>9.3119999999999994E-2</v>
      </c>
      <c r="U2" s="32">
        <v>0.84899999999999998</v>
      </c>
      <c r="V2" s="32">
        <f t="shared" ref="V2:V21" si="0">L2*T2*(1-U2)</f>
        <v>5.8021243123200006E-2</v>
      </c>
    </row>
    <row r="3" spans="1:22" x14ac:dyDescent="0.25">
      <c r="A3" s="30">
        <v>9</v>
      </c>
      <c r="B3" s="30">
        <v>18</v>
      </c>
      <c r="C3" s="30" t="s">
        <v>310</v>
      </c>
      <c r="D3" s="30"/>
      <c r="E3" s="30">
        <v>18227</v>
      </c>
      <c r="F3" s="30">
        <v>18229</v>
      </c>
      <c r="G3" s="30">
        <v>18229</v>
      </c>
      <c r="H3" s="30">
        <v>4270</v>
      </c>
      <c r="I3" s="30">
        <v>4270</v>
      </c>
      <c r="J3" s="30" t="s">
        <v>151</v>
      </c>
      <c r="K3" s="30" t="s">
        <v>183</v>
      </c>
      <c r="L3" s="31">
        <v>1.83532E-2</v>
      </c>
      <c r="M3" s="30" t="s">
        <v>170</v>
      </c>
      <c r="N3" s="30" t="s">
        <v>171</v>
      </c>
      <c r="O3" s="30">
        <v>6</v>
      </c>
      <c r="P3" s="30">
        <v>40</v>
      </c>
      <c r="Q3" s="30" t="s">
        <v>250</v>
      </c>
      <c r="R3" s="30" t="s">
        <v>255</v>
      </c>
      <c r="S3" s="30" t="s">
        <v>254</v>
      </c>
      <c r="T3" s="32">
        <v>0.113398</v>
      </c>
      <c r="U3" s="32">
        <v>0.84899999999999998</v>
      </c>
      <c r="V3" s="32">
        <f t="shared" si="0"/>
        <v>3.1426364221360007E-4</v>
      </c>
    </row>
    <row r="4" spans="1:22" x14ac:dyDescent="0.25">
      <c r="A4" s="30">
        <v>9</v>
      </c>
      <c r="B4" s="30">
        <v>18</v>
      </c>
      <c r="C4" s="30" t="s">
        <v>310</v>
      </c>
      <c r="D4" s="30"/>
      <c r="E4" s="30">
        <v>32507</v>
      </c>
      <c r="F4" s="30">
        <v>32508</v>
      </c>
      <c r="G4" s="30">
        <v>32486</v>
      </c>
      <c r="H4" s="30">
        <v>6240</v>
      </c>
      <c r="I4" s="30">
        <v>6240</v>
      </c>
      <c r="J4" s="30" t="s">
        <v>151</v>
      </c>
      <c r="K4" s="30" t="s">
        <v>183</v>
      </c>
      <c r="L4" s="31">
        <v>3.7106500000000001E-2</v>
      </c>
      <c r="M4" s="30" t="s">
        <v>170</v>
      </c>
      <c r="N4" s="30" t="s">
        <v>171</v>
      </c>
      <c r="O4" s="30">
        <v>15</v>
      </c>
      <c r="P4" s="30">
        <v>60</v>
      </c>
      <c r="Q4" s="30" t="s">
        <v>265</v>
      </c>
      <c r="R4" s="30" t="s">
        <v>275</v>
      </c>
      <c r="S4" s="30" t="s">
        <v>270</v>
      </c>
      <c r="T4" s="32">
        <v>0.75712800000000002</v>
      </c>
      <c r="U4" s="32">
        <v>0.84899999999999998</v>
      </c>
      <c r="V4" s="32">
        <f t="shared" si="0"/>
        <v>4.2422498899320005E-3</v>
      </c>
    </row>
    <row r="5" spans="1:22" x14ac:dyDescent="0.25">
      <c r="A5" s="30">
        <v>9</v>
      </c>
      <c r="B5" s="30">
        <v>18</v>
      </c>
      <c r="C5" s="30" t="s">
        <v>310</v>
      </c>
      <c r="D5" s="30"/>
      <c r="E5" s="30">
        <v>52774</v>
      </c>
      <c r="F5" s="30">
        <v>52779</v>
      </c>
      <c r="G5" s="30">
        <v>52745</v>
      </c>
      <c r="H5" s="30">
        <v>8140</v>
      </c>
      <c r="I5" s="30">
        <v>8140</v>
      </c>
      <c r="J5" s="30" t="s">
        <v>151</v>
      </c>
      <c r="K5" s="30" t="s">
        <v>183</v>
      </c>
      <c r="L5" s="31">
        <v>0.75200800000000001</v>
      </c>
      <c r="M5" s="30" t="s">
        <v>170</v>
      </c>
      <c r="N5" s="30" t="s">
        <v>171</v>
      </c>
      <c r="O5" s="30">
        <v>18</v>
      </c>
      <c r="P5" s="30">
        <v>10</v>
      </c>
      <c r="Q5" s="30" t="s">
        <v>172</v>
      </c>
      <c r="R5" s="30" t="s">
        <v>288</v>
      </c>
      <c r="S5" s="30" t="s">
        <v>285</v>
      </c>
      <c r="T5" s="32">
        <v>0.717032</v>
      </c>
      <c r="U5" s="32">
        <v>0.84899999999999998</v>
      </c>
      <c r="V5" s="32">
        <f t="shared" si="0"/>
        <v>8.1421283838656003E-2</v>
      </c>
    </row>
    <row r="6" spans="1:22" x14ac:dyDescent="0.25">
      <c r="A6" s="30">
        <v>8</v>
      </c>
      <c r="B6" s="30">
        <v>17</v>
      </c>
      <c r="C6" s="30" t="s">
        <v>311</v>
      </c>
      <c r="D6" s="30"/>
      <c r="E6" s="30">
        <v>3026</v>
      </c>
      <c r="F6" s="30">
        <v>3027</v>
      </c>
      <c r="G6" s="30">
        <v>2955</v>
      </c>
      <c r="H6" s="30">
        <v>1210</v>
      </c>
      <c r="I6" s="30">
        <v>1210</v>
      </c>
      <c r="J6" s="30" t="s">
        <v>151</v>
      </c>
      <c r="K6" s="30" t="s">
        <v>183</v>
      </c>
      <c r="L6" s="31">
        <v>1.6210199999999999E-3</v>
      </c>
      <c r="M6" s="30" t="s">
        <v>170</v>
      </c>
      <c r="N6" s="30" t="s">
        <v>171</v>
      </c>
      <c r="O6" s="30">
        <v>19</v>
      </c>
      <c r="P6" s="30">
        <v>10</v>
      </c>
      <c r="Q6" s="30" t="s">
        <v>172</v>
      </c>
      <c r="R6" s="30" t="s">
        <v>195</v>
      </c>
      <c r="S6" s="30" t="s">
        <v>196</v>
      </c>
      <c r="T6" s="32">
        <v>0.60924900000000004</v>
      </c>
      <c r="U6" s="32">
        <v>0.84899999999999998</v>
      </c>
      <c r="V6" s="32">
        <f t="shared" si="0"/>
        <v>1.4912832691098E-4</v>
      </c>
    </row>
    <row r="7" spans="1:22" x14ac:dyDescent="0.25">
      <c r="A7" s="30">
        <v>8</v>
      </c>
      <c r="B7" s="30">
        <v>17</v>
      </c>
      <c r="C7" s="30" t="s">
        <v>311</v>
      </c>
      <c r="D7" s="30"/>
      <c r="E7" s="30">
        <v>3442</v>
      </c>
      <c r="F7" s="30">
        <v>3443</v>
      </c>
      <c r="G7" s="30">
        <v>3380</v>
      </c>
      <c r="H7" s="30">
        <v>1310</v>
      </c>
      <c r="I7" s="30">
        <v>1310</v>
      </c>
      <c r="J7" s="30" t="s">
        <v>151</v>
      </c>
      <c r="K7" s="30" t="s">
        <v>183</v>
      </c>
      <c r="L7" s="31">
        <v>7.90247E-3</v>
      </c>
      <c r="M7" s="30" t="s">
        <v>170</v>
      </c>
      <c r="N7" s="30" t="s">
        <v>171</v>
      </c>
      <c r="O7" s="30">
        <v>20</v>
      </c>
      <c r="P7" s="30">
        <v>10</v>
      </c>
      <c r="Q7" s="30" t="s">
        <v>172</v>
      </c>
      <c r="R7" s="30" t="s">
        <v>207</v>
      </c>
      <c r="S7" s="30" t="s">
        <v>208</v>
      </c>
      <c r="T7" s="32">
        <v>0.81160900000000002</v>
      </c>
      <c r="U7" s="32">
        <v>0.84899999999999998</v>
      </c>
      <c r="V7" s="32">
        <f t="shared" si="0"/>
        <v>9.6847108190873017E-4</v>
      </c>
    </row>
    <row r="8" spans="1:22" x14ac:dyDescent="0.25">
      <c r="A8" s="30">
        <v>8</v>
      </c>
      <c r="B8" s="30">
        <v>17</v>
      </c>
      <c r="C8" s="30" t="s">
        <v>311</v>
      </c>
      <c r="D8" s="30"/>
      <c r="E8" s="30">
        <v>5186</v>
      </c>
      <c r="F8" s="30">
        <v>5216</v>
      </c>
      <c r="G8" s="30">
        <v>6102</v>
      </c>
      <c r="H8" s="30">
        <v>1900</v>
      </c>
      <c r="I8" s="30">
        <v>1900</v>
      </c>
      <c r="J8" s="30" t="s">
        <v>151</v>
      </c>
      <c r="K8" s="30" t="s">
        <v>183</v>
      </c>
      <c r="L8" s="31">
        <v>1.2985000000000001E-4</v>
      </c>
      <c r="M8" s="30" t="s">
        <v>170</v>
      </c>
      <c r="N8" s="30" t="s">
        <v>171</v>
      </c>
      <c r="O8" s="30">
        <v>70</v>
      </c>
      <c r="P8" s="30">
        <v>10</v>
      </c>
      <c r="Q8" s="30" t="s">
        <v>172</v>
      </c>
      <c r="R8" s="30" t="s">
        <v>227</v>
      </c>
      <c r="S8" s="30" t="s">
        <v>228</v>
      </c>
      <c r="T8" s="32">
        <v>0.19295699999999999</v>
      </c>
      <c r="U8" s="32">
        <v>0.84899999999999998</v>
      </c>
      <c r="V8" s="32">
        <f t="shared" si="0"/>
        <v>3.7833754339500006E-6</v>
      </c>
    </row>
    <row r="9" spans="1:22" x14ac:dyDescent="0.25">
      <c r="A9" s="30">
        <v>8</v>
      </c>
      <c r="B9" s="30">
        <v>17</v>
      </c>
      <c r="C9" s="30" t="s">
        <v>311</v>
      </c>
      <c r="D9" s="30"/>
      <c r="E9" s="30">
        <v>6147</v>
      </c>
      <c r="F9" s="30">
        <v>6148</v>
      </c>
      <c r="G9" s="30">
        <v>6104</v>
      </c>
      <c r="H9" s="30">
        <v>1900</v>
      </c>
      <c r="I9" s="30">
        <v>1900</v>
      </c>
      <c r="J9" s="30" t="s">
        <v>151</v>
      </c>
      <c r="K9" s="30" t="s">
        <v>183</v>
      </c>
      <c r="L9" s="31">
        <v>1.0534400000000001E-3</v>
      </c>
      <c r="M9" s="30" t="s">
        <v>170</v>
      </c>
      <c r="N9" s="30" t="s">
        <v>171</v>
      </c>
      <c r="O9" s="30">
        <v>70</v>
      </c>
      <c r="P9" s="30">
        <v>10</v>
      </c>
      <c r="Q9" s="30" t="s">
        <v>172</v>
      </c>
      <c r="R9" s="30" t="s">
        <v>227</v>
      </c>
      <c r="S9" s="30" t="s">
        <v>228</v>
      </c>
      <c r="T9" s="32">
        <v>0.19295699999999999</v>
      </c>
      <c r="U9" s="32">
        <v>0.84899999999999998</v>
      </c>
      <c r="V9" s="32">
        <f t="shared" si="0"/>
        <v>3.0693561934080003E-5</v>
      </c>
    </row>
    <row r="10" spans="1:22" x14ac:dyDescent="0.25">
      <c r="A10" s="30">
        <v>8</v>
      </c>
      <c r="B10" s="30">
        <v>17</v>
      </c>
      <c r="C10" s="30" t="s">
        <v>311</v>
      </c>
      <c r="D10" s="30"/>
      <c r="E10" s="30">
        <v>14250</v>
      </c>
      <c r="F10" s="30">
        <v>14251</v>
      </c>
      <c r="G10" s="30">
        <v>14251</v>
      </c>
      <c r="H10" s="30">
        <v>3100</v>
      </c>
      <c r="I10" s="30">
        <v>3100</v>
      </c>
      <c r="J10" s="30" t="s">
        <v>151</v>
      </c>
      <c r="K10" s="30" t="s">
        <v>183</v>
      </c>
      <c r="L10" s="31">
        <v>11.022399999999999</v>
      </c>
      <c r="M10" s="30" t="s">
        <v>170</v>
      </c>
      <c r="N10" s="30" t="s">
        <v>171</v>
      </c>
      <c r="O10" s="30">
        <v>5</v>
      </c>
      <c r="P10" s="30">
        <v>30</v>
      </c>
      <c r="Q10" s="30" t="s">
        <v>243</v>
      </c>
      <c r="R10" s="30" t="s">
        <v>244</v>
      </c>
      <c r="S10" s="30" t="s">
        <v>223</v>
      </c>
      <c r="T10" s="32">
        <v>9.3119999999999994E-2</v>
      </c>
      <c r="U10" s="32">
        <v>0.84899999999999998</v>
      </c>
      <c r="V10" s="32">
        <f t="shared" si="0"/>
        <v>0.154987289088</v>
      </c>
    </row>
    <row r="11" spans="1:22" x14ac:dyDescent="0.25">
      <c r="A11" s="30">
        <v>8</v>
      </c>
      <c r="B11" s="30">
        <v>17</v>
      </c>
      <c r="C11" s="30" t="s">
        <v>311</v>
      </c>
      <c r="D11" s="30"/>
      <c r="E11" s="30">
        <v>17918</v>
      </c>
      <c r="F11" s="30">
        <v>17919</v>
      </c>
      <c r="G11" s="30">
        <v>17919</v>
      </c>
      <c r="H11" s="30">
        <v>4200</v>
      </c>
      <c r="I11" s="30">
        <v>4200</v>
      </c>
      <c r="J11" s="30" t="s">
        <v>151</v>
      </c>
      <c r="K11" s="30" t="s">
        <v>183</v>
      </c>
      <c r="L11" s="31">
        <v>8.2388600000000002E-4</v>
      </c>
      <c r="M11" s="30" t="s">
        <v>170</v>
      </c>
      <c r="N11" s="30" t="s">
        <v>171</v>
      </c>
      <c r="O11" s="30">
        <v>7</v>
      </c>
      <c r="P11" s="30">
        <v>40</v>
      </c>
      <c r="Q11" s="30" t="s">
        <v>250</v>
      </c>
      <c r="R11" s="30" t="s">
        <v>253</v>
      </c>
      <c r="S11" s="30" t="s">
        <v>252</v>
      </c>
      <c r="T11" s="32">
        <v>0.115981</v>
      </c>
      <c r="U11" s="32">
        <v>0.84899999999999998</v>
      </c>
      <c r="V11" s="32">
        <f t="shared" si="0"/>
        <v>1.4428823447066003E-5</v>
      </c>
    </row>
    <row r="12" spans="1:22" x14ac:dyDescent="0.25">
      <c r="A12" s="30">
        <v>8</v>
      </c>
      <c r="B12" s="30">
        <v>17</v>
      </c>
      <c r="C12" s="30" t="s">
        <v>311</v>
      </c>
      <c r="D12" s="30"/>
      <c r="E12" s="30">
        <v>18224</v>
      </c>
      <c r="F12" s="30">
        <v>18226</v>
      </c>
      <c r="G12" s="30">
        <v>18226</v>
      </c>
      <c r="H12" s="30">
        <v>4270</v>
      </c>
      <c r="I12" s="30">
        <v>4270</v>
      </c>
      <c r="J12" s="30" t="s">
        <v>151</v>
      </c>
      <c r="K12" s="30" t="s">
        <v>183</v>
      </c>
      <c r="L12" s="31">
        <v>9.9098199999999997E-2</v>
      </c>
      <c r="M12" s="30" t="s">
        <v>170</v>
      </c>
      <c r="N12" s="30" t="s">
        <v>171</v>
      </c>
      <c r="O12" s="30">
        <v>6</v>
      </c>
      <c r="P12" s="30">
        <v>40</v>
      </c>
      <c r="Q12" s="30" t="s">
        <v>250</v>
      </c>
      <c r="R12" s="30" t="s">
        <v>255</v>
      </c>
      <c r="S12" s="30" t="s">
        <v>254</v>
      </c>
      <c r="T12" s="32">
        <v>0.113398</v>
      </c>
      <c r="U12" s="32">
        <v>0.84899999999999998</v>
      </c>
      <c r="V12" s="32">
        <f t="shared" si="0"/>
        <v>1.6968681902236004E-3</v>
      </c>
    </row>
    <row r="13" spans="1:22" x14ac:dyDescent="0.25">
      <c r="A13" s="30">
        <v>8</v>
      </c>
      <c r="B13" s="30">
        <v>17</v>
      </c>
      <c r="C13" s="30" t="s">
        <v>311</v>
      </c>
      <c r="D13" s="30"/>
      <c r="E13" s="30">
        <v>18226</v>
      </c>
      <c r="F13" s="30">
        <v>18228</v>
      </c>
      <c r="G13" s="30">
        <v>18228</v>
      </c>
      <c r="H13" s="30">
        <v>4270</v>
      </c>
      <c r="I13" s="30">
        <v>4270</v>
      </c>
      <c r="J13" s="30" t="s">
        <v>151</v>
      </c>
      <c r="K13" s="30" t="s">
        <v>183</v>
      </c>
      <c r="L13" s="31">
        <v>6.1577800000000002E-2</v>
      </c>
      <c r="M13" s="30" t="s">
        <v>170</v>
      </c>
      <c r="N13" s="30" t="s">
        <v>171</v>
      </c>
      <c r="O13" s="30">
        <v>6</v>
      </c>
      <c r="P13" s="30">
        <v>40</v>
      </c>
      <c r="Q13" s="30" t="s">
        <v>250</v>
      </c>
      <c r="R13" s="30" t="s">
        <v>255</v>
      </c>
      <c r="S13" s="30" t="s">
        <v>254</v>
      </c>
      <c r="T13" s="32">
        <v>0.113398</v>
      </c>
      <c r="U13" s="32">
        <v>0.84899999999999998</v>
      </c>
      <c r="V13" s="32">
        <f t="shared" si="0"/>
        <v>1.0544027040244003E-3</v>
      </c>
    </row>
    <row r="14" spans="1:22" x14ac:dyDescent="0.25">
      <c r="A14" s="30">
        <v>8</v>
      </c>
      <c r="B14" s="30">
        <v>17</v>
      </c>
      <c r="C14" s="30" t="s">
        <v>311</v>
      </c>
      <c r="D14" s="30"/>
      <c r="E14" s="30">
        <v>30260</v>
      </c>
      <c r="F14" s="30">
        <v>30261</v>
      </c>
      <c r="G14" s="30">
        <v>30261</v>
      </c>
      <c r="H14" s="30">
        <v>6210</v>
      </c>
      <c r="I14" s="30">
        <v>6210</v>
      </c>
      <c r="J14" s="30" t="s">
        <v>151</v>
      </c>
      <c r="K14" s="30" t="s">
        <v>183</v>
      </c>
      <c r="L14" s="31">
        <v>9.5603800000000003E-3</v>
      </c>
      <c r="M14" s="30" t="s">
        <v>170</v>
      </c>
      <c r="N14" s="30" t="s">
        <v>171</v>
      </c>
      <c r="O14" s="30">
        <v>14</v>
      </c>
      <c r="P14" s="30">
        <v>60</v>
      </c>
      <c r="Q14" s="30" t="s">
        <v>265</v>
      </c>
      <c r="R14" s="30" t="s">
        <v>269</v>
      </c>
      <c r="S14" s="30" t="s">
        <v>269</v>
      </c>
      <c r="T14" s="32">
        <v>0.44770799999999999</v>
      </c>
      <c r="U14" s="32">
        <v>0.84899999999999998</v>
      </c>
      <c r="V14" s="32">
        <f t="shared" si="0"/>
        <v>6.4631904996504015E-4</v>
      </c>
    </row>
    <row r="15" spans="1:22" x14ac:dyDescent="0.25">
      <c r="A15" s="30">
        <v>8</v>
      </c>
      <c r="B15" s="30">
        <v>17</v>
      </c>
      <c r="C15" s="30" t="s">
        <v>311</v>
      </c>
      <c r="D15" s="30"/>
      <c r="E15" s="30">
        <v>32328</v>
      </c>
      <c r="F15" s="30">
        <v>32329</v>
      </c>
      <c r="G15" s="30">
        <v>32307</v>
      </c>
      <c r="H15" s="30">
        <v>6216</v>
      </c>
      <c r="I15" s="30">
        <v>6216</v>
      </c>
      <c r="J15" s="30" t="s">
        <v>151</v>
      </c>
      <c r="K15" s="30" t="s">
        <v>183</v>
      </c>
      <c r="L15" s="31">
        <v>5.4396799999999997E-3</v>
      </c>
      <c r="M15" s="30" t="s">
        <v>170</v>
      </c>
      <c r="N15" s="30" t="s">
        <v>171</v>
      </c>
      <c r="O15" s="30">
        <v>16</v>
      </c>
      <c r="P15" s="30">
        <v>60</v>
      </c>
      <c r="Q15" s="30" t="s">
        <v>265</v>
      </c>
      <c r="R15" s="30" t="s">
        <v>273</v>
      </c>
      <c r="S15" s="30" t="s">
        <v>272</v>
      </c>
      <c r="T15" s="32">
        <v>0.78656000000000004</v>
      </c>
      <c r="U15" s="32">
        <v>0.84899999999999998</v>
      </c>
      <c r="V15" s="32">
        <f t="shared" si="0"/>
        <v>6.4607383982080008E-4</v>
      </c>
    </row>
    <row r="16" spans="1:22" x14ac:dyDescent="0.25">
      <c r="A16" s="30">
        <v>8</v>
      </c>
      <c r="B16" s="30">
        <v>17</v>
      </c>
      <c r="C16" s="30" t="s">
        <v>311</v>
      </c>
      <c r="D16" s="30"/>
      <c r="E16" s="30">
        <v>32330</v>
      </c>
      <c r="F16" s="30">
        <v>32331</v>
      </c>
      <c r="G16" s="30">
        <v>32309</v>
      </c>
      <c r="H16" s="30">
        <v>6216</v>
      </c>
      <c r="I16" s="30">
        <v>6216</v>
      </c>
      <c r="J16" s="30" t="s">
        <v>151</v>
      </c>
      <c r="K16" s="30" t="s">
        <v>183</v>
      </c>
      <c r="L16" s="31">
        <v>2.8517500000000001E-2</v>
      </c>
      <c r="M16" s="30" t="s">
        <v>170</v>
      </c>
      <c r="N16" s="30" t="s">
        <v>171</v>
      </c>
      <c r="O16" s="30">
        <v>16</v>
      </c>
      <c r="P16" s="30">
        <v>60</v>
      </c>
      <c r="Q16" s="30" t="s">
        <v>265</v>
      </c>
      <c r="R16" s="30" t="s">
        <v>273</v>
      </c>
      <c r="S16" s="30" t="s">
        <v>272</v>
      </c>
      <c r="T16" s="32">
        <v>0.78656000000000004</v>
      </c>
      <c r="U16" s="32">
        <v>0.84899999999999998</v>
      </c>
      <c r="V16" s="32">
        <f t="shared" si="0"/>
        <v>3.3870394448000008E-3</v>
      </c>
    </row>
    <row r="17" spans="1:22" x14ac:dyDescent="0.25">
      <c r="A17" s="30">
        <v>8</v>
      </c>
      <c r="B17" s="30">
        <v>17</v>
      </c>
      <c r="C17" s="30" t="s">
        <v>311</v>
      </c>
      <c r="D17" s="30"/>
      <c r="E17" s="30">
        <v>32507</v>
      </c>
      <c r="F17" s="30">
        <v>32508</v>
      </c>
      <c r="G17" s="30">
        <v>32486</v>
      </c>
      <c r="H17" s="30">
        <v>6240</v>
      </c>
      <c r="I17" s="30">
        <v>6240</v>
      </c>
      <c r="J17" s="30" t="s">
        <v>151</v>
      </c>
      <c r="K17" s="30" t="s">
        <v>183</v>
      </c>
      <c r="L17" s="31">
        <v>0.121211</v>
      </c>
      <c r="M17" s="30" t="s">
        <v>170</v>
      </c>
      <c r="N17" s="30" t="s">
        <v>171</v>
      </c>
      <c r="O17" s="30">
        <v>15</v>
      </c>
      <c r="P17" s="30">
        <v>60</v>
      </c>
      <c r="Q17" s="30" t="s">
        <v>265</v>
      </c>
      <c r="R17" s="30" t="s">
        <v>275</v>
      </c>
      <c r="S17" s="30" t="s">
        <v>270</v>
      </c>
      <c r="T17" s="32">
        <v>0.75712800000000002</v>
      </c>
      <c r="U17" s="32">
        <v>0.84899999999999998</v>
      </c>
      <c r="V17" s="32">
        <f t="shared" si="0"/>
        <v>1.3857608543208003E-2</v>
      </c>
    </row>
    <row r="18" spans="1:22" x14ac:dyDescent="0.25">
      <c r="A18" s="30">
        <v>10</v>
      </c>
      <c r="B18" s="30">
        <v>19</v>
      </c>
      <c r="C18" s="30" t="s">
        <v>312</v>
      </c>
      <c r="D18" s="30"/>
      <c r="E18" s="30">
        <v>3361</v>
      </c>
      <c r="F18" s="30">
        <v>3362</v>
      </c>
      <c r="G18" s="30">
        <v>3299</v>
      </c>
      <c r="H18" s="30">
        <v>1290</v>
      </c>
      <c r="I18" s="30">
        <v>1290</v>
      </c>
      <c r="J18" s="30" t="s">
        <v>151</v>
      </c>
      <c r="K18" s="30" t="s">
        <v>183</v>
      </c>
      <c r="L18" s="31">
        <v>0.246369</v>
      </c>
      <c r="M18" s="30" t="s">
        <v>170</v>
      </c>
      <c r="N18" s="30" t="s">
        <v>171</v>
      </c>
      <c r="O18" s="30">
        <v>19</v>
      </c>
      <c r="P18" s="30">
        <v>10</v>
      </c>
      <c r="Q18" s="30" t="s">
        <v>172</v>
      </c>
      <c r="R18" s="30" t="s">
        <v>206</v>
      </c>
      <c r="S18" s="30" t="s">
        <v>196</v>
      </c>
      <c r="T18" s="32">
        <v>0.60924900000000004</v>
      </c>
      <c r="U18" s="32">
        <v>0.84899999999999998</v>
      </c>
      <c r="V18" s="32">
        <f t="shared" si="0"/>
        <v>2.2665110099031004E-2</v>
      </c>
    </row>
    <row r="19" spans="1:22" x14ac:dyDescent="0.25">
      <c r="A19" s="30">
        <v>10</v>
      </c>
      <c r="B19" s="30">
        <v>19</v>
      </c>
      <c r="C19" s="30" t="s">
        <v>312</v>
      </c>
      <c r="D19" s="30"/>
      <c r="E19" s="30">
        <v>3440</v>
      </c>
      <c r="F19" s="30">
        <v>3441</v>
      </c>
      <c r="G19" s="30">
        <v>3378</v>
      </c>
      <c r="H19" s="30">
        <v>1310</v>
      </c>
      <c r="I19" s="30">
        <v>1310</v>
      </c>
      <c r="J19" s="30" t="s">
        <v>151</v>
      </c>
      <c r="K19" s="30" t="s">
        <v>183</v>
      </c>
      <c r="L19" s="31">
        <v>1.8203300000000001E-4</v>
      </c>
      <c r="M19" s="30" t="s">
        <v>170</v>
      </c>
      <c r="N19" s="30" t="s">
        <v>171</v>
      </c>
      <c r="O19" s="30">
        <v>20</v>
      </c>
      <c r="P19" s="30">
        <v>10</v>
      </c>
      <c r="Q19" s="30" t="s">
        <v>172</v>
      </c>
      <c r="R19" s="30" t="s">
        <v>207</v>
      </c>
      <c r="S19" s="30" t="s">
        <v>208</v>
      </c>
      <c r="T19" s="32">
        <v>0.81160900000000002</v>
      </c>
      <c r="U19" s="32">
        <v>0.84899999999999998</v>
      </c>
      <c r="V19" s="32">
        <f t="shared" si="0"/>
        <v>2.2308682785647005E-5</v>
      </c>
    </row>
    <row r="20" spans="1:22" x14ac:dyDescent="0.25">
      <c r="A20" s="30">
        <v>10</v>
      </c>
      <c r="B20" s="30">
        <v>19</v>
      </c>
      <c r="C20" s="30" t="s">
        <v>312</v>
      </c>
      <c r="D20" s="30"/>
      <c r="E20" s="30">
        <v>7886</v>
      </c>
      <c r="F20" s="30">
        <v>7887</v>
      </c>
      <c r="G20" s="30">
        <v>7813</v>
      </c>
      <c r="H20" s="30">
        <v>2110</v>
      </c>
      <c r="I20" s="30">
        <v>2110</v>
      </c>
      <c r="J20" s="30" t="s">
        <v>151</v>
      </c>
      <c r="K20" s="30" t="s">
        <v>183</v>
      </c>
      <c r="L20" s="31">
        <v>0.44430500000000001</v>
      </c>
      <c r="M20" s="30" t="s">
        <v>170</v>
      </c>
      <c r="N20" s="30" t="s">
        <v>171</v>
      </c>
      <c r="O20" s="30">
        <v>26</v>
      </c>
      <c r="P20" s="30">
        <v>21</v>
      </c>
      <c r="Q20" s="30" t="s">
        <v>229</v>
      </c>
      <c r="R20" s="30" t="s">
        <v>230</v>
      </c>
      <c r="S20" s="30" t="s">
        <v>229</v>
      </c>
      <c r="T20" s="32">
        <v>1.671602</v>
      </c>
      <c r="U20" s="32">
        <v>0.84899999999999998</v>
      </c>
      <c r="V20" s="32">
        <f t="shared" si="0"/>
        <v>0.11214787011811002</v>
      </c>
    </row>
    <row r="21" spans="1:22" x14ac:dyDescent="0.25">
      <c r="A21" s="30">
        <v>10</v>
      </c>
      <c r="B21" s="30">
        <v>19</v>
      </c>
      <c r="C21" s="30" t="s">
        <v>312</v>
      </c>
      <c r="D21" s="30"/>
      <c r="E21" s="30">
        <v>14250</v>
      </c>
      <c r="F21" s="30">
        <v>14251</v>
      </c>
      <c r="G21" s="30">
        <v>14251</v>
      </c>
      <c r="H21" s="30">
        <v>3100</v>
      </c>
      <c r="I21" s="30">
        <v>3100</v>
      </c>
      <c r="J21" s="30" t="s">
        <v>151</v>
      </c>
      <c r="K21" s="30" t="s">
        <v>183</v>
      </c>
      <c r="L21" s="31">
        <v>5.5445200000000003</v>
      </c>
      <c r="M21" s="30" t="s">
        <v>170</v>
      </c>
      <c r="N21" s="30" t="s">
        <v>171</v>
      </c>
      <c r="O21" s="30">
        <v>5</v>
      </c>
      <c r="P21" s="30">
        <v>30</v>
      </c>
      <c r="Q21" s="30" t="s">
        <v>243</v>
      </c>
      <c r="R21" s="30" t="s">
        <v>244</v>
      </c>
      <c r="S21" s="30" t="s">
        <v>223</v>
      </c>
      <c r="T21" s="32">
        <v>9.3119999999999994E-2</v>
      </c>
      <c r="U21" s="32">
        <v>0.84899999999999998</v>
      </c>
      <c r="V21" s="32">
        <f t="shared" si="0"/>
        <v>7.7962161062400004E-2</v>
      </c>
    </row>
    <row r="22" spans="1:22" x14ac:dyDescent="0.25">
      <c r="L22" s="31">
        <f>SUM(L2:L21)</f>
        <v>22.528538958999995</v>
      </c>
      <c r="V22" s="32">
        <f>SUM(V2:V21)</f>
        <v>0.5342385964860048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2"/>
  <sheetViews>
    <sheetView topLeftCell="J1" workbookViewId="0">
      <pane ySplit="1" topLeftCell="A89" activePane="bottomLeft" state="frozen"/>
      <selection pane="bottomLeft" activeCell="V2" sqref="V2:V102"/>
    </sheetView>
  </sheetViews>
  <sheetFormatPr defaultRowHeight="15" x14ac:dyDescent="0.25"/>
  <cols>
    <col min="1" max="1" width="10.5703125" style="30" bestFit="1" customWidth="1"/>
    <col min="2" max="2" width="9.28515625" style="30" bestFit="1" customWidth="1"/>
    <col min="3" max="3" width="23.5703125" style="30" bestFit="1" customWidth="1"/>
    <col min="4" max="4" width="7.42578125" style="30" bestFit="1" customWidth="1"/>
    <col min="5" max="5" width="12.140625" style="30" bestFit="1" customWidth="1"/>
    <col min="6" max="7" width="11.28515625" style="30" bestFit="1" customWidth="1"/>
    <col min="8" max="8" width="13.5703125" style="30" bestFit="1" customWidth="1"/>
    <col min="9" max="9" width="8.7109375" style="30" bestFit="1" customWidth="1"/>
    <col min="10" max="10" width="16.7109375" style="30" bestFit="1" customWidth="1"/>
    <col min="11" max="11" width="24.5703125" style="30" bestFit="1" customWidth="1"/>
    <col min="12" max="12" width="15.7109375" style="31" bestFit="1" customWidth="1"/>
    <col min="13" max="13" width="12.7109375" style="30" bestFit="1" customWidth="1"/>
    <col min="14" max="14" width="17.7109375" style="30" bestFit="1" customWidth="1"/>
    <col min="15" max="15" width="10.85546875" style="30" bestFit="1" customWidth="1"/>
    <col min="16" max="16" width="10.5703125" style="30" bestFit="1" customWidth="1"/>
    <col min="17" max="17" width="29.85546875" style="30" bestFit="1" customWidth="1"/>
    <col min="18" max="18" width="44.28515625" style="30" bestFit="1" customWidth="1"/>
    <col min="19" max="19" width="26.5703125" style="30" bestFit="1" customWidth="1"/>
    <col min="20" max="20" width="8.85546875" style="32" bestFit="1" customWidth="1"/>
    <col min="21" max="21" width="10.28515625" style="32" bestFit="1" customWidth="1"/>
    <col min="22" max="22" width="9.5703125" style="32" bestFit="1" customWidth="1"/>
  </cols>
  <sheetData>
    <row r="1" spans="1:22" x14ac:dyDescent="0.25">
      <c r="A1" s="30" t="s">
        <v>297</v>
      </c>
      <c r="B1" s="30" t="s">
        <v>153</v>
      </c>
      <c r="C1" s="30" t="s">
        <v>298</v>
      </c>
      <c r="D1" s="30" t="s">
        <v>299</v>
      </c>
      <c r="E1" s="30" t="s">
        <v>300</v>
      </c>
      <c r="F1" s="30" t="s">
        <v>152</v>
      </c>
      <c r="G1" s="30" t="s">
        <v>301</v>
      </c>
      <c r="H1" s="30" t="s">
        <v>154</v>
      </c>
      <c r="I1" s="30" t="s">
        <v>155</v>
      </c>
      <c r="J1" s="30" t="s">
        <v>156</v>
      </c>
      <c r="K1" s="30" t="s">
        <v>157</v>
      </c>
      <c r="L1" s="31" t="s">
        <v>158</v>
      </c>
      <c r="M1" s="30" t="s">
        <v>159</v>
      </c>
      <c r="N1" s="30" t="s">
        <v>160</v>
      </c>
      <c r="O1" s="30" t="s">
        <v>161</v>
      </c>
      <c r="P1" s="30" t="s">
        <v>162</v>
      </c>
      <c r="Q1" s="30" t="s">
        <v>163</v>
      </c>
      <c r="R1" s="30" t="s">
        <v>164</v>
      </c>
      <c r="S1" s="30" t="s">
        <v>165</v>
      </c>
      <c r="T1" s="32" t="s">
        <v>166</v>
      </c>
      <c r="U1" s="32" t="s">
        <v>167</v>
      </c>
      <c r="V1" s="32" t="s">
        <v>168</v>
      </c>
    </row>
    <row r="2" spans="1:22" x14ac:dyDescent="0.25">
      <c r="A2" s="30">
        <v>21</v>
      </c>
      <c r="B2" s="30">
        <v>39</v>
      </c>
      <c r="C2" s="30" t="s">
        <v>313</v>
      </c>
      <c r="E2" s="30">
        <v>1368</v>
      </c>
      <c r="F2" s="30">
        <v>1369</v>
      </c>
      <c r="G2" s="30">
        <v>1319</v>
      </c>
      <c r="H2" s="30">
        <v>1110</v>
      </c>
      <c r="I2" s="30">
        <v>1110</v>
      </c>
      <c r="J2" s="30" t="s">
        <v>151</v>
      </c>
      <c r="K2" s="30" t="s">
        <v>169</v>
      </c>
      <c r="L2" s="31">
        <v>2.7019400000000002E-4</v>
      </c>
      <c r="M2" s="30" t="s">
        <v>170</v>
      </c>
      <c r="N2" s="30" t="s">
        <v>171</v>
      </c>
      <c r="O2" s="30">
        <v>2</v>
      </c>
      <c r="P2" s="30">
        <v>10</v>
      </c>
      <c r="Q2" s="30" t="s">
        <v>172</v>
      </c>
      <c r="R2" s="30" t="s">
        <v>173</v>
      </c>
      <c r="S2" s="30" t="s">
        <v>174</v>
      </c>
      <c r="T2" s="32">
        <v>0.48648799999999998</v>
      </c>
      <c r="U2" s="32">
        <v>0.84899999999999998</v>
      </c>
      <c r="V2" s="32">
        <f t="shared" ref="V2:V33" si="0">L2*T2*(1-U2)</f>
        <v>1.9848366939472002E-5</v>
      </c>
    </row>
    <row r="3" spans="1:22" x14ac:dyDescent="0.25">
      <c r="A3" s="30">
        <v>21</v>
      </c>
      <c r="B3" s="30">
        <v>39</v>
      </c>
      <c r="C3" s="30" t="s">
        <v>313</v>
      </c>
      <c r="E3" s="30">
        <v>1370</v>
      </c>
      <c r="F3" s="30">
        <v>1371</v>
      </c>
      <c r="G3" s="30">
        <v>1321</v>
      </c>
      <c r="H3" s="30">
        <v>1110</v>
      </c>
      <c r="I3" s="30">
        <v>1110</v>
      </c>
      <c r="J3" s="30" t="s">
        <v>151</v>
      </c>
      <c r="K3" s="30" t="s">
        <v>169</v>
      </c>
      <c r="L3" s="31">
        <v>102.771</v>
      </c>
      <c r="M3" s="30" t="s">
        <v>170</v>
      </c>
      <c r="N3" s="30" t="s">
        <v>171</v>
      </c>
      <c r="O3" s="30">
        <v>2</v>
      </c>
      <c r="P3" s="30">
        <v>10</v>
      </c>
      <c r="Q3" s="30" t="s">
        <v>172</v>
      </c>
      <c r="R3" s="30" t="s">
        <v>173</v>
      </c>
      <c r="S3" s="30" t="s">
        <v>174</v>
      </c>
      <c r="T3" s="32">
        <v>0.48648799999999998</v>
      </c>
      <c r="U3" s="32">
        <v>0.84899999999999998</v>
      </c>
      <c r="V3" s="32">
        <f t="shared" si="0"/>
        <v>7.5495255954480003</v>
      </c>
    </row>
    <row r="4" spans="1:22" x14ac:dyDescent="0.25">
      <c r="A4" s="30">
        <v>21</v>
      </c>
      <c r="B4" s="30">
        <v>39</v>
      </c>
      <c r="C4" s="30" t="s">
        <v>313</v>
      </c>
      <c r="E4" s="30">
        <v>1372</v>
      </c>
      <c r="F4" s="30">
        <v>1373</v>
      </c>
      <c r="G4" s="30">
        <v>1323</v>
      </c>
      <c r="H4" s="30">
        <v>1110</v>
      </c>
      <c r="I4" s="30">
        <v>1110</v>
      </c>
      <c r="J4" s="30" t="s">
        <v>151</v>
      </c>
      <c r="K4" s="30" t="s">
        <v>169</v>
      </c>
      <c r="L4" s="31">
        <v>133.36799999999999</v>
      </c>
      <c r="M4" s="30" t="s">
        <v>170</v>
      </c>
      <c r="N4" s="30" t="s">
        <v>171</v>
      </c>
      <c r="O4" s="30">
        <v>2</v>
      </c>
      <c r="P4" s="30">
        <v>10</v>
      </c>
      <c r="Q4" s="30" t="s">
        <v>172</v>
      </c>
      <c r="R4" s="30" t="s">
        <v>173</v>
      </c>
      <c r="S4" s="30" t="s">
        <v>174</v>
      </c>
      <c r="T4" s="32">
        <v>0.48648799999999998</v>
      </c>
      <c r="U4" s="32">
        <v>0.84899999999999998</v>
      </c>
      <c r="V4" s="32">
        <f t="shared" si="0"/>
        <v>9.7971716691840012</v>
      </c>
    </row>
    <row r="5" spans="1:22" x14ac:dyDescent="0.25">
      <c r="A5" s="30">
        <v>21</v>
      </c>
      <c r="B5" s="30">
        <v>39</v>
      </c>
      <c r="C5" s="30" t="s">
        <v>313</v>
      </c>
      <c r="E5" s="30">
        <v>2032</v>
      </c>
      <c r="F5" s="30">
        <v>2033</v>
      </c>
      <c r="G5" s="30">
        <v>2004</v>
      </c>
      <c r="H5" s="30">
        <v>1180</v>
      </c>
      <c r="I5" s="30">
        <v>1180</v>
      </c>
      <c r="J5" s="30" t="s">
        <v>151</v>
      </c>
      <c r="K5" s="30" t="s">
        <v>169</v>
      </c>
      <c r="L5" s="31">
        <v>22.429400000000001</v>
      </c>
      <c r="M5" s="30" t="s">
        <v>170</v>
      </c>
      <c r="N5" s="30" t="s">
        <v>171</v>
      </c>
      <c r="O5" s="30">
        <v>2</v>
      </c>
      <c r="P5" s="30">
        <v>10</v>
      </c>
      <c r="Q5" s="30" t="s">
        <v>172</v>
      </c>
      <c r="R5" s="30" t="s">
        <v>177</v>
      </c>
      <c r="S5" s="30" t="s">
        <v>174</v>
      </c>
      <c r="T5" s="32">
        <v>0.48648799999999998</v>
      </c>
      <c r="U5" s="32">
        <v>0.84899999999999998</v>
      </c>
      <c r="V5" s="32">
        <f t="shared" si="0"/>
        <v>1.6476567260272004</v>
      </c>
    </row>
    <row r="6" spans="1:22" x14ac:dyDescent="0.25">
      <c r="A6" s="30">
        <v>21</v>
      </c>
      <c r="B6" s="30">
        <v>39</v>
      </c>
      <c r="C6" s="30" t="s">
        <v>313</v>
      </c>
      <c r="E6" s="30">
        <v>2039</v>
      </c>
      <c r="F6" s="30">
        <v>2040</v>
      </c>
      <c r="G6" s="30">
        <v>2011</v>
      </c>
      <c r="H6" s="30">
        <v>1180</v>
      </c>
      <c r="I6" s="30">
        <v>1180</v>
      </c>
      <c r="J6" s="30" t="s">
        <v>151</v>
      </c>
      <c r="K6" s="30" t="s">
        <v>169</v>
      </c>
      <c r="L6" s="31">
        <v>0.86648499999999995</v>
      </c>
      <c r="M6" s="30" t="s">
        <v>170</v>
      </c>
      <c r="N6" s="30" t="s">
        <v>171</v>
      </c>
      <c r="O6" s="30">
        <v>2</v>
      </c>
      <c r="P6" s="30">
        <v>10</v>
      </c>
      <c r="Q6" s="30" t="s">
        <v>172</v>
      </c>
      <c r="R6" s="30" t="s">
        <v>177</v>
      </c>
      <c r="S6" s="30" t="s">
        <v>174</v>
      </c>
      <c r="T6" s="32">
        <v>0.48648799999999998</v>
      </c>
      <c r="U6" s="32">
        <v>0.84899999999999998</v>
      </c>
      <c r="V6" s="32">
        <f t="shared" si="0"/>
        <v>6.3651717756680007E-2</v>
      </c>
    </row>
    <row r="7" spans="1:22" x14ac:dyDescent="0.25">
      <c r="A7" s="30">
        <v>21</v>
      </c>
      <c r="B7" s="30">
        <v>39</v>
      </c>
      <c r="C7" s="30" t="s">
        <v>313</v>
      </c>
      <c r="E7" s="30">
        <v>2040</v>
      </c>
      <c r="F7" s="30">
        <v>2041</v>
      </c>
      <c r="G7" s="30">
        <v>2012</v>
      </c>
      <c r="H7" s="30">
        <v>1180</v>
      </c>
      <c r="I7" s="30">
        <v>1180</v>
      </c>
      <c r="J7" s="30" t="s">
        <v>151</v>
      </c>
      <c r="K7" s="30" t="s">
        <v>169</v>
      </c>
      <c r="L7" s="31">
        <v>4.8800100000000004</v>
      </c>
      <c r="M7" s="30" t="s">
        <v>170</v>
      </c>
      <c r="N7" s="30" t="s">
        <v>171</v>
      </c>
      <c r="O7" s="30">
        <v>2</v>
      </c>
      <c r="P7" s="30">
        <v>10</v>
      </c>
      <c r="Q7" s="30" t="s">
        <v>172</v>
      </c>
      <c r="R7" s="30" t="s">
        <v>177</v>
      </c>
      <c r="S7" s="30" t="s">
        <v>174</v>
      </c>
      <c r="T7" s="32">
        <v>0.48648799999999998</v>
      </c>
      <c r="U7" s="32">
        <v>0.84899999999999998</v>
      </c>
      <c r="V7" s="32">
        <f t="shared" si="0"/>
        <v>0.35848401203688002</v>
      </c>
    </row>
    <row r="8" spans="1:22" x14ac:dyDescent="0.25">
      <c r="A8" s="30">
        <v>21</v>
      </c>
      <c r="B8" s="30">
        <v>39</v>
      </c>
      <c r="C8" s="30" t="s">
        <v>313</v>
      </c>
      <c r="E8" s="30">
        <v>2041</v>
      </c>
      <c r="F8" s="30">
        <v>2042</v>
      </c>
      <c r="G8" s="30">
        <v>2013</v>
      </c>
      <c r="H8" s="30">
        <v>1180</v>
      </c>
      <c r="I8" s="30">
        <v>1180</v>
      </c>
      <c r="J8" s="30" t="s">
        <v>151</v>
      </c>
      <c r="K8" s="30" t="s">
        <v>169</v>
      </c>
      <c r="L8" s="31">
        <v>16.0883</v>
      </c>
      <c r="M8" s="30" t="s">
        <v>170</v>
      </c>
      <c r="N8" s="30" t="s">
        <v>171</v>
      </c>
      <c r="O8" s="30">
        <v>2</v>
      </c>
      <c r="P8" s="30">
        <v>10</v>
      </c>
      <c r="Q8" s="30" t="s">
        <v>172</v>
      </c>
      <c r="R8" s="30" t="s">
        <v>177</v>
      </c>
      <c r="S8" s="30" t="s">
        <v>174</v>
      </c>
      <c r="T8" s="32">
        <v>0.48648799999999998</v>
      </c>
      <c r="U8" s="32">
        <v>0.84899999999999998</v>
      </c>
      <c r="V8" s="32">
        <f t="shared" si="0"/>
        <v>1.1818414984504002</v>
      </c>
    </row>
    <row r="9" spans="1:22" x14ac:dyDescent="0.25">
      <c r="A9" s="30">
        <v>21</v>
      </c>
      <c r="B9" s="30">
        <v>39</v>
      </c>
      <c r="C9" s="30" t="s">
        <v>313</v>
      </c>
      <c r="E9" s="30">
        <v>2044</v>
      </c>
      <c r="F9" s="30">
        <v>2045</v>
      </c>
      <c r="G9" s="30">
        <v>2016</v>
      </c>
      <c r="H9" s="30">
        <v>1180</v>
      </c>
      <c r="I9" s="30">
        <v>1180</v>
      </c>
      <c r="J9" s="30" t="s">
        <v>151</v>
      </c>
      <c r="K9" s="30" t="s">
        <v>169</v>
      </c>
      <c r="L9" s="31">
        <v>7.7576299999999998</v>
      </c>
      <c r="M9" s="30" t="s">
        <v>170</v>
      </c>
      <c r="N9" s="30" t="s">
        <v>171</v>
      </c>
      <c r="O9" s="30">
        <v>2</v>
      </c>
      <c r="P9" s="30">
        <v>10</v>
      </c>
      <c r="Q9" s="30" t="s">
        <v>172</v>
      </c>
      <c r="R9" s="30" t="s">
        <v>177</v>
      </c>
      <c r="S9" s="30" t="s">
        <v>174</v>
      </c>
      <c r="T9" s="32">
        <v>0.48648799999999998</v>
      </c>
      <c r="U9" s="32">
        <v>0.84899999999999998</v>
      </c>
      <c r="V9" s="32">
        <f t="shared" si="0"/>
        <v>0.56987307941943999</v>
      </c>
    </row>
    <row r="10" spans="1:22" x14ac:dyDescent="0.25">
      <c r="A10" s="30">
        <v>21</v>
      </c>
      <c r="B10" s="30">
        <v>39</v>
      </c>
      <c r="C10" s="30" t="s">
        <v>313</v>
      </c>
      <c r="E10" s="30">
        <v>2051</v>
      </c>
      <c r="F10" s="30">
        <v>2052</v>
      </c>
      <c r="G10" s="30">
        <v>2023</v>
      </c>
      <c r="H10" s="30">
        <v>1180</v>
      </c>
      <c r="I10" s="30">
        <v>1180</v>
      </c>
      <c r="J10" s="30" t="s">
        <v>151</v>
      </c>
      <c r="K10" s="30" t="s">
        <v>169</v>
      </c>
      <c r="L10" s="31">
        <v>0.79730900000000005</v>
      </c>
      <c r="M10" s="30" t="s">
        <v>170</v>
      </c>
      <c r="N10" s="30" t="s">
        <v>171</v>
      </c>
      <c r="O10" s="30">
        <v>2</v>
      </c>
      <c r="P10" s="30">
        <v>10</v>
      </c>
      <c r="Q10" s="30" t="s">
        <v>172</v>
      </c>
      <c r="R10" s="30" t="s">
        <v>177</v>
      </c>
      <c r="S10" s="30" t="s">
        <v>174</v>
      </c>
      <c r="T10" s="32">
        <v>0.48648799999999998</v>
      </c>
      <c r="U10" s="32">
        <v>0.84899999999999998</v>
      </c>
      <c r="V10" s="32">
        <f t="shared" si="0"/>
        <v>5.8570070379592012E-2</v>
      </c>
    </row>
    <row r="11" spans="1:22" x14ac:dyDescent="0.25">
      <c r="A11" s="30">
        <v>21</v>
      </c>
      <c r="B11" s="30">
        <v>39</v>
      </c>
      <c r="C11" s="30" t="s">
        <v>313</v>
      </c>
      <c r="E11" s="30">
        <v>2266</v>
      </c>
      <c r="F11" s="30">
        <v>2267</v>
      </c>
      <c r="G11" s="30">
        <v>2248</v>
      </c>
      <c r="H11" s="30">
        <v>1180</v>
      </c>
      <c r="I11" s="30">
        <v>1180</v>
      </c>
      <c r="J11" s="30" t="s">
        <v>151</v>
      </c>
      <c r="K11" s="30" t="s">
        <v>175</v>
      </c>
      <c r="L11" s="31">
        <v>27.284400000000002</v>
      </c>
      <c r="M11" s="30" t="s">
        <v>170</v>
      </c>
      <c r="N11" s="30" t="s">
        <v>171</v>
      </c>
      <c r="O11" s="30">
        <v>2</v>
      </c>
      <c r="P11" s="30">
        <v>10</v>
      </c>
      <c r="Q11" s="30" t="s">
        <v>172</v>
      </c>
      <c r="R11" s="30" t="s">
        <v>177</v>
      </c>
      <c r="S11" s="30" t="s">
        <v>174</v>
      </c>
      <c r="T11" s="32">
        <v>0.48648799999999998</v>
      </c>
      <c r="U11" s="32">
        <v>0.84899999999999998</v>
      </c>
      <c r="V11" s="32">
        <f t="shared" si="0"/>
        <v>2.0043035112672003</v>
      </c>
    </row>
    <row r="12" spans="1:22" x14ac:dyDescent="0.25">
      <c r="A12" s="30">
        <v>21</v>
      </c>
      <c r="B12" s="30">
        <v>39</v>
      </c>
      <c r="C12" s="30" t="s">
        <v>313</v>
      </c>
      <c r="E12" s="30">
        <v>2628</v>
      </c>
      <c r="F12" s="30">
        <v>2629</v>
      </c>
      <c r="G12" s="30">
        <v>2620</v>
      </c>
      <c r="H12" s="30">
        <v>1210</v>
      </c>
      <c r="I12" s="30">
        <v>1210</v>
      </c>
      <c r="J12" s="30" t="s">
        <v>151</v>
      </c>
      <c r="K12" s="30" t="s">
        <v>169</v>
      </c>
      <c r="L12" s="31">
        <v>61.394399999999997</v>
      </c>
      <c r="M12" s="30" t="s">
        <v>170</v>
      </c>
      <c r="N12" s="30" t="s">
        <v>171</v>
      </c>
      <c r="O12" s="30">
        <v>19</v>
      </c>
      <c r="P12" s="30">
        <v>10</v>
      </c>
      <c r="Q12" s="30" t="s">
        <v>172</v>
      </c>
      <c r="R12" s="30" t="s">
        <v>195</v>
      </c>
      <c r="S12" s="30" t="s">
        <v>196</v>
      </c>
      <c r="T12" s="32">
        <v>0.60924900000000004</v>
      </c>
      <c r="U12" s="32">
        <v>0.84899999999999998</v>
      </c>
      <c r="V12" s="32">
        <f t="shared" si="0"/>
        <v>5.6480759976456003</v>
      </c>
    </row>
    <row r="13" spans="1:22" x14ac:dyDescent="0.25">
      <c r="A13" s="30">
        <v>21</v>
      </c>
      <c r="B13" s="30">
        <v>39</v>
      </c>
      <c r="C13" s="30" t="s">
        <v>313</v>
      </c>
      <c r="E13" s="30">
        <v>2632</v>
      </c>
      <c r="F13" s="30">
        <v>2633</v>
      </c>
      <c r="G13" s="30">
        <v>2624</v>
      </c>
      <c r="H13" s="30">
        <v>1210</v>
      </c>
      <c r="I13" s="30">
        <v>1210</v>
      </c>
      <c r="J13" s="30" t="s">
        <v>151</v>
      </c>
      <c r="K13" s="30" t="s">
        <v>169</v>
      </c>
      <c r="L13" s="31">
        <v>60.149000000000001</v>
      </c>
      <c r="M13" s="30" t="s">
        <v>170</v>
      </c>
      <c r="N13" s="30" t="s">
        <v>171</v>
      </c>
      <c r="O13" s="30">
        <v>19</v>
      </c>
      <c r="P13" s="30">
        <v>10</v>
      </c>
      <c r="Q13" s="30" t="s">
        <v>172</v>
      </c>
      <c r="R13" s="30" t="s">
        <v>195</v>
      </c>
      <c r="S13" s="30" t="s">
        <v>196</v>
      </c>
      <c r="T13" s="32">
        <v>0.60924900000000004</v>
      </c>
      <c r="U13" s="32">
        <v>0.84899999999999998</v>
      </c>
      <c r="V13" s="32">
        <f t="shared" si="0"/>
        <v>5.5335034332510009</v>
      </c>
    </row>
    <row r="14" spans="1:22" x14ac:dyDescent="0.25">
      <c r="A14" s="30">
        <v>21</v>
      </c>
      <c r="B14" s="30">
        <v>39</v>
      </c>
      <c r="C14" s="30" t="s">
        <v>313</v>
      </c>
      <c r="E14" s="30">
        <v>2635</v>
      </c>
      <c r="F14" s="30">
        <v>2636</v>
      </c>
      <c r="G14" s="30">
        <v>2627</v>
      </c>
      <c r="H14" s="30">
        <v>1210</v>
      </c>
      <c r="I14" s="30">
        <v>1210</v>
      </c>
      <c r="J14" s="30" t="s">
        <v>151</v>
      </c>
      <c r="K14" s="30" t="s">
        <v>169</v>
      </c>
      <c r="L14" s="31">
        <v>45.747100000000003</v>
      </c>
      <c r="M14" s="30" t="s">
        <v>170</v>
      </c>
      <c r="N14" s="30" t="s">
        <v>171</v>
      </c>
      <c r="O14" s="30">
        <v>19</v>
      </c>
      <c r="P14" s="30">
        <v>10</v>
      </c>
      <c r="Q14" s="30" t="s">
        <v>172</v>
      </c>
      <c r="R14" s="30" t="s">
        <v>195</v>
      </c>
      <c r="S14" s="30" t="s">
        <v>196</v>
      </c>
      <c r="T14" s="32">
        <v>0.60924900000000004</v>
      </c>
      <c r="U14" s="32">
        <v>0.84899999999999998</v>
      </c>
      <c r="V14" s="32">
        <f t="shared" si="0"/>
        <v>4.208577614112901</v>
      </c>
    </row>
    <row r="15" spans="1:22" x14ac:dyDescent="0.25">
      <c r="A15" s="30">
        <v>21</v>
      </c>
      <c r="B15" s="30">
        <v>39</v>
      </c>
      <c r="C15" s="30" t="s">
        <v>313</v>
      </c>
      <c r="E15" s="30">
        <v>2862</v>
      </c>
      <c r="F15" s="30">
        <v>2863</v>
      </c>
      <c r="G15" s="30">
        <v>2791</v>
      </c>
      <c r="H15" s="30">
        <v>1210</v>
      </c>
      <c r="I15" s="30">
        <v>1210</v>
      </c>
      <c r="J15" s="30" t="s">
        <v>151</v>
      </c>
      <c r="K15" s="30" t="s">
        <v>175</v>
      </c>
      <c r="L15" s="31">
        <v>7.2990199999999996</v>
      </c>
      <c r="M15" s="30" t="s">
        <v>170</v>
      </c>
      <c r="N15" s="30" t="s">
        <v>171</v>
      </c>
      <c r="O15" s="30">
        <v>19</v>
      </c>
      <c r="P15" s="30">
        <v>10</v>
      </c>
      <c r="Q15" s="30" t="s">
        <v>172</v>
      </c>
      <c r="R15" s="30" t="s">
        <v>195</v>
      </c>
      <c r="S15" s="30" t="s">
        <v>196</v>
      </c>
      <c r="T15" s="32">
        <v>0.60924900000000004</v>
      </c>
      <c r="U15" s="32">
        <v>0.84899999999999998</v>
      </c>
      <c r="V15" s="32">
        <f t="shared" si="0"/>
        <v>0.67148501603298005</v>
      </c>
    </row>
    <row r="16" spans="1:22" x14ac:dyDescent="0.25">
      <c r="A16" s="30">
        <v>21</v>
      </c>
      <c r="B16" s="30">
        <v>39</v>
      </c>
      <c r="C16" s="30" t="s">
        <v>313</v>
      </c>
      <c r="E16" s="30">
        <v>3265</v>
      </c>
      <c r="F16" s="30">
        <v>3273</v>
      </c>
      <c r="G16" s="30">
        <v>3210</v>
      </c>
      <c r="H16" s="30">
        <v>1290</v>
      </c>
      <c r="I16" s="30">
        <v>1290</v>
      </c>
      <c r="J16" s="30" t="s">
        <v>151</v>
      </c>
      <c r="K16" s="30" t="s">
        <v>169</v>
      </c>
      <c r="L16" s="31">
        <v>16.66</v>
      </c>
      <c r="M16" s="30" t="s">
        <v>170</v>
      </c>
      <c r="N16" s="30" t="s">
        <v>171</v>
      </c>
      <c r="O16" s="30">
        <v>19</v>
      </c>
      <c r="P16" s="30">
        <v>10</v>
      </c>
      <c r="Q16" s="30" t="s">
        <v>172</v>
      </c>
      <c r="R16" s="30" t="s">
        <v>206</v>
      </c>
      <c r="S16" s="30" t="s">
        <v>196</v>
      </c>
      <c r="T16" s="32">
        <v>0.60924900000000004</v>
      </c>
      <c r="U16" s="32">
        <v>0.84899999999999998</v>
      </c>
      <c r="V16" s="32">
        <f t="shared" si="0"/>
        <v>1.5326633393400002</v>
      </c>
    </row>
    <row r="17" spans="1:22" x14ac:dyDescent="0.25">
      <c r="A17" s="30">
        <v>21</v>
      </c>
      <c r="B17" s="30">
        <v>39</v>
      </c>
      <c r="C17" s="30" t="s">
        <v>313</v>
      </c>
      <c r="E17" s="30">
        <v>3268</v>
      </c>
      <c r="F17" s="30">
        <v>3276</v>
      </c>
      <c r="G17" s="30">
        <v>3213</v>
      </c>
      <c r="H17" s="30">
        <v>1290</v>
      </c>
      <c r="I17" s="30">
        <v>1290</v>
      </c>
      <c r="J17" s="30" t="s">
        <v>151</v>
      </c>
      <c r="K17" s="30" t="s">
        <v>169</v>
      </c>
      <c r="L17" s="31">
        <v>25.4542</v>
      </c>
      <c r="M17" s="30" t="s">
        <v>170</v>
      </c>
      <c r="N17" s="30" t="s">
        <v>171</v>
      </c>
      <c r="O17" s="30">
        <v>19</v>
      </c>
      <c r="P17" s="30">
        <v>10</v>
      </c>
      <c r="Q17" s="30" t="s">
        <v>172</v>
      </c>
      <c r="R17" s="30" t="s">
        <v>206</v>
      </c>
      <c r="S17" s="30" t="s">
        <v>196</v>
      </c>
      <c r="T17" s="32">
        <v>0.60924900000000004</v>
      </c>
      <c r="U17" s="32">
        <v>0.84899999999999998</v>
      </c>
      <c r="V17" s="32">
        <f t="shared" si="0"/>
        <v>2.3416998302658003</v>
      </c>
    </row>
    <row r="18" spans="1:22" x14ac:dyDescent="0.25">
      <c r="A18" s="30">
        <v>21</v>
      </c>
      <c r="B18" s="30">
        <v>39</v>
      </c>
      <c r="C18" s="30" t="s">
        <v>313</v>
      </c>
      <c r="E18" s="30">
        <v>4982</v>
      </c>
      <c r="F18" s="30">
        <v>5012</v>
      </c>
      <c r="G18" s="30">
        <v>4990</v>
      </c>
      <c r="H18" s="30">
        <v>1700</v>
      </c>
      <c r="I18" s="30">
        <v>1700</v>
      </c>
      <c r="J18" s="30" t="s">
        <v>151</v>
      </c>
      <c r="K18" s="30" t="s">
        <v>169</v>
      </c>
      <c r="L18" s="31">
        <v>9.8012800000000002</v>
      </c>
      <c r="M18" s="30" t="s">
        <v>170</v>
      </c>
      <c r="N18" s="30" t="s">
        <v>171</v>
      </c>
      <c r="O18" s="30">
        <v>3</v>
      </c>
      <c r="P18" s="30">
        <v>10</v>
      </c>
      <c r="Q18" s="30" t="s">
        <v>172</v>
      </c>
      <c r="R18" s="30" t="s">
        <v>202</v>
      </c>
      <c r="S18" s="30" t="s">
        <v>200</v>
      </c>
      <c r="T18" s="32">
        <v>1.7750239999999999</v>
      </c>
      <c r="U18" s="32">
        <v>0.84899999999999998</v>
      </c>
      <c r="V18" s="32">
        <f t="shared" si="0"/>
        <v>2.6270235918387201</v>
      </c>
    </row>
    <row r="19" spans="1:22" x14ac:dyDescent="0.25">
      <c r="A19" s="30">
        <v>21</v>
      </c>
      <c r="B19" s="30">
        <v>39</v>
      </c>
      <c r="C19" s="30" t="s">
        <v>313</v>
      </c>
      <c r="E19" s="30">
        <v>4983</v>
      </c>
      <c r="F19" s="30">
        <v>5013</v>
      </c>
      <c r="G19" s="30">
        <v>4991</v>
      </c>
      <c r="H19" s="30">
        <v>1700</v>
      </c>
      <c r="I19" s="30">
        <v>1700</v>
      </c>
      <c r="J19" s="30" t="s">
        <v>151</v>
      </c>
      <c r="K19" s="30" t="s">
        <v>169</v>
      </c>
      <c r="L19" s="31">
        <v>1.1301399999999999</v>
      </c>
      <c r="M19" s="30" t="s">
        <v>170</v>
      </c>
      <c r="N19" s="30" t="s">
        <v>171</v>
      </c>
      <c r="O19" s="30">
        <v>3</v>
      </c>
      <c r="P19" s="30">
        <v>10</v>
      </c>
      <c r="Q19" s="30" t="s">
        <v>172</v>
      </c>
      <c r="R19" s="30" t="s">
        <v>202</v>
      </c>
      <c r="S19" s="30" t="s">
        <v>200</v>
      </c>
      <c r="T19" s="32">
        <v>1.7750239999999999</v>
      </c>
      <c r="U19" s="32">
        <v>0.84899999999999998</v>
      </c>
      <c r="V19" s="32">
        <f t="shared" si="0"/>
        <v>0.30290986912736001</v>
      </c>
    </row>
    <row r="20" spans="1:22" x14ac:dyDescent="0.25">
      <c r="A20" s="30">
        <v>21</v>
      </c>
      <c r="B20" s="30">
        <v>39</v>
      </c>
      <c r="C20" s="30" t="s">
        <v>313</v>
      </c>
      <c r="E20" s="30">
        <v>4996</v>
      </c>
      <c r="F20" s="30">
        <v>5026</v>
      </c>
      <c r="G20" s="30">
        <v>5026</v>
      </c>
      <c r="H20" s="30">
        <v>1700</v>
      </c>
      <c r="I20" s="30">
        <v>1700</v>
      </c>
      <c r="J20" s="30" t="s">
        <v>151</v>
      </c>
      <c r="K20" s="30" t="s">
        <v>175</v>
      </c>
      <c r="L20" s="31">
        <v>0.76315500000000003</v>
      </c>
      <c r="M20" s="30" t="s">
        <v>170</v>
      </c>
      <c r="N20" s="30" t="s">
        <v>171</v>
      </c>
      <c r="O20" s="30">
        <v>3</v>
      </c>
      <c r="P20" s="30">
        <v>10</v>
      </c>
      <c r="Q20" s="30" t="s">
        <v>172</v>
      </c>
      <c r="R20" s="30" t="s">
        <v>202</v>
      </c>
      <c r="S20" s="30" t="s">
        <v>200</v>
      </c>
      <c r="T20" s="32">
        <v>1.7750239999999999</v>
      </c>
      <c r="U20" s="32">
        <v>0.84899999999999998</v>
      </c>
      <c r="V20" s="32">
        <f t="shared" si="0"/>
        <v>0.20454738454872001</v>
      </c>
    </row>
    <row r="21" spans="1:22" x14ac:dyDescent="0.25">
      <c r="A21" s="30">
        <v>21</v>
      </c>
      <c r="B21" s="30">
        <v>39</v>
      </c>
      <c r="C21" s="30" t="s">
        <v>313</v>
      </c>
      <c r="E21" s="30">
        <v>5560</v>
      </c>
      <c r="F21" s="30">
        <v>5564</v>
      </c>
      <c r="G21" s="30">
        <v>5486</v>
      </c>
      <c r="H21" s="30">
        <v>1850</v>
      </c>
      <c r="I21" s="30">
        <v>1850</v>
      </c>
      <c r="J21" s="30" t="s">
        <v>151</v>
      </c>
      <c r="K21" s="30" t="s">
        <v>169</v>
      </c>
      <c r="L21" s="31">
        <v>72.877399999999994</v>
      </c>
      <c r="M21" s="30" t="s">
        <v>170</v>
      </c>
      <c r="N21" s="30" t="s">
        <v>171</v>
      </c>
      <c r="O21" s="30">
        <v>23</v>
      </c>
      <c r="P21" s="30">
        <v>10</v>
      </c>
      <c r="Q21" s="30" t="s">
        <v>172</v>
      </c>
      <c r="R21" s="30" t="s">
        <v>226</v>
      </c>
      <c r="S21" s="30" t="s">
        <v>215</v>
      </c>
      <c r="T21" s="32">
        <v>1.167327</v>
      </c>
      <c r="U21" s="32">
        <v>0.84899999999999998</v>
      </c>
      <c r="V21" s="32">
        <f t="shared" si="0"/>
        <v>12.845835263179803</v>
      </c>
    </row>
    <row r="22" spans="1:22" x14ac:dyDescent="0.25">
      <c r="A22" s="30">
        <v>21</v>
      </c>
      <c r="B22" s="30">
        <v>39</v>
      </c>
      <c r="C22" s="30" t="s">
        <v>313</v>
      </c>
      <c r="E22" s="30">
        <v>5578</v>
      </c>
      <c r="F22" s="30">
        <v>5582</v>
      </c>
      <c r="G22" s="30">
        <v>5504</v>
      </c>
      <c r="H22" s="30">
        <v>1850</v>
      </c>
      <c r="I22" s="30">
        <v>1850</v>
      </c>
      <c r="J22" s="30" t="s">
        <v>151</v>
      </c>
      <c r="K22" s="30" t="s">
        <v>175</v>
      </c>
      <c r="L22" s="31">
        <v>6.42624</v>
      </c>
      <c r="M22" s="30" t="s">
        <v>170</v>
      </c>
      <c r="N22" s="30" t="s">
        <v>171</v>
      </c>
      <c r="O22" s="30">
        <v>23</v>
      </c>
      <c r="P22" s="30">
        <v>10</v>
      </c>
      <c r="Q22" s="30" t="s">
        <v>172</v>
      </c>
      <c r="R22" s="30" t="s">
        <v>226</v>
      </c>
      <c r="S22" s="30" t="s">
        <v>215</v>
      </c>
      <c r="T22" s="32">
        <v>1.167327</v>
      </c>
      <c r="U22" s="32">
        <v>0.84899999999999998</v>
      </c>
      <c r="V22" s="32">
        <f t="shared" si="0"/>
        <v>1.1327300425324802</v>
      </c>
    </row>
    <row r="23" spans="1:22" x14ac:dyDescent="0.25">
      <c r="A23" s="30">
        <v>21</v>
      </c>
      <c r="B23" s="30">
        <v>39</v>
      </c>
      <c r="C23" s="30" t="s">
        <v>313</v>
      </c>
      <c r="E23" s="30">
        <v>5784</v>
      </c>
      <c r="F23" s="30">
        <v>5789</v>
      </c>
      <c r="G23" s="30">
        <v>5723</v>
      </c>
      <c r="H23" s="30">
        <v>1900</v>
      </c>
      <c r="I23" s="30">
        <v>1900</v>
      </c>
      <c r="J23" s="30" t="s">
        <v>151</v>
      </c>
      <c r="K23" s="30" t="s">
        <v>169</v>
      </c>
      <c r="L23" s="31">
        <v>3.0705</v>
      </c>
      <c r="M23" s="30" t="s">
        <v>170</v>
      </c>
      <c r="N23" s="30" t="s">
        <v>171</v>
      </c>
      <c r="O23" s="30">
        <v>70</v>
      </c>
      <c r="P23" s="30">
        <v>10</v>
      </c>
      <c r="Q23" s="30" t="s">
        <v>172</v>
      </c>
      <c r="R23" s="30" t="s">
        <v>227</v>
      </c>
      <c r="S23" s="30" t="s">
        <v>228</v>
      </c>
      <c r="T23" s="32">
        <v>0.19295699999999999</v>
      </c>
      <c r="U23" s="32">
        <v>0.84899999999999998</v>
      </c>
      <c r="V23" s="32">
        <f t="shared" si="0"/>
        <v>8.9463644743500007E-2</v>
      </c>
    </row>
    <row r="24" spans="1:22" x14ac:dyDescent="0.25">
      <c r="A24" s="30">
        <v>21</v>
      </c>
      <c r="B24" s="30">
        <v>39</v>
      </c>
      <c r="C24" s="30" t="s">
        <v>313</v>
      </c>
      <c r="E24" s="30">
        <v>7161</v>
      </c>
      <c r="F24" s="30">
        <v>7162</v>
      </c>
      <c r="G24" s="30">
        <v>7162</v>
      </c>
      <c r="H24" s="30">
        <v>2110</v>
      </c>
      <c r="I24" s="30">
        <v>2110</v>
      </c>
      <c r="J24" s="30" t="s">
        <v>151</v>
      </c>
      <c r="K24" s="30" t="s">
        <v>169</v>
      </c>
      <c r="L24" s="31">
        <v>0.51802599999999999</v>
      </c>
      <c r="M24" s="30" t="s">
        <v>170</v>
      </c>
      <c r="N24" s="30" t="s">
        <v>171</v>
      </c>
      <c r="O24" s="30">
        <v>26</v>
      </c>
      <c r="P24" s="30">
        <v>21</v>
      </c>
      <c r="Q24" s="30" t="s">
        <v>229</v>
      </c>
      <c r="R24" s="30" t="s">
        <v>230</v>
      </c>
      <c r="S24" s="30" t="s">
        <v>229</v>
      </c>
      <c r="T24" s="32">
        <v>1.671602</v>
      </c>
      <c r="U24" s="32">
        <v>0.84899999999999998</v>
      </c>
      <c r="V24" s="32">
        <f t="shared" si="0"/>
        <v>0.13075592794545202</v>
      </c>
    </row>
    <row r="25" spans="1:22" x14ac:dyDescent="0.25">
      <c r="A25" s="30">
        <v>21</v>
      </c>
      <c r="B25" s="30">
        <v>39</v>
      </c>
      <c r="C25" s="30" t="s">
        <v>313</v>
      </c>
      <c r="E25" s="30">
        <v>7561</v>
      </c>
      <c r="F25" s="30">
        <v>7562</v>
      </c>
      <c r="G25" s="30">
        <v>7562</v>
      </c>
      <c r="H25" s="30">
        <v>2110</v>
      </c>
      <c r="I25" s="30">
        <v>2110</v>
      </c>
      <c r="J25" s="30" t="s">
        <v>151</v>
      </c>
      <c r="K25" s="30" t="s">
        <v>175</v>
      </c>
      <c r="L25" s="31">
        <v>2.2299099999999998</v>
      </c>
      <c r="M25" s="30" t="s">
        <v>170</v>
      </c>
      <c r="N25" s="30" t="s">
        <v>171</v>
      </c>
      <c r="O25" s="30">
        <v>26</v>
      </c>
      <c r="P25" s="30">
        <v>21</v>
      </c>
      <c r="Q25" s="30" t="s">
        <v>229</v>
      </c>
      <c r="R25" s="30" t="s">
        <v>230</v>
      </c>
      <c r="S25" s="30" t="s">
        <v>229</v>
      </c>
      <c r="T25" s="32">
        <v>1.671602</v>
      </c>
      <c r="U25" s="32">
        <v>0.84899999999999998</v>
      </c>
      <c r="V25" s="32">
        <f t="shared" si="0"/>
        <v>0.56285582438882009</v>
      </c>
    </row>
    <row r="26" spans="1:22" x14ac:dyDescent="0.25">
      <c r="A26" s="30">
        <v>21</v>
      </c>
      <c r="B26" s="30">
        <v>39</v>
      </c>
      <c r="C26" s="30" t="s">
        <v>313</v>
      </c>
      <c r="E26" s="30">
        <v>13873</v>
      </c>
      <c r="F26" s="30">
        <v>13874</v>
      </c>
      <c r="G26" s="30">
        <v>13863</v>
      </c>
      <c r="H26" s="30">
        <v>3100</v>
      </c>
      <c r="I26" s="30">
        <v>3100</v>
      </c>
      <c r="J26" s="30" t="s">
        <v>151</v>
      </c>
      <c r="K26" s="30" t="s">
        <v>169</v>
      </c>
      <c r="L26" s="31">
        <v>1.8676200000000001</v>
      </c>
      <c r="M26" s="30" t="s">
        <v>170</v>
      </c>
      <c r="N26" s="30" t="s">
        <v>171</v>
      </c>
      <c r="O26" s="30">
        <v>5</v>
      </c>
      <c r="P26" s="30">
        <v>30</v>
      </c>
      <c r="Q26" s="30" t="s">
        <v>243</v>
      </c>
      <c r="R26" s="30" t="s">
        <v>244</v>
      </c>
      <c r="S26" s="30" t="s">
        <v>223</v>
      </c>
      <c r="T26" s="32">
        <v>9.3119999999999994E-2</v>
      </c>
      <c r="U26" s="32">
        <v>0.84899999999999998</v>
      </c>
      <c r="V26" s="32">
        <f t="shared" si="0"/>
        <v>2.6260828934400005E-2</v>
      </c>
    </row>
    <row r="27" spans="1:22" x14ac:dyDescent="0.25">
      <c r="A27" s="30">
        <v>21</v>
      </c>
      <c r="B27" s="30">
        <v>39</v>
      </c>
      <c r="C27" s="30" t="s">
        <v>313</v>
      </c>
      <c r="E27" s="30">
        <v>13876</v>
      </c>
      <c r="F27" s="30">
        <v>13877</v>
      </c>
      <c r="G27" s="30">
        <v>13866</v>
      </c>
      <c r="H27" s="30">
        <v>3100</v>
      </c>
      <c r="I27" s="30">
        <v>3100</v>
      </c>
      <c r="J27" s="30" t="s">
        <v>151</v>
      </c>
      <c r="K27" s="30" t="s">
        <v>169</v>
      </c>
      <c r="L27" s="31">
        <v>2.6785199999999998</v>
      </c>
      <c r="M27" s="30" t="s">
        <v>170</v>
      </c>
      <c r="N27" s="30" t="s">
        <v>171</v>
      </c>
      <c r="O27" s="30">
        <v>5</v>
      </c>
      <c r="P27" s="30">
        <v>30</v>
      </c>
      <c r="Q27" s="30" t="s">
        <v>243</v>
      </c>
      <c r="R27" s="30" t="s">
        <v>244</v>
      </c>
      <c r="S27" s="30" t="s">
        <v>223</v>
      </c>
      <c r="T27" s="32">
        <v>9.3119999999999994E-2</v>
      </c>
      <c r="U27" s="32">
        <v>0.84899999999999998</v>
      </c>
      <c r="V27" s="32">
        <f t="shared" si="0"/>
        <v>3.7662991142400001E-2</v>
      </c>
    </row>
    <row r="28" spans="1:22" x14ac:dyDescent="0.25">
      <c r="A28" s="30">
        <v>21</v>
      </c>
      <c r="B28" s="30">
        <v>39</v>
      </c>
      <c r="C28" s="30" t="s">
        <v>313</v>
      </c>
      <c r="E28" s="30">
        <v>14838</v>
      </c>
      <c r="F28" s="30">
        <v>14839</v>
      </c>
      <c r="G28" s="30">
        <v>14760</v>
      </c>
      <c r="H28" s="30">
        <v>3200</v>
      </c>
      <c r="I28" s="30">
        <v>3200</v>
      </c>
      <c r="J28" s="30" t="s">
        <v>151</v>
      </c>
      <c r="K28" s="30" t="s">
        <v>169</v>
      </c>
      <c r="L28" s="31">
        <v>0.88502199999999998</v>
      </c>
      <c r="M28" s="30" t="s">
        <v>170</v>
      </c>
      <c r="N28" s="30" t="s">
        <v>171</v>
      </c>
      <c r="O28" s="30">
        <v>5</v>
      </c>
      <c r="P28" s="30">
        <v>30</v>
      </c>
      <c r="Q28" s="30" t="s">
        <v>243</v>
      </c>
      <c r="R28" s="30" t="s">
        <v>248</v>
      </c>
      <c r="S28" s="30" t="s">
        <v>223</v>
      </c>
      <c r="T28" s="32">
        <v>9.3119999999999994E-2</v>
      </c>
      <c r="U28" s="32">
        <v>0.84899999999999998</v>
      </c>
      <c r="V28" s="32">
        <f t="shared" si="0"/>
        <v>1.2444400544640001E-2</v>
      </c>
    </row>
    <row r="29" spans="1:22" x14ac:dyDescent="0.25">
      <c r="A29" s="30">
        <v>21</v>
      </c>
      <c r="B29" s="30">
        <v>39</v>
      </c>
      <c r="C29" s="30" t="s">
        <v>313</v>
      </c>
      <c r="E29" s="30">
        <v>14839</v>
      </c>
      <c r="F29" s="30">
        <v>14840</v>
      </c>
      <c r="G29" s="30">
        <v>14761</v>
      </c>
      <c r="H29" s="30">
        <v>3200</v>
      </c>
      <c r="I29" s="30">
        <v>3200</v>
      </c>
      <c r="J29" s="30" t="s">
        <v>151</v>
      </c>
      <c r="K29" s="30" t="s">
        <v>169</v>
      </c>
      <c r="L29" s="31">
        <v>3.1302099999999999</v>
      </c>
      <c r="M29" s="30" t="s">
        <v>170</v>
      </c>
      <c r="N29" s="30" t="s">
        <v>171</v>
      </c>
      <c r="O29" s="30">
        <v>5</v>
      </c>
      <c r="P29" s="30">
        <v>30</v>
      </c>
      <c r="Q29" s="30" t="s">
        <v>243</v>
      </c>
      <c r="R29" s="30" t="s">
        <v>248</v>
      </c>
      <c r="S29" s="30" t="s">
        <v>223</v>
      </c>
      <c r="T29" s="32">
        <v>9.3119999999999994E-2</v>
      </c>
      <c r="U29" s="32">
        <v>0.84899999999999998</v>
      </c>
      <c r="V29" s="32">
        <f t="shared" si="0"/>
        <v>4.4014258435200002E-2</v>
      </c>
    </row>
    <row r="30" spans="1:22" x14ac:dyDescent="0.25">
      <c r="A30" s="30">
        <v>21</v>
      </c>
      <c r="B30" s="30">
        <v>39</v>
      </c>
      <c r="C30" s="30" t="s">
        <v>313</v>
      </c>
      <c r="E30" s="30">
        <v>14840</v>
      </c>
      <c r="F30" s="30">
        <v>14841</v>
      </c>
      <c r="G30" s="30">
        <v>14762</v>
      </c>
      <c r="H30" s="30">
        <v>3200</v>
      </c>
      <c r="I30" s="30">
        <v>3200</v>
      </c>
      <c r="J30" s="30" t="s">
        <v>151</v>
      </c>
      <c r="K30" s="30" t="s">
        <v>169</v>
      </c>
      <c r="L30" s="31">
        <v>6.0230499999999996</v>
      </c>
      <c r="M30" s="30" t="s">
        <v>170</v>
      </c>
      <c r="N30" s="30" t="s">
        <v>171</v>
      </c>
      <c r="O30" s="30">
        <v>5</v>
      </c>
      <c r="P30" s="30">
        <v>30</v>
      </c>
      <c r="Q30" s="30" t="s">
        <v>243</v>
      </c>
      <c r="R30" s="30" t="s">
        <v>248</v>
      </c>
      <c r="S30" s="30" t="s">
        <v>223</v>
      </c>
      <c r="T30" s="32">
        <v>9.3119999999999994E-2</v>
      </c>
      <c r="U30" s="32">
        <v>0.84899999999999998</v>
      </c>
      <c r="V30" s="32">
        <f t="shared" si="0"/>
        <v>8.4690828816000013E-2</v>
      </c>
    </row>
    <row r="31" spans="1:22" x14ac:dyDescent="0.25">
      <c r="A31" s="30">
        <v>21</v>
      </c>
      <c r="B31" s="30">
        <v>39</v>
      </c>
      <c r="C31" s="30" t="s">
        <v>313</v>
      </c>
      <c r="E31" s="30">
        <v>15106</v>
      </c>
      <c r="F31" s="30">
        <v>15107</v>
      </c>
      <c r="G31" s="30">
        <v>15028</v>
      </c>
      <c r="H31" s="30">
        <v>3200</v>
      </c>
      <c r="I31" s="30">
        <v>3200</v>
      </c>
      <c r="J31" s="30" t="s">
        <v>151</v>
      </c>
      <c r="K31" s="30" t="s">
        <v>175</v>
      </c>
      <c r="L31" s="31">
        <v>0.133579</v>
      </c>
      <c r="M31" s="30" t="s">
        <v>170</v>
      </c>
      <c r="N31" s="30" t="s">
        <v>171</v>
      </c>
      <c r="O31" s="30">
        <v>5</v>
      </c>
      <c r="P31" s="30">
        <v>30</v>
      </c>
      <c r="Q31" s="30" t="s">
        <v>243</v>
      </c>
      <c r="R31" s="30" t="s">
        <v>248</v>
      </c>
      <c r="S31" s="30" t="s">
        <v>223</v>
      </c>
      <c r="T31" s="32">
        <v>9.3119999999999994E-2</v>
      </c>
      <c r="U31" s="32">
        <v>0.84899999999999998</v>
      </c>
      <c r="V31" s="32">
        <f t="shared" si="0"/>
        <v>1.8782703484800003E-3</v>
      </c>
    </row>
    <row r="32" spans="1:22" x14ac:dyDescent="0.25">
      <c r="A32" s="30">
        <v>21</v>
      </c>
      <c r="B32" s="30">
        <v>39</v>
      </c>
      <c r="C32" s="30" t="s">
        <v>313</v>
      </c>
      <c r="E32" s="30">
        <v>15109</v>
      </c>
      <c r="F32" s="30">
        <v>15110</v>
      </c>
      <c r="G32" s="30">
        <v>15031</v>
      </c>
      <c r="H32" s="30">
        <v>3200</v>
      </c>
      <c r="I32" s="30">
        <v>3200</v>
      </c>
      <c r="J32" s="30" t="s">
        <v>151</v>
      </c>
      <c r="K32" s="30" t="s">
        <v>175</v>
      </c>
      <c r="L32" s="31">
        <v>7.0808900000000003E-3</v>
      </c>
      <c r="M32" s="30" t="s">
        <v>170</v>
      </c>
      <c r="N32" s="30" t="s">
        <v>171</v>
      </c>
      <c r="O32" s="30">
        <v>5</v>
      </c>
      <c r="P32" s="30">
        <v>30</v>
      </c>
      <c r="Q32" s="30" t="s">
        <v>243</v>
      </c>
      <c r="R32" s="30" t="s">
        <v>248</v>
      </c>
      <c r="S32" s="30" t="s">
        <v>223</v>
      </c>
      <c r="T32" s="32">
        <v>9.3119999999999994E-2</v>
      </c>
      <c r="U32" s="32">
        <v>0.84899999999999998</v>
      </c>
      <c r="V32" s="32">
        <f t="shared" si="0"/>
        <v>9.9565243996800005E-5</v>
      </c>
    </row>
    <row r="33" spans="1:22" x14ac:dyDescent="0.25">
      <c r="A33" s="30">
        <v>21</v>
      </c>
      <c r="B33" s="30">
        <v>39</v>
      </c>
      <c r="C33" s="30" t="s">
        <v>313</v>
      </c>
      <c r="E33" s="30">
        <v>15111</v>
      </c>
      <c r="F33" s="30">
        <v>15112</v>
      </c>
      <c r="G33" s="30">
        <v>15033</v>
      </c>
      <c r="H33" s="30">
        <v>3200</v>
      </c>
      <c r="I33" s="30">
        <v>3200</v>
      </c>
      <c r="J33" s="30" t="s">
        <v>151</v>
      </c>
      <c r="K33" s="30" t="s">
        <v>175</v>
      </c>
      <c r="L33" s="31">
        <v>7.7236700000000005E-2</v>
      </c>
      <c r="M33" s="30" t="s">
        <v>170</v>
      </c>
      <c r="N33" s="30" t="s">
        <v>171</v>
      </c>
      <c r="O33" s="30">
        <v>5</v>
      </c>
      <c r="P33" s="30">
        <v>30</v>
      </c>
      <c r="Q33" s="30" t="s">
        <v>243</v>
      </c>
      <c r="R33" s="30" t="s">
        <v>248</v>
      </c>
      <c r="S33" s="30" t="s">
        <v>223</v>
      </c>
      <c r="T33" s="32">
        <v>9.3119999999999994E-2</v>
      </c>
      <c r="U33" s="32">
        <v>0.84899999999999998</v>
      </c>
      <c r="V33" s="32">
        <f t="shared" si="0"/>
        <v>1.0860345071040001E-3</v>
      </c>
    </row>
    <row r="34" spans="1:22" x14ac:dyDescent="0.25">
      <c r="A34" s="30">
        <v>21</v>
      </c>
      <c r="B34" s="30">
        <v>39</v>
      </c>
      <c r="C34" s="30" t="s">
        <v>313</v>
      </c>
      <c r="E34" s="30">
        <v>15738</v>
      </c>
      <c r="F34" s="30">
        <v>15739</v>
      </c>
      <c r="G34" s="30">
        <v>15683</v>
      </c>
      <c r="H34" s="30">
        <v>3210</v>
      </c>
      <c r="I34" s="30">
        <v>3210</v>
      </c>
      <c r="J34" s="30" t="s">
        <v>151</v>
      </c>
      <c r="K34" s="30" t="s">
        <v>169</v>
      </c>
      <c r="L34" s="31">
        <v>0.25843100000000002</v>
      </c>
      <c r="M34" s="30" t="s">
        <v>170</v>
      </c>
      <c r="N34" s="30" t="s">
        <v>171</v>
      </c>
      <c r="O34" s="30">
        <v>5</v>
      </c>
      <c r="P34" s="30">
        <v>30</v>
      </c>
      <c r="Q34" s="30" t="s">
        <v>243</v>
      </c>
      <c r="R34" s="30" t="s">
        <v>249</v>
      </c>
      <c r="S34" s="30" t="s">
        <v>223</v>
      </c>
      <c r="T34" s="32">
        <v>9.3119999999999994E-2</v>
      </c>
      <c r="U34" s="32">
        <v>0.84899999999999998</v>
      </c>
      <c r="V34" s="32">
        <f t="shared" ref="V34:V65" si="1">L34*T34*(1-U34)</f>
        <v>3.6338293027200004E-3</v>
      </c>
    </row>
    <row r="35" spans="1:22" x14ac:dyDescent="0.25">
      <c r="A35" s="30">
        <v>21</v>
      </c>
      <c r="B35" s="30">
        <v>39</v>
      </c>
      <c r="C35" s="30" t="s">
        <v>313</v>
      </c>
      <c r="E35" s="30">
        <v>16506</v>
      </c>
      <c r="F35" s="30">
        <v>16507</v>
      </c>
      <c r="G35" s="30">
        <v>16474</v>
      </c>
      <c r="H35" s="30">
        <v>4110</v>
      </c>
      <c r="I35" s="30">
        <v>4110</v>
      </c>
      <c r="J35" s="30" t="s">
        <v>151</v>
      </c>
      <c r="K35" s="30" t="s">
        <v>169</v>
      </c>
      <c r="L35" s="31">
        <v>2.2066699999999999</v>
      </c>
      <c r="M35" s="30" t="s">
        <v>170</v>
      </c>
      <c r="N35" s="30" t="s">
        <v>171</v>
      </c>
      <c r="O35" s="30">
        <v>5</v>
      </c>
      <c r="P35" s="30">
        <v>40</v>
      </c>
      <c r="Q35" s="30" t="s">
        <v>250</v>
      </c>
      <c r="R35" s="30" t="s">
        <v>251</v>
      </c>
      <c r="S35" s="30" t="s">
        <v>223</v>
      </c>
      <c r="T35" s="32">
        <v>9.3119999999999994E-2</v>
      </c>
      <c r="U35" s="32">
        <v>0.84899999999999998</v>
      </c>
      <c r="V35" s="32">
        <f t="shared" si="1"/>
        <v>3.1028251670400003E-2</v>
      </c>
    </row>
    <row r="36" spans="1:22" x14ac:dyDescent="0.25">
      <c r="A36" s="30">
        <v>21</v>
      </c>
      <c r="B36" s="30">
        <v>39</v>
      </c>
      <c r="C36" s="30" t="s">
        <v>313</v>
      </c>
      <c r="E36" s="30">
        <v>16507</v>
      </c>
      <c r="F36" s="30">
        <v>16508</v>
      </c>
      <c r="G36" s="30">
        <v>16475</v>
      </c>
      <c r="H36" s="30">
        <v>4110</v>
      </c>
      <c r="I36" s="30">
        <v>4110</v>
      </c>
      <c r="J36" s="30" t="s">
        <v>151</v>
      </c>
      <c r="K36" s="30" t="s">
        <v>169</v>
      </c>
      <c r="L36" s="31">
        <v>9.0862700000000007</v>
      </c>
      <c r="M36" s="30" t="s">
        <v>170</v>
      </c>
      <c r="N36" s="30" t="s">
        <v>171</v>
      </c>
      <c r="O36" s="30">
        <v>5</v>
      </c>
      <c r="P36" s="30">
        <v>40</v>
      </c>
      <c r="Q36" s="30" t="s">
        <v>250</v>
      </c>
      <c r="R36" s="30" t="s">
        <v>251</v>
      </c>
      <c r="S36" s="30" t="s">
        <v>223</v>
      </c>
      <c r="T36" s="32">
        <v>9.3119999999999994E-2</v>
      </c>
      <c r="U36" s="32">
        <v>0.84899999999999998</v>
      </c>
      <c r="V36" s="32">
        <f t="shared" si="1"/>
        <v>0.12776313282240004</v>
      </c>
    </row>
    <row r="37" spans="1:22" x14ac:dyDescent="0.25">
      <c r="A37" s="30">
        <v>21</v>
      </c>
      <c r="B37" s="30">
        <v>39</v>
      </c>
      <c r="C37" s="30" t="s">
        <v>313</v>
      </c>
      <c r="E37" s="30">
        <v>16509</v>
      </c>
      <c r="F37" s="30">
        <v>16510</v>
      </c>
      <c r="G37" s="30">
        <v>16477</v>
      </c>
      <c r="H37" s="30">
        <v>4110</v>
      </c>
      <c r="I37" s="30">
        <v>4110</v>
      </c>
      <c r="J37" s="30" t="s">
        <v>151</v>
      </c>
      <c r="K37" s="30" t="s">
        <v>169</v>
      </c>
      <c r="L37" s="31">
        <v>1.5315000000000001</v>
      </c>
      <c r="M37" s="30" t="s">
        <v>170</v>
      </c>
      <c r="N37" s="30" t="s">
        <v>171</v>
      </c>
      <c r="O37" s="30">
        <v>5</v>
      </c>
      <c r="P37" s="30">
        <v>40</v>
      </c>
      <c r="Q37" s="30" t="s">
        <v>250</v>
      </c>
      <c r="R37" s="30" t="s">
        <v>251</v>
      </c>
      <c r="S37" s="30" t="s">
        <v>223</v>
      </c>
      <c r="T37" s="32">
        <v>9.3119999999999994E-2</v>
      </c>
      <c r="U37" s="32">
        <v>0.84899999999999998</v>
      </c>
      <c r="V37" s="32">
        <f t="shared" si="1"/>
        <v>2.1534605280000004E-2</v>
      </c>
    </row>
    <row r="38" spans="1:22" x14ac:dyDescent="0.25">
      <c r="A38" s="30">
        <v>21</v>
      </c>
      <c r="B38" s="30">
        <v>39</v>
      </c>
      <c r="C38" s="30" t="s">
        <v>313</v>
      </c>
      <c r="E38" s="30">
        <v>16512</v>
      </c>
      <c r="F38" s="30">
        <v>16513</v>
      </c>
      <c r="G38" s="30">
        <v>16480</v>
      </c>
      <c r="H38" s="30">
        <v>4110</v>
      </c>
      <c r="I38" s="30">
        <v>4110</v>
      </c>
      <c r="J38" s="30" t="s">
        <v>151</v>
      </c>
      <c r="K38" s="30" t="s">
        <v>169</v>
      </c>
      <c r="L38" s="31">
        <v>7.13415</v>
      </c>
      <c r="M38" s="30" t="s">
        <v>170</v>
      </c>
      <c r="N38" s="30" t="s">
        <v>171</v>
      </c>
      <c r="O38" s="30">
        <v>5</v>
      </c>
      <c r="P38" s="30">
        <v>40</v>
      </c>
      <c r="Q38" s="30" t="s">
        <v>250</v>
      </c>
      <c r="R38" s="30" t="s">
        <v>251</v>
      </c>
      <c r="S38" s="30" t="s">
        <v>223</v>
      </c>
      <c r="T38" s="32">
        <v>9.3119999999999994E-2</v>
      </c>
      <c r="U38" s="32">
        <v>0.84899999999999998</v>
      </c>
      <c r="V38" s="32">
        <f t="shared" si="1"/>
        <v>0.10031413924800002</v>
      </c>
    </row>
    <row r="39" spans="1:22" x14ac:dyDescent="0.25">
      <c r="A39" s="30">
        <v>21</v>
      </c>
      <c r="B39" s="30">
        <v>39</v>
      </c>
      <c r="C39" s="30" t="s">
        <v>313</v>
      </c>
      <c r="E39" s="30">
        <v>16513</v>
      </c>
      <c r="F39" s="30">
        <v>16514</v>
      </c>
      <c r="G39" s="30">
        <v>16481</v>
      </c>
      <c r="H39" s="30">
        <v>4110</v>
      </c>
      <c r="I39" s="30">
        <v>4110</v>
      </c>
      <c r="J39" s="30" t="s">
        <v>151</v>
      </c>
      <c r="K39" s="30" t="s">
        <v>169</v>
      </c>
      <c r="L39" s="31">
        <v>20.196899999999999</v>
      </c>
      <c r="M39" s="30" t="s">
        <v>170</v>
      </c>
      <c r="N39" s="30" t="s">
        <v>171</v>
      </c>
      <c r="O39" s="30">
        <v>5</v>
      </c>
      <c r="P39" s="30">
        <v>40</v>
      </c>
      <c r="Q39" s="30" t="s">
        <v>250</v>
      </c>
      <c r="R39" s="30" t="s">
        <v>251</v>
      </c>
      <c r="S39" s="30" t="s">
        <v>223</v>
      </c>
      <c r="T39" s="32">
        <v>9.3119999999999994E-2</v>
      </c>
      <c r="U39" s="32">
        <v>0.84899999999999998</v>
      </c>
      <c r="V39" s="32">
        <f t="shared" si="1"/>
        <v>0.28399103452800001</v>
      </c>
    </row>
    <row r="40" spans="1:22" x14ac:dyDescent="0.25">
      <c r="A40" s="30">
        <v>21</v>
      </c>
      <c r="B40" s="30">
        <v>39</v>
      </c>
      <c r="C40" s="30" t="s">
        <v>313</v>
      </c>
      <c r="E40" s="30">
        <v>16952</v>
      </c>
      <c r="F40" s="30">
        <v>16953</v>
      </c>
      <c r="G40" s="30">
        <v>16942</v>
      </c>
      <c r="H40" s="30">
        <v>4110</v>
      </c>
      <c r="I40" s="30">
        <v>4110</v>
      </c>
      <c r="J40" s="30" t="s">
        <v>151</v>
      </c>
      <c r="K40" s="30" t="s">
        <v>175</v>
      </c>
      <c r="L40" s="31">
        <v>0.151583</v>
      </c>
      <c r="M40" s="30" t="s">
        <v>170</v>
      </c>
      <c r="N40" s="30" t="s">
        <v>171</v>
      </c>
      <c r="O40" s="30">
        <v>5</v>
      </c>
      <c r="P40" s="30">
        <v>40</v>
      </c>
      <c r="Q40" s="30" t="s">
        <v>250</v>
      </c>
      <c r="R40" s="30" t="s">
        <v>251</v>
      </c>
      <c r="S40" s="30" t="s">
        <v>223</v>
      </c>
      <c r="T40" s="32">
        <v>9.3119999999999994E-2</v>
      </c>
      <c r="U40" s="32">
        <v>0.84899999999999998</v>
      </c>
      <c r="V40" s="32">
        <f t="shared" si="1"/>
        <v>2.13142675296E-3</v>
      </c>
    </row>
    <row r="41" spans="1:22" x14ac:dyDescent="0.25">
      <c r="A41" s="30">
        <v>21</v>
      </c>
      <c r="B41" s="30">
        <v>39</v>
      </c>
      <c r="C41" s="30" t="s">
        <v>313</v>
      </c>
      <c r="E41" s="30">
        <v>16955</v>
      </c>
      <c r="F41" s="30">
        <v>16956</v>
      </c>
      <c r="G41" s="30">
        <v>16945</v>
      </c>
      <c r="H41" s="30">
        <v>4110</v>
      </c>
      <c r="I41" s="30">
        <v>4110</v>
      </c>
      <c r="J41" s="30" t="s">
        <v>151</v>
      </c>
      <c r="K41" s="30" t="s">
        <v>175</v>
      </c>
      <c r="L41" s="31">
        <v>0.44423400000000002</v>
      </c>
      <c r="M41" s="30" t="s">
        <v>170</v>
      </c>
      <c r="N41" s="30" t="s">
        <v>171</v>
      </c>
      <c r="O41" s="30">
        <v>5</v>
      </c>
      <c r="P41" s="30">
        <v>40</v>
      </c>
      <c r="Q41" s="30" t="s">
        <v>250</v>
      </c>
      <c r="R41" s="30" t="s">
        <v>251</v>
      </c>
      <c r="S41" s="30" t="s">
        <v>223</v>
      </c>
      <c r="T41" s="32">
        <v>9.3119999999999994E-2</v>
      </c>
      <c r="U41" s="32">
        <v>0.84899999999999998</v>
      </c>
      <c r="V41" s="32">
        <f t="shared" si="1"/>
        <v>6.2464275820800011E-3</v>
      </c>
    </row>
    <row r="42" spans="1:22" x14ac:dyDescent="0.25">
      <c r="A42" s="30">
        <v>21</v>
      </c>
      <c r="B42" s="30">
        <v>39</v>
      </c>
      <c r="C42" s="30" t="s">
        <v>313</v>
      </c>
      <c r="E42" s="30">
        <v>17614</v>
      </c>
      <c r="F42" s="30">
        <v>17615</v>
      </c>
      <c r="G42" s="30">
        <v>17615</v>
      </c>
      <c r="H42" s="30">
        <v>4200</v>
      </c>
      <c r="I42" s="30">
        <v>4200</v>
      </c>
      <c r="J42" s="30" t="s">
        <v>151</v>
      </c>
      <c r="K42" s="30" t="s">
        <v>169</v>
      </c>
      <c r="L42" s="31">
        <v>5.4491800000000001</v>
      </c>
      <c r="M42" s="30" t="s">
        <v>170</v>
      </c>
      <c r="N42" s="30" t="s">
        <v>171</v>
      </c>
      <c r="O42" s="30">
        <v>7</v>
      </c>
      <c r="P42" s="30">
        <v>40</v>
      </c>
      <c r="Q42" s="30" t="s">
        <v>250</v>
      </c>
      <c r="R42" s="30" t="s">
        <v>253</v>
      </c>
      <c r="S42" s="30" t="s">
        <v>252</v>
      </c>
      <c r="T42" s="32">
        <v>0.115981</v>
      </c>
      <c r="U42" s="32">
        <v>0.84899999999999998</v>
      </c>
      <c r="V42" s="32">
        <f t="shared" si="1"/>
        <v>9.5432203182580014E-2</v>
      </c>
    </row>
    <row r="43" spans="1:22" x14ac:dyDescent="0.25">
      <c r="A43" s="30">
        <v>21</v>
      </c>
      <c r="B43" s="30">
        <v>39</v>
      </c>
      <c r="C43" s="30" t="s">
        <v>313</v>
      </c>
      <c r="E43" s="30">
        <v>17789</v>
      </c>
      <c r="F43" s="30">
        <v>17790</v>
      </c>
      <c r="G43" s="30">
        <v>17790</v>
      </c>
      <c r="H43" s="30">
        <v>4200</v>
      </c>
      <c r="I43" s="30">
        <v>4200</v>
      </c>
      <c r="J43" s="30" t="s">
        <v>151</v>
      </c>
      <c r="K43" s="30" t="s">
        <v>175</v>
      </c>
      <c r="L43" s="31">
        <v>1.5447599999999999</v>
      </c>
      <c r="M43" s="30" t="s">
        <v>170</v>
      </c>
      <c r="N43" s="30" t="s">
        <v>171</v>
      </c>
      <c r="O43" s="30">
        <v>7</v>
      </c>
      <c r="P43" s="30">
        <v>40</v>
      </c>
      <c r="Q43" s="30" t="s">
        <v>250</v>
      </c>
      <c r="R43" s="30" t="s">
        <v>253</v>
      </c>
      <c r="S43" s="30" t="s">
        <v>252</v>
      </c>
      <c r="T43" s="32">
        <v>0.115981</v>
      </c>
      <c r="U43" s="32">
        <v>0.84899999999999998</v>
      </c>
      <c r="V43" s="32">
        <f t="shared" si="1"/>
        <v>2.7053584243560004E-2</v>
      </c>
    </row>
    <row r="44" spans="1:22" x14ac:dyDescent="0.25">
      <c r="A44" s="30">
        <v>21</v>
      </c>
      <c r="B44" s="30">
        <v>39</v>
      </c>
      <c r="C44" s="30" t="s">
        <v>313</v>
      </c>
      <c r="E44" s="30">
        <v>21326</v>
      </c>
      <c r="F44" s="30">
        <v>21327</v>
      </c>
      <c r="G44" s="30">
        <v>21244</v>
      </c>
      <c r="H44" s="30">
        <v>5300</v>
      </c>
      <c r="I44" s="30">
        <v>5300</v>
      </c>
      <c r="J44" s="30" t="s">
        <v>151</v>
      </c>
      <c r="K44" s="30" t="s">
        <v>169</v>
      </c>
      <c r="L44" s="31">
        <v>0.71585900000000002</v>
      </c>
      <c r="M44" s="30" t="s">
        <v>170</v>
      </c>
      <c r="N44" s="30" t="s">
        <v>171</v>
      </c>
      <c r="O44" s="30">
        <v>9</v>
      </c>
      <c r="P44" s="30">
        <v>50</v>
      </c>
      <c r="Q44" s="30" t="s">
        <v>259</v>
      </c>
      <c r="R44" s="30" t="s">
        <v>264</v>
      </c>
      <c r="S44" s="30" t="s">
        <v>261</v>
      </c>
      <c r="T44" s="32">
        <v>0.128413</v>
      </c>
      <c r="U44" s="32">
        <v>0.84899999999999998</v>
      </c>
      <c r="V44" s="32">
        <f t="shared" si="1"/>
        <v>1.3880765866817002E-2</v>
      </c>
    </row>
    <row r="45" spans="1:22" x14ac:dyDescent="0.25">
      <c r="A45" s="30">
        <v>21</v>
      </c>
      <c r="B45" s="30">
        <v>39</v>
      </c>
      <c r="C45" s="30" t="s">
        <v>313</v>
      </c>
      <c r="E45" s="30">
        <v>21330</v>
      </c>
      <c r="F45" s="30">
        <v>21331</v>
      </c>
      <c r="G45" s="30">
        <v>21248</v>
      </c>
      <c r="H45" s="30">
        <v>5300</v>
      </c>
      <c r="I45" s="30">
        <v>5300</v>
      </c>
      <c r="J45" s="30" t="s">
        <v>151</v>
      </c>
      <c r="K45" s="30" t="s">
        <v>169</v>
      </c>
      <c r="L45" s="31">
        <v>3.0205600000000001</v>
      </c>
      <c r="M45" s="30" t="s">
        <v>170</v>
      </c>
      <c r="N45" s="30" t="s">
        <v>171</v>
      </c>
      <c r="O45" s="30">
        <v>9</v>
      </c>
      <c r="P45" s="30">
        <v>50</v>
      </c>
      <c r="Q45" s="30" t="s">
        <v>259</v>
      </c>
      <c r="R45" s="30" t="s">
        <v>264</v>
      </c>
      <c r="S45" s="30" t="s">
        <v>261</v>
      </c>
      <c r="T45" s="32">
        <v>0.128413</v>
      </c>
      <c r="U45" s="32">
        <v>0.84899999999999998</v>
      </c>
      <c r="V45" s="32">
        <f t="shared" si="1"/>
        <v>5.8569754863280005E-2</v>
      </c>
    </row>
    <row r="46" spans="1:22" x14ac:dyDescent="0.25">
      <c r="A46" s="30">
        <v>21</v>
      </c>
      <c r="B46" s="30">
        <v>39</v>
      </c>
      <c r="C46" s="30" t="s">
        <v>313</v>
      </c>
      <c r="E46" s="30">
        <v>21332</v>
      </c>
      <c r="F46" s="30">
        <v>21333</v>
      </c>
      <c r="G46" s="30">
        <v>21250</v>
      </c>
      <c r="H46" s="30">
        <v>5300</v>
      </c>
      <c r="I46" s="30">
        <v>5300</v>
      </c>
      <c r="J46" s="30" t="s">
        <v>151</v>
      </c>
      <c r="K46" s="30" t="s">
        <v>169</v>
      </c>
      <c r="L46" s="31">
        <v>1.1175600000000001</v>
      </c>
      <c r="M46" s="30" t="s">
        <v>170</v>
      </c>
      <c r="N46" s="30" t="s">
        <v>171</v>
      </c>
      <c r="O46" s="30">
        <v>9</v>
      </c>
      <c r="P46" s="30">
        <v>50</v>
      </c>
      <c r="Q46" s="30" t="s">
        <v>259</v>
      </c>
      <c r="R46" s="30" t="s">
        <v>264</v>
      </c>
      <c r="S46" s="30" t="s">
        <v>261</v>
      </c>
      <c r="T46" s="32">
        <v>0.128413</v>
      </c>
      <c r="U46" s="32">
        <v>0.84899999999999998</v>
      </c>
      <c r="V46" s="32">
        <f t="shared" si="1"/>
        <v>2.1669894074280004E-2</v>
      </c>
    </row>
    <row r="47" spans="1:22" x14ac:dyDescent="0.25">
      <c r="A47" s="30">
        <v>21</v>
      </c>
      <c r="B47" s="30">
        <v>39</v>
      </c>
      <c r="C47" s="30" t="s">
        <v>313</v>
      </c>
      <c r="E47" s="30">
        <v>21337</v>
      </c>
      <c r="F47" s="30">
        <v>21338</v>
      </c>
      <c r="G47" s="30">
        <v>21255</v>
      </c>
      <c r="H47" s="30">
        <v>5300</v>
      </c>
      <c r="I47" s="30">
        <v>5300</v>
      </c>
      <c r="J47" s="30" t="s">
        <v>151</v>
      </c>
      <c r="K47" s="30" t="s">
        <v>169</v>
      </c>
      <c r="L47" s="31">
        <v>8.5809999999999995</v>
      </c>
      <c r="M47" s="30" t="s">
        <v>170</v>
      </c>
      <c r="N47" s="30" t="s">
        <v>171</v>
      </c>
      <c r="O47" s="30">
        <v>9</v>
      </c>
      <c r="P47" s="30">
        <v>50</v>
      </c>
      <c r="Q47" s="30" t="s">
        <v>259</v>
      </c>
      <c r="R47" s="30" t="s">
        <v>264</v>
      </c>
      <c r="S47" s="30" t="s">
        <v>261</v>
      </c>
      <c r="T47" s="32">
        <v>0.128413</v>
      </c>
      <c r="U47" s="32">
        <v>0.84899999999999998</v>
      </c>
      <c r="V47" s="32">
        <f t="shared" si="1"/>
        <v>0.16638870490300001</v>
      </c>
    </row>
    <row r="48" spans="1:22" x14ac:dyDescent="0.25">
      <c r="A48" s="30">
        <v>21</v>
      </c>
      <c r="B48" s="30">
        <v>39</v>
      </c>
      <c r="C48" s="30" t="s">
        <v>313</v>
      </c>
      <c r="E48" s="30">
        <v>21339</v>
      </c>
      <c r="F48" s="30">
        <v>21340</v>
      </c>
      <c r="G48" s="30">
        <v>21257</v>
      </c>
      <c r="H48" s="30">
        <v>5300</v>
      </c>
      <c r="I48" s="30">
        <v>5300</v>
      </c>
      <c r="J48" s="30" t="s">
        <v>151</v>
      </c>
      <c r="K48" s="30" t="s">
        <v>169</v>
      </c>
      <c r="L48" s="31">
        <v>0.23500699999999999</v>
      </c>
      <c r="M48" s="30" t="s">
        <v>170</v>
      </c>
      <c r="N48" s="30" t="s">
        <v>171</v>
      </c>
      <c r="O48" s="30">
        <v>9</v>
      </c>
      <c r="P48" s="30">
        <v>50</v>
      </c>
      <c r="Q48" s="30" t="s">
        <v>259</v>
      </c>
      <c r="R48" s="30" t="s">
        <v>264</v>
      </c>
      <c r="S48" s="30" t="s">
        <v>261</v>
      </c>
      <c r="T48" s="32">
        <v>0.128413</v>
      </c>
      <c r="U48" s="32">
        <v>0.84899999999999998</v>
      </c>
      <c r="V48" s="32">
        <f t="shared" si="1"/>
        <v>4.5568710375410004E-3</v>
      </c>
    </row>
    <row r="49" spans="1:22" x14ac:dyDescent="0.25">
      <c r="A49" s="30">
        <v>21</v>
      </c>
      <c r="B49" s="30">
        <v>39</v>
      </c>
      <c r="C49" s="30" t="s">
        <v>313</v>
      </c>
      <c r="E49" s="30">
        <v>21342</v>
      </c>
      <c r="F49" s="30">
        <v>21343</v>
      </c>
      <c r="G49" s="30">
        <v>21260</v>
      </c>
      <c r="H49" s="30">
        <v>5300</v>
      </c>
      <c r="I49" s="30">
        <v>5300</v>
      </c>
      <c r="J49" s="30" t="s">
        <v>151</v>
      </c>
      <c r="K49" s="30" t="s">
        <v>169</v>
      </c>
      <c r="L49" s="31">
        <v>3.41561</v>
      </c>
      <c r="M49" s="30" t="s">
        <v>170</v>
      </c>
      <c r="N49" s="30" t="s">
        <v>171</v>
      </c>
      <c r="O49" s="30">
        <v>9</v>
      </c>
      <c r="P49" s="30">
        <v>50</v>
      </c>
      <c r="Q49" s="30" t="s">
        <v>259</v>
      </c>
      <c r="R49" s="30" t="s">
        <v>264</v>
      </c>
      <c r="S49" s="30" t="s">
        <v>261</v>
      </c>
      <c r="T49" s="32">
        <v>0.128413</v>
      </c>
      <c r="U49" s="32">
        <v>0.84899999999999998</v>
      </c>
      <c r="V49" s="32">
        <f t="shared" si="1"/>
        <v>6.6229917766430016E-2</v>
      </c>
    </row>
    <row r="50" spans="1:22" x14ac:dyDescent="0.25">
      <c r="A50" s="30">
        <v>21</v>
      </c>
      <c r="B50" s="30">
        <v>39</v>
      </c>
      <c r="C50" s="30" t="s">
        <v>313</v>
      </c>
      <c r="E50" s="30">
        <v>21346</v>
      </c>
      <c r="F50" s="30">
        <v>21347</v>
      </c>
      <c r="G50" s="30">
        <v>21264</v>
      </c>
      <c r="H50" s="30">
        <v>5300</v>
      </c>
      <c r="I50" s="30">
        <v>5300</v>
      </c>
      <c r="J50" s="30" t="s">
        <v>151</v>
      </c>
      <c r="K50" s="30" t="s">
        <v>169</v>
      </c>
      <c r="L50" s="31">
        <v>2.4286099999999999</v>
      </c>
      <c r="M50" s="30" t="s">
        <v>170</v>
      </c>
      <c r="N50" s="30" t="s">
        <v>171</v>
      </c>
      <c r="O50" s="30">
        <v>9</v>
      </c>
      <c r="P50" s="30">
        <v>50</v>
      </c>
      <c r="Q50" s="30" t="s">
        <v>259</v>
      </c>
      <c r="R50" s="30" t="s">
        <v>264</v>
      </c>
      <c r="S50" s="30" t="s">
        <v>261</v>
      </c>
      <c r="T50" s="32">
        <v>0.128413</v>
      </c>
      <c r="U50" s="32">
        <v>0.84899999999999998</v>
      </c>
      <c r="V50" s="32">
        <f t="shared" si="1"/>
        <v>4.7091629485430005E-2</v>
      </c>
    </row>
    <row r="51" spans="1:22" x14ac:dyDescent="0.25">
      <c r="A51" s="30">
        <v>21</v>
      </c>
      <c r="B51" s="30">
        <v>39</v>
      </c>
      <c r="C51" s="30" t="s">
        <v>313</v>
      </c>
      <c r="E51" s="30">
        <v>21355</v>
      </c>
      <c r="F51" s="30">
        <v>21356</v>
      </c>
      <c r="G51" s="30">
        <v>21273</v>
      </c>
      <c r="H51" s="30">
        <v>5300</v>
      </c>
      <c r="I51" s="30">
        <v>5300</v>
      </c>
      <c r="J51" s="30" t="s">
        <v>151</v>
      </c>
      <c r="K51" s="30" t="s">
        <v>169</v>
      </c>
      <c r="L51" s="31">
        <v>4.0348800000000002</v>
      </c>
      <c r="M51" s="30" t="s">
        <v>170</v>
      </c>
      <c r="N51" s="30" t="s">
        <v>171</v>
      </c>
      <c r="O51" s="30">
        <v>9</v>
      </c>
      <c r="P51" s="30">
        <v>50</v>
      </c>
      <c r="Q51" s="30" t="s">
        <v>259</v>
      </c>
      <c r="R51" s="30" t="s">
        <v>264</v>
      </c>
      <c r="S51" s="30" t="s">
        <v>261</v>
      </c>
      <c r="T51" s="32">
        <v>0.128413</v>
      </c>
      <c r="U51" s="32">
        <v>0.84899999999999998</v>
      </c>
      <c r="V51" s="32">
        <f t="shared" si="1"/>
        <v>7.8237787861440006E-2</v>
      </c>
    </row>
    <row r="52" spans="1:22" x14ac:dyDescent="0.25">
      <c r="A52" s="30">
        <v>21</v>
      </c>
      <c r="B52" s="30">
        <v>39</v>
      </c>
      <c r="C52" s="30" t="s">
        <v>313</v>
      </c>
      <c r="E52" s="30">
        <v>21357</v>
      </c>
      <c r="F52" s="30">
        <v>21358</v>
      </c>
      <c r="G52" s="30">
        <v>21275</v>
      </c>
      <c r="H52" s="30">
        <v>5300</v>
      </c>
      <c r="I52" s="30">
        <v>5300</v>
      </c>
      <c r="J52" s="30" t="s">
        <v>151</v>
      </c>
      <c r="K52" s="30" t="s">
        <v>169</v>
      </c>
      <c r="L52" s="31">
        <v>7.0329800000000002</v>
      </c>
      <c r="M52" s="30" t="s">
        <v>170</v>
      </c>
      <c r="N52" s="30" t="s">
        <v>171</v>
      </c>
      <c r="O52" s="30">
        <v>9</v>
      </c>
      <c r="P52" s="30">
        <v>50</v>
      </c>
      <c r="Q52" s="30" t="s">
        <v>259</v>
      </c>
      <c r="R52" s="30" t="s">
        <v>264</v>
      </c>
      <c r="S52" s="30" t="s">
        <v>261</v>
      </c>
      <c r="T52" s="32">
        <v>0.128413</v>
      </c>
      <c r="U52" s="32">
        <v>0.84899999999999998</v>
      </c>
      <c r="V52" s="32">
        <f t="shared" si="1"/>
        <v>0.13637203517174001</v>
      </c>
    </row>
    <row r="53" spans="1:22" x14ac:dyDescent="0.25">
      <c r="A53" s="30">
        <v>21</v>
      </c>
      <c r="B53" s="30">
        <v>39</v>
      </c>
      <c r="C53" s="30" t="s">
        <v>313</v>
      </c>
      <c r="E53" s="30">
        <v>21362</v>
      </c>
      <c r="F53" s="30">
        <v>21363</v>
      </c>
      <c r="G53" s="30">
        <v>21280</v>
      </c>
      <c r="H53" s="30">
        <v>5300</v>
      </c>
      <c r="I53" s="30">
        <v>5300</v>
      </c>
      <c r="J53" s="30" t="s">
        <v>151</v>
      </c>
      <c r="K53" s="30" t="s">
        <v>169</v>
      </c>
      <c r="L53" s="31">
        <v>4.4924099999999996</v>
      </c>
      <c r="M53" s="30" t="s">
        <v>170</v>
      </c>
      <c r="N53" s="30" t="s">
        <v>171</v>
      </c>
      <c r="O53" s="30">
        <v>9</v>
      </c>
      <c r="P53" s="30">
        <v>50</v>
      </c>
      <c r="Q53" s="30" t="s">
        <v>259</v>
      </c>
      <c r="R53" s="30" t="s">
        <v>264</v>
      </c>
      <c r="S53" s="30" t="s">
        <v>261</v>
      </c>
      <c r="T53" s="32">
        <v>0.128413</v>
      </c>
      <c r="U53" s="32">
        <v>0.84899999999999998</v>
      </c>
      <c r="V53" s="32">
        <f t="shared" si="1"/>
        <v>8.7109460644830009E-2</v>
      </c>
    </row>
    <row r="54" spans="1:22" x14ac:dyDescent="0.25">
      <c r="A54" s="30">
        <v>21</v>
      </c>
      <c r="B54" s="30">
        <v>39</v>
      </c>
      <c r="C54" s="30" t="s">
        <v>313</v>
      </c>
      <c r="E54" s="30">
        <v>21368</v>
      </c>
      <c r="F54" s="30">
        <v>21369</v>
      </c>
      <c r="G54" s="30">
        <v>21286</v>
      </c>
      <c r="H54" s="30">
        <v>5300</v>
      </c>
      <c r="I54" s="30">
        <v>5300</v>
      </c>
      <c r="J54" s="30" t="s">
        <v>151</v>
      </c>
      <c r="K54" s="30" t="s">
        <v>169</v>
      </c>
      <c r="L54" s="31">
        <v>0.998143</v>
      </c>
      <c r="M54" s="30" t="s">
        <v>170</v>
      </c>
      <c r="N54" s="30" t="s">
        <v>171</v>
      </c>
      <c r="O54" s="30">
        <v>9</v>
      </c>
      <c r="P54" s="30">
        <v>50</v>
      </c>
      <c r="Q54" s="30" t="s">
        <v>259</v>
      </c>
      <c r="R54" s="30" t="s">
        <v>264</v>
      </c>
      <c r="S54" s="30" t="s">
        <v>261</v>
      </c>
      <c r="T54" s="32">
        <v>0.128413</v>
      </c>
      <c r="U54" s="32">
        <v>0.84899999999999998</v>
      </c>
      <c r="V54" s="32">
        <f t="shared" si="1"/>
        <v>1.9354355095909003E-2</v>
      </c>
    </row>
    <row r="55" spans="1:22" x14ac:dyDescent="0.25">
      <c r="A55" s="30">
        <v>21</v>
      </c>
      <c r="B55" s="30">
        <v>39</v>
      </c>
      <c r="C55" s="30" t="s">
        <v>313</v>
      </c>
      <c r="E55" s="30">
        <v>21374</v>
      </c>
      <c r="F55" s="30">
        <v>21375</v>
      </c>
      <c r="G55" s="30">
        <v>21292</v>
      </c>
      <c r="H55" s="30">
        <v>5300</v>
      </c>
      <c r="I55" s="30">
        <v>5300</v>
      </c>
      <c r="J55" s="30" t="s">
        <v>151</v>
      </c>
      <c r="K55" s="30" t="s">
        <v>169</v>
      </c>
      <c r="L55" s="31">
        <v>0.95997699999999997</v>
      </c>
      <c r="M55" s="30" t="s">
        <v>170</v>
      </c>
      <c r="N55" s="30" t="s">
        <v>171</v>
      </c>
      <c r="O55" s="30">
        <v>9</v>
      </c>
      <c r="P55" s="30">
        <v>50</v>
      </c>
      <c r="Q55" s="30" t="s">
        <v>259</v>
      </c>
      <c r="R55" s="30" t="s">
        <v>264</v>
      </c>
      <c r="S55" s="30" t="s">
        <v>261</v>
      </c>
      <c r="T55" s="32">
        <v>0.128413</v>
      </c>
      <c r="U55" s="32">
        <v>0.84899999999999998</v>
      </c>
      <c r="V55" s="32">
        <f t="shared" si="1"/>
        <v>1.8614302501651001E-2</v>
      </c>
    </row>
    <row r="56" spans="1:22" x14ac:dyDescent="0.25">
      <c r="A56" s="30">
        <v>21</v>
      </c>
      <c r="B56" s="30">
        <v>39</v>
      </c>
      <c r="C56" s="30" t="s">
        <v>313</v>
      </c>
      <c r="E56" s="30">
        <v>21376</v>
      </c>
      <c r="F56" s="30">
        <v>21377</v>
      </c>
      <c r="G56" s="30">
        <v>21294</v>
      </c>
      <c r="H56" s="30">
        <v>5300</v>
      </c>
      <c r="I56" s="30">
        <v>5300</v>
      </c>
      <c r="J56" s="30" t="s">
        <v>151</v>
      </c>
      <c r="K56" s="30" t="s">
        <v>169</v>
      </c>
      <c r="L56" s="31">
        <v>0.35471200000000003</v>
      </c>
      <c r="M56" s="30" t="s">
        <v>170</v>
      </c>
      <c r="N56" s="30" t="s">
        <v>171</v>
      </c>
      <c r="O56" s="30">
        <v>9</v>
      </c>
      <c r="P56" s="30">
        <v>50</v>
      </c>
      <c r="Q56" s="30" t="s">
        <v>259</v>
      </c>
      <c r="R56" s="30" t="s">
        <v>264</v>
      </c>
      <c r="S56" s="30" t="s">
        <v>261</v>
      </c>
      <c r="T56" s="32">
        <v>0.128413</v>
      </c>
      <c r="U56" s="32">
        <v>0.84899999999999998</v>
      </c>
      <c r="V56" s="32">
        <f t="shared" si="1"/>
        <v>6.8779944404560017E-3</v>
      </c>
    </row>
    <row r="57" spans="1:22" x14ac:dyDescent="0.25">
      <c r="A57" s="30">
        <v>21</v>
      </c>
      <c r="B57" s="30">
        <v>39</v>
      </c>
      <c r="C57" s="30" t="s">
        <v>313</v>
      </c>
      <c r="E57" s="30">
        <v>21381</v>
      </c>
      <c r="F57" s="30">
        <v>21382</v>
      </c>
      <c r="G57" s="30">
        <v>21299</v>
      </c>
      <c r="H57" s="30">
        <v>5300</v>
      </c>
      <c r="I57" s="30">
        <v>5300</v>
      </c>
      <c r="J57" s="30" t="s">
        <v>151</v>
      </c>
      <c r="K57" s="30" t="s">
        <v>169</v>
      </c>
      <c r="L57" s="31">
        <v>0.36838900000000002</v>
      </c>
      <c r="M57" s="30" t="s">
        <v>170</v>
      </c>
      <c r="N57" s="30" t="s">
        <v>171</v>
      </c>
      <c r="O57" s="30">
        <v>9</v>
      </c>
      <c r="P57" s="30">
        <v>50</v>
      </c>
      <c r="Q57" s="30" t="s">
        <v>259</v>
      </c>
      <c r="R57" s="30" t="s">
        <v>264</v>
      </c>
      <c r="S57" s="30" t="s">
        <v>261</v>
      </c>
      <c r="T57" s="32">
        <v>0.128413</v>
      </c>
      <c r="U57" s="32">
        <v>0.84899999999999998</v>
      </c>
      <c r="V57" s="32">
        <f t="shared" si="1"/>
        <v>7.1431964352070016E-3</v>
      </c>
    </row>
    <row r="58" spans="1:22" x14ac:dyDescent="0.25">
      <c r="A58" s="30">
        <v>21</v>
      </c>
      <c r="B58" s="30">
        <v>39</v>
      </c>
      <c r="C58" s="30" t="s">
        <v>313</v>
      </c>
      <c r="E58" s="30">
        <v>21382</v>
      </c>
      <c r="F58" s="30">
        <v>21383</v>
      </c>
      <c r="G58" s="30">
        <v>21300</v>
      </c>
      <c r="H58" s="30">
        <v>5300</v>
      </c>
      <c r="I58" s="30">
        <v>5300</v>
      </c>
      <c r="J58" s="30" t="s">
        <v>151</v>
      </c>
      <c r="K58" s="30" t="s">
        <v>169</v>
      </c>
      <c r="L58" s="31">
        <v>1.15605</v>
      </c>
      <c r="M58" s="30" t="s">
        <v>170</v>
      </c>
      <c r="N58" s="30" t="s">
        <v>171</v>
      </c>
      <c r="O58" s="30">
        <v>9</v>
      </c>
      <c r="P58" s="30">
        <v>50</v>
      </c>
      <c r="Q58" s="30" t="s">
        <v>259</v>
      </c>
      <c r="R58" s="30" t="s">
        <v>264</v>
      </c>
      <c r="S58" s="30" t="s">
        <v>261</v>
      </c>
      <c r="T58" s="32">
        <v>0.128413</v>
      </c>
      <c r="U58" s="32">
        <v>0.84899999999999998</v>
      </c>
      <c r="V58" s="32">
        <f t="shared" si="1"/>
        <v>2.2416229146150001E-2</v>
      </c>
    </row>
    <row r="59" spans="1:22" x14ac:dyDescent="0.25">
      <c r="A59" s="30">
        <v>21</v>
      </c>
      <c r="B59" s="30">
        <v>39</v>
      </c>
      <c r="C59" s="30" t="s">
        <v>313</v>
      </c>
      <c r="E59" s="30">
        <v>21389</v>
      </c>
      <c r="F59" s="30">
        <v>21390</v>
      </c>
      <c r="G59" s="30">
        <v>21307</v>
      </c>
      <c r="H59" s="30">
        <v>5300</v>
      </c>
      <c r="I59" s="30">
        <v>5300</v>
      </c>
      <c r="J59" s="30" t="s">
        <v>151</v>
      </c>
      <c r="K59" s="30" t="s">
        <v>169</v>
      </c>
      <c r="L59" s="31">
        <v>1.0306</v>
      </c>
      <c r="M59" s="30" t="s">
        <v>170</v>
      </c>
      <c r="N59" s="30" t="s">
        <v>171</v>
      </c>
      <c r="O59" s="30">
        <v>9</v>
      </c>
      <c r="P59" s="30">
        <v>50</v>
      </c>
      <c r="Q59" s="30" t="s">
        <v>259</v>
      </c>
      <c r="R59" s="30" t="s">
        <v>264</v>
      </c>
      <c r="S59" s="30" t="s">
        <v>261</v>
      </c>
      <c r="T59" s="32">
        <v>0.128413</v>
      </c>
      <c r="U59" s="32">
        <v>0.84899999999999998</v>
      </c>
      <c r="V59" s="32">
        <f t="shared" si="1"/>
        <v>1.9983708107800001E-2</v>
      </c>
    </row>
    <row r="60" spans="1:22" x14ac:dyDescent="0.25">
      <c r="A60" s="30">
        <v>21</v>
      </c>
      <c r="B60" s="30">
        <v>39</v>
      </c>
      <c r="C60" s="30" t="s">
        <v>313</v>
      </c>
      <c r="E60" s="30">
        <v>21394</v>
      </c>
      <c r="F60" s="30">
        <v>21395</v>
      </c>
      <c r="G60" s="30">
        <v>21312</v>
      </c>
      <c r="H60" s="30">
        <v>5300</v>
      </c>
      <c r="I60" s="30">
        <v>5300</v>
      </c>
      <c r="J60" s="30" t="s">
        <v>151</v>
      </c>
      <c r="K60" s="30" t="s">
        <v>169</v>
      </c>
      <c r="L60" s="31">
        <v>0.58253600000000005</v>
      </c>
      <c r="M60" s="30" t="s">
        <v>170</v>
      </c>
      <c r="N60" s="30" t="s">
        <v>171</v>
      </c>
      <c r="O60" s="30">
        <v>9</v>
      </c>
      <c r="P60" s="30">
        <v>50</v>
      </c>
      <c r="Q60" s="30" t="s">
        <v>259</v>
      </c>
      <c r="R60" s="30" t="s">
        <v>264</v>
      </c>
      <c r="S60" s="30" t="s">
        <v>261</v>
      </c>
      <c r="T60" s="32">
        <v>0.128413</v>
      </c>
      <c r="U60" s="32">
        <v>0.84899999999999998</v>
      </c>
      <c r="V60" s="32">
        <f t="shared" si="1"/>
        <v>1.1295584500568003E-2</v>
      </c>
    </row>
    <row r="61" spans="1:22" x14ac:dyDescent="0.25">
      <c r="A61" s="30">
        <v>21</v>
      </c>
      <c r="B61" s="30">
        <v>39</v>
      </c>
      <c r="C61" s="30" t="s">
        <v>313</v>
      </c>
      <c r="E61" s="30">
        <v>21399</v>
      </c>
      <c r="F61" s="30">
        <v>21400</v>
      </c>
      <c r="G61" s="30">
        <v>21317</v>
      </c>
      <c r="H61" s="30">
        <v>5300</v>
      </c>
      <c r="I61" s="30">
        <v>5300</v>
      </c>
      <c r="J61" s="30" t="s">
        <v>151</v>
      </c>
      <c r="K61" s="30" t="s">
        <v>169</v>
      </c>
      <c r="L61" s="31">
        <v>0.56106999999999996</v>
      </c>
      <c r="M61" s="30" t="s">
        <v>170</v>
      </c>
      <c r="N61" s="30" t="s">
        <v>171</v>
      </c>
      <c r="O61" s="30">
        <v>9</v>
      </c>
      <c r="P61" s="30">
        <v>50</v>
      </c>
      <c r="Q61" s="30" t="s">
        <v>259</v>
      </c>
      <c r="R61" s="30" t="s">
        <v>264</v>
      </c>
      <c r="S61" s="30" t="s">
        <v>261</v>
      </c>
      <c r="T61" s="32">
        <v>0.128413</v>
      </c>
      <c r="U61" s="32">
        <v>0.84899999999999998</v>
      </c>
      <c r="V61" s="32">
        <f t="shared" si="1"/>
        <v>1.0879350968410001E-2</v>
      </c>
    </row>
    <row r="62" spans="1:22" x14ac:dyDescent="0.25">
      <c r="A62" s="30">
        <v>21</v>
      </c>
      <c r="B62" s="30">
        <v>39</v>
      </c>
      <c r="C62" s="30" t="s">
        <v>313</v>
      </c>
      <c r="E62" s="30">
        <v>21401</v>
      </c>
      <c r="F62" s="30">
        <v>21402</v>
      </c>
      <c r="G62" s="30">
        <v>21319</v>
      </c>
      <c r="H62" s="30">
        <v>5300</v>
      </c>
      <c r="I62" s="30">
        <v>5300</v>
      </c>
      <c r="J62" s="30" t="s">
        <v>151</v>
      </c>
      <c r="K62" s="30" t="s">
        <v>169</v>
      </c>
      <c r="L62" s="31">
        <v>7.9990800000000002</v>
      </c>
      <c r="M62" s="30" t="s">
        <v>170</v>
      </c>
      <c r="N62" s="30" t="s">
        <v>171</v>
      </c>
      <c r="O62" s="30">
        <v>9</v>
      </c>
      <c r="P62" s="30">
        <v>50</v>
      </c>
      <c r="Q62" s="30" t="s">
        <v>259</v>
      </c>
      <c r="R62" s="30" t="s">
        <v>264</v>
      </c>
      <c r="S62" s="30" t="s">
        <v>261</v>
      </c>
      <c r="T62" s="32">
        <v>0.128413</v>
      </c>
      <c r="U62" s="32">
        <v>0.84899999999999998</v>
      </c>
      <c r="V62" s="32">
        <f t="shared" si="1"/>
        <v>0.15510506486604003</v>
      </c>
    </row>
    <row r="63" spans="1:22" x14ac:dyDescent="0.25">
      <c r="A63" s="30">
        <v>21</v>
      </c>
      <c r="B63" s="30">
        <v>39</v>
      </c>
      <c r="C63" s="30" t="s">
        <v>313</v>
      </c>
      <c r="E63" s="30">
        <v>22406</v>
      </c>
      <c r="F63" s="30">
        <v>22407</v>
      </c>
      <c r="G63" s="30">
        <v>22360</v>
      </c>
      <c r="H63" s="30">
        <v>5300</v>
      </c>
      <c r="I63" s="30">
        <v>5300</v>
      </c>
      <c r="J63" s="30" t="s">
        <v>151</v>
      </c>
      <c r="K63" s="30" t="s">
        <v>175</v>
      </c>
      <c r="L63" s="31">
        <v>1.8737200000000001</v>
      </c>
      <c r="M63" s="30" t="s">
        <v>170</v>
      </c>
      <c r="N63" s="30" t="s">
        <v>171</v>
      </c>
      <c r="O63" s="30">
        <v>9</v>
      </c>
      <c r="P63" s="30">
        <v>50</v>
      </c>
      <c r="Q63" s="30" t="s">
        <v>259</v>
      </c>
      <c r="R63" s="30" t="s">
        <v>264</v>
      </c>
      <c r="S63" s="30" t="s">
        <v>261</v>
      </c>
      <c r="T63" s="32">
        <v>0.128413</v>
      </c>
      <c r="U63" s="32">
        <v>0.84899999999999998</v>
      </c>
      <c r="V63" s="32">
        <f t="shared" si="1"/>
        <v>3.6332110960360008E-2</v>
      </c>
    </row>
    <row r="64" spans="1:22" x14ac:dyDescent="0.25">
      <c r="A64" s="30">
        <v>21</v>
      </c>
      <c r="B64" s="30">
        <v>39</v>
      </c>
      <c r="C64" s="30" t="s">
        <v>313</v>
      </c>
      <c r="E64" s="30">
        <v>24479</v>
      </c>
      <c r="F64" s="30">
        <v>24480</v>
      </c>
      <c r="G64" s="30">
        <v>24410</v>
      </c>
      <c r="H64" s="30">
        <v>6170</v>
      </c>
      <c r="I64" s="30">
        <v>6170</v>
      </c>
      <c r="J64" s="30" t="s">
        <v>151</v>
      </c>
      <c r="K64" s="30" t="s">
        <v>169</v>
      </c>
      <c r="L64" s="31">
        <v>8.9399099999999994</v>
      </c>
      <c r="M64" s="30" t="s">
        <v>170</v>
      </c>
      <c r="N64" s="30" t="s">
        <v>171</v>
      </c>
      <c r="O64" s="30">
        <v>12</v>
      </c>
      <c r="P64" s="30">
        <v>60</v>
      </c>
      <c r="Q64" s="30" t="s">
        <v>265</v>
      </c>
      <c r="R64" s="30" t="s">
        <v>267</v>
      </c>
      <c r="S64" s="30" t="s">
        <v>267</v>
      </c>
      <c r="T64" s="32">
        <v>0.596611</v>
      </c>
      <c r="U64" s="32">
        <v>0.84899999999999998</v>
      </c>
      <c r="V64" s="32">
        <f t="shared" si="1"/>
        <v>0.80538094539651006</v>
      </c>
    </row>
    <row r="65" spans="1:22" x14ac:dyDescent="0.25">
      <c r="A65" s="30">
        <v>21</v>
      </c>
      <c r="B65" s="30">
        <v>39</v>
      </c>
      <c r="C65" s="30" t="s">
        <v>313</v>
      </c>
      <c r="E65" s="30">
        <v>24481</v>
      </c>
      <c r="F65" s="30">
        <v>24482</v>
      </c>
      <c r="G65" s="30">
        <v>24412</v>
      </c>
      <c r="H65" s="30">
        <v>6170</v>
      </c>
      <c r="I65" s="30">
        <v>6170</v>
      </c>
      <c r="J65" s="30" t="s">
        <v>151</v>
      </c>
      <c r="K65" s="30" t="s">
        <v>169</v>
      </c>
      <c r="L65" s="31">
        <v>11.904400000000001</v>
      </c>
      <c r="M65" s="30" t="s">
        <v>170</v>
      </c>
      <c r="N65" s="30" t="s">
        <v>171</v>
      </c>
      <c r="O65" s="30">
        <v>12</v>
      </c>
      <c r="P65" s="30">
        <v>60</v>
      </c>
      <c r="Q65" s="30" t="s">
        <v>265</v>
      </c>
      <c r="R65" s="30" t="s">
        <v>267</v>
      </c>
      <c r="S65" s="30" t="s">
        <v>267</v>
      </c>
      <c r="T65" s="32">
        <v>0.596611</v>
      </c>
      <c r="U65" s="32">
        <v>0.84899999999999998</v>
      </c>
      <c r="V65" s="32">
        <f t="shared" si="1"/>
        <v>1.0724466942484003</v>
      </c>
    </row>
    <row r="66" spans="1:22" x14ac:dyDescent="0.25">
      <c r="A66" s="30">
        <v>21</v>
      </c>
      <c r="B66" s="30">
        <v>39</v>
      </c>
      <c r="C66" s="30" t="s">
        <v>313</v>
      </c>
      <c r="E66" s="30">
        <v>24485</v>
      </c>
      <c r="F66" s="30">
        <v>24486</v>
      </c>
      <c r="G66" s="30">
        <v>24416</v>
      </c>
      <c r="H66" s="30">
        <v>6170</v>
      </c>
      <c r="I66" s="30">
        <v>6170</v>
      </c>
      <c r="J66" s="30" t="s">
        <v>151</v>
      </c>
      <c r="K66" s="30" t="s">
        <v>169</v>
      </c>
      <c r="L66" s="31">
        <v>0.63670700000000002</v>
      </c>
      <c r="M66" s="30" t="s">
        <v>170</v>
      </c>
      <c r="N66" s="30" t="s">
        <v>171</v>
      </c>
      <c r="O66" s="30">
        <v>12</v>
      </c>
      <c r="P66" s="30">
        <v>60</v>
      </c>
      <c r="Q66" s="30" t="s">
        <v>265</v>
      </c>
      <c r="R66" s="30" t="s">
        <v>267</v>
      </c>
      <c r="S66" s="30" t="s">
        <v>267</v>
      </c>
      <c r="T66" s="32">
        <v>0.596611</v>
      </c>
      <c r="U66" s="32">
        <v>0.84899999999999998</v>
      </c>
      <c r="V66" s="32">
        <f t="shared" ref="V66:V97" si="2">L66*T66*(1-U66)</f>
        <v>5.7359826396527008E-2</v>
      </c>
    </row>
    <row r="67" spans="1:22" x14ac:dyDescent="0.25">
      <c r="A67" s="30">
        <v>21</v>
      </c>
      <c r="B67" s="30">
        <v>39</v>
      </c>
      <c r="C67" s="30" t="s">
        <v>313</v>
      </c>
      <c r="E67" s="30">
        <v>24486</v>
      </c>
      <c r="F67" s="30">
        <v>24487</v>
      </c>
      <c r="G67" s="30">
        <v>24417</v>
      </c>
      <c r="H67" s="30">
        <v>6170</v>
      </c>
      <c r="I67" s="30">
        <v>6170</v>
      </c>
      <c r="J67" s="30" t="s">
        <v>151</v>
      </c>
      <c r="K67" s="30" t="s">
        <v>169</v>
      </c>
      <c r="L67" s="31">
        <v>1.2815099999999999</v>
      </c>
      <c r="M67" s="30" t="s">
        <v>170</v>
      </c>
      <c r="N67" s="30" t="s">
        <v>171</v>
      </c>
      <c r="O67" s="30">
        <v>12</v>
      </c>
      <c r="P67" s="30">
        <v>60</v>
      </c>
      <c r="Q67" s="30" t="s">
        <v>265</v>
      </c>
      <c r="R67" s="30" t="s">
        <v>267</v>
      </c>
      <c r="S67" s="30" t="s">
        <v>267</v>
      </c>
      <c r="T67" s="32">
        <v>0.596611</v>
      </c>
      <c r="U67" s="32">
        <v>0.84899999999999998</v>
      </c>
      <c r="V67" s="32">
        <f t="shared" si="2"/>
        <v>0.11544900735411003</v>
      </c>
    </row>
    <row r="68" spans="1:22" x14ac:dyDescent="0.25">
      <c r="A68" s="30">
        <v>21</v>
      </c>
      <c r="B68" s="30">
        <v>39</v>
      </c>
      <c r="C68" s="30" t="s">
        <v>313</v>
      </c>
      <c r="E68" s="30">
        <v>26949</v>
      </c>
      <c r="F68" s="30">
        <v>26950</v>
      </c>
      <c r="G68" s="30">
        <v>26940</v>
      </c>
      <c r="H68" s="30">
        <v>6172</v>
      </c>
      <c r="I68" s="30">
        <v>6172</v>
      </c>
      <c r="J68" s="30" t="s">
        <v>151</v>
      </c>
      <c r="K68" s="30" t="s">
        <v>169</v>
      </c>
      <c r="L68" s="31">
        <v>1.12488E-2</v>
      </c>
      <c r="M68" s="30" t="s">
        <v>170</v>
      </c>
      <c r="N68" s="30" t="s">
        <v>171</v>
      </c>
      <c r="O68" s="30">
        <v>12</v>
      </c>
      <c r="P68" s="30">
        <v>60</v>
      </c>
      <c r="Q68" s="30" t="s">
        <v>265</v>
      </c>
      <c r="R68" s="30" t="s">
        <v>268</v>
      </c>
      <c r="S68" s="30" t="s">
        <v>267</v>
      </c>
      <c r="T68" s="32">
        <v>0.596611</v>
      </c>
      <c r="U68" s="32">
        <v>0.84899999999999998</v>
      </c>
      <c r="V68" s="32">
        <f t="shared" si="2"/>
        <v>1.0133848303368002E-3</v>
      </c>
    </row>
    <row r="69" spans="1:22" x14ac:dyDescent="0.25">
      <c r="A69" s="30">
        <v>21</v>
      </c>
      <c r="B69" s="30">
        <v>39</v>
      </c>
      <c r="C69" s="30" t="s">
        <v>313</v>
      </c>
      <c r="E69" s="30">
        <v>26952</v>
      </c>
      <c r="F69" s="30">
        <v>26953</v>
      </c>
      <c r="G69" s="30">
        <v>26943</v>
      </c>
      <c r="H69" s="30">
        <v>6172</v>
      </c>
      <c r="I69" s="30">
        <v>6172</v>
      </c>
      <c r="J69" s="30" t="s">
        <v>151</v>
      </c>
      <c r="K69" s="30" t="s">
        <v>169</v>
      </c>
      <c r="L69" s="31">
        <v>4.8044500000000001</v>
      </c>
      <c r="M69" s="30" t="s">
        <v>170</v>
      </c>
      <c r="N69" s="30" t="s">
        <v>171</v>
      </c>
      <c r="O69" s="30">
        <v>12</v>
      </c>
      <c r="P69" s="30">
        <v>60</v>
      </c>
      <c r="Q69" s="30" t="s">
        <v>265</v>
      </c>
      <c r="R69" s="30" t="s">
        <v>268</v>
      </c>
      <c r="S69" s="30" t="s">
        <v>267</v>
      </c>
      <c r="T69" s="32">
        <v>0.596611</v>
      </c>
      <c r="U69" s="32">
        <v>0.84899999999999998</v>
      </c>
      <c r="V69" s="32">
        <f t="shared" si="2"/>
        <v>0.43282454556145006</v>
      </c>
    </row>
    <row r="70" spans="1:22" x14ac:dyDescent="0.25">
      <c r="A70" s="30">
        <v>21</v>
      </c>
      <c r="B70" s="30">
        <v>39</v>
      </c>
      <c r="C70" s="30" t="s">
        <v>313</v>
      </c>
      <c r="E70" s="30">
        <v>26955</v>
      </c>
      <c r="F70" s="30">
        <v>26956</v>
      </c>
      <c r="G70" s="30">
        <v>26946</v>
      </c>
      <c r="H70" s="30">
        <v>6172</v>
      </c>
      <c r="I70" s="30">
        <v>6172</v>
      </c>
      <c r="J70" s="30" t="s">
        <v>151</v>
      </c>
      <c r="K70" s="30" t="s">
        <v>169</v>
      </c>
      <c r="L70" s="31">
        <v>0.91943200000000003</v>
      </c>
      <c r="M70" s="30" t="s">
        <v>170</v>
      </c>
      <c r="N70" s="30" t="s">
        <v>171</v>
      </c>
      <c r="O70" s="30">
        <v>12</v>
      </c>
      <c r="P70" s="30">
        <v>60</v>
      </c>
      <c r="Q70" s="30" t="s">
        <v>265</v>
      </c>
      <c r="R70" s="30" t="s">
        <v>268</v>
      </c>
      <c r="S70" s="30" t="s">
        <v>267</v>
      </c>
      <c r="T70" s="32">
        <v>0.596611</v>
      </c>
      <c r="U70" s="32">
        <v>0.84899999999999998</v>
      </c>
      <c r="V70" s="32">
        <f t="shared" si="2"/>
        <v>8.2830029987752019E-2</v>
      </c>
    </row>
    <row r="71" spans="1:22" x14ac:dyDescent="0.25">
      <c r="A71" s="30">
        <v>21</v>
      </c>
      <c r="B71" s="30">
        <v>39</v>
      </c>
      <c r="C71" s="30" t="s">
        <v>313</v>
      </c>
      <c r="E71" s="30">
        <v>26957</v>
      </c>
      <c r="F71" s="30">
        <v>26958</v>
      </c>
      <c r="G71" s="30">
        <v>26948</v>
      </c>
      <c r="H71" s="30">
        <v>6172</v>
      </c>
      <c r="I71" s="30">
        <v>6172</v>
      </c>
      <c r="J71" s="30" t="s">
        <v>151</v>
      </c>
      <c r="K71" s="30" t="s">
        <v>169</v>
      </c>
      <c r="L71" s="31">
        <v>1.99041</v>
      </c>
      <c r="M71" s="30" t="s">
        <v>170</v>
      </c>
      <c r="N71" s="30" t="s">
        <v>171</v>
      </c>
      <c r="O71" s="30">
        <v>12</v>
      </c>
      <c r="P71" s="30">
        <v>60</v>
      </c>
      <c r="Q71" s="30" t="s">
        <v>265</v>
      </c>
      <c r="R71" s="30" t="s">
        <v>268</v>
      </c>
      <c r="S71" s="30" t="s">
        <v>267</v>
      </c>
      <c r="T71" s="32">
        <v>0.596611</v>
      </c>
      <c r="U71" s="32">
        <v>0.84899999999999998</v>
      </c>
      <c r="V71" s="32">
        <f t="shared" si="2"/>
        <v>0.17931257557701005</v>
      </c>
    </row>
    <row r="72" spans="1:22" x14ac:dyDescent="0.25">
      <c r="A72" s="30">
        <v>21</v>
      </c>
      <c r="B72" s="30">
        <v>39</v>
      </c>
      <c r="C72" s="30" t="s">
        <v>313</v>
      </c>
      <c r="E72" s="30">
        <v>26958</v>
      </c>
      <c r="F72" s="30">
        <v>26959</v>
      </c>
      <c r="G72" s="30">
        <v>26949</v>
      </c>
      <c r="H72" s="30">
        <v>6172</v>
      </c>
      <c r="I72" s="30">
        <v>6172</v>
      </c>
      <c r="J72" s="30" t="s">
        <v>151</v>
      </c>
      <c r="K72" s="30" t="s">
        <v>169</v>
      </c>
      <c r="L72" s="31">
        <v>1.10511</v>
      </c>
      <c r="M72" s="30" t="s">
        <v>170</v>
      </c>
      <c r="N72" s="30" t="s">
        <v>171</v>
      </c>
      <c r="O72" s="30">
        <v>12</v>
      </c>
      <c r="P72" s="30">
        <v>60</v>
      </c>
      <c r="Q72" s="30" t="s">
        <v>265</v>
      </c>
      <c r="R72" s="30" t="s">
        <v>268</v>
      </c>
      <c r="S72" s="30" t="s">
        <v>267</v>
      </c>
      <c r="T72" s="32">
        <v>0.596611</v>
      </c>
      <c r="U72" s="32">
        <v>0.84899999999999998</v>
      </c>
      <c r="V72" s="32">
        <f t="shared" si="2"/>
        <v>9.9557438113710012E-2</v>
      </c>
    </row>
    <row r="73" spans="1:22" x14ac:dyDescent="0.25">
      <c r="A73" s="30">
        <v>21</v>
      </c>
      <c r="B73" s="30">
        <v>39</v>
      </c>
      <c r="C73" s="30" t="s">
        <v>313</v>
      </c>
      <c r="E73" s="30">
        <v>26959</v>
      </c>
      <c r="F73" s="30">
        <v>26960</v>
      </c>
      <c r="G73" s="30">
        <v>26950</v>
      </c>
      <c r="H73" s="30">
        <v>6172</v>
      </c>
      <c r="I73" s="30">
        <v>6172</v>
      </c>
      <c r="J73" s="30" t="s">
        <v>151</v>
      </c>
      <c r="K73" s="30" t="s">
        <v>169</v>
      </c>
      <c r="L73" s="31">
        <v>1.907</v>
      </c>
      <c r="M73" s="30" t="s">
        <v>170</v>
      </c>
      <c r="N73" s="30" t="s">
        <v>171</v>
      </c>
      <c r="O73" s="30">
        <v>12</v>
      </c>
      <c r="P73" s="30">
        <v>60</v>
      </c>
      <c r="Q73" s="30" t="s">
        <v>265</v>
      </c>
      <c r="R73" s="30" t="s">
        <v>268</v>
      </c>
      <c r="S73" s="30" t="s">
        <v>267</v>
      </c>
      <c r="T73" s="32">
        <v>0.596611</v>
      </c>
      <c r="U73" s="32">
        <v>0.84899999999999998</v>
      </c>
      <c r="V73" s="32">
        <f t="shared" si="2"/>
        <v>0.17179831372700002</v>
      </c>
    </row>
    <row r="74" spans="1:22" x14ac:dyDescent="0.25">
      <c r="A74" s="30">
        <v>21</v>
      </c>
      <c r="B74" s="30">
        <v>39</v>
      </c>
      <c r="C74" s="30" t="s">
        <v>313</v>
      </c>
      <c r="E74" s="30">
        <v>26962</v>
      </c>
      <c r="F74" s="30">
        <v>26963</v>
      </c>
      <c r="G74" s="30">
        <v>26953</v>
      </c>
      <c r="H74" s="30">
        <v>6172</v>
      </c>
      <c r="I74" s="30">
        <v>6172</v>
      </c>
      <c r="J74" s="30" t="s">
        <v>151</v>
      </c>
      <c r="K74" s="30" t="s">
        <v>169</v>
      </c>
      <c r="L74" s="31">
        <v>1.26691</v>
      </c>
      <c r="M74" s="30" t="s">
        <v>170</v>
      </c>
      <c r="N74" s="30" t="s">
        <v>171</v>
      </c>
      <c r="O74" s="30">
        <v>12</v>
      </c>
      <c r="P74" s="30">
        <v>60</v>
      </c>
      <c r="Q74" s="30" t="s">
        <v>265</v>
      </c>
      <c r="R74" s="30" t="s">
        <v>268</v>
      </c>
      <c r="S74" s="30" t="s">
        <v>267</v>
      </c>
      <c r="T74" s="32">
        <v>0.596611</v>
      </c>
      <c r="U74" s="32">
        <v>0.84899999999999998</v>
      </c>
      <c r="V74" s="32">
        <f t="shared" si="2"/>
        <v>0.11413371874351003</v>
      </c>
    </row>
    <row r="75" spans="1:22" x14ac:dyDescent="0.25">
      <c r="A75" s="30">
        <v>21</v>
      </c>
      <c r="B75" s="30">
        <v>39</v>
      </c>
      <c r="C75" s="30" t="s">
        <v>313</v>
      </c>
      <c r="E75" s="30">
        <v>29096</v>
      </c>
      <c r="F75" s="30">
        <v>29300</v>
      </c>
      <c r="G75" s="30">
        <v>29275</v>
      </c>
      <c r="H75" s="30">
        <v>6210</v>
      </c>
      <c r="I75" s="30">
        <v>6210</v>
      </c>
      <c r="J75" s="30" t="s">
        <v>151</v>
      </c>
      <c r="K75" s="30" t="s">
        <v>169</v>
      </c>
      <c r="L75" s="31">
        <v>9.7365700000000004</v>
      </c>
      <c r="M75" s="30" t="s">
        <v>170</v>
      </c>
      <c r="N75" s="30" t="s">
        <v>171</v>
      </c>
      <c r="O75" s="30">
        <v>14</v>
      </c>
      <c r="P75" s="30">
        <v>60</v>
      </c>
      <c r="Q75" s="30" t="s">
        <v>265</v>
      </c>
      <c r="R75" s="30" t="s">
        <v>269</v>
      </c>
      <c r="S75" s="30" t="s">
        <v>269</v>
      </c>
      <c r="T75" s="32">
        <v>0.44770799999999999</v>
      </c>
      <c r="U75" s="32">
        <v>0.84899999999999998</v>
      </c>
      <c r="V75" s="32">
        <f t="shared" si="2"/>
        <v>0.65823018251556009</v>
      </c>
    </row>
    <row r="76" spans="1:22" x14ac:dyDescent="0.25">
      <c r="A76" s="30">
        <v>21</v>
      </c>
      <c r="B76" s="30">
        <v>39</v>
      </c>
      <c r="C76" s="30" t="s">
        <v>313</v>
      </c>
      <c r="E76" s="30">
        <v>29099</v>
      </c>
      <c r="F76" s="30">
        <v>29303</v>
      </c>
      <c r="G76" s="30">
        <v>29278</v>
      </c>
      <c r="H76" s="30">
        <v>6210</v>
      </c>
      <c r="I76" s="30">
        <v>6210</v>
      </c>
      <c r="J76" s="30" t="s">
        <v>151</v>
      </c>
      <c r="K76" s="30" t="s">
        <v>169</v>
      </c>
      <c r="L76" s="31">
        <v>2.6944900000000001</v>
      </c>
      <c r="M76" s="30" t="s">
        <v>170</v>
      </c>
      <c r="N76" s="30" t="s">
        <v>171</v>
      </c>
      <c r="O76" s="30">
        <v>14</v>
      </c>
      <c r="P76" s="30">
        <v>60</v>
      </c>
      <c r="Q76" s="30" t="s">
        <v>265</v>
      </c>
      <c r="R76" s="30" t="s">
        <v>269</v>
      </c>
      <c r="S76" s="30" t="s">
        <v>269</v>
      </c>
      <c r="T76" s="32">
        <v>0.44770799999999999</v>
      </c>
      <c r="U76" s="32">
        <v>0.84899999999999998</v>
      </c>
      <c r="V76" s="32">
        <f t="shared" si="2"/>
        <v>0.18215805406692004</v>
      </c>
    </row>
    <row r="77" spans="1:22" x14ac:dyDescent="0.25">
      <c r="A77" s="30">
        <v>21</v>
      </c>
      <c r="B77" s="30">
        <v>39</v>
      </c>
      <c r="C77" s="30" t="s">
        <v>313</v>
      </c>
      <c r="E77" s="30">
        <v>29100</v>
      </c>
      <c r="F77" s="30">
        <v>29304</v>
      </c>
      <c r="G77" s="30">
        <v>29279</v>
      </c>
      <c r="H77" s="30">
        <v>6210</v>
      </c>
      <c r="I77" s="30">
        <v>6210</v>
      </c>
      <c r="J77" s="30" t="s">
        <v>151</v>
      </c>
      <c r="K77" s="30" t="s">
        <v>169</v>
      </c>
      <c r="L77" s="31">
        <v>0.68521699999999996</v>
      </c>
      <c r="M77" s="30" t="s">
        <v>170</v>
      </c>
      <c r="N77" s="30" t="s">
        <v>171</v>
      </c>
      <c r="O77" s="30">
        <v>14</v>
      </c>
      <c r="P77" s="30">
        <v>60</v>
      </c>
      <c r="Q77" s="30" t="s">
        <v>265</v>
      </c>
      <c r="R77" s="30" t="s">
        <v>269</v>
      </c>
      <c r="S77" s="30" t="s">
        <v>269</v>
      </c>
      <c r="T77" s="32">
        <v>0.44770799999999999</v>
      </c>
      <c r="U77" s="32">
        <v>0.84899999999999998</v>
      </c>
      <c r="V77" s="32">
        <f t="shared" si="2"/>
        <v>4.6323347028036005E-2</v>
      </c>
    </row>
    <row r="78" spans="1:22" x14ac:dyDescent="0.25">
      <c r="A78" s="30">
        <v>21</v>
      </c>
      <c r="B78" s="30">
        <v>39</v>
      </c>
      <c r="C78" s="30" t="s">
        <v>313</v>
      </c>
      <c r="E78" s="30">
        <v>29103</v>
      </c>
      <c r="F78" s="30">
        <v>29307</v>
      </c>
      <c r="G78" s="30">
        <v>29282</v>
      </c>
      <c r="H78" s="30">
        <v>6210</v>
      </c>
      <c r="I78" s="30">
        <v>6210</v>
      </c>
      <c r="J78" s="30" t="s">
        <v>151</v>
      </c>
      <c r="K78" s="30" t="s">
        <v>169</v>
      </c>
      <c r="L78" s="31">
        <v>1.66981</v>
      </c>
      <c r="M78" s="30" t="s">
        <v>170</v>
      </c>
      <c r="N78" s="30" t="s">
        <v>171</v>
      </c>
      <c r="O78" s="30">
        <v>14</v>
      </c>
      <c r="P78" s="30">
        <v>60</v>
      </c>
      <c r="Q78" s="30" t="s">
        <v>265</v>
      </c>
      <c r="R78" s="30" t="s">
        <v>269</v>
      </c>
      <c r="S78" s="30" t="s">
        <v>269</v>
      </c>
      <c r="T78" s="32">
        <v>0.44770799999999999</v>
      </c>
      <c r="U78" s="32">
        <v>0.84899999999999998</v>
      </c>
      <c r="V78" s="32">
        <f t="shared" si="2"/>
        <v>0.11288568161748003</v>
      </c>
    </row>
    <row r="79" spans="1:22" x14ac:dyDescent="0.25">
      <c r="A79" s="30">
        <v>21</v>
      </c>
      <c r="B79" s="30">
        <v>39</v>
      </c>
      <c r="C79" s="30" t="s">
        <v>313</v>
      </c>
      <c r="E79" s="30">
        <v>29105</v>
      </c>
      <c r="F79" s="30">
        <v>29309</v>
      </c>
      <c r="G79" s="30">
        <v>29284</v>
      </c>
      <c r="H79" s="30">
        <v>6210</v>
      </c>
      <c r="I79" s="30">
        <v>6210</v>
      </c>
      <c r="J79" s="30" t="s">
        <v>151</v>
      </c>
      <c r="K79" s="30" t="s">
        <v>169</v>
      </c>
      <c r="L79" s="31">
        <v>7.9595599999999997</v>
      </c>
      <c r="M79" s="30" t="s">
        <v>170</v>
      </c>
      <c r="N79" s="30" t="s">
        <v>171</v>
      </c>
      <c r="O79" s="30">
        <v>14</v>
      </c>
      <c r="P79" s="30">
        <v>60</v>
      </c>
      <c r="Q79" s="30" t="s">
        <v>265</v>
      </c>
      <c r="R79" s="30" t="s">
        <v>269</v>
      </c>
      <c r="S79" s="30" t="s">
        <v>269</v>
      </c>
      <c r="T79" s="32">
        <v>0.44770799999999999</v>
      </c>
      <c r="U79" s="32">
        <v>0.84899999999999998</v>
      </c>
      <c r="V79" s="32">
        <f t="shared" si="2"/>
        <v>0.53809736196048008</v>
      </c>
    </row>
    <row r="80" spans="1:22" x14ac:dyDescent="0.25">
      <c r="A80" s="30">
        <v>21</v>
      </c>
      <c r="B80" s="30">
        <v>39</v>
      </c>
      <c r="C80" s="30" t="s">
        <v>313</v>
      </c>
      <c r="E80" s="30">
        <v>29112</v>
      </c>
      <c r="F80" s="30">
        <v>29316</v>
      </c>
      <c r="G80" s="30">
        <v>29291</v>
      </c>
      <c r="H80" s="30">
        <v>6210</v>
      </c>
      <c r="I80" s="30">
        <v>6210</v>
      </c>
      <c r="J80" s="30" t="s">
        <v>151</v>
      </c>
      <c r="K80" s="30" t="s">
        <v>169</v>
      </c>
      <c r="L80" s="31">
        <v>2.0816599999999998</v>
      </c>
      <c r="M80" s="30" t="s">
        <v>170</v>
      </c>
      <c r="N80" s="30" t="s">
        <v>171</v>
      </c>
      <c r="O80" s="30">
        <v>14</v>
      </c>
      <c r="P80" s="30">
        <v>60</v>
      </c>
      <c r="Q80" s="30" t="s">
        <v>265</v>
      </c>
      <c r="R80" s="30" t="s">
        <v>269</v>
      </c>
      <c r="S80" s="30" t="s">
        <v>269</v>
      </c>
      <c r="T80" s="32">
        <v>0.44770799999999999</v>
      </c>
      <c r="U80" s="32">
        <v>0.84899999999999998</v>
      </c>
      <c r="V80" s="32">
        <f t="shared" si="2"/>
        <v>0.14072835112728002</v>
      </c>
    </row>
    <row r="81" spans="1:22" x14ac:dyDescent="0.25">
      <c r="A81" s="30">
        <v>21</v>
      </c>
      <c r="B81" s="30">
        <v>39</v>
      </c>
      <c r="C81" s="30" t="s">
        <v>313</v>
      </c>
      <c r="E81" s="30">
        <v>29116</v>
      </c>
      <c r="F81" s="30">
        <v>29320</v>
      </c>
      <c r="G81" s="30">
        <v>29295</v>
      </c>
      <c r="H81" s="30">
        <v>6210</v>
      </c>
      <c r="I81" s="30">
        <v>6210</v>
      </c>
      <c r="J81" s="30" t="s">
        <v>151</v>
      </c>
      <c r="K81" s="30" t="s">
        <v>169</v>
      </c>
      <c r="L81" s="31">
        <v>15.259</v>
      </c>
      <c r="M81" s="30" t="s">
        <v>170</v>
      </c>
      <c r="N81" s="30" t="s">
        <v>171</v>
      </c>
      <c r="O81" s="30">
        <v>14</v>
      </c>
      <c r="P81" s="30">
        <v>60</v>
      </c>
      <c r="Q81" s="30" t="s">
        <v>265</v>
      </c>
      <c r="R81" s="30" t="s">
        <v>269</v>
      </c>
      <c r="S81" s="30" t="s">
        <v>269</v>
      </c>
      <c r="T81" s="32">
        <v>0.44770799999999999</v>
      </c>
      <c r="U81" s="32">
        <v>0.84899999999999998</v>
      </c>
      <c r="V81" s="32">
        <f t="shared" si="2"/>
        <v>1.0315680321720002</v>
      </c>
    </row>
    <row r="82" spans="1:22" x14ac:dyDescent="0.25">
      <c r="A82" s="30">
        <v>21</v>
      </c>
      <c r="B82" s="30">
        <v>39</v>
      </c>
      <c r="C82" s="30" t="s">
        <v>313</v>
      </c>
      <c r="E82" s="30">
        <v>29118</v>
      </c>
      <c r="F82" s="30">
        <v>29322</v>
      </c>
      <c r="G82" s="30">
        <v>29297</v>
      </c>
      <c r="H82" s="30">
        <v>6210</v>
      </c>
      <c r="I82" s="30">
        <v>6210</v>
      </c>
      <c r="J82" s="30" t="s">
        <v>151</v>
      </c>
      <c r="K82" s="30" t="s">
        <v>169</v>
      </c>
      <c r="L82" s="31">
        <v>14.6275</v>
      </c>
      <c r="M82" s="30" t="s">
        <v>170</v>
      </c>
      <c r="N82" s="30" t="s">
        <v>171</v>
      </c>
      <c r="O82" s="30">
        <v>14</v>
      </c>
      <c r="P82" s="30">
        <v>60</v>
      </c>
      <c r="Q82" s="30" t="s">
        <v>265</v>
      </c>
      <c r="R82" s="30" t="s">
        <v>269</v>
      </c>
      <c r="S82" s="30" t="s">
        <v>269</v>
      </c>
      <c r="T82" s="32">
        <v>0.44770799999999999</v>
      </c>
      <c r="U82" s="32">
        <v>0.84899999999999998</v>
      </c>
      <c r="V82" s="32">
        <f t="shared" si="2"/>
        <v>0.98887616427000002</v>
      </c>
    </row>
    <row r="83" spans="1:22" x14ac:dyDescent="0.25">
      <c r="A83" s="30">
        <v>21</v>
      </c>
      <c r="B83" s="30">
        <v>39</v>
      </c>
      <c r="C83" s="30" t="s">
        <v>313</v>
      </c>
      <c r="E83" s="30">
        <v>29121</v>
      </c>
      <c r="F83" s="30">
        <v>29325</v>
      </c>
      <c r="G83" s="30">
        <v>29300</v>
      </c>
      <c r="H83" s="30">
        <v>6210</v>
      </c>
      <c r="I83" s="30">
        <v>6210</v>
      </c>
      <c r="J83" s="30" t="s">
        <v>151</v>
      </c>
      <c r="K83" s="30" t="s">
        <v>169</v>
      </c>
      <c r="L83" s="31">
        <v>1.1166100000000001</v>
      </c>
      <c r="M83" s="30" t="s">
        <v>170</v>
      </c>
      <c r="N83" s="30" t="s">
        <v>171</v>
      </c>
      <c r="O83" s="30">
        <v>14</v>
      </c>
      <c r="P83" s="30">
        <v>60</v>
      </c>
      <c r="Q83" s="30" t="s">
        <v>265</v>
      </c>
      <c r="R83" s="30" t="s">
        <v>269</v>
      </c>
      <c r="S83" s="30" t="s">
        <v>269</v>
      </c>
      <c r="T83" s="32">
        <v>0.44770799999999999</v>
      </c>
      <c r="U83" s="32">
        <v>0.84899999999999998</v>
      </c>
      <c r="V83" s="32">
        <f t="shared" si="2"/>
        <v>7.5487199711880018E-2</v>
      </c>
    </row>
    <row r="84" spans="1:22" x14ac:dyDescent="0.25">
      <c r="A84" s="30">
        <v>21</v>
      </c>
      <c r="B84" s="30">
        <v>39</v>
      </c>
      <c r="C84" s="30" t="s">
        <v>313</v>
      </c>
      <c r="E84" s="30">
        <v>29122</v>
      </c>
      <c r="F84" s="30">
        <v>29326</v>
      </c>
      <c r="G84" s="30">
        <v>29301</v>
      </c>
      <c r="H84" s="30">
        <v>6210</v>
      </c>
      <c r="I84" s="30">
        <v>6210</v>
      </c>
      <c r="J84" s="30" t="s">
        <v>151</v>
      </c>
      <c r="K84" s="30" t="s">
        <v>169</v>
      </c>
      <c r="L84" s="31">
        <v>21.6004</v>
      </c>
      <c r="M84" s="30" t="s">
        <v>170</v>
      </c>
      <c r="N84" s="30" t="s">
        <v>171</v>
      </c>
      <c r="O84" s="30">
        <v>14</v>
      </c>
      <c r="P84" s="30">
        <v>60</v>
      </c>
      <c r="Q84" s="30" t="s">
        <v>265</v>
      </c>
      <c r="R84" s="30" t="s">
        <v>269</v>
      </c>
      <c r="S84" s="30" t="s">
        <v>269</v>
      </c>
      <c r="T84" s="32">
        <v>0.44770799999999999</v>
      </c>
      <c r="U84" s="32">
        <v>0.84899999999999998</v>
      </c>
      <c r="V84" s="32">
        <f t="shared" si="2"/>
        <v>1.4602714543632003</v>
      </c>
    </row>
    <row r="85" spans="1:22" x14ac:dyDescent="0.25">
      <c r="A85" s="30">
        <v>21</v>
      </c>
      <c r="B85" s="30">
        <v>39</v>
      </c>
      <c r="C85" s="30" t="s">
        <v>313</v>
      </c>
      <c r="E85" s="30">
        <v>29877</v>
      </c>
      <c r="F85" s="30">
        <v>29878</v>
      </c>
      <c r="G85" s="30">
        <v>29853</v>
      </c>
      <c r="H85" s="30">
        <v>6210</v>
      </c>
      <c r="I85" s="30">
        <v>6210</v>
      </c>
      <c r="J85" s="30" t="s">
        <v>151</v>
      </c>
      <c r="K85" s="30" t="s">
        <v>175</v>
      </c>
      <c r="L85" s="31">
        <v>0.47585300000000003</v>
      </c>
      <c r="M85" s="30" t="s">
        <v>170</v>
      </c>
      <c r="N85" s="30" t="s">
        <v>171</v>
      </c>
      <c r="O85" s="30">
        <v>14</v>
      </c>
      <c r="P85" s="30">
        <v>60</v>
      </c>
      <c r="Q85" s="30" t="s">
        <v>265</v>
      </c>
      <c r="R85" s="30" t="s">
        <v>269</v>
      </c>
      <c r="S85" s="30" t="s">
        <v>269</v>
      </c>
      <c r="T85" s="32">
        <v>0.44770799999999999</v>
      </c>
      <c r="U85" s="32">
        <v>0.84899999999999998</v>
      </c>
      <c r="V85" s="32">
        <f t="shared" si="2"/>
        <v>3.2169522433524007E-2</v>
      </c>
    </row>
    <row r="86" spans="1:22" x14ac:dyDescent="0.25">
      <c r="A86" s="30">
        <v>21</v>
      </c>
      <c r="B86" s="30">
        <v>39</v>
      </c>
      <c r="C86" s="30" t="s">
        <v>313</v>
      </c>
      <c r="E86" s="30">
        <v>29893</v>
      </c>
      <c r="F86" s="30">
        <v>29894</v>
      </c>
      <c r="G86" s="30">
        <v>29869</v>
      </c>
      <c r="H86" s="30">
        <v>6210</v>
      </c>
      <c r="I86" s="30">
        <v>6210</v>
      </c>
      <c r="J86" s="30" t="s">
        <v>151</v>
      </c>
      <c r="K86" s="30" t="s">
        <v>175</v>
      </c>
      <c r="L86" s="31">
        <v>8.9216499999999997E-3</v>
      </c>
      <c r="M86" s="30" t="s">
        <v>170</v>
      </c>
      <c r="N86" s="30" t="s">
        <v>171</v>
      </c>
      <c r="O86" s="30">
        <v>14</v>
      </c>
      <c r="P86" s="30">
        <v>60</v>
      </c>
      <c r="Q86" s="30" t="s">
        <v>265</v>
      </c>
      <c r="R86" s="30" t="s">
        <v>269</v>
      </c>
      <c r="S86" s="30" t="s">
        <v>269</v>
      </c>
      <c r="T86" s="32">
        <v>0.44770799999999999</v>
      </c>
      <c r="U86" s="32">
        <v>0.84899999999999998</v>
      </c>
      <c r="V86" s="32">
        <f t="shared" si="2"/>
        <v>6.0313840580820011E-4</v>
      </c>
    </row>
    <row r="87" spans="1:22" x14ac:dyDescent="0.25">
      <c r="A87" s="30">
        <v>21</v>
      </c>
      <c r="B87" s="30">
        <v>39</v>
      </c>
      <c r="C87" s="30" t="s">
        <v>313</v>
      </c>
      <c r="E87" s="30">
        <v>30566</v>
      </c>
      <c r="F87" s="30">
        <v>30567</v>
      </c>
      <c r="G87" s="30">
        <v>30489</v>
      </c>
      <c r="H87" s="30">
        <v>6215</v>
      </c>
      <c r="I87" s="30">
        <v>6215</v>
      </c>
      <c r="J87" s="30" t="s">
        <v>151</v>
      </c>
      <c r="K87" s="30" t="s">
        <v>169</v>
      </c>
      <c r="L87" s="31">
        <v>2.6008900000000001E-5</v>
      </c>
      <c r="M87" s="30" t="s">
        <v>170</v>
      </c>
      <c r="N87" s="30" t="s">
        <v>171</v>
      </c>
      <c r="O87" s="30">
        <v>16</v>
      </c>
      <c r="P87" s="30">
        <v>60</v>
      </c>
      <c r="Q87" s="30" t="s">
        <v>265</v>
      </c>
      <c r="R87" s="30" t="s">
        <v>271</v>
      </c>
      <c r="S87" s="30" t="s">
        <v>272</v>
      </c>
      <c r="T87" s="32">
        <v>0.78656000000000004</v>
      </c>
      <c r="U87" s="32">
        <v>0.84899999999999998</v>
      </c>
      <c r="V87" s="32">
        <f t="shared" si="2"/>
        <v>3.0890916179840005E-6</v>
      </c>
    </row>
    <row r="88" spans="1:22" x14ac:dyDescent="0.25">
      <c r="A88" s="30">
        <v>21</v>
      </c>
      <c r="B88" s="30">
        <v>39</v>
      </c>
      <c r="C88" s="30" t="s">
        <v>313</v>
      </c>
      <c r="E88" s="30">
        <v>30573</v>
      </c>
      <c r="F88" s="30">
        <v>30574</v>
      </c>
      <c r="G88" s="30">
        <v>30496</v>
      </c>
      <c r="H88" s="30">
        <v>6215</v>
      </c>
      <c r="I88" s="30">
        <v>6215</v>
      </c>
      <c r="J88" s="30" t="s">
        <v>151</v>
      </c>
      <c r="K88" s="30" t="s">
        <v>169</v>
      </c>
      <c r="L88" s="31">
        <v>1.4011199999999999</v>
      </c>
      <c r="M88" s="30" t="s">
        <v>170</v>
      </c>
      <c r="N88" s="30" t="s">
        <v>171</v>
      </c>
      <c r="O88" s="30">
        <v>16</v>
      </c>
      <c r="P88" s="30">
        <v>60</v>
      </c>
      <c r="Q88" s="30" t="s">
        <v>265</v>
      </c>
      <c r="R88" s="30" t="s">
        <v>271</v>
      </c>
      <c r="S88" s="30" t="s">
        <v>272</v>
      </c>
      <c r="T88" s="32">
        <v>0.78656000000000004</v>
      </c>
      <c r="U88" s="32">
        <v>0.84899999999999998</v>
      </c>
      <c r="V88" s="32">
        <f t="shared" si="2"/>
        <v>0.16641180702720001</v>
      </c>
    </row>
    <row r="89" spans="1:22" x14ac:dyDescent="0.25">
      <c r="A89" s="30">
        <v>21</v>
      </c>
      <c r="B89" s="30">
        <v>39</v>
      </c>
      <c r="C89" s="30" t="s">
        <v>313</v>
      </c>
      <c r="E89" s="30">
        <v>30574</v>
      </c>
      <c r="F89" s="30">
        <v>30575</v>
      </c>
      <c r="G89" s="30">
        <v>30497</v>
      </c>
      <c r="H89" s="30">
        <v>6215</v>
      </c>
      <c r="I89" s="30">
        <v>6215</v>
      </c>
      <c r="J89" s="30" t="s">
        <v>151</v>
      </c>
      <c r="K89" s="30" t="s">
        <v>169</v>
      </c>
      <c r="L89" s="31">
        <v>0.34312199999999998</v>
      </c>
      <c r="M89" s="30" t="s">
        <v>170</v>
      </c>
      <c r="N89" s="30" t="s">
        <v>171</v>
      </c>
      <c r="O89" s="30">
        <v>16</v>
      </c>
      <c r="P89" s="30">
        <v>60</v>
      </c>
      <c r="Q89" s="30" t="s">
        <v>265</v>
      </c>
      <c r="R89" s="30" t="s">
        <v>271</v>
      </c>
      <c r="S89" s="30" t="s">
        <v>272</v>
      </c>
      <c r="T89" s="32">
        <v>0.78656000000000004</v>
      </c>
      <c r="U89" s="32">
        <v>0.84899999999999998</v>
      </c>
      <c r="V89" s="32">
        <f t="shared" si="2"/>
        <v>4.0752792088320007E-2</v>
      </c>
    </row>
    <row r="90" spans="1:22" x14ac:dyDescent="0.25">
      <c r="A90" s="30">
        <v>21</v>
      </c>
      <c r="B90" s="30">
        <v>39</v>
      </c>
      <c r="C90" s="30" t="s">
        <v>313</v>
      </c>
      <c r="E90" s="30">
        <v>30576</v>
      </c>
      <c r="F90" s="30">
        <v>30577</v>
      </c>
      <c r="G90" s="30">
        <v>30499</v>
      </c>
      <c r="H90" s="30">
        <v>6215</v>
      </c>
      <c r="I90" s="30">
        <v>6215</v>
      </c>
      <c r="J90" s="30" t="s">
        <v>151</v>
      </c>
      <c r="K90" s="30" t="s">
        <v>169</v>
      </c>
      <c r="L90" s="31">
        <v>0.88050600000000001</v>
      </c>
      <c r="M90" s="30" t="s">
        <v>170</v>
      </c>
      <c r="N90" s="30" t="s">
        <v>171</v>
      </c>
      <c r="O90" s="30">
        <v>16</v>
      </c>
      <c r="P90" s="30">
        <v>60</v>
      </c>
      <c r="Q90" s="30" t="s">
        <v>265</v>
      </c>
      <c r="R90" s="30" t="s">
        <v>271</v>
      </c>
      <c r="S90" s="30" t="s">
        <v>272</v>
      </c>
      <c r="T90" s="32">
        <v>0.78656000000000004</v>
      </c>
      <c r="U90" s="32">
        <v>0.84899999999999998</v>
      </c>
      <c r="V90" s="32">
        <f t="shared" si="2"/>
        <v>0.10457819070336001</v>
      </c>
    </row>
    <row r="91" spans="1:22" x14ac:dyDescent="0.25">
      <c r="A91" s="30">
        <v>21</v>
      </c>
      <c r="B91" s="30">
        <v>39</v>
      </c>
      <c r="C91" s="30" t="s">
        <v>313</v>
      </c>
      <c r="E91" s="30">
        <v>31194</v>
      </c>
      <c r="F91" s="30">
        <v>31195</v>
      </c>
      <c r="G91" s="30">
        <v>31140</v>
      </c>
      <c r="H91" s="30">
        <v>6215</v>
      </c>
      <c r="I91" s="30">
        <v>6215</v>
      </c>
      <c r="J91" s="30" t="s">
        <v>151</v>
      </c>
      <c r="K91" s="30" t="s">
        <v>175</v>
      </c>
      <c r="L91" s="31">
        <v>2.85875E-4</v>
      </c>
      <c r="M91" s="30" t="s">
        <v>170</v>
      </c>
      <c r="N91" s="30" t="s">
        <v>171</v>
      </c>
      <c r="O91" s="30">
        <v>16</v>
      </c>
      <c r="P91" s="30">
        <v>60</v>
      </c>
      <c r="Q91" s="30" t="s">
        <v>265</v>
      </c>
      <c r="R91" s="30" t="s">
        <v>271</v>
      </c>
      <c r="S91" s="30" t="s">
        <v>272</v>
      </c>
      <c r="T91" s="32">
        <v>0.78656000000000004</v>
      </c>
      <c r="U91" s="32">
        <v>0.84899999999999998</v>
      </c>
      <c r="V91" s="32">
        <f t="shared" si="2"/>
        <v>3.3953533840000002E-5</v>
      </c>
    </row>
    <row r="92" spans="1:22" x14ac:dyDescent="0.25">
      <c r="A92" s="30">
        <v>21</v>
      </c>
      <c r="B92" s="30">
        <v>39</v>
      </c>
      <c r="C92" s="30" t="s">
        <v>313</v>
      </c>
      <c r="E92" s="30">
        <v>31854</v>
      </c>
      <c r="F92" s="30">
        <v>31855</v>
      </c>
      <c r="G92" s="30">
        <v>31811</v>
      </c>
      <c r="H92" s="30">
        <v>6216</v>
      </c>
      <c r="I92" s="30">
        <v>6216</v>
      </c>
      <c r="J92" s="30" t="s">
        <v>151</v>
      </c>
      <c r="K92" s="30" t="s">
        <v>169</v>
      </c>
      <c r="L92" s="31">
        <v>1.48369</v>
      </c>
      <c r="M92" s="30" t="s">
        <v>170</v>
      </c>
      <c r="N92" s="30" t="s">
        <v>171</v>
      </c>
      <c r="O92" s="30">
        <v>16</v>
      </c>
      <c r="P92" s="30">
        <v>60</v>
      </c>
      <c r="Q92" s="30" t="s">
        <v>265</v>
      </c>
      <c r="R92" s="30" t="s">
        <v>273</v>
      </c>
      <c r="S92" s="30" t="s">
        <v>272</v>
      </c>
      <c r="T92" s="32">
        <v>0.78656000000000004</v>
      </c>
      <c r="U92" s="32">
        <v>0.84899999999999998</v>
      </c>
      <c r="V92" s="32">
        <f t="shared" si="2"/>
        <v>0.17621869216640001</v>
      </c>
    </row>
    <row r="93" spans="1:22" x14ac:dyDescent="0.25">
      <c r="A93" s="30">
        <v>21</v>
      </c>
      <c r="B93" s="30">
        <v>39</v>
      </c>
      <c r="C93" s="30" t="s">
        <v>313</v>
      </c>
      <c r="E93" s="30">
        <v>31855</v>
      </c>
      <c r="F93" s="30">
        <v>31856</v>
      </c>
      <c r="G93" s="30">
        <v>31812</v>
      </c>
      <c r="H93" s="30">
        <v>6216</v>
      </c>
      <c r="I93" s="30">
        <v>6216</v>
      </c>
      <c r="J93" s="30" t="s">
        <v>151</v>
      </c>
      <c r="K93" s="30" t="s">
        <v>169</v>
      </c>
      <c r="L93" s="31">
        <v>9.0977800000000002</v>
      </c>
      <c r="M93" s="30" t="s">
        <v>170</v>
      </c>
      <c r="N93" s="30" t="s">
        <v>171</v>
      </c>
      <c r="O93" s="30">
        <v>16</v>
      </c>
      <c r="P93" s="30">
        <v>60</v>
      </c>
      <c r="Q93" s="30" t="s">
        <v>265</v>
      </c>
      <c r="R93" s="30" t="s">
        <v>273</v>
      </c>
      <c r="S93" s="30" t="s">
        <v>272</v>
      </c>
      <c r="T93" s="32">
        <v>0.78656000000000004</v>
      </c>
      <c r="U93" s="32">
        <v>0.84899999999999998</v>
      </c>
      <c r="V93" s="32">
        <f t="shared" si="2"/>
        <v>1.0805484253568003</v>
      </c>
    </row>
    <row r="94" spans="1:22" x14ac:dyDescent="0.25">
      <c r="A94" s="30">
        <v>21</v>
      </c>
      <c r="B94" s="30">
        <v>39</v>
      </c>
      <c r="C94" s="30" t="s">
        <v>313</v>
      </c>
      <c r="E94" s="30">
        <v>31856</v>
      </c>
      <c r="F94" s="30">
        <v>31857</v>
      </c>
      <c r="G94" s="30">
        <v>31813</v>
      </c>
      <c r="H94" s="30">
        <v>6216</v>
      </c>
      <c r="I94" s="30">
        <v>6216</v>
      </c>
      <c r="J94" s="30" t="s">
        <v>151</v>
      </c>
      <c r="K94" s="30" t="s">
        <v>169</v>
      </c>
      <c r="L94" s="31">
        <v>4.3937499999999998</v>
      </c>
      <c r="M94" s="30" t="s">
        <v>170</v>
      </c>
      <c r="N94" s="30" t="s">
        <v>171</v>
      </c>
      <c r="O94" s="30">
        <v>16</v>
      </c>
      <c r="P94" s="30">
        <v>60</v>
      </c>
      <c r="Q94" s="30" t="s">
        <v>265</v>
      </c>
      <c r="R94" s="30" t="s">
        <v>273</v>
      </c>
      <c r="S94" s="30" t="s">
        <v>272</v>
      </c>
      <c r="T94" s="32">
        <v>0.78656000000000004</v>
      </c>
      <c r="U94" s="32">
        <v>0.84899999999999998</v>
      </c>
      <c r="V94" s="32">
        <f t="shared" si="2"/>
        <v>0.52184814800000012</v>
      </c>
    </row>
    <row r="95" spans="1:22" x14ac:dyDescent="0.25">
      <c r="A95" s="30">
        <v>21</v>
      </c>
      <c r="B95" s="30">
        <v>39</v>
      </c>
      <c r="C95" s="30" t="s">
        <v>313</v>
      </c>
      <c r="E95" s="30">
        <v>41068</v>
      </c>
      <c r="F95" s="30">
        <v>41069</v>
      </c>
      <c r="G95" s="30">
        <v>41030</v>
      </c>
      <c r="H95" s="30">
        <v>6410</v>
      </c>
      <c r="I95" s="30">
        <v>6410</v>
      </c>
      <c r="J95" s="30" t="s">
        <v>151</v>
      </c>
      <c r="K95" s="30" t="s">
        <v>169</v>
      </c>
      <c r="L95" s="31">
        <v>0.93754800000000005</v>
      </c>
      <c r="M95" s="30" t="s">
        <v>170</v>
      </c>
      <c r="N95" s="30" t="s">
        <v>171</v>
      </c>
      <c r="O95" s="30">
        <v>16</v>
      </c>
      <c r="P95" s="30">
        <v>60</v>
      </c>
      <c r="Q95" s="30" t="s">
        <v>265</v>
      </c>
      <c r="R95" s="30" t="s">
        <v>276</v>
      </c>
      <c r="S95" s="30" t="s">
        <v>272</v>
      </c>
      <c r="T95" s="32">
        <v>0.78656000000000004</v>
      </c>
      <c r="U95" s="32">
        <v>0.84899999999999998</v>
      </c>
      <c r="V95" s="32">
        <f t="shared" si="2"/>
        <v>0.11135310098688003</v>
      </c>
    </row>
    <row r="96" spans="1:22" x14ac:dyDescent="0.25">
      <c r="A96" s="30">
        <v>21</v>
      </c>
      <c r="B96" s="30">
        <v>39</v>
      </c>
      <c r="C96" s="30" t="s">
        <v>313</v>
      </c>
      <c r="E96" s="30">
        <v>41085</v>
      </c>
      <c r="F96" s="30">
        <v>41086</v>
      </c>
      <c r="G96" s="30">
        <v>41047</v>
      </c>
      <c r="H96" s="30">
        <v>6410</v>
      </c>
      <c r="I96" s="30">
        <v>6410</v>
      </c>
      <c r="J96" s="30" t="s">
        <v>151</v>
      </c>
      <c r="K96" s="30" t="s">
        <v>169</v>
      </c>
      <c r="L96" s="31">
        <v>2.16229</v>
      </c>
      <c r="M96" s="30" t="s">
        <v>170</v>
      </c>
      <c r="N96" s="30" t="s">
        <v>171</v>
      </c>
      <c r="O96" s="30">
        <v>16</v>
      </c>
      <c r="P96" s="30">
        <v>60</v>
      </c>
      <c r="Q96" s="30" t="s">
        <v>265</v>
      </c>
      <c r="R96" s="30" t="s">
        <v>276</v>
      </c>
      <c r="S96" s="30" t="s">
        <v>272</v>
      </c>
      <c r="T96" s="32">
        <v>0.78656000000000004</v>
      </c>
      <c r="U96" s="32">
        <v>0.84899999999999998</v>
      </c>
      <c r="V96" s="32">
        <f t="shared" si="2"/>
        <v>0.2568163941824001</v>
      </c>
    </row>
    <row r="97" spans="1:22" x14ac:dyDescent="0.25">
      <c r="A97" s="30">
        <v>21</v>
      </c>
      <c r="B97" s="30">
        <v>39</v>
      </c>
      <c r="C97" s="30" t="s">
        <v>313</v>
      </c>
      <c r="E97" s="30">
        <v>43166</v>
      </c>
      <c r="F97" s="30">
        <v>43167</v>
      </c>
      <c r="G97" s="30">
        <v>43099</v>
      </c>
      <c r="H97" s="30">
        <v>6410</v>
      </c>
      <c r="I97" s="30">
        <v>6410</v>
      </c>
      <c r="J97" s="30" t="s">
        <v>151</v>
      </c>
      <c r="K97" s="30" t="s">
        <v>175</v>
      </c>
      <c r="L97" s="31">
        <v>0.17708699999999999</v>
      </c>
      <c r="M97" s="30" t="s">
        <v>170</v>
      </c>
      <c r="N97" s="30" t="s">
        <v>171</v>
      </c>
      <c r="O97" s="30">
        <v>16</v>
      </c>
      <c r="P97" s="30">
        <v>60</v>
      </c>
      <c r="Q97" s="30" t="s">
        <v>265</v>
      </c>
      <c r="R97" s="30" t="s">
        <v>276</v>
      </c>
      <c r="S97" s="30" t="s">
        <v>272</v>
      </c>
      <c r="T97" s="32">
        <v>0.78656000000000004</v>
      </c>
      <c r="U97" s="32">
        <v>0.84899999999999998</v>
      </c>
      <c r="V97" s="32">
        <f t="shared" si="2"/>
        <v>2.1032722158720003E-2</v>
      </c>
    </row>
    <row r="98" spans="1:22" x14ac:dyDescent="0.25">
      <c r="A98" s="30">
        <v>21</v>
      </c>
      <c r="B98" s="30">
        <v>39</v>
      </c>
      <c r="C98" s="30" t="s">
        <v>313</v>
      </c>
      <c r="E98" s="30">
        <v>52350</v>
      </c>
      <c r="F98" s="30">
        <v>52351</v>
      </c>
      <c r="G98" s="30">
        <v>52293</v>
      </c>
      <c r="H98" s="30">
        <v>7400</v>
      </c>
      <c r="I98" s="30">
        <v>7400</v>
      </c>
      <c r="J98" s="30" t="s">
        <v>151</v>
      </c>
      <c r="K98" s="30" t="s">
        <v>169</v>
      </c>
      <c r="L98" s="31">
        <v>17.496400000000001</v>
      </c>
      <c r="M98" s="30" t="s">
        <v>170</v>
      </c>
      <c r="N98" s="30" t="s">
        <v>171</v>
      </c>
      <c r="O98" s="30">
        <v>17</v>
      </c>
      <c r="P98" s="30">
        <v>70</v>
      </c>
      <c r="Q98" s="30" t="s">
        <v>279</v>
      </c>
      <c r="R98" s="30" t="s">
        <v>280</v>
      </c>
      <c r="S98" s="30" t="s">
        <v>279</v>
      </c>
      <c r="T98" s="32">
        <v>0.78678800000000004</v>
      </c>
      <c r="U98" s="32">
        <v>0.84899999999999998</v>
      </c>
      <c r="V98" s="32">
        <f t="shared" ref="V98:V129" si="3">L98*T98*(1-U98)</f>
        <v>2.0786595920432007</v>
      </c>
    </row>
    <row r="99" spans="1:22" x14ac:dyDescent="0.25">
      <c r="A99" s="30">
        <v>21</v>
      </c>
      <c r="B99" s="30">
        <v>39</v>
      </c>
      <c r="C99" s="30" t="s">
        <v>313</v>
      </c>
      <c r="E99" s="30">
        <v>52400</v>
      </c>
      <c r="F99" s="30">
        <v>52401</v>
      </c>
      <c r="G99" s="30">
        <v>52343</v>
      </c>
      <c r="H99" s="30">
        <v>7400</v>
      </c>
      <c r="I99" s="30">
        <v>7400</v>
      </c>
      <c r="J99" s="30" t="s">
        <v>151</v>
      </c>
      <c r="K99" s="30" t="s">
        <v>175</v>
      </c>
      <c r="L99" s="31">
        <v>0.37575500000000001</v>
      </c>
      <c r="M99" s="30" t="s">
        <v>170</v>
      </c>
      <c r="N99" s="30" t="s">
        <v>171</v>
      </c>
      <c r="O99" s="30">
        <v>17</v>
      </c>
      <c r="P99" s="30">
        <v>70</v>
      </c>
      <c r="Q99" s="30" t="s">
        <v>279</v>
      </c>
      <c r="R99" s="30" t="s">
        <v>280</v>
      </c>
      <c r="S99" s="30" t="s">
        <v>279</v>
      </c>
      <c r="T99" s="32">
        <v>0.78678800000000004</v>
      </c>
      <c r="U99" s="32">
        <v>0.84899999999999998</v>
      </c>
      <c r="V99" s="32">
        <f t="shared" si="3"/>
        <v>4.4641568265940006E-2</v>
      </c>
    </row>
    <row r="100" spans="1:22" x14ac:dyDescent="0.25">
      <c r="A100" s="30">
        <v>21</v>
      </c>
      <c r="B100" s="30">
        <v>39</v>
      </c>
      <c r="C100" s="30" t="s">
        <v>313</v>
      </c>
      <c r="E100" s="30">
        <v>52705</v>
      </c>
      <c r="F100" s="30">
        <v>52710</v>
      </c>
      <c r="G100" s="30">
        <v>52676</v>
      </c>
      <c r="H100" s="30">
        <v>8140</v>
      </c>
      <c r="I100" s="30">
        <v>8140</v>
      </c>
      <c r="J100" s="30" t="s">
        <v>151</v>
      </c>
      <c r="K100" s="30" t="s">
        <v>169</v>
      </c>
      <c r="L100" s="31">
        <v>14.254799999999999</v>
      </c>
      <c r="M100" s="30" t="s">
        <v>170</v>
      </c>
      <c r="N100" s="30" t="s">
        <v>171</v>
      </c>
      <c r="O100" s="30">
        <v>18</v>
      </c>
      <c r="P100" s="30">
        <v>10</v>
      </c>
      <c r="Q100" s="30" t="s">
        <v>172</v>
      </c>
      <c r="R100" s="30" t="s">
        <v>288</v>
      </c>
      <c r="S100" s="30" t="s">
        <v>285</v>
      </c>
      <c r="T100" s="32">
        <v>0.717032</v>
      </c>
      <c r="U100" s="32">
        <v>0.84899999999999998</v>
      </c>
      <c r="V100" s="32">
        <f t="shared" si="3"/>
        <v>1.5433933107936002</v>
      </c>
    </row>
    <row r="101" spans="1:22" x14ac:dyDescent="0.25">
      <c r="A101" s="30">
        <v>21</v>
      </c>
      <c r="B101" s="30">
        <v>39</v>
      </c>
      <c r="C101" s="30" t="s">
        <v>313</v>
      </c>
      <c r="E101" s="30">
        <v>52749</v>
      </c>
      <c r="F101" s="30">
        <v>52754</v>
      </c>
      <c r="G101" s="30">
        <v>52720</v>
      </c>
      <c r="H101" s="30">
        <v>8140</v>
      </c>
      <c r="I101" s="30">
        <v>8140</v>
      </c>
      <c r="J101" s="30" t="s">
        <v>151</v>
      </c>
      <c r="K101" s="30" t="s">
        <v>175</v>
      </c>
      <c r="L101" s="31">
        <v>0.99542699999999995</v>
      </c>
      <c r="M101" s="30" t="s">
        <v>170</v>
      </c>
      <c r="N101" s="30" t="s">
        <v>171</v>
      </c>
      <c r="O101" s="30">
        <v>18</v>
      </c>
      <c r="P101" s="30">
        <v>10</v>
      </c>
      <c r="Q101" s="30" t="s">
        <v>172</v>
      </c>
      <c r="R101" s="30" t="s">
        <v>288</v>
      </c>
      <c r="S101" s="30" t="s">
        <v>285</v>
      </c>
      <c r="T101" s="32">
        <v>0.717032</v>
      </c>
      <c r="U101" s="32">
        <v>0.84899999999999998</v>
      </c>
      <c r="V101" s="32">
        <f t="shared" si="3"/>
        <v>0.107776704912264</v>
      </c>
    </row>
    <row r="102" spans="1:22" x14ac:dyDescent="0.25">
      <c r="L102" s="31">
        <f>SUM(L2:L101)</f>
        <v>910.21019111790076</v>
      </c>
      <c r="V102" s="32">
        <f>SUM(V2:V101)</f>
        <v>77.612172499490768</v>
      </c>
    </row>
  </sheetData>
  <sortState ref="A2:V411">
    <sortCondition ref="C1"/>
  </sortState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48576"/>
  <sheetViews>
    <sheetView topLeftCell="G1" workbookViewId="0">
      <selection activeCell="Q2" sqref="Q1:Q1048576"/>
    </sheetView>
  </sheetViews>
  <sheetFormatPr defaultColWidth="9.42578125" defaultRowHeight="15" x14ac:dyDescent="0.25"/>
  <cols>
    <col min="1" max="1" width="11.28515625" style="30" bestFit="1" customWidth="1"/>
    <col min="2" max="2" width="9.28515625" style="30" bestFit="1" customWidth="1"/>
    <col min="3" max="3" width="13.5703125" style="30" bestFit="1" customWidth="1"/>
    <col min="4" max="4" width="8.7109375" style="30" bestFit="1" customWidth="1"/>
    <col min="5" max="5" width="16.7109375" style="30" bestFit="1" customWidth="1"/>
    <col min="6" max="6" width="27.7109375" style="30" bestFit="1" customWidth="1"/>
    <col min="7" max="7" width="16.7109375" style="31" bestFit="1" customWidth="1"/>
    <col min="8" max="8" width="12.7109375" style="30" bestFit="1" customWidth="1"/>
    <col min="9" max="9" width="17.7109375" style="30" bestFit="1" customWidth="1"/>
    <col min="10" max="10" width="10.85546875" style="30" bestFit="1" customWidth="1"/>
    <col min="11" max="11" width="10.5703125" style="30" bestFit="1" customWidth="1"/>
    <col min="12" max="12" width="12.85546875" style="30" bestFit="1" customWidth="1"/>
    <col min="13" max="13" width="50.42578125" style="30" bestFit="1" customWidth="1"/>
    <col min="14" max="14" width="26.5703125" style="30" bestFit="1" customWidth="1"/>
    <col min="15" max="15" width="8.85546875" style="32" bestFit="1" customWidth="1"/>
    <col min="16" max="16" width="10.28515625" style="32" bestFit="1" customWidth="1"/>
    <col min="17" max="17" width="9.5703125" style="32" bestFit="1" customWidth="1"/>
  </cols>
  <sheetData>
    <row r="1" spans="1:17" x14ac:dyDescent="0.25">
      <c r="A1" s="30" t="s">
        <v>152</v>
      </c>
      <c r="B1" s="30" t="s">
        <v>153</v>
      </c>
      <c r="C1" s="30" t="s">
        <v>154</v>
      </c>
      <c r="D1" s="30" t="s">
        <v>155</v>
      </c>
      <c r="E1" s="30" t="s">
        <v>156</v>
      </c>
      <c r="F1" s="30" t="s">
        <v>157</v>
      </c>
      <c r="G1" s="31" t="s">
        <v>158</v>
      </c>
      <c r="H1" s="30" t="s">
        <v>159</v>
      </c>
      <c r="I1" s="30" t="s">
        <v>160</v>
      </c>
      <c r="J1" s="30" t="s">
        <v>161</v>
      </c>
      <c r="K1" s="30" t="s">
        <v>162</v>
      </c>
      <c r="L1" s="30" t="s">
        <v>163</v>
      </c>
      <c r="M1" s="30" t="s">
        <v>164</v>
      </c>
      <c r="N1" s="30" t="s">
        <v>165</v>
      </c>
      <c r="O1" s="32" t="s">
        <v>166</v>
      </c>
      <c r="P1" s="32" t="s">
        <v>167</v>
      </c>
      <c r="Q1" s="32" t="s">
        <v>168</v>
      </c>
    </row>
    <row r="2" spans="1:17" x14ac:dyDescent="0.25">
      <c r="A2" s="30">
        <v>642</v>
      </c>
      <c r="B2" s="30">
        <v>1297</v>
      </c>
      <c r="C2" s="30">
        <v>1110</v>
      </c>
      <c r="D2" s="30">
        <v>1110</v>
      </c>
      <c r="E2" s="30" t="s">
        <v>151</v>
      </c>
      <c r="F2" s="30" t="s">
        <v>169</v>
      </c>
      <c r="G2" s="31">
        <v>3.1230099999999998</v>
      </c>
      <c r="H2" s="30" t="s">
        <v>170</v>
      </c>
      <c r="I2" s="30" t="s">
        <v>171</v>
      </c>
      <c r="J2" s="30">
        <v>2</v>
      </c>
      <c r="K2" s="30">
        <v>10</v>
      </c>
      <c r="L2" s="30" t="s">
        <v>172</v>
      </c>
      <c r="M2" s="30" t="s">
        <v>173</v>
      </c>
      <c r="N2" s="30" t="s">
        <v>174</v>
      </c>
      <c r="O2" s="32">
        <v>0.48648799999999998</v>
      </c>
      <c r="P2" s="32">
        <v>0.84899999999999998</v>
      </c>
      <c r="Q2" s="32">
        <f t="shared" ref="Q2:Q65" si="0">G2*O2*(1-P2)</f>
        <v>0.22941534022088</v>
      </c>
    </row>
    <row r="3" spans="1:17" x14ac:dyDescent="0.25">
      <c r="A3" s="30">
        <v>643</v>
      </c>
      <c r="B3" s="30">
        <v>1298</v>
      </c>
      <c r="C3" s="30">
        <v>1110</v>
      </c>
      <c r="D3" s="30">
        <v>1110</v>
      </c>
      <c r="E3" s="30" t="s">
        <v>151</v>
      </c>
      <c r="F3" s="30" t="s">
        <v>169</v>
      </c>
      <c r="G3" s="31">
        <v>9.3372100000000007</v>
      </c>
      <c r="H3" s="30" t="s">
        <v>170</v>
      </c>
      <c r="I3" s="30" t="s">
        <v>171</v>
      </c>
      <c r="J3" s="30">
        <v>2</v>
      </c>
      <c r="K3" s="30">
        <v>10</v>
      </c>
      <c r="L3" s="30" t="s">
        <v>172</v>
      </c>
      <c r="M3" s="30" t="s">
        <v>173</v>
      </c>
      <c r="N3" s="30" t="s">
        <v>174</v>
      </c>
      <c r="O3" s="32">
        <v>0.48648799999999998</v>
      </c>
      <c r="P3" s="32">
        <v>0.84899999999999998</v>
      </c>
      <c r="Q3" s="32">
        <f t="shared" si="0"/>
        <v>0.68590853339048008</v>
      </c>
    </row>
    <row r="4" spans="1:17" x14ac:dyDescent="0.25">
      <c r="A4" s="30">
        <v>644</v>
      </c>
      <c r="B4" s="30">
        <v>1299</v>
      </c>
      <c r="C4" s="30">
        <v>1110</v>
      </c>
      <c r="D4" s="30">
        <v>1110</v>
      </c>
      <c r="E4" s="30" t="s">
        <v>151</v>
      </c>
      <c r="F4" s="30" t="s">
        <v>169</v>
      </c>
      <c r="G4" s="31">
        <v>1.45896</v>
      </c>
      <c r="H4" s="30" t="s">
        <v>170</v>
      </c>
      <c r="I4" s="30" t="s">
        <v>171</v>
      </c>
      <c r="J4" s="30">
        <v>2</v>
      </c>
      <c r="K4" s="30">
        <v>10</v>
      </c>
      <c r="L4" s="30" t="s">
        <v>172</v>
      </c>
      <c r="M4" s="30" t="s">
        <v>173</v>
      </c>
      <c r="N4" s="30" t="s">
        <v>174</v>
      </c>
      <c r="O4" s="32">
        <v>0.48648799999999998</v>
      </c>
      <c r="P4" s="32">
        <v>0.84899999999999998</v>
      </c>
      <c r="Q4" s="32">
        <f t="shared" si="0"/>
        <v>0.10717474640448002</v>
      </c>
    </row>
    <row r="5" spans="1:17" x14ac:dyDescent="0.25">
      <c r="A5" s="30">
        <v>645</v>
      </c>
      <c r="B5" s="30">
        <v>1300</v>
      </c>
      <c r="C5" s="30">
        <v>1110</v>
      </c>
      <c r="D5" s="30">
        <v>1110</v>
      </c>
      <c r="E5" s="30" t="s">
        <v>151</v>
      </c>
      <c r="F5" s="30" t="s">
        <v>169</v>
      </c>
      <c r="G5" s="31">
        <v>5.7582500000000003</v>
      </c>
      <c r="H5" s="30" t="s">
        <v>170</v>
      </c>
      <c r="I5" s="30" t="s">
        <v>171</v>
      </c>
      <c r="J5" s="30">
        <v>2</v>
      </c>
      <c r="K5" s="30">
        <v>10</v>
      </c>
      <c r="L5" s="30" t="s">
        <v>172</v>
      </c>
      <c r="M5" s="30" t="s">
        <v>173</v>
      </c>
      <c r="N5" s="30" t="s">
        <v>174</v>
      </c>
      <c r="O5" s="32">
        <v>0.48648799999999998</v>
      </c>
      <c r="P5" s="32">
        <v>0.84899999999999998</v>
      </c>
      <c r="Q5" s="32">
        <f t="shared" si="0"/>
        <v>0.42299924842600006</v>
      </c>
    </row>
    <row r="6" spans="1:17" x14ac:dyDescent="0.25">
      <c r="A6" s="30">
        <v>646</v>
      </c>
      <c r="B6" s="30">
        <v>1301</v>
      </c>
      <c r="C6" s="30">
        <v>1110</v>
      </c>
      <c r="D6" s="30">
        <v>1110</v>
      </c>
      <c r="E6" s="30" t="s">
        <v>151</v>
      </c>
      <c r="F6" s="30" t="s">
        <v>169</v>
      </c>
      <c r="G6" s="31">
        <v>2.89446</v>
      </c>
      <c r="H6" s="30" t="s">
        <v>170</v>
      </c>
      <c r="I6" s="30" t="s">
        <v>171</v>
      </c>
      <c r="J6" s="30">
        <v>2</v>
      </c>
      <c r="K6" s="30">
        <v>10</v>
      </c>
      <c r="L6" s="30" t="s">
        <v>172</v>
      </c>
      <c r="M6" s="30" t="s">
        <v>173</v>
      </c>
      <c r="N6" s="30" t="s">
        <v>174</v>
      </c>
      <c r="O6" s="32">
        <v>0.48648799999999998</v>
      </c>
      <c r="P6" s="32">
        <v>0.84899999999999998</v>
      </c>
      <c r="Q6" s="32">
        <f t="shared" si="0"/>
        <v>0.21262612852848004</v>
      </c>
    </row>
    <row r="7" spans="1:17" x14ac:dyDescent="0.25">
      <c r="A7" s="30">
        <v>647</v>
      </c>
      <c r="B7" s="30">
        <v>1302</v>
      </c>
      <c r="C7" s="30">
        <v>1110</v>
      </c>
      <c r="D7" s="30">
        <v>1110</v>
      </c>
      <c r="E7" s="30" t="s">
        <v>151</v>
      </c>
      <c r="F7" s="30" t="s">
        <v>169</v>
      </c>
      <c r="G7" s="31">
        <v>2.98712</v>
      </c>
      <c r="H7" s="30" t="s">
        <v>170</v>
      </c>
      <c r="I7" s="30" t="s">
        <v>171</v>
      </c>
      <c r="J7" s="30">
        <v>2</v>
      </c>
      <c r="K7" s="30">
        <v>10</v>
      </c>
      <c r="L7" s="30" t="s">
        <v>172</v>
      </c>
      <c r="M7" s="30" t="s">
        <v>173</v>
      </c>
      <c r="N7" s="30" t="s">
        <v>174</v>
      </c>
      <c r="O7" s="32">
        <v>0.48648799999999998</v>
      </c>
      <c r="P7" s="32">
        <v>0.84899999999999998</v>
      </c>
      <c r="Q7" s="32">
        <f t="shared" si="0"/>
        <v>0.21943290321856002</v>
      </c>
    </row>
    <row r="8" spans="1:17" x14ac:dyDescent="0.25">
      <c r="A8" s="30">
        <v>648</v>
      </c>
      <c r="B8" s="30">
        <v>1303</v>
      </c>
      <c r="C8" s="30">
        <v>1110</v>
      </c>
      <c r="D8" s="30">
        <v>1110</v>
      </c>
      <c r="E8" s="30" t="s">
        <v>151</v>
      </c>
      <c r="F8" s="30" t="s">
        <v>169</v>
      </c>
      <c r="G8" s="31">
        <v>15.0328</v>
      </c>
      <c r="H8" s="30" t="s">
        <v>170</v>
      </c>
      <c r="I8" s="30" t="s">
        <v>171</v>
      </c>
      <c r="J8" s="30">
        <v>2</v>
      </c>
      <c r="K8" s="30">
        <v>10</v>
      </c>
      <c r="L8" s="30" t="s">
        <v>172</v>
      </c>
      <c r="M8" s="30" t="s">
        <v>173</v>
      </c>
      <c r="N8" s="30" t="s">
        <v>174</v>
      </c>
      <c r="O8" s="32">
        <v>0.48648799999999998</v>
      </c>
      <c r="P8" s="32">
        <v>0.84899999999999998</v>
      </c>
      <c r="Q8" s="32">
        <f t="shared" si="0"/>
        <v>1.1043047977664</v>
      </c>
    </row>
    <row r="9" spans="1:17" x14ac:dyDescent="0.25">
      <c r="A9" s="30">
        <v>649</v>
      </c>
      <c r="B9" s="30">
        <v>1304</v>
      </c>
      <c r="C9" s="30">
        <v>1110</v>
      </c>
      <c r="D9" s="30">
        <v>1110</v>
      </c>
      <c r="E9" s="30" t="s">
        <v>151</v>
      </c>
      <c r="F9" s="30" t="s">
        <v>169</v>
      </c>
      <c r="G9" s="31">
        <v>27.0351</v>
      </c>
      <c r="H9" s="30" t="s">
        <v>170</v>
      </c>
      <c r="I9" s="30" t="s">
        <v>171</v>
      </c>
      <c r="J9" s="30">
        <v>2</v>
      </c>
      <c r="K9" s="30">
        <v>10</v>
      </c>
      <c r="L9" s="30" t="s">
        <v>172</v>
      </c>
      <c r="M9" s="30" t="s">
        <v>173</v>
      </c>
      <c r="N9" s="30" t="s">
        <v>174</v>
      </c>
      <c r="O9" s="32">
        <v>0.48648799999999998</v>
      </c>
      <c r="P9" s="32">
        <v>0.84899999999999998</v>
      </c>
      <c r="Q9" s="32">
        <f t="shared" si="0"/>
        <v>1.9859900110488002</v>
      </c>
    </row>
    <row r="10" spans="1:17" x14ac:dyDescent="0.25">
      <c r="A10" s="30">
        <v>650</v>
      </c>
      <c r="B10" s="30">
        <v>1305</v>
      </c>
      <c r="C10" s="30">
        <v>1110</v>
      </c>
      <c r="D10" s="30">
        <v>1110</v>
      </c>
      <c r="E10" s="30" t="s">
        <v>151</v>
      </c>
      <c r="F10" s="30" t="s">
        <v>169</v>
      </c>
      <c r="G10" s="31">
        <v>5.5763400000000001</v>
      </c>
      <c r="H10" s="30" t="s">
        <v>170</v>
      </c>
      <c r="I10" s="30" t="s">
        <v>171</v>
      </c>
      <c r="J10" s="30">
        <v>2</v>
      </c>
      <c r="K10" s="30">
        <v>10</v>
      </c>
      <c r="L10" s="30" t="s">
        <v>172</v>
      </c>
      <c r="M10" s="30" t="s">
        <v>173</v>
      </c>
      <c r="N10" s="30" t="s">
        <v>174</v>
      </c>
      <c r="O10" s="32">
        <v>0.48648799999999998</v>
      </c>
      <c r="P10" s="32">
        <v>0.84899999999999998</v>
      </c>
      <c r="Q10" s="32">
        <f t="shared" si="0"/>
        <v>0.40963619658192008</v>
      </c>
    </row>
    <row r="11" spans="1:17" x14ac:dyDescent="0.25">
      <c r="A11" s="30">
        <v>651</v>
      </c>
      <c r="B11" s="30">
        <v>1306</v>
      </c>
      <c r="C11" s="30">
        <v>1110</v>
      </c>
      <c r="D11" s="30">
        <v>1110</v>
      </c>
      <c r="E11" s="30" t="s">
        <v>151</v>
      </c>
      <c r="F11" s="30" t="s">
        <v>169</v>
      </c>
      <c r="G11" s="31">
        <v>6.86233</v>
      </c>
      <c r="H11" s="30" t="s">
        <v>170</v>
      </c>
      <c r="I11" s="30" t="s">
        <v>171</v>
      </c>
      <c r="J11" s="30">
        <v>2</v>
      </c>
      <c r="K11" s="30">
        <v>10</v>
      </c>
      <c r="L11" s="30" t="s">
        <v>172</v>
      </c>
      <c r="M11" s="30" t="s">
        <v>173</v>
      </c>
      <c r="N11" s="30" t="s">
        <v>174</v>
      </c>
      <c r="O11" s="32">
        <v>0.48648799999999998</v>
      </c>
      <c r="P11" s="32">
        <v>0.84899999999999998</v>
      </c>
      <c r="Q11" s="32">
        <f t="shared" si="0"/>
        <v>0.50410462075304008</v>
      </c>
    </row>
    <row r="12" spans="1:17" x14ac:dyDescent="0.25">
      <c r="A12" s="30">
        <v>659</v>
      </c>
      <c r="B12" s="30">
        <v>1454</v>
      </c>
      <c r="C12" s="30">
        <v>1110</v>
      </c>
      <c r="D12" s="30">
        <v>1110</v>
      </c>
      <c r="E12" s="30" t="s">
        <v>151</v>
      </c>
      <c r="F12" s="30" t="s">
        <v>175</v>
      </c>
      <c r="G12" s="31">
        <v>13.6867</v>
      </c>
      <c r="H12" s="30" t="s">
        <v>170</v>
      </c>
      <c r="I12" s="30" t="s">
        <v>171</v>
      </c>
      <c r="J12" s="30">
        <v>2</v>
      </c>
      <c r="K12" s="30">
        <v>10</v>
      </c>
      <c r="L12" s="30" t="s">
        <v>172</v>
      </c>
      <c r="M12" s="30" t="s">
        <v>173</v>
      </c>
      <c r="N12" s="30" t="s">
        <v>174</v>
      </c>
      <c r="O12" s="32">
        <v>0.48648799999999998</v>
      </c>
      <c r="P12" s="32">
        <v>0.84899999999999998</v>
      </c>
      <c r="Q12" s="32">
        <f t="shared" si="0"/>
        <v>1.0054207117496001</v>
      </c>
    </row>
    <row r="13" spans="1:17" x14ac:dyDescent="0.25">
      <c r="A13" s="30">
        <v>660</v>
      </c>
      <c r="B13" s="30">
        <v>1455</v>
      </c>
      <c r="C13" s="30">
        <v>1110</v>
      </c>
      <c r="D13" s="30">
        <v>1110</v>
      </c>
      <c r="E13" s="30" t="s">
        <v>151</v>
      </c>
      <c r="F13" s="30" t="s">
        <v>175</v>
      </c>
      <c r="G13" s="31">
        <v>4.2549400000000004</v>
      </c>
      <c r="H13" s="30" t="s">
        <v>170</v>
      </c>
      <c r="I13" s="30" t="s">
        <v>171</v>
      </c>
      <c r="J13" s="30">
        <v>2</v>
      </c>
      <c r="K13" s="30">
        <v>10</v>
      </c>
      <c r="L13" s="30" t="s">
        <v>172</v>
      </c>
      <c r="M13" s="30" t="s">
        <v>173</v>
      </c>
      <c r="N13" s="30" t="s">
        <v>174</v>
      </c>
      <c r="O13" s="32">
        <v>0.48648799999999998</v>
      </c>
      <c r="P13" s="32">
        <v>0.84899999999999998</v>
      </c>
      <c r="Q13" s="32">
        <f t="shared" si="0"/>
        <v>0.31256656485872003</v>
      </c>
    </row>
    <row r="14" spans="1:17" x14ac:dyDescent="0.25">
      <c r="A14" s="30">
        <v>661</v>
      </c>
      <c r="B14" s="30">
        <v>1456</v>
      </c>
      <c r="C14" s="30">
        <v>1110</v>
      </c>
      <c r="D14" s="30">
        <v>1110</v>
      </c>
      <c r="E14" s="30" t="s">
        <v>151</v>
      </c>
      <c r="F14" s="30" t="s">
        <v>175</v>
      </c>
      <c r="G14" s="31">
        <v>8.92197</v>
      </c>
      <c r="H14" s="30" t="s">
        <v>170</v>
      </c>
      <c r="I14" s="30" t="s">
        <v>171</v>
      </c>
      <c r="J14" s="30">
        <v>2</v>
      </c>
      <c r="K14" s="30">
        <v>10</v>
      </c>
      <c r="L14" s="30" t="s">
        <v>172</v>
      </c>
      <c r="M14" s="30" t="s">
        <v>173</v>
      </c>
      <c r="N14" s="30" t="s">
        <v>174</v>
      </c>
      <c r="O14" s="32">
        <v>0.48648799999999998</v>
      </c>
      <c r="P14" s="32">
        <v>0.84899999999999998</v>
      </c>
      <c r="Q14" s="32">
        <f t="shared" si="0"/>
        <v>0.65540513254536004</v>
      </c>
    </row>
    <row r="15" spans="1:17" x14ac:dyDescent="0.25">
      <c r="A15" s="30">
        <v>1345</v>
      </c>
      <c r="B15" s="30">
        <v>1285</v>
      </c>
      <c r="C15" s="30">
        <v>1110</v>
      </c>
      <c r="D15" s="30">
        <v>1110</v>
      </c>
      <c r="E15" s="30" t="s">
        <v>151</v>
      </c>
      <c r="F15" s="30" t="s">
        <v>169</v>
      </c>
      <c r="G15" s="31">
        <v>23.0581</v>
      </c>
      <c r="H15" s="30" t="s">
        <v>170</v>
      </c>
      <c r="I15" s="30" t="s">
        <v>171</v>
      </c>
      <c r="J15" s="30">
        <v>2</v>
      </c>
      <c r="K15" s="30">
        <v>10</v>
      </c>
      <c r="L15" s="30" t="s">
        <v>172</v>
      </c>
      <c r="M15" s="30" t="s">
        <v>173</v>
      </c>
      <c r="N15" s="30" t="s">
        <v>174</v>
      </c>
      <c r="O15" s="32">
        <v>0.48648799999999998</v>
      </c>
      <c r="P15" s="32">
        <v>0.84899999999999998</v>
      </c>
      <c r="Q15" s="32">
        <f t="shared" si="0"/>
        <v>1.6938408318728002</v>
      </c>
    </row>
    <row r="16" spans="1:17" x14ac:dyDescent="0.25">
      <c r="A16" s="30">
        <v>1346</v>
      </c>
      <c r="B16" s="30">
        <v>1286</v>
      </c>
      <c r="C16" s="30">
        <v>1110</v>
      </c>
      <c r="D16" s="30">
        <v>1110</v>
      </c>
      <c r="E16" s="30" t="s">
        <v>151</v>
      </c>
      <c r="F16" s="30" t="s">
        <v>169</v>
      </c>
      <c r="G16" s="31">
        <v>10.8796</v>
      </c>
      <c r="H16" s="30" t="s">
        <v>170</v>
      </c>
      <c r="I16" s="30" t="s">
        <v>171</v>
      </c>
      <c r="J16" s="30">
        <v>2</v>
      </c>
      <c r="K16" s="30">
        <v>10</v>
      </c>
      <c r="L16" s="30" t="s">
        <v>172</v>
      </c>
      <c r="M16" s="30" t="s">
        <v>173</v>
      </c>
      <c r="N16" s="30" t="s">
        <v>174</v>
      </c>
      <c r="O16" s="32">
        <v>0.48648799999999998</v>
      </c>
      <c r="P16" s="32">
        <v>0.84899999999999998</v>
      </c>
      <c r="Q16" s="32">
        <f t="shared" si="0"/>
        <v>0.79921202156480009</v>
      </c>
    </row>
    <row r="17" spans="1:17" x14ac:dyDescent="0.25">
      <c r="A17" s="30">
        <v>1347</v>
      </c>
      <c r="B17" s="30">
        <v>1287</v>
      </c>
      <c r="C17" s="30">
        <v>1110</v>
      </c>
      <c r="D17" s="30">
        <v>1110</v>
      </c>
      <c r="E17" s="30" t="s">
        <v>151</v>
      </c>
      <c r="F17" s="30" t="s">
        <v>169</v>
      </c>
      <c r="G17" s="31">
        <v>17.5471</v>
      </c>
      <c r="H17" s="30" t="s">
        <v>170</v>
      </c>
      <c r="I17" s="30" t="s">
        <v>171</v>
      </c>
      <c r="J17" s="30">
        <v>2</v>
      </c>
      <c r="K17" s="30">
        <v>10</v>
      </c>
      <c r="L17" s="30" t="s">
        <v>172</v>
      </c>
      <c r="M17" s="30" t="s">
        <v>173</v>
      </c>
      <c r="N17" s="30" t="s">
        <v>174</v>
      </c>
      <c r="O17" s="32">
        <v>0.48648799999999998</v>
      </c>
      <c r="P17" s="32">
        <v>0.84899999999999998</v>
      </c>
      <c r="Q17" s="32">
        <f t="shared" si="0"/>
        <v>1.2890044913048002</v>
      </c>
    </row>
    <row r="18" spans="1:17" x14ac:dyDescent="0.25">
      <c r="A18" s="30">
        <v>1348</v>
      </c>
      <c r="B18" s="30">
        <v>1288</v>
      </c>
      <c r="C18" s="30">
        <v>1110</v>
      </c>
      <c r="D18" s="30">
        <v>1110</v>
      </c>
      <c r="E18" s="30" t="s">
        <v>151</v>
      </c>
      <c r="F18" s="30" t="s">
        <v>169</v>
      </c>
      <c r="G18" s="31">
        <v>4.0325899999999999</v>
      </c>
      <c r="H18" s="30" t="s">
        <v>170</v>
      </c>
      <c r="I18" s="30" t="s">
        <v>171</v>
      </c>
      <c r="J18" s="30">
        <v>2</v>
      </c>
      <c r="K18" s="30">
        <v>10</v>
      </c>
      <c r="L18" s="30" t="s">
        <v>172</v>
      </c>
      <c r="M18" s="30" t="s">
        <v>173</v>
      </c>
      <c r="N18" s="30" t="s">
        <v>174</v>
      </c>
      <c r="O18" s="32">
        <v>0.48648799999999998</v>
      </c>
      <c r="P18" s="32">
        <v>0.84899999999999998</v>
      </c>
      <c r="Q18" s="32">
        <f t="shared" si="0"/>
        <v>0.29623280323192003</v>
      </c>
    </row>
    <row r="19" spans="1:17" x14ac:dyDescent="0.25">
      <c r="A19" s="30">
        <v>1349</v>
      </c>
      <c r="B19" s="30">
        <v>1289</v>
      </c>
      <c r="C19" s="30">
        <v>1110</v>
      </c>
      <c r="D19" s="30">
        <v>1110</v>
      </c>
      <c r="E19" s="30" t="s">
        <v>151</v>
      </c>
      <c r="F19" s="30" t="s">
        <v>169</v>
      </c>
      <c r="G19" s="31">
        <v>4.2309099999999997</v>
      </c>
      <c r="H19" s="30" t="s">
        <v>170</v>
      </c>
      <c r="I19" s="30" t="s">
        <v>171</v>
      </c>
      <c r="J19" s="30">
        <v>2</v>
      </c>
      <c r="K19" s="30">
        <v>10</v>
      </c>
      <c r="L19" s="30" t="s">
        <v>172</v>
      </c>
      <c r="M19" s="30" t="s">
        <v>173</v>
      </c>
      <c r="N19" s="30" t="s">
        <v>174</v>
      </c>
      <c r="O19" s="32">
        <v>0.48648799999999998</v>
      </c>
      <c r="P19" s="32">
        <v>0.84899999999999998</v>
      </c>
      <c r="Q19" s="32">
        <f t="shared" si="0"/>
        <v>0.31080132855608</v>
      </c>
    </row>
    <row r="20" spans="1:17" x14ac:dyDescent="0.25">
      <c r="A20" s="30">
        <v>1350</v>
      </c>
      <c r="B20" s="30">
        <v>1290</v>
      </c>
      <c r="C20" s="30">
        <v>1110</v>
      </c>
      <c r="D20" s="30">
        <v>1110</v>
      </c>
      <c r="E20" s="30" t="s">
        <v>151</v>
      </c>
      <c r="F20" s="30" t="s">
        <v>169</v>
      </c>
      <c r="G20" s="31">
        <v>11.986000000000001</v>
      </c>
      <c r="H20" s="30" t="s">
        <v>170</v>
      </c>
      <c r="I20" s="30" t="s">
        <v>171</v>
      </c>
      <c r="J20" s="30">
        <v>2</v>
      </c>
      <c r="K20" s="30">
        <v>10</v>
      </c>
      <c r="L20" s="30" t="s">
        <v>172</v>
      </c>
      <c r="M20" s="30" t="s">
        <v>173</v>
      </c>
      <c r="N20" s="30" t="s">
        <v>174</v>
      </c>
      <c r="O20" s="32">
        <v>0.48648799999999998</v>
      </c>
      <c r="P20" s="32">
        <v>0.84899999999999998</v>
      </c>
      <c r="Q20" s="32">
        <f t="shared" si="0"/>
        <v>0.88048782036800011</v>
      </c>
    </row>
    <row r="21" spans="1:17" x14ac:dyDescent="0.25">
      <c r="A21" s="30">
        <v>1351</v>
      </c>
      <c r="B21" s="30">
        <v>1291</v>
      </c>
      <c r="C21" s="30">
        <v>1110</v>
      </c>
      <c r="D21" s="30">
        <v>1110</v>
      </c>
      <c r="E21" s="30" t="s">
        <v>151</v>
      </c>
      <c r="F21" s="30" t="s">
        <v>169</v>
      </c>
      <c r="G21" s="31">
        <v>78.466800000000006</v>
      </c>
      <c r="H21" s="30" t="s">
        <v>170</v>
      </c>
      <c r="I21" s="30" t="s">
        <v>171</v>
      </c>
      <c r="J21" s="30">
        <v>2</v>
      </c>
      <c r="K21" s="30">
        <v>10</v>
      </c>
      <c r="L21" s="30" t="s">
        <v>172</v>
      </c>
      <c r="M21" s="30" t="s">
        <v>173</v>
      </c>
      <c r="N21" s="30" t="s">
        <v>174</v>
      </c>
      <c r="O21" s="32">
        <v>0.48648799999999998</v>
      </c>
      <c r="P21" s="32">
        <v>0.84899999999999998</v>
      </c>
      <c r="Q21" s="32">
        <f t="shared" si="0"/>
        <v>5.7641466463584008</v>
      </c>
    </row>
    <row r="22" spans="1:17" x14ac:dyDescent="0.25">
      <c r="A22" s="30">
        <v>1352</v>
      </c>
      <c r="B22" s="30">
        <v>1292</v>
      </c>
      <c r="C22" s="30">
        <v>1110</v>
      </c>
      <c r="D22" s="30">
        <v>1110</v>
      </c>
      <c r="E22" s="30" t="s">
        <v>151</v>
      </c>
      <c r="F22" s="30" t="s">
        <v>169</v>
      </c>
      <c r="G22" s="31">
        <v>3.8793299999999999</v>
      </c>
      <c r="H22" s="30" t="s">
        <v>170</v>
      </c>
      <c r="I22" s="30" t="s">
        <v>171</v>
      </c>
      <c r="J22" s="30">
        <v>2</v>
      </c>
      <c r="K22" s="30">
        <v>10</v>
      </c>
      <c r="L22" s="30" t="s">
        <v>172</v>
      </c>
      <c r="M22" s="30" t="s">
        <v>173</v>
      </c>
      <c r="N22" s="30" t="s">
        <v>174</v>
      </c>
      <c r="O22" s="32">
        <v>0.48648799999999998</v>
      </c>
      <c r="P22" s="32">
        <v>0.84899999999999998</v>
      </c>
      <c r="Q22" s="32">
        <f t="shared" si="0"/>
        <v>0.28497437144904003</v>
      </c>
    </row>
    <row r="23" spans="1:17" x14ac:dyDescent="0.25">
      <c r="A23" s="30">
        <v>1353</v>
      </c>
      <c r="B23" s="30">
        <v>1293</v>
      </c>
      <c r="C23" s="30">
        <v>1110</v>
      </c>
      <c r="D23" s="30">
        <v>1110</v>
      </c>
      <c r="E23" s="30" t="s">
        <v>151</v>
      </c>
      <c r="F23" s="30" t="s">
        <v>169</v>
      </c>
      <c r="G23" s="31">
        <v>1.47878</v>
      </c>
      <c r="H23" s="30" t="s">
        <v>170</v>
      </c>
      <c r="I23" s="30" t="s">
        <v>171</v>
      </c>
      <c r="J23" s="30">
        <v>2</v>
      </c>
      <c r="K23" s="30">
        <v>10</v>
      </c>
      <c r="L23" s="30" t="s">
        <v>172</v>
      </c>
      <c r="M23" s="30" t="s">
        <v>173</v>
      </c>
      <c r="N23" s="30" t="s">
        <v>174</v>
      </c>
      <c r="O23" s="32">
        <v>0.48648799999999998</v>
      </c>
      <c r="P23" s="32">
        <v>0.84899999999999998</v>
      </c>
      <c r="Q23" s="32">
        <f t="shared" si="0"/>
        <v>0.10863071742064001</v>
      </c>
    </row>
    <row r="24" spans="1:17" x14ac:dyDescent="0.25">
      <c r="A24" s="30">
        <v>1354</v>
      </c>
      <c r="B24" s="30">
        <v>1294</v>
      </c>
      <c r="C24" s="30">
        <v>1110</v>
      </c>
      <c r="D24" s="30">
        <v>1110</v>
      </c>
      <c r="E24" s="30" t="s">
        <v>151</v>
      </c>
      <c r="F24" s="30" t="s">
        <v>169</v>
      </c>
      <c r="G24" s="31">
        <v>2.7018900000000001</v>
      </c>
      <c r="H24" s="30" t="s">
        <v>170</v>
      </c>
      <c r="I24" s="30" t="s">
        <v>171</v>
      </c>
      <c r="J24" s="30">
        <v>2</v>
      </c>
      <c r="K24" s="30">
        <v>10</v>
      </c>
      <c r="L24" s="30" t="s">
        <v>172</v>
      </c>
      <c r="M24" s="30" t="s">
        <v>173</v>
      </c>
      <c r="N24" s="30" t="s">
        <v>174</v>
      </c>
      <c r="O24" s="32">
        <v>0.48648799999999998</v>
      </c>
      <c r="P24" s="32">
        <v>0.84899999999999998</v>
      </c>
      <c r="Q24" s="32">
        <f t="shared" si="0"/>
        <v>0.19847999641032002</v>
      </c>
    </row>
    <row r="25" spans="1:17" x14ac:dyDescent="0.25">
      <c r="A25" s="30">
        <v>1355</v>
      </c>
      <c r="B25" s="30">
        <v>1295</v>
      </c>
      <c r="C25" s="30">
        <v>1110</v>
      </c>
      <c r="D25" s="30">
        <v>1110</v>
      </c>
      <c r="E25" s="30" t="s">
        <v>151</v>
      </c>
      <c r="F25" s="30" t="s">
        <v>169</v>
      </c>
      <c r="G25" s="31">
        <v>5.2637700000000001</v>
      </c>
      <c r="H25" s="30" t="s">
        <v>170</v>
      </c>
      <c r="I25" s="30" t="s">
        <v>171</v>
      </c>
      <c r="J25" s="30">
        <v>2</v>
      </c>
      <c r="K25" s="30">
        <v>10</v>
      </c>
      <c r="L25" s="30" t="s">
        <v>172</v>
      </c>
      <c r="M25" s="30" t="s">
        <v>173</v>
      </c>
      <c r="N25" s="30" t="s">
        <v>174</v>
      </c>
      <c r="O25" s="32">
        <v>0.48648799999999998</v>
      </c>
      <c r="P25" s="32">
        <v>0.84899999999999998</v>
      </c>
      <c r="Q25" s="32">
        <f t="shared" si="0"/>
        <v>0.38667490190376003</v>
      </c>
    </row>
    <row r="26" spans="1:17" x14ac:dyDescent="0.25">
      <c r="A26" s="30">
        <v>1356</v>
      </c>
      <c r="B26" s="30">
        <v>1296</v>
      </c>
      <c r="C26" s="30">
        <v>1110</v>
      </c>
      <c r="D26" s="30">
        <v>1110</v>
      </c>
      <c r="E26" s="30" t="s">
        <v>151</v>
      </c>
      <c r="F26" s="30" t="s">
        <v>169</v>
      </c>
      <c r="G26" s="31">
        <v>5.81343E-2</v>
      </c>
      <c r="H26" s="30" t="s">
        <v>170</v>
      </c>
      <c r="I26" s="30" t="s">
        <v>171</v>
      </c>
      <c r="J26" s="30">
        <v>2</v>
      </c>
      <c r="K26" s="30">
        <v>10</v>
      </c>
      <c r="L26" s="30" t="s">
        <v>172</v>
      </c>
      <c r="M26" s="30" t="s">
        <v>173</v>
      </c>
      <c r="N26" s="30" t="s">
        <v>174</v>
      </c>
      <c r="O26" s="32">
        <v>0.48648799999999998</v>
      </c>
      <c r="P26" s="32">
        <v>0.84899999999999998</v>
      </c>
      <c r="Q26" s="32">
        <f t="shared" si="0"/>
        <v>4.2705275400984006E-3</v>
      </c>
    </row>
    <row r="27" spans="1:17" x14ac:dyDescent="0.25">
      <c r="A27" s="30">
        <v>1357</v>
      </c>
      <c r="B27" s="30">
        <v>1307</v>
      </c>
      <c r="C27" s="30">
        <v>1110</v>
      </c>
      <c r="D27" s="30">
        <v>1110</v>
      </c>
      <c r="E27" s="30" t="s">
        <v>151</v>
      </c>
      <c r="F27" s="30" t="s">
        <v>169</v>
      </c>
      <c r="G27" s="31">
        <v>5.0199100000000003</v>
      </c>
      <c r="H27" s="30" t="s">
        <v>170</v>
      </c>
      <c r="I27" s="30" t="s">
        <v>171</v>
      </c>
      <c r="J27" s="30">
        <v>2</v>
      </c>
      <c r="K27" s="30">
        <v>10</v>
      </c>
      <c r="L27" s="30" t="s">
        <v>172</v>
      </c>
      <c r="M27" s="30" t="s">
        <v>173</v>
      </c>
      <c r="N27" s="30" t="s">
        <v>174</v>
      </c>
      <c r="O27" s="32">
        <v>0.48648799999999998</v>
      </c>
      <c r="P27" s="32">
        <v>0.84899999999999998</v>
      </c>
      <c r="Q27" s="32">
        <f t="shared" si="0"/>
        <v>0.36876102238808001</v>
      </c>
    </row>
    <row r="28" spans="1:17" x14ac:dyDescent="0.25">
      <c r="A28" s="30">
        <v>1358</v>
      </c>
      <c r="B28" s="30">
        <v>1308</v>
      </c>
      <c r="C28" s="30">
        <v>1110</v>
      </c>
      <c r="D28" s="30">
        <v>1110</v>
      </c>
      <c r="E28" s="30" t="s">
        <v>151</v>
      </c>
      <c r="F28" s="30" t="s">
        <v>169</v>
      </c>
      <c r="G28" s="31">
        <v>7.6048900000000001</v>
      </c>
      <c r="H28" s="30" t="s">
        <v>170</v>
      </c>
      <c r="I28" s="30" t="s">
        <v>171</v>
      </c>
      <c r="J28" s="30">
        <v>2</v>
      </c>
      <c r="K28" s="30">
        <v>10</v>
      </c>
      <c r="L28" s="30" t="s">
        <v>172</v>
      </c>
      <c r="M28" s="30" t="s">
        <v>173</v>
      </c>
      <c r="N28" s="30" t="s">
        <v>174</v>
      </c>
      <c r="O28" s="32">
        <v>0.48648799999999998</v>
      </c>
      <c r="P28" s="32">
        <v>0.84899999999999998</v>
      </c>
      <c r="Q28" s="32">
        <f t="shared" si="0"/>
        <v>0.55865284667432014</v>
      </c>
    </row>
    <row r="29" spans="1:17" x14ac:dyDescent="0.25">
      <c r="A29" s="30">
        <v>1359</v>
      </c>
      <c r="B29" s="30">
        <v>1309</v>
      </c>
      <c r="C29" s="30">
        <v>1110</v>
      </c>
      <c r="D29" s="30">
        <v>1110</v>
      </c>
      <c r="E29" s="30" t="s">
        <v>151</v>
      </c>
      <c r="F29" s="30" t="s">
        <v>169</v>
      </c>
      <c r="G29" s="31">
        <v>5.1101999999999999</v>
      </c>
      <c r="H29" s="30" t="s">
        <v>170</v>
      </c>
      <c r="I29" s="30" t="s">
        <v>171</v>
      </c>
      <c r="J29" s="30">
        <v>2</v>
      </c>
      <c r="K29" s="30">
        <v>10</v>
      </c>
      <c r="L29" s="30" t="s">
        <v>172</v>
      </c>
      <c r="M29" s="30" t="s">
        <v>173</v>
      </c>
      <c r="N29" s="30" t="s">
        <v>174</v>
      </c>
      <c r="O29" s="32">
        <v>0.48648799999999998</v>
      </c>
      <c r="P29" s="32">
        <v>0.84899999999999998</v>
      </c>
      <c r="Q29" s="32">
        <f t="shared" si="0"/>
        <v>0.3753936976176</v>
      </c>
    </row>
    <row r="30" spans="1:17" x14ac:dyDescent="0.25">
      <c r="A30" s="30">
        <v>1360</v>
      </c>
      <c r="B30" s="30">
        <v>1310</v>
      </c>
      <c r="C30" s="30">
        <v>1110</v>
      </c>
      <c r="D30" s="30">
        <v>1110</v>
      </c>
      <c r="E30" s="30" t="s">
        <v>151</v>
      </c>
      <c r="F30" s="30" t="s">
        <v>169</v>
      </c>
      <c r="G30" s="31">
        <v>1.71207</v>
      </c>
      <c r="H30" s="30" t="s">
        <v>170</v>
      </c>
      <c r="I30" s="30" t="s">
        <v>171</v>
      </c>
      <c r="J30" s="30">
        <v>2</v>
      </c>
      <c r="K30" s="30">
        <v>10</v>
      </c>
      <c r="L30" s="30" t="s">
        <v>172</v>
      </c>
      <c r="M30" s="30" t="s">
        <v>173</v>
      </c>
      <c r="N30" s="30" t="s">
        <v>174</v>
      </c>
      <c r="O30" s="32">
        <v>0.48648799999999998</v>
      </c>
      <c r="P30" s="32">
        <v>0.84899999999999998</v>
      </c>
      <c r="Q30" s="32">
        <f t="shared" si="0"/>
        <v>0.12576812803416001</v>
      </c>
    </row>
    <row r="31" spans="1:17" x14ac:dyDescent="0.25">
      <c r="A31" s="30">
        <v>1361</v>
      </c>
      <c r="B31" s="30">
        <v>1311</v>
      </c>
      <c r="C31" s="30">
        <v>1110</v>
      </c>
      <c r="D31" s="30">
        <v>1110</v>
      </c>
      <c r="E31" s="30" t="s">
        <v>151</v>
      </c>
      <c r="F31" s="30" t="s">
        <v>169</v>
      </c>
      <c r="G31" s="31">
        <v>27.6798</v>
      </c>
      <c r="H31" s="30" t="s">
        <v>170</v>
      </c>
      <c r="I31" s="30" t="s">
        <v>171</v>
      </c>
      <c r="J31" s="30">
        <v>2</v>
      </c>
      <c r="K31" s="30">
        <v>10</v>
      </c>
      <c r="L31" s="30" t="s">
        <v>172</v>
      </c>
      <c r="M31" s="30" t="s">
        <v>173</v>
      </c>
      <c r="N31" s="30" t="s">
        <v>174</v>
      </c>
      <c r="O31" s="32">
        <v>0.48648799999999998</v>
      </c>
      <c r="P31" s="32">
        <v>0.84899999999999998</v>
      </c>
      <c r="Q31" s="32">
        <f t="shared" si="0"/>
        <v>2.0333494719024001</v>
      </c>
    </row>
    <row r="32" spans="1:17" x14ac:dyDescent="0.25">
      <c r="A32" s="30">
        <v>1362</v>
      </c>
      <c r="B32" s="30">
        <v>1312</v>
      </c>
      <c r="C32" s="30">
        <v>1110</v>
      </c>
      <c r="D32" s="30">
        <v>1110</v>
      </c>
      <c r="E32" s="30" t="s">
        <v>151</v>
      </c>
      <c r="F32" s="30" t="s">
        <v>169</v>
      </c>
      <c r="G32" s="31">
        <v>12.968500000000001</v>
      </c>
      <c r="H32" s="30" t="s">
        <v>170</v>
      </c>
      <c r="I32" s="30" t="s">
        <v>171</v>
      </c>
      <c r="J32" s="30">
        <v>2</v>
      </c>
      <c r="K32" s="30">
        <v>10</v>
      </c>
      <c r="L32" s="30" t="s">
        <v>172</v>
      </c>
      <c r="M32" s="30" t="s">
        <v>173</v>
      </c>
      <c r="N32" s="30" t="s">
        <v>174</v>
      </c>
      <c r="O32" s="32">
        <v>0.48648799999999998</v>
      </c>
      <c r="P32" s="32">
        <v>0.84899999999999998</v>
      </c>
      <c r="Q32" s="32">
        <f t="shared" si="0"/>
        <v>0.95266196382800006</v>
      </c>
    </row>
    <row r="33" spans="1:17" x14ac:dyDescent="0.25">
      <c r="A33" s="30">
        <v>1363</v>
      </c>
      <c r="B33" s="30">
        <v>1313</v>
      </c>
      <c r="C33" s="30">
        <v>1110</v>
      </c>
      <c r="D33" s="30">
        <v>1110</v>
      </c>
      <c r="E33" s="30" t="s">
        <v>151</v>
      </c>
      <c r="F33" s="30" t="s">
        <v>169</v>
      </c>
      <c r="G33" s="31">
        <v>98.121799999999993</v>
      </c>
      <c r="H33" s="30" t="s">
        <v>170</v>
      </c>
      <c r="I33" s="30" t="s">
        <v>171</v>
      </c>
      <c r="J33" s="30">
        <v>2</v>
      </c>
      <c r="K33" s="30">
        <v>10</v>
      </c>
      <c r="L33" s="30" t="s">
        <v>172</v>
      </c>
      <c r="M33" s="30" t="s">
        <v>173</v>
      </c>
      <c r="N33" s="30" t="s">
        <v>174</v>
      </c>
      <c r="O33" s="32">
        <v>0.48648799999999998</v>
      </c>
      <c r="P33" s="32">
        <v>0.84899999999999998</v>
      </c>
      <c r="Q33" s="32">
        <f t="shared" si="0"/>
        <v>7.2079968139983999</v>
      </c>
    </row>
    <row r="34" spans="1:17" x14ac:dyDescent="0.25">
      <c r="A34" s="30">
        <v>1364</v>
      </c>
      <c r="B34" s="30">
        <v>1314</v>
      </c>
      <c r="C34" s="30">
        <v>1110</v>
      </c>
      <c r="D34" s="30">
        <v>1110</v>
      </c>
      <c r="E34" s="30" t="s">
        <v>151</v>
      </c>
      <c r="F34" s="30" t="s">
        <v>169</v>
      </c>
      <c r="G34" s="31">
        <v>25.2591</v>
      </c>
      <c r="H34" s="30" t="s">
        <v>170</v>
      </c>
      <c r="I34" s="30" t="s">
        <v>171</v>
      </c>
      <c r="J34" s="30">
        <v>2</v>
      </c>
      <c r="K34" s="30">
        <v>10</v>
      </c>
      <c r="L34" s="30" t="s">
        <v>172</v>
      </c>
      <c r="M34" s="30" t="s">
        <v>173</v>
      </c>
      <c r="N34" s="30" t="s">
        <v>174</v>
      </c>
      <c r="O34" s="32">
        <v>0.48648799999999998</v>
      </c>
      <c r="P34" s="32">
        <v>0.84899999999999998</v>
      </c>
      <c r="Q34" s="32">
        <f t="shared" si="0"/>
        <v>1.8555256051608002</v>
      </c>
    </row>
    <row r="35" spans="1:17" x14ac:dyDescent="0.25">
      <c r="A35" s="30">
        <v>1365</v>
      </c>
      <c r="B35" s="30">
        <v>1315</v>
      </c>
      <c r="C35" s="30">
        <v>1110</v>
      </c>
      <c r="D35" s="30">
        <v>1110</v>
      </c>
      <c r="E35" s="30" t="s">
        <v>151</v>
      </c>
      <c r="F35" s="30" t="s">
        <v>169</v>
      </c>
      <c r="G35" s="31">
        <v>3.7582200000000001</v>
      </c>
      <c r="H35" s="30" t="s">
        <v>170</v>
      </c>
      <c r="I35" s="30" t="s">
        <v>171</v>
      </c>
      <c r="J35" s="30">
        <v>2</v>
      </c>
      <c r="K35" s="30">
        <v>10</v>
      </c>
      <c r="L35" s="30" t="s">
        <v>172</v>
      </c>
      <c r="M35" s="30" t="s">
        <v>173</v>
      </c>
      <c r="N35" s="30" t="s">
        <v>174</v>
      </c>
      <c r="O35" s="32">
        <v>0.48648799999999998</v>
      </c>
      <c r="P35" s="32">
        <v>0.84899999999999998</v>
      </c>
      <c r="Q35" s="32">
        <f t="shared" si="0"/>
        <v>0.27607766863536004</v>
      </c>
    </row>
    <row r="36" spans="1:17" x14ac:dyDescent="0.25">
      <c r="A36" s="30">
        <v>1366</v>
      </c>
      <c r="B36" s="30">
        <v>1316</v>
      </c>
      <c r="C36" s="30">
        <v>1110</v>
      </c>
      <c r="D36" s="30">
        <v>1110</v>
      </c>
      <c r="E36" s="30" t="s">
        <v>151</v>
      </c>
      <c r="F36" s="30" t="s">
        <v>169</v>
      </c>
      <c r="G36" s="31">
        <v>50.1875</v>
      </c>
      <c r="H36" s="30" t="s">
        <v>170</v>
      </c>
      <c r="I36" s="30" t="s">
        <v>171</v>
      </c>
      <c r="J36" s="30">
        <v>2</v>
      </c>
      <c r="K36" s="30">
        <v>10</v>
      </c>
      <c r="L36" s="30" t="s">
        <v>172</v>
      </c>
      <c r="M36" s="30" t="s">
        <v>173</v>
      </c>
      <c r="N36" s="30" t="s">
        <v>174</v>
      </c>
      <c r="O36" s="32">
        <v>0.48648799999999998</v>
      </c>
      <c r="P36" s="32">
        <v>0.84899999999999998</v>
      </c>
      <c r="Q36" s="32">
        <f t="shared" si="0"/>
        <v>3.6867580915000002</v>
      </c>
    </row>
    <row r="37" spans="1:17" x14ac:dyDescent="0.25">
      <c r="A37" s="30">
        <v>1367</v>
      </c>
      <c r="B37" s="30">
        <v>1317</v>
      </c>
      <c r="C37" s="30">
        <v>1110</v>
      </c>
      <c r="D37" s="30">
        <v>1110</v>
      </c>
      <c r="E37" s="30" t="s">
        <v>151</v>
      </c>
      <c r="F37" s="30" t="s">
        <v>169</v>
      </c>
      <c r="G37" s="31">
        <v>2.6459899999999998</v>
      </c>
      <c r="H37" s="30" t="s">
        <v>170</v>
      </c>
      <c r="I37" s="30" t="s">
        <v>171</v>
      </c>
      <c r="J37" s="30">
        <v>2</v>
      </c>
      <c r="K37" s="30">
        <v>10</v>
      </c>
      <c r="L37" s="30" t="s">
        <v>172</v>
      </c>
      <c r="M37" s="30" t="s">
        <v>173</v>
      </c>
      <c r="N37" s="30" t="s">
        <v>174</v>
      </c>
      <c r="O37" s="32">
        <v>0.48648799999999998</v>
      </c>
      <c r="P37" s="32">
        <v>0.84899999999999998</v>
      </c>
      <c r="Q37" s="32">
        <f t="shared" si="0"/>
        <v>0.19437359985112002</v>
      </c>
    </row>
    <row r="38" spans="1:17" x14ac:dyDescent="0.25">
      <c r="A38" s="30">
        <v>1368</v>
      </c>
      <c r="B38" s="30">
        <v>1318</v>
      </c>
      <c r="C38" s="30">
        <v>1110</v>
      </c>
      <c r="D38" s="30">
        <v>1110</v>
      </c>
      <c r="E38" s="30" t="s">
        <v>151</v>
      </c>
      <c r="F38" s="30" t="s">
        <v>169</v>
      </c>
      <c r="G38" s="31">
        <v>2.43384</v>
      </c>
      <c r="H38" s="30" t="s">
        <v>170</v>
      </c>
      <c r="I38" s="30" t="s">
        <v>171</v>
      </c>
      <c r="J38" s="30">
        <v>2</v>
      </c>
      <c r="K38" s="30">
        <v>10</v>
      </c>
      <c r="L38" s="30" t="s">
        <v>172</v>
      </c>
      <c r="M38" s="30" t="s">
        <v>173</v>
      </c>
      <c r="N38" s="30" t="s">
        <v>174</v>
      </c>
      <c r="O38" s="32">
        <v>0.48648799999999998</v>
      </c>
      <c r="P38" s="32">
        <v>0.84899999999999998</v>
      </c>
      <c r="Q38" s="32">
        <f t="shared" si="0"/>
        <v>0.17878912704192002</v>
      </c>
    </row>
    <row r="39" spans="1:17" x14ac:dyDescent="0.25">
      <c r="A39" s="30">
        <v>1369</v>
      </c>
      <c r="B39" s="30">
        <v>1319</v>
      </c>
      <c r="C39" s="30">
        <v>1110</v>
      </c>
      <c r="D39" s="30">
        <v>1110</v>
      </c>
      <c r="E39" s="30" t="s">
        <v>151</v>
      </c>
      <c r="F39" s="30" t="s">
        <v>169</v>
      </c>
      <c r="G39" s="31">
        <v>4.4482900000000001</v>
      </c>
      <c r="H39" s="30" t="s">
        <v>170</v>
      </c>
      <c r="I39" s="30" t="s">
        <v>171</v>
      </c>
      <c r="J39" s="30">
        <v>2</v>
      </c>
      <c r="K39" s="30">
        <v>10</v>
      </c>
      <c r="L39" s="30" t="s">
        <v>172</v>
      </c>
      <c r="M39" s="30" t="s">
        <v>173</v>
      </c>
      <c r="N39" s="30" t="s">
        <v>174</v>
      </c>
      <c r="O39" s="32">
        <v>0.48648799999999998</v>
      </c>
      <c r="P39" s="32">
        <v>0.84899999999999998</v>
      </c>
      <c r="Q39" s="32">
        <f t="shared" si="0"/>
        <v>0.32676999553352004</v>
      </c>
    </row>
    <row r="40" spans="1:17" x14ac:dyDescent="0.25">
      <c r="A40" s="30">
        <v>1370</v>
      </c>
      <c r="B40" s="30">
        <v>1320</v>
      </c>
      <c r="C40" s="30">
        <v>1110</v>
      </c>
      <c r="D40" s="30">
        <v>1110</v>
      </c>
      <c r="E40" s="30" t="s">
        <v>151</v>
      </c>
      <c r="F40" s="30" t="s">
        <v>169</v>
      </c>
      <c r="G40" s="31">
        <v>6.1772999999999998</v>
      </c>
      <c r="H40" s="30" t="s">
        <v>170</v>
      </c>
      <c r="I40" s="30" t="s">
        <v>171</v>
      </c>
      <c r="J40" s="30">
        <v>2</v>
      </c>
      <c r="K40" s="30">
        <v>10</v>
      </c>
      <c r="L40" s="30" t="s">
        <v>172</v>
      </c>
      <c r="M40" s="30" t="s">
        <v>173</v>
      </c>
      <c r="N40" s="30" t="s">
        <v>174</v>
      </c>
      <c r="O40" s="32">
        <v>0.48648799999999998</v>
      </c>
      <c r="P40" s="32">
        <v>0.84899999999999998</v>
      </c>
      <c r="Q40" s="32">
        <f t="shared" si="0"/>
        <v>0.45378253068239999</v>
      </c>
    </row>
    <row r="41" spans="1:17" x14ac:dyDescent="0.25">
      <c r="A41" s="30">
        <v>1371</v>
      </c>
      <c r="B41" s="30">
        <v>1321</v>
      </c>
      <c r="C41" s="30">
        <v>1110</v>
      </c>
      <c r="D41" s="30">
        <v>1110</v>
      </c>
      <c r="E41" s="30" t="s">
        <v>151</v>
      </c>
      <c r="F41" s="30" t="s">
        <v>169</v>
      </c>
      <c r="G41" s="31">
        <v>102.771</v>
      </c>
      <c r="H41" s="30" t="s">
        <v>170</v>
      </c>
      <c r="I41" s="30" t="s">
        <v>171</v>
      </c>
      <c r="J41" s="30">
        <v>2</v>
      </c>
      <c r="K41" s="30">
        <v>10</v>
      </c>
      <c r="L41" s="30" t="s">
        <v>172</v>
      </c>
      <c r="M41" s="30" t="s">
        <v>173</v>
      </c>
      <c r="N41" s="30" t="s">
        <v>174</v>
      </c>
      <c r="O41" s="32">
        <v>0.48648799999999998</v>
      </c>
      <c r="P41" s="32">
        <v>0.84899999999999998</v>
      </c>
      <c r="Q41" s="32">
        <f t="shared" si="0"/>
        <v>7.5495255954480003</v>
      </c>
    </row>
    <row r="42" spans="1:17" x14ac:dyDescent="0.25">
      <c r="A42" s="30">
        <v>1372</v>
      </c>
      <c r="B42" s="30">
        <v>1322</v>
      </c>
      <c r="C42" s="30">
        <v>1110</v>
      </c>
      <c r="D42" s="30">
        <v>1110</v>
      </c>
      <c r="E42" s="30" t="s">
        <v>151</v>
      </c>
      <c r="F42" s="30" t="s">
        <v>169</v>
      </c>
      <c r="G42" s="31">
        <v>21.235700000000001</v>
      </c>
      <c r="H42" s="30" t="s">
        <v>170</v>
      </c>
      <c r="I42" s="30" t="s">
        <v>171</v>
      </c>
      <c r="J42" s="30">
        <v>2</v>
      </c>
      <c r="K42" s="30">
        <v>10</v>
      </c>
      <c r="L42" s="30" t="s">
        <v>172</v>
      </c>
      <c r="M42" s="30" t="s">
        <v>173</v>
      </c>
      <c r="N42" s="30" t="s">
        <v>174</v>
      </c>
      <c r="O42" s="32">
        <v>0.48648799999999998</v>
      </c>
      <c r="P42" s="32">
        <v>0.84899999999999998</v>
      </c>
      <c r="Q42" s="32">
        <f t="shared" si="0"/>
        <v>1.5599678964616002</v>
      </c>
    </row>
    <row r="43" spans="1:17" x14ac:dyDescent="0.25">
      <c r="A43" s="30">
        <v>1373</v>
      </c>
      <c r="B43" s="30">
        <v>1323</v>
      </c>
      <c r="C43" s="30">
        <v>1110</v>
      </c>
      <c r="D43" s="30">
        <v>1110</v>
      </c>
      <c r="E43" s="30" t="s">
        <v>151</v>
      </c>
      <c r="F43" s="30" t="s">
        <v>169</v>
      </c>
      <c r="G43" s="31">
        <v>143.10400000000001</v>
      </c>
      <c r="H43" s="30" t="s">
        <v>170</v>
      </c>
      <c r="I43" s="30" t="s">
        <v>171</v>
      </c>
      <c r="J43" s="30">
        <v>2</v>
      </c>
      <c r="K43" s="30">
        <v>10</v>
      </c>
      <c r="L43" s="30" t="s">
        <v>172</v>
      </c>
      <c r="M43" s="30" t="s">
        <v>173</v>
      </c>
      <c r="N43" s="30" t="s">
        <v>174</v>
      </c>
      <c r="O43" s="32">
        <v>0.48648799999999998</v>
      </c>
      <c r="P43" s="32">
        <v>0.84899999999999998</v>
      </c>
      <c r="Q43" s="32">
        <f t="shared" si="0"/>
        <v>10.512375191552001</v>
      </c>
    </row>
    <row r="44" spans="1:17" x14ac:dyDescent="0.25">
      <c r="A44" s="30">
        <v>1374</v>
      </c>
      <c r="B44" s="30">
        <v>1324</v>
      </c>
      <c r="C44" s="30">
        <v>1110</v>
      </c>
      <c r="D44" s="30">
        <v>1110</v>
      </c>
      <c r="E44" s="30" t="s">
        <v>151</v>
      </c>
      <c r="F44" s="30" t="s">
        <v>169</v>
      </c>
      <c r="G44" s="31">
        <v>39.757899999999999</v>
      </c>
      <c r="H44" s="30" t="s">
        <v>170</v>
      </c>
      <c r="I44" s="30" t="s">
        <v>171</v>
      </c>
      <c r="J44" s="30">
        <v>2</v>
      </c>
      <c r="K44" s="30">
        <v>10</v>
      </c>
      <c r="L44" s="30" t="s">
        <v>172</v>
      </c>
      <c r="M44" s="30" t="s">
        <v>173</v>
      </c>
      <c r="N44" s="30" t="s">
        <v>174</v>
      </c>
      <c r="O44" s="32">
        <v>0.48648799999999998</v>
      </c>
      <c r="P44" s="32">
        <v>0.84899999999999998</v>
      </c>
      <c r="Q44" s="32">
        <f t="shared" si="0"/>
        <v>2.9206029295352001</v>
      </c>
    </row>
    <row r="45" spans="1:17" x14ac:dyDescent="0.25">
      <c r="A45" s="30">
        <v>1375</v>
      </c>
      <c r="B45" s="30">
        <v>1325</v>
      </c>
      <c r="C45" s="30">
        <v>1110</v>
      </c>
      <c r="D45" s="30">
        <v>1110</v>
      </c>
      <c r="E45" s="30" t="s">
        <v>151</v>
      </c>
      <c r="F45" s="30" t="s">
        <v>169</v>
      </c>
      <c r="G45" s="31">
        <v>16.519300000000001</v>
      </c>
      <c r="H45" s="30" t="s">
        <v>170</v>
      </c>
      <c r="I45" s="30" t="s">
        <v>171</v>
      </c>
      <c r="J45" s="30">
        <v>2</v>
      </c>
      <c r="K45" s="30">
        <v>10</v>
      </c>
      <c r="L45" s="30" t="s">
        <v>172</v>
      </c>
      <c r="M45" s="30" t="s">
        <v>173</v>
      </c>
      <c r="N45" s="30" t="s">
        <v>174</v>
      </c>
      <c r="O45" s="32">
        <v>0.48648799999999998</v>
      </c>
      <c r="P45" s="32">
        <v>0.84899999999999998</v>
      </c>
      <c r="Q45" s="32">
        <f t="shared" si="0"/>
        <v>1.2135026239784001</v>
      </c>
    </row>
    <row r="46" spans="1:17" x14ac:dyDescent="0.25">
      <c r="A46" s="30">
        <v>1376</v>
      </c>
      <c r="B46" s="30">
        <v>1326</v>
      </c>
      <c r="C46" s="30">
        <v>1110</v>
      </c>
      <c r="D46" s="30">
        <v>1110</v>
      </c>
      <c r="E46" s="30" t="s">
        <v>151</v>
      </c>
      <c r="F46" s="30" t="s">
        <v>169</v>
      </c>
      <c r="G46" s="31">
        <v>9.9213799999999992</v>
      </c>
      <c r="H46" s="30" t="s">
        <v>170</v>
      </c>
      <c r="I46" s="30" t="s">
        <v>171</v>
      </c>
      <c r="J46" s="30">
        <v>2</v>
      </c>
      <c r="K46" s="30">
        <v>10</v>
      </c>
      <c r="L46" s="30" t="s">
        <v>172</v>
      </c>
      <c r="M46" s="30" t="s">
        <v>173</v>
      </c>
      <c r="N46" s="30" t="s">
        <v>174</v>
      </c>
      <c r="O46" s="32">
        <v>0.48648799999999998</v>
      </c>
      <c r="P46" s="32">
        <v>0.84899999999999998</v>
      </c>
      <c r="Q46" s="32">
        <f t="shared" si="0"/>
        <v>0.72882147932943997</v>
      </c>
    </row>
    <row r="47" spans="1:17" x14ac:dyDescent="0.25">
      <c r="A47" s="30">
        <v>1377</v>
      </c>
      <c r="B47" s="30">
        <v>1327</v>
      </c>
      <c r="C47" s="30">
        <v>1110</v>
      </c>
      <c r="D47" s="30">
        <v>1110</v>
      </c>
      <c r="E47" s="30" t="s">
        <v>151</v>
      </c>
      <c r="F47" s="30" t="s">
        <v>169</v>
      </c>
      <c r="G47" s="31">
        <v>2.7120000000000002</v>
      </c>
      <c r="H47" s="30" t="s">
        <v>170</v>
      </c>
      <c r="I47" s="30" t="s">
        <v>171</v>
      </c>
      <c r="J47" s="30">
        <v>2</v>
      </c>
      <c r="K47" s="30">
        <v>10</v>
      </c>
      <c r="L47" s="30" t="s">
        <v>172</v>
      </c>
      <c r="M47" s="30" t="s">
        <v>173</v>
      </c>
      <c r="N47" s="30" t="s">
        <v>174</v>
      </c>
      <c r="O47" s="32">
        <v>0.48648799999999998</v>
      </c>
      <c r="P47" s="32">
        <v>0.84899999999999998</v>
      </c>
      <c r="Q47" s="32">
        <f t="shared" si="0"/>
        <v>0.19922267385600004</v>
      </c>
    </row>
    <row r="48" spans="1:17" x14ac:dyDescent="0.25">
      <c r="A48" s="30">
        <v>1378</v>
      </c>
      <c r="B48" s="30">
        <v>1328</v>
      </c>
      <c r="C48" s="30">
        <v>1110</v>
      </c>
      <c r="D48" s="30">
        <v>1110</v>
      </c>
      <c r="E48" s="30" t="s">
        <v>151</v>
      </c>
      <c r="F48" s="30" t="s">
        <v>169</v>
      </c>
      <c r="G48" s="31">
        <v>14.841699999999999</v>
      </c>
      <c r="H48" s="30" t="s">
        <v>170</v>
      </c>
      <c r="I48" s="30" t="s">
        <v>171</v>
      </c>
      <c r="J48" s="30">
        <v>2</v>
      </c>
      <c r="K48" s="30">
        <v>10</v>
      </c>
      <c r="L48" s="30" t="s">
        <v>172</v>
      </c>
      <c r="M48" s="30" t="s">
        <v>173</v>
      </c>
      <c r="N48" s="30" t="s">
        <v>174</v>
      </c>
      <c r="O48" s="32">
        <v>0.48648799999999998</v>
      </c>
      <c r="P48" s="32">
        <v>0.84899999999999998</v>
      </c>
      <c r="Q48" s="32">
        <f t="shared" si="0"/>
        <v>1.0902666513896002</v>
      </c>
    </row>
    <row r="49" spans="1:17" x14ac:dyDescent="0.25">
      <c r="A49" s="30">
        <v>1379</v>
      </c>
      <c r="B49" s="30">
        <v>1329</v>
      </c>
      <c r="C49" s="30">
        <v>1110</v>
      </c>
      <c r="D49" s="30">
        <v>1110</v>
      </c>
      <c r="E49" s="30" t="s">
        <v>151</v>
      </c>
      <c r="F49" s="30" t="s">
        <v>178</v>
      </c>
      <c r="G49" s="31">
        <v>2.93875E-2</v>
      </c>
      <c r="H49" s="30" t="s">
        <v>170</v>
      </c>
      <c r="I49" s="30" t="s">
        <v>171</v>
      </c>
      <c r="J49" s="30">
        <v>2</v>
      </c>
      <c r="K49" s="30">
        <v>10</v>
      </c>
      <c r="L49" s="30" t="s">
        <v>172</v>
      </c>
      <c r="M49" s="30" t="s">
        <v>173</v>
      </c>
      <c r="N49" s="30" t="s">
        <v>174</v>
      </c>
      <c r="O49" s="32">
        <v>0.48648799999999998</v>
      </c>
      <c r="P49" s="32">
        <v>0.84899999999999998</v>
      </c>
      <c r="Q49" s="32">
        <f t="shared" si="0"/>
        <v>2.1587965811000003E-3</v>
      </c>
    </row>
    <row r="50" spans="1:17" x14ac:dyDescent="0.25">
      <c r="A50" s="30">
        <v>1380</v>
      </c>
      <c r="B50" s="30">
        <v>1330</v>
      </c>
      <c r="C50" s="30">
        <v>1110</v>
      </c>
      <c r="D50" s="30">
        <v>1110</v>
      </c>
      <c r="E50" s="30" t="s">
        <v>151</v>
      </c>
      <c r="F50" s="30" t="s">
        <v>178</v>
      </c>
      <c r="G50" s="31">
        <v>2.2034799999999999</v>
      </c>
      <c r="H50" s="30" t="s">
        <v>170</v>
      </c>
      <c r="I50" s="30" t="s">
        <v>171</v>
      </c>
      <c r="J50" s="30">
        <v>2</v>
      </c>
      <c r="K50" s="30">
        <v>10</v>
      </c>
      <c r="L50" s="30" t="s">
        <v>172</v>
      </c>
      <c r="M50" s="30" t="s">
        <v>173</v>
      </c>
      <c r="N50" s="30" t="s">
        <v>174</v>
      </c>
      <c r="O50" s="32">
        <v>0.48648799999999998</v>
      </c>
      <c r="P50" s="32">
        <v>0.84899999999999998</v>
      </c>
      <c r="Q50" s="32">
        <f t="shared" si="0"/>
        <v>0.16186695331424</v>
      </c>
    </row>
    <row r="51" spans="1:17" x14ac:dyDescent="0.25">
      <c r="A51" s="30">
        <v>1381</v>
      </c>
      <c r="B51" s="30">
        <v>1331</v>
      </c>
      <c r="C51" s="30">
        <v>1110</v>
      </c>
      <c r="D51" s="30">
        <v>1110</v>
      </c>
      <c r="E51" s="30" t="s">
        <v>151</v>
      </c>
      <c r="F51" s="30" t="s">
        <v>178</v>
      </c>
      <c r="G51" s="31">
        <v>14.0496</v>
      </c>
      <c r="H51" s="30" t="s">
        <v>170</v>
      </c>
      <c r="I51" s="30" t="s">
        <v>171</v>
      </c>
      <c r="J51" s="30">
        <v>2</v>
      </c>
      <c r="K51" s="30">
        <v>10</v>
      </c>
      <c r="L51" s="30" t="s">
        <v>172</v>
      </c>
      <c r="M51" s="30" t="s">
        <v>173</v>
      </c>
      <c r="N51" s="30" t="s">
        <v>174</v>
      </c>
      <c r="O51" s="32">
        <v>0.48648799999999998</v>
      </c>
      <c r="P51" s="32">
        <v>0.84899999999999998</v>
      </c>
      <c r="Q51" s="32">
        <f t="shared" si="0"/>
        <v>1.0320792325248</v>
      </c>
    </row>
    <row r="52" spans="1:17" x14ac:dyDescent="0.25">
      <c r="A52" s="30">
        <v>1382</v>
      </c>
      <c r="B52" s="30">
        <v>1332</v>
      </c>
      <c r="C52" s="30">
        <v>1110</v>
      </c>
      <c r="D52" s="30">
        <v>1110</v>
      </c>
      <c r="E52" s="30" t="s">
        <v>151</v>
      </c>
      <c r="F52" s="30" t="s">
        <v>176</v>
      </c>
      <c r="G52" s="31">
        <v>7.1326299999999998</v>
      </c>
      <c r="H52" s="30" t="s">
        <v>170</v>
      </c>
      <c r="I52" s="30" t="s">
        <v>171</v>
      </c>
      <c r="J52" s="30">
        <v>2</v>
      </c>
      <c r="K52" s="30">
        <v>10</v>
      </c>
      <c r="L52" s="30" t="s">
        <v>172</v>
      </c>
      <c r="M52" s="30" t="s">
        <v>173</v>
      </c>
      <c r="N52" s="30" t="s">
        <v>174</v>
      </c>
      <c r="O52" s="32">
        <v>0.48648799999999998</v>
      </c>
      <c r="P52" s="32">
        <v>0.84899999999999998</v>
      </c>
      <c r="Q52" s="32">
        <f t="shared" si="0"/>
        <v>0.52396077441944</v>
      </c>
    </row>
    <row r="53" spans="1:17" x14ac:dyDescent="0.25">
      <c r="A53" s="30">
        <v>1383</v>
      </c>
      <c r="B53" s="30">
        <v>1333</v>
      </c>
      <c r="C53" s="30">
        <v>1110</v>
      </c>
      <c r="D53" s="30">
        <v>1110</v>
      </c>
      <c r="E53" s="30" t="s">
        <v>151</v>
      </c>
      <c r="F53" s="30" t="s">
        <v>176</v>
      </c>
      <c r="G53" s="31">
        <v>8.8819599999999994</v>
      </c>
      <c r="H53" s="30" t="s">
        <v>170</v>
      </c>
      <c r="I53" s="30" t="s">
        <v>171</v>
      </c>
      <c r="J53" s="30">
        <v>2</v>
      </c>
      <c r="K53" s="30">
        <v>10</v>
      </c>
      <c r="L53" s="30" t="s">
        <v>172</v>
      </c>
      <c r="M53" s="30" t="s">
        <v>173</v>
      </c>
      <c r="N53" s="30" t="s">
        <v>174</v>
      </c>
      <c r="O53" s="32">
        <v>0.48648799999999998</v>
      </c>
      <c r="P53" s="32">
        <v>0.84899999999999998</v>
      </c>
      <c r="Q53" s="32">
        <f t="shared" si="0"/>
        <v>0.65246601042848007</v>
      </c>
    </row>
    <row r="54" spans="1:17" x14ac:dyDescent="0.25">
      <c r="A54" s="30">
        <v>1384</v>
      </c>
      <c r="B54" s="30">
        <v>1334</v>
      </c>
      <c r="C54" s="30">
        <v>1110</v>
      </c>
      <c r="D54" s="30">
        <v>1110</v>
      </c>
      <c r="E54" s="30" t="s">
        <v>151</v>
      </c>
      <c r="F54" s="30" t="s">
        <v>176</v>
      </c>
      <c r="G54" s="31">
        <v>20.569900000000001</v>
      </c>
      <c r="H54" s="30" t="s">
        <v>170</v>
      </c>
      <c r="I54" s="30" t="s">
        <v>171</v>
      </c>
      <c r="J54" s="30">
        <v>2</v>
      </c>
      <c r="K54" s="30">
        <v>10</v>
      </c>
      <c r="L54" s="30" t="s">
        <v>172</v>
      </c>
      <c r="M54" s="30" t="s">
        <v>173</v>
      </c>
      <c r="N54" s="30" t="s">
        <v>174</v>
      </c>
      <c r="O54" s="32">
        <v>0.48648799999999998</v>
      </c>
      <c r="P54" s="32">
        <v>0.84899999999999998</v>
      </c>
      <c r="Q54" s="32">
        <f t="shared" si="0"/>
        <v>1.5110584361912003</v>
      </c>
    </row>
    <row r="55" spans="1:17" x14ac:dyDescent="0.25">
      <c r="A55" s="30">
        <v>1385</v>
      </c>
      <c r="B55" s="30">
        <v>1335</v>
      </c>
      <c r="C55" s="30">
        <v>1110</v>
      </c>
      <c r="D55" s="30">
        <v>1110</v>
      </c>
      <c r="E55" s="30" t="s">
        <v>151</v>
      </c>
      <c r="F55" s="30" t="s">
        <v>176</v>
      </c>
      <c r="G55" s="31">
        <v>4.09565</v>
      </c>
      <c r="H55" s="30" t="s">
        <v>170</v>
      </c>
      <c r="I55" s="30" t="s">
        <v>171</v>
      </c>
      <c r="J55" s="30">
        <v>2</v>
      </c>
      <c r="K55" s="30">
        <v>10</v>
      </c>
      <c r="L55" s="30" t="s">
        <v>172</v>
      </c>
      <c r="M55" s="30" t="s">
        <v>173</v>
      </c>
      <c r="N55" s="30" t="s">
        <v>174</v>
      </c>
      <c r="O55" s="32">
        <v>0.48648799999999998</v>
      </c>
      <c r="P55" s="32">
        <v>0.84899999999999998</v>
      </c>
      <c r="Q55" s="32">
        <f t="shared" si="0"/>
        <v>0.30086517115720002</v>
      </c>
    </row>
    <row r="56" spans="1:17" x14ac:dyDescent="0.25">
      <c r="A56" s="30">
        <v>1386</v>
      </c>
      <c r="B56" s="30">
        <v>1336</v>
      </c>
      <c r="C56" s="30">
        <v>1110</v>
      </c>
      <c r="D56" s="30">
        <v>1110</v>
      </c>
      <c r="E56" s="30" t="s">
        <v>151</v>
      </c>
      <c r="F56" s="30" t="s">
        <v>176</v>
      </c>
      <c r="G56" s="31">
        <v>5.3838499999999998</v>
      </c>
      <c r="H56" s="30" t="s">
        <v>170</v>
      </c>
      <c r="I56" s="30" t="s">
        <v>171</v>
      </c>
      <c r="J56" s="30">
        <v>2</v>
      </c>
      <c r="K56" s="30">
        <v>10</v>
      </c>
      <c r="L56" s="30" t="s">
        <v>172</v>
      </c>
      <c r="M56" s="30" t="s">
        <v>173</v>
      </c>
      <c r="N56" s="30" t="s">
        <v>174</v>
      </c>
      <c r="O56" s="32">
        <v>0.48648799999999998</v>
      </c>
      <c r="P56" s="32">
        <v>0.84899999999999998</v>
      </c>
      <c r="Q56" s="32">
        <f t="shared" si="0"/>
        <v>0.39549594123880005</v>
      </c>
    </row>
    <row r="57" spans="1:17" x14ac:dyDescent="0.25">
      <c r="A57" s="30">
        <v>1387</v>
      </c>
      <c r="B57" s="30">
        <v>1337</v>
      </c>
      <c r="C57" s="30">
        <v>1110</v>
      </c>
      <c r="D57" s="30">
        <v>1110</v>
      </c>
      <c r="E57" s="30" t="s">
        <v>151</v>
      </c>
      <c r="F57" s="30" t="s">
        <v>176</v>
      </c>
      <c r="G57" s="31">
        <v>1.6813800000000001</v>
      </c>
      <c r="H57" s="30" t="s">
        <v>170</v>
      </c>
      <c r="I57" s="30" t="s">
        <v>171</v>
      </c>
      <c r="J57" s="30">
        <v>2</v>
      </c>
      <c r="K57" s="30">
        <v>10</v>
      </c>
      <c r="L57" s="30" t="s">
        <v>172</v>
      </c>
      <c r="M57" s="30" t="s">
        <v>173</v>
      </c>
      <c r="N57" s="30" t="s">
        <v>174</v>
      </c>
      <c r="O57" s="32">
        <v>0.48648799999999998</v>
      </c>
      <c r="P57" s="32">
        <v>0.84899999999999998</v>
      </c>
      <c r="Q57" s="32">
        <f t="shared" si="0"/>
        <v>0.12351365020944002</v>
      </c>
    </row>
    <row r="58" spans="1:17" x14ac:dyDescent="0.25">
      <c r="A58" s="30">
        <v>1388</v>
      </c>
      <c r="B58" s="30">
        <v>1338</v>
      </c>
      <c r="C58" s="30">
        <v>1110</v>
      </c>
      <c r="D58" s="30">
        <v>1110</v>
      </c>
      <c r="E58" s="30" t="s">
        <v>151</v>
      </c>
      <c r="F58" s="30" t="s">
        <v>176</v>
      </c>
      <c r="G58" s="31">
        <v>14.4556</v>
      </c>
      <c r="H58" s="30" t="s">
        <v>170</v>
      </c>
      <c r="I58" s="30" t="s">
        <v>171</v>
      </c>
      <c r="J58" s="30">
        <v>2</v>
      </c>
      <c r="K58" s="30">
        <v>10</v>
      </c>
      <c r="L58" s="30" t="s">
        <v>172</v>
      </c>
      <c r="M58" s="30" t="s">
        <v>173</v>
      </c>
      <c r="N58" s="30" t="s">
        <v>174</v>
      </c>
      <c r="O58" s="32">
        <v>0.48648799999999998</v>
      </c>
      <c r="P58" s="32">
        <v>0.84899999999999998</v>
      </c>
      <c r="Q58" s="32">
        <f t="shared" si="0"/>
        <v>1.0619038658528002</v>
      </c>
    </row>
    <row r="59" spans="1:17" x14ac:dyDescent="0.25">
      <c r="A59" s="30">
        <v>1389</v>
      </c>
      <c r="B59" s="30">
        <v>1339</v>
      </c>
      <c r="C59" s="30">
        <v>1110</v>
      </c>
      <c r="D59" s="30">
        <v>1110</v>
      </c>
      <c r="E59" s="30" t="s">
        <v>151</v>
      </c>
      <c r="F59" s="30" t="s">
        <v>176</v>
      </c>
      <c r="G59" s="31">
        <v>6.9284600000000003</v>
      </c>
      <c r="H59" s="30" t="s">
        <v>170</v>
      </c>
      <c r="I59" s="30" t="s">
        <v>171</v>
      </c>
      <c r="J59" s="30">
        <v>2</v>
      </c>
      <c r="K59" s="30">
        <v>10</v>
      </c>
      <c r="L59" s="30" t="s">
        <v>172</v>
      </c>
      <c r="M59" s="30" t="s">
        <v>173</v>
      </c>
      <c r="N59" s="30" t="s">
        <v>174</v>
      </c>
      <c r="O59" s="32">
        <v>0.48648799999999998</v>
      </c>
      <c r="P59" s="32">
        <v>0.84899999999999998</v>
      </c>
      <c r="Q59" s="32">
        <f t="shared" si="0"/>
        <v>0.50896250992048009</v>
      </c>
    </row>
    <row r="60" spans="1:17" x14ac:dyDescent="0.25">
      <c r="A60" s="30">
        <v>1390</v>
      </c>
      <c r="B60" s="30">
        <v>1340</v>
      </c>
      <c r="C60" s="30">
        <v>1110</v>
      </c>
      <c r="D60" s="30">
        <v>1110</v>
      </c>
      <c r="E60" s="30" t="s">
        <v>151</v>
      </c>
      <c r="F60" s="30" t="s">
        <v>176</v>
      </c>
      <c r="G60" s="31">
        <v>27.625900000000001</v>
      </c>
      <c r="H60" s="30" t="s">
        <v>170</v>
      </c>
      <c r="I60" s="30" t="s">
        <v>171</v>
      </c>
      <c r="J60" s="30">
        <v>2</v>
      </c>
      <c r="K60" s="30">
        <v>10</v>
      </c>
      <c r="L60" s="30" t="s">
        <v>172</v>
      </c>
      <c r="M60" s="30" t="s">
        <v>173</v>
      </c>
      <c r="N60" s="30" t="s">
        <v>174</v>
      </c>
      <c r="O60" s="32">
        <v>0.48648799999999998</v>
      </c>
      <c r="P60" s="32">
        <v>0.84899999999999998</v>
      </c>
      <c r="Q60" s="32">
        <f t="shared" si="0"/>
        <v>2.0293899947192</v>
      </c>
    </row>
    <row r="61" spans="1:17" x14ac:dyDescent="0.25">
      <c r="A61" s="30">
        <v>1391</v>
      </c>
      <c r="B61" s="30">
        <v>1341</v>
      </c>
      <c r="C61" s="30">
        <v>1110</v>
      </c>
      <c r="D61" s="30">
        <v>1110</v>
      </c>
      <c r="E61" s="30" t="s">
        <v>151</v>
      </c>
      <c r="F61" s="30" t="s">
        <v>176</v>
      </c>
      <c r="G61" s="31">
        <v>8.5530200000000001</v>
      </c>
      <c r="H61" s="30" t="s">
        <v>170</v>
      </c>
      <c r="I61" s="30" t="s">
        <v>171</v>
      </c>
      <c r="J61" s="30">
        <v>2</v>
      </c>
      <c r="K61" s="30">
        <v>10</v>
      </c>
      <c r="L61" s="30" t="s">
        <v>172</v>
      </c>
      <c r="M61" s="30" t="s">
        <v>173</v>
      </c>
      <c r="N61" s="30" t="s">
        <v>174</v>
      </c>
      <c r="O61" s="32">
        <v>0.48648799999999998</v>
      </c>
      <c r="P61" s="32">
        <v>0.84899999999999998</v>
      </c>
      <c r="Q61" s="32">
        <f t="shared" si="0"/>
        <v>0.62830218065776</v>
      </c>
    </row>
    <row r="62" spans="1:17" x14ac:dyDescent="0.25">
      <c r="A62" s="30">
        <v>1392</v>
      </c>
      <c r="B62" s="30">
        <v>1342</v>
      </c>
      <c r="C62" s="30">
        <v>1110</v>
      </c>
      <c r="D62" s="30">
        <v>1110</v>
      </c>
      <c r="E62" s="30" t="s">
        <v>151</v>
      </c>
      <c r="F62" s="30" t="s">
        <v>176</v>
      </c>
      <c r="G62" s="31">
        <v>110.60899999999999</v>
      </c>
      <c r="H62" s="30" t="s">
        <v>170</v>
      </c>
      <c r="I62" s="30" t="s">
        <v>171</v>
      </c>
      <c r="J62" s="30">
        <v>2</v>
      </c>
      <c r="K62" s="30">
        <v>10</v>
      </c>
      <c r="L62" s="30" t="s">
        <v>172</v>
      </c>
      <c r="M62" s="30" t="s">
        <v>173</v>
      </c>
      <c r="N62" s="30" t="s">
        <v>174</v>
      </c>
      <c r="O62" s="32">
        <v>0.48648799999999998</v>
      </c>
      <c r="P62" s="32">
        <v>0.84899999999999998</v>
      </c>
      <c r="Q62" s="32">
        <f t="shared" si="0"/>
        <v>8.1253026299919995</v>
      </c>
    </row>
    <row r="63" spans="1:17" x14ac:dyDescent="0.25">
      <c r="A63" s="30">
        <v>1393</v>
      </c>
      <c r="B63" s="30">
        <v>1343</v>
      </c>
      <c r="C63" s="30">
        <v>1110</v>
      </c>
      <c r="D63" s="30">
        <v>1110</v>
      </c>
      <c r="E63" s="30" t="s">
        <v>151</v>
      </c>
      <c r="F63" s="30" t="s">
        <v>176</v>
      </c>
      <c r="G63" s="31">
        <v>6.0542400000000001</v>
      </c>
      <c r="H63" s="30" t="s">
        <v>170</v>
      </c>
      <c r="I63" s="30" t="s">
        <v>171</v>
      </c>
      <c r="J63" s="30">
        <v>2</v>
      </c>
      <c r="K63" s="30">
        <v>10</v>
      </c>
      <c r="L63" s="30" t="s">
        <v>172</v>
      </c>
      <c r="M63" s="30" t="s">
        <v>173</v>
      </c>
      <c r="N63" s="30" t="s">
        <v>174</v>
      </c>
      <c r="O63" s="32">
        <v>0.48648799999999998</v>
      </c>
      <c r="P63" s="32">
        <v>0.84899999999999998</v>
      </c>
      <c r="Q63" s="32">
        <f t="shared" si="0"/>
        <v>0.44474258147712009</v>
      </c>
    </row>
    <row r="64" spans="1:17" x14ac:dyDescent="0.25">
      <c r="A64" s="30">
        <v>1394</v>
      </c>
      <c r="B64" s="30">
        <v>1344</v>
      </c>
      <c r="C64" s="30">
        <v>1110</v>
      </c>
      <c r="D64" s="30">
        <v>1110</v>
      </c>
      <c r="E64" s="30" t="s">
        <v>151</v>
      </c>
      <c r="F64" s="30" t="s">
        <v>176</v>
      </c>
      <c r="G64" s="31">
        <v>2.1053500000000001</v>
      </c>
      <c r="H64" s="30" t="s">
        <v>170</v>
      </c>
      <c r="I64" s="30" t="s">
        <v>171</v>
      </c>
      <c r="J64" s="30">
        <v>2</v>
      </c>
      <c r="K64" s="30">
        <v>10</v>
      </c>
      <c r="L64" s="30" t="s">
        <v>172</v>
      </c>
      <c r="M64" s="30" t="s">
        <v>173</v>
      </c>
      <c r="N64" s="30" t="s">
        <v>174</v>
      </c>
      <c r="O64" s="32">
        <v>0.48648799999999998</v>
      </c>
      <c r="P64" s="32">
        <v>0.84899999999999998</v>
      </c>
      <c r="Q64" s="32">
        <f t="shared" si="0"/>
        <v>0.15465835413080004</v>
      </c>
    </row>
    <row r="65" spans="1:17" x14ac:dyDescent="0.25">
      <c r="A65" s="30">
        <v>1395</v>
      </c>
      <c r="B65" s="30">
        <v>1345</v>
      </c>
      <c r="C65" s="30">
        <v>1110</v>
      </c>
      <c r="D65" s="30">
        <v>1110</v>
      </c>
      <c r="E65" s="30" t="s">
        <v>151</v>
      </c>
      <c r="F65" s="30" t="s">
        <v>176</v>
      </c>
      <c r="G65" s="31">
        <v>26.684200000000001</v>
      </c>
      <c r="H65" s="30" t="s">
        <v>170</v>
      </c>
      <c r="I65" s="30" t="s">
        <v>171</v>
      </c>
      <c r="J65" s="30">
        <v>2</v>
      </c>
      <c r="K65" s="30">
        <v>10</v>
      </c>
      <c r="L65" s="30" t="s">
        <v>172</v>
      </c>
      <c r="M65" s="30" t="s">
        <v>173</v>
      </c>
      <c r="N65" s="30" t="s">
        <v>174</v>
      </c>
      <c r="O65" s="32">
        <v>0.48648799999999998</v>
      </c>
      <c r="P65" s="32">
        <v>0.84899999999999998</v>
      </c>
      <c r="Q65" s="32">
        <f t="shared" si="0"/>
        <v>1.9602130065296002</v>
      </c>
    </row>
    <row r="66" spans="1:17" x14ac:dyDescent="0.25">
      <c r="A66" s="30">
        <v>1396</v>
      </c>
      <c r="B66" s="30">
        <v>1346</v>
      </c>
      <c r="C66" s="30">
        <v>1110</v>
      </c>
      <c r="D66" s="30">
        <v>1110</v>
      </c>
      <c r="E66" s="30" t="s">
        <v>151</v>
      </c>
      <c r="F66" s="30" t="s">
        <v>176</v>
      </c>
      <c r="G66" s="31">
        <v>2.3815</v>
      </c>
      <c r="H66" s="30" t="s">
        <v>170</v>
      </c>
      <c r="I66" s="30" t="s">
        <v>171</v>
      </c>
      <c r="J66" s="30">
        <v>2</v>
      </c>
      <c r="K66" s="30">
        <v>10</v>
      </c>
      <c r="L66" s="30" t="s">
        <v>172</v>
      </c>
      <c r="M66" s="30" t="s">
        <v>173</v>
      </c>
      <c r="N66" s="30" t="s">
        <v>174</v>
      </c>
      <c r="O66" s="32">
        <v>0.48648799999999998</v>
      </c>
      <c r="P66" s="32">
        <v>0.84899999999999998</v>
      </c>
      <c r="Q66" s="32">
        <f t="shared" ref="Q66:Q129" si="1">G66*O66*(1-P66)</f>
        <v>0.17494424697200001</v>
      </c>
    </row>
    <row r="67" spans="1:17" x14ac:dyDescent="0.25">
      <c r="A67" s="30">
        <v>1397</v>
      </c>
      <c r="B67" s="30">
        <v>1347</v>
      </c>
      <c r="C67" s="30">
        <v>1110</v>
      </c>
      <c r="D67" s="30">
        <v>1110</v>
      </c>
      <c r="E67" s="30" t="s">
        <v>151</v>
      </c>
      <c r="F67" s="30" t="s">
        <v>176</v>
      </c>
      <c r="G67" s="31">
        <v>3.4012199999999999</v>
      </c>
      <c r="H67" s="30" t="s">
        <v>170</v>
      </c>
      <c r="I67" s="30" t="s">
        <v>171</v>
      </c>
      <c r="J67" s="30">
        <v>2</v>
      </c>
      <c r="K67" s="30">
        <v>10</v>
      </c>
      <c r="L67" s="30" t="s">
        <v>172</v>
      </c>
      <c r="M67" s="30" t="s">
        <v>173</v>
      </c>
      <c r="N67" s="30" t="s">
        <v>174</v>
      </c>
      <c r="O67" s="32">
        <v>0.48648799999999998</v>
      </c>
      <c r="P67" s="32">
        <v>0.84899999999999998</v>
      </c>
      <c r="Q67" s="32">
        <f t="shared" si="1"/>
        <v>0.24985256001936001</v>
      </c>
    </row>
    <row r="68" spans="1:17" x14ac:dyDescent="0.25">
      <c r="A68" s="30">
        <v>1398</v>
      </c>
      <c r="B68" s="30">
        <v>1348</v>
      </c>
      <c r="C68" s="30">
        <v>1110</v>
      </c>
      <c r="D68" s="30">
        <v>1110</v>
      </c>
      <c r="E68" s="30" t="s">
        <v>151</v>
      </c>
      <c r="F68" s="30" t="s">
        <v>176</v>
      </c>
      <c r="G68" s="31">
        <v>3.4706600000000001</v>
      </c>
      <c r="H68" s="30" t="s">
        <v>170</v>
      </c>
      <c r="I68" s="30" t="s">
        <v>171</v>
      </c>
      <c r="J68" s="30">
        <v>2</v>
      </c>
      <c r="K68" s="30">
        <v>10</v>
      </c>
      <c r="L68" s="30" t="s">
        <v>172</v>
      </c>
      <c r="M68" s="30" t="s">
        <v>173</v>
      </c>
      <c r="N68" s="30" t="s">
        <v>174</v>
      </c>
      <c r="O68" s="32">
        <v>0.48648799999999998</v>
      </c>
      <c r="P68" s="32">
        <v>0.84899999999999998</v>
      </c>
      <c r="Q68" s="32">
        <f t="shared" si="1"/>
        <v>0.25495360075408002</v>
      </c>
    </row>
    <row r="69" spans="1:17" x14ac:dyDescent="0.25">
      <c r="A69" s="30">
        <v>1399</v>
      </c>
      <c r="B69" s="30">
        <v>1349</v>
      </c>
      <c r="C69" s="30">
        <v>1110</v>
      </c>
      <c r="D69" s="30">
        <v>1110</v>
      </c>
      <c r="E69" s="30" t="s">
        <v>151</v>
      </c>
      <c r="F69" s="30" t="s">
        <v>176</v>
      </c>
      <c r="G69" s="31">
        <v>2.6726899999999998</v>
      </c>
      <c r="H69" s="30" t="s">
        <v>170</v>
      </c>
      <c r="I69" s="30" t="s">
        <v>171</v>
      </c>
      <c r="J69" s="30">
        <v>2</v>
      </c>
      <c r="K69" s="30">
        <v>10</v>
      </c>
      <c r="L69" s="30" t="s">
        <v>172</v>
      </c>
      <c r="M69" s="30" t="s">
        <v>173</v>
      </c>
      <c r="N69" s="30" t="s">
        <v>174</v>
      </c>
      <c r="O69" s="32">
        <v>0.48648799999999998</v>
      </c>
      <c r="P69" s="32">
        <v>0.84899999999999998</v>
      </c>
      <c r="Q69" s="32">
        <f t="shared" si="1"/>
        <v>0.19633497352071999</v>
      </c>
    </row>
    <row r="70" spans="1:17" x14ac:dyDescent="0.25">
      <c r="A70" s="30">
        <v>1400</v>
      </c>
      <c r="B70" s="30">
        <v>1350</v>
      </c>
      <c r="C70" s="30">
        <v>1110</v>
      </c>
      <c r="D70" s="30">
        <v>1110</v>
      </c>
      <c r="E70" s="30" t="s">
        <v>151</v>
      </c>
      <c r="F70" s="30" t="s">
        <v>176</v>
      </c>
      <c r="G70" s="31">
        <v>4.6530199999999997</v>
      </c>
      <c r="H70" s="30" t="s">
        <v>170</v>
      </c>
      <c r="I70" s="30" t="s">
        <v>171</v>
      </c>
      <c r="J70" s="30">
        <v>2</v>
      </c>
      <c r="K70" s="30">
        <v>10</v>
      </c>
      <c r="L70" s="30" t="s">
        <v>172</v>
      </c>
      <c r="M70" s="30" t="s">
        <v>173</v>
      </c>
      <c r="N70" s="30" t="s">
        <v>174</v>
      </c>
      <c r="O70" s="32">
        <v>0.48648799999999998</v>
      </c>
      <c r="P70" s="32">
        <v>0.84899999999999998</v>
      </c>
      <c r="Q70" s="32">
        <f t="shared" si="1"/>
        <v>0.34180939745775996</v>
      </c>
    </row>
    <row r="71" spans="1:17" x14ac:dyDescent="0.25">
      <c r="A71" s="30">
        <v>1401</v>
      </c>
      <c r="B71" s="30">
        <v>1351</v>
      </c>
      <c r="C71" s="30">
        <v>1110</v>
      </c>
      <c r="D71" s="30">
        <v>1110</v>
      </c>
      <c r="E71" s="30" t="s">
        <v>151</v>
      </c>
      <c r="F71" s="30" t="s">
        <v>176</v>
      </c>
      <c r="G71" s="31">
        <v>18.8125</v>
      </c>
      <c r="H71" s="30" t="s">
        <v>170</v>
      </c>
      <c r="I71" s="30" t="s">
        <v>171</v>
      </c>
      <c r="J71" s="30">
        <v>2</v>
      </c>
      <c r="K71" s="30">
        <v>10</v>
      </c>
      <c r="L71" s="30" t="s">
        <v>172</v>
      </c>
      <c r="M71" s="30" t="s">
        <v>173</v>
      </c>
      <c r="N71" s="30" t="s">
        <v>174</v>
      </c>
      <c r="O71" s="32">
        <v>0.48648799999999998</v>
      </c>
      <c r="P71" s="32">
        <v>0.84899999999999998</v>
      </c>
      <c r="Q71" s="32">
        <f t="shared" si="1"/>
        <v>1.3819603805</v>
      </c>
    </row>
    <row r="72" spans="1:17" x14ac:dyDescent="0.25">
      <c r="A72" s="30">
        <v>1402</v>
      </c>
      <c r="B72" s="30">
        <v>1352</v>
      </c>
      <c r="C72" s="30">
        <v>1110</v>
      </c>
      <c r="D72" s="30">
        <v>1110</v>
      </c>
      <c r="E72" s="30" t="s">
        <v>151</v>
      </c>
      <c r="F72" s="30" t="s">
        <v>176</v>
      </c>
      <c r="G72" s="31">
        <v>5.1713100000000001</v>
      </c>
      <c r="H72" s="30" t="s">
        <v>170</v>
      </c>
      <c r="I72" s="30" t="s">
        <v>171</v>
      </c>
      <c r="J72" s="30">
        <v>2</v>
      </c>
      <c r="K72" s="30">
        <v>10</v>
      </c>
      <c r="L72" s="30" t="s">
        <v>172</v>
      </c>
      <c r="M72" s="30" t="s">
        <v>173</v>
      </c>
      <c r="N72" s="30" t="s">
        <v>174</v>
      </c>
      <c r="O72" s="32">
        <v>0.48648799999999998</v>
      </c>
      <c r="P72" s="32">
        <v>0.84899999999999998</v>
      </c>
      <c r="Q72" s="32">
        <f t="shared" si="1"/>
        <v>0.37988281915128008</v>
      </c>
    </row>
    <row r="73" spans="1:17" x14ac:dyDescent="0.25">
      <c r="A73" s="30">
        <v>1403</v>
      </c>
      <c r="B73" s="30">
        <v>1353</v>
      </c>
      <c r="C73" s="30">
        <v>1110</v>
      </c>
      <c r="D73" s="30">
        <v>1110</v>
      </c>
      <c r="E73" s="30" t="s">
        <v>151</v>
      </c>
      <c r="F73" s="30" t="s">
        <v>176</v>
      </c>
      <c r="G73" s="31">
        <v>57.1798</v>
      </c>
      <c r="H73" s="30" t="s">
        <v>170</v>
      </c>
      <c r="I73" s="30" t="s">
        <v>171</v>
      </c>
      <c r="J73" s="30">
        <v>2</v>
      </c>
      <c r="K73" s="30">
        <v>10</v>
      </c>
      <c r="L73" s="30" t="s">
        <v>172</v>
      </c>
      <c r="M73" s="30" t="s">
        <v>173</v>
      </c>
      <c r="N73" s="30" t="s">
        <v>174</v>
      </c>
      <c r="O73" s="32">
        <v>0.48648799999999998</v>
      </c>
      <c r="P73" s="32">
        <v>0.84899999999999998</v>
      </c>
      <c r="Q73" s="32">
        <f t="shared" si="1"/>
        <v>4.2004102679024005</v>
      </c>
    </row>
    <row r="74" spans="1:17" x14ac:dyDescent="0.25">
      <c r="A74" s="30">
        <v>1404</v>
      </c>
      <c r="B74" s="30">
        <v>1354</v>
      </c>
      <c r="C74" s="30">
        <v>1110</v>
      </c>
      <c r="D74" s="30">
        <v>1110</v>
      </c>
      <c r="E74" s="30" t="s">
        <v>151</v>
      </c>
      <c r="F74" s="30" t="s">
        <v>176</v>
      </c>
      <c r="G74" s="31">
        <v>1.3528899999999999</v>
      </c>
      <c r="H74" s="30" t="s">
        <v>170</v>
      </c>
      <c r="I74" s="30" t="s">
        <v>171</v>
      </c>
      <c r="J74" s="30">
        <v>2</v>
      </c>
      <c r="K74" s="30">
        <v>10</v>
      </c>
      <c r="L74" s="30" t="s">
        <v>172</v>
      </c>
      <c r="M74" s="30" t="s">
        <v>173</v>
      </c>
      <c r="N74" s="30" t="s">
        <v>174</v>
      </c>
      <c r="O74" s="32">
        <v>0.48648799999999998</v>
      </c>
      <c r="P74" s="32">
        <v>0.84899999999999998</v>
      </c>
      <c r="Q74" s="32">
        <f t="shared" si="1"/>
        <v>9.9382877298320002E-2</v>
      </c>
    </row>
    <row r="75" spans="1:17" x14ac:dyDescent="0.25">
      <c r="A75" s="30">
        <v>1405</v>
      </c>
      <c r="B75" s="30">
        <v>1355</v>
      </c>
      <c r="C75" s="30">
        <v>1110</v>
      </c>
      <c r="D75" s="30">
        <v>1110</v>
      </c>
      <c r="E75" s="30" t="s">
        <v>151</v>
      </c>
      <c r="F75" s="30" t="s">
        <v>176</v>
      </c>
      <c r="G75" s="31">
        <v>15.360300000000001</v>
      </c>
      <c r="H75" s="30" t="s">
        <v>170</v>
      </c>
      <c r="I75" s="30" t="s">
        <v>171</v>
      </c>
      <c r="J75" s="30">
        <v>2</v>
      </c>
      <c r="K75" s="30">
        <v>10</v>
      </c>
      <c r="L75" s="30" t="s">
        <v>172</v>
      </c>
      <c r="M75" s="30" t="s">
        <v>173</v>
      </c>
      <c r="N75" s="30" t="s">
        <v>174</v>
      </c>
      <c r="O75" s="32">
        <v>0.48648799999999998</v>
      </c>
      <c r="P75" s="32">
        <v>0.84899999999999998</v>
      </c>
      <c r="Q75" s="32">
        <f t="shared" si="1"/>
        <v>1.1283628455864001</v>
      </c>
    </row>
    <row r="76" spans="1:17" x14ac:dyDescent="0.25">
      <c r="A76" s="30">
        <v>1406</v>
      </c>
      <c r="B76" s="30">
        <v>1356</v>
      </c>
      <c r="C76" s="30">
        <v>1110</v>
      </c>
      <c r="D76" s="30">
        <v>1110</v>
      </c>
      <c r="E76" s="30" t="s">
        <v>151</v>
      </c>
      <c r="F76" s="30" t="s">
        <v>176</v>
      </c>
      <c r="G76" s="31">
        <v>12.085699999999999</v>
      </c>
      <c r="H76" s="30" t="s">
        <v>170</v>
      </c>
      <c r="I76" s="30" t="s">
        <v>171</v>
      </c>
      <c r="J76" s="30">
        <v>2</v>
      </c>
      <c r="K76" s="30">
        <v>10</v>
      </c>
      <c r="L76" s="30" t="s">
        <v>172</v>
      </c>
      <c r="M76" s="30" t="s">
        <v>173</v>
      </c>
      <c r="N76" s="30" t="s">
        <v>174</v>
      </c>
      <c r="O76" s="32">
        <v>0.48648799999999998</v>
      </c>
      <c r="P76" s="32">
        <v>0.84899999999999998</v>
      </c>
      <c r="Q76" s="32">
        <f t="shared" si="1"/>
        <v>0.88781175126159995</v>
      </c>
    </row>
    <row r="77" spans="1:17" x14ac:dyDescent="0.25">
      <c r="A77" s="30">
        <v>1407</v>
      </c>
      <c r="B77" s="30">
        <v>1357</v>
      </c>
      <c r="C77" s="30">
        <v>1110</v>
      </c>
      <c r="D77" s="30">
        <v>1110</v>
      </c>
      <c r="E77" s="30" t="s">
        <v>151</v>
      </c>
      <c r="F77" s="30" t="s">
        <v>176</v>
      </c>
      <c r="G77" s="31">
        <v>22.318200000000001</v>
      </c>
      <c r="H77" s="30" t="s">
        <v>170</v>
      </c>
      <c r="I77" s="30" t="s">
        <v>171</v>
      </c>
      <c r="J77" s="30">
        <v>2</v>
      </c>
      <c r="K77" s="30">
        <v>10</v>
      </c>
      <c r="L77" s="30" t="s">
        <v>172</v>
      </c>
      <c r="M77" s="30" t="s">
        <v>173</v>
      </c>
      <c r="N77" s="30" t="s">
        <v>174</v>
      </c>
      <c r="O77" s="32">
        <v>0.48648799999999998</v>
      </c>
      <c r="P77" s="32">
        <v>0.84899999999999998</v>
      </c>
      <c r="Q77" s="32">
        <f t="shared" si="1"/>
        <v>1.6394880087216004</v>
      </c>
    </row>
    <row r="78" spans="1:17" x14ac:dyDescent="0.25">
      <c r="A78" s="30">
        <v>1408</v>
      </c>
      <c r="B78" s="30">
        <v>1358</v>
      </c>
      <c r="C78" s="30">
        <v>1110</v>
      </c>
      <c r="D78" s="30">
        <v>1110</v>
      </c>
      <c r="E78" s="30" t="s">
        <v>151</v>
      </c>
      <c r="F78" s="30" t="s">
        <v>176</v>
      </c>
      <c r="G78" s="31">
        <v>5.6920099999999998</v>
      </c>
      <c r="H78" s="30" t="s">
        <v>170</v>
      </c>
      <c r="I78" s="30" t="s">
        <v>171</v>
      </c>
      <c r="J78" s="30">
        <v>2</v>
      </c>
      <c r="K78" s="30">
        <v>10</v>
      </c>
      <c r="L78" s="30" t="s">
        <v>172</v>
      </c>
      <c r="M78" s="30" t="s">
        <v>173</v>
      </c>
      <c r="N78" s="30" t="s">
        <v>174</v>
      </c>
      <c r="O78" s="32">
        <v>0.48648799999999998</v>
      </c>
      <c r="P78" s="32">
        <v>0.84899999999999998</v>
      </c>
      <c r="Q78" s="32">
        <f t="shared" si="1"/>
        <v>0.41813327869288003</v>
      </c>
    </row>
    <row r="79" spans="1:17" x14ac:dyDescent="0.25">
      <c r="A79" s="30">
        <v>1409</v>
      </c>
      <c r="B79" s="30">
        <v>1359</v>
      </c>
      <c r="C79" s="30">
        <v>1110</v>
      </c>
      <c r="D79" s="30">
        <v>1110</v>
      </c>
      <c r="E79" s="30" t="s">
        <v>151</v>
      </c>
      <c r="F79" s="30" t="s">
        <v>176</v>
      </c>
      <c r="G79" s="31">
        <v>35.933900000000001</v>
      </c>
      <c r="H79" s="30" t="s">
        <v>170</v>
      </c>
      <c r="I79" s="30" t="s">
        <v>171</v>
      </c>
      <c r="J79" s="30">
        <v>2</v>
      </c>
      <c r="K79" s="30">
        <v>10</v>
      </c>
      <c r="L79" s="30" t="s">
        <v>172</v>
      </c>
      <c r="M79" s="30" t="s">
        <v>173</v>
      </c>
      <c r="N79" s="30" t="s">
        <v>174</v>
      </c>
      <c r="O79" s="32">
        <v>0.48648799999999998</v>
      </c>
      <c r="P79" s="32">
        <v>0.84899999999999998</v>
      </c>
      <c r="Q79" s="32">
        <f t="shared" si="1"/>
        <v>2.6396930826232001</v>
      </c>
    </row>
    <row r="80" spans="1:17" x14ac:dyDescent="0.25">
      <c r="A80" s="30">
        <v>1410</v>
      </c>
      <c r="B80" s="30">
        <v>1360</v>
      </c>
      <c r="C80" s="30">
        <v>1110</v>
      </c>
      <c r="D80" s="30">
        <v>1110</v>
      </c>
      <c r="E80" s="30" t="s">
        <v>151</v>
      </c>
      <c r="F80" s="30" t="s">
        <v>176</v>
      </c>
      <c r="G80" s="31">
        <v>13.098100000000001</v>
      </c>
      <c r="H80" s="30" t="s">
        <v>170</v>
      </c>
      <c r="I80" s="30" t="s">
        <v>171</v>
      </c>
      <c r="J80" s="30">
        <v>2</v>
      </c>
      <c r="K80" s="30">
        <v>10</v>
      </c>
      <c r="L80" s="30" t="s">
        <v>172</v>
      </c>
      <c r="M80" s="30" t="s">
        <v>173</v>
      </c>
      <c r="N80" s="30" t="s">
        <v>174</v>
      </c>
      <c r="O80" s="32">
        <v>0.48648799999999998</v>
      </c>
      <c r="P80" s="32">
        <v>0.84899999999999998</v>
      </c>
      <c r="Q80" s="32">
        <f t="shared" si="1"/>
        <v>0.96218233939280007</v>
      </c>
    </row>
    <row r="81" spans="1:17" x14ac:dyDescent="0.25">
      <c r="A81" s="30">
        <v>1411</v>
      </c>
      <c r="B81" s="30">
        <v>1361</v>
      </c>
      <c r="C81" s="30">
        <v>1110</v>
      </c>
      <c r="D81" s="30">
        <v>1110</v>
      </c>
      <c r="E81" s="30" t="s">
        <v>151</v>
      </c>
      <c r="F81" s="30" t="s">
        <v>176</v>
      </c>
      <c r="G81" s="31">
        <v>2.70844</v>
      </c>
      <c r="H81" s="30" t="s">
        <v>170</v>
      </c>
      <c r="I81" s="30" t="s">
        <v>171</v>
      </c>
      <c r="J81" s="30">
        <v>2</v>
      </c>
      <c r="K81" s="30">
        <v>10</v>
      </c>
      <c r="L81" s="30" t="s">
        <v>172</v>
      </c>
      <c r="M81" s="30" t="s">
        <v>173</v>
      </c>
      <c r="N81" s="30" t="s">
        <v>174</v>
      </c>
      <c r="O81" s="32">
        <v>0.48648799999999998</v>
      </c>
      <c r="P81" s="32">
        <v>0.84899999999999998</v>
      </c>
      <c r="Q81" s="32">
        <f t="shared" si="1"/>
        <v>0.19896115736672002</v>
      </c>
    </row>
    <row r="82" spans="1:17" x14ac:dyDescent="0.25">
      <c r="A82" s="30">
        <v>1467</v>
      </c>
      <c r="B82" s="30">
        <v>1417</v>
      </c>
      <c r="C82" s="30">
        <v>1110</v>
      </c>
      <c r="D82" s="30">
        <v>1110</v>
      </c>
      <c r="E82" s="30" t="s">
        <v>151</v>
      </c>
      <c r="F82" s="30" t="s">
        <v>179</v>
      </c>
      <c r="G82" s="31">
        <v>3.46217</v>
      </c>
      <c r="H82" s="30" t="s">
        <v>170</v>
      </c>
      <c r="I82" s="30" t="s">
        <v>171</v>
      </c>
      <c r="J82" s="30">
        <v>2</v>
      </c>
      <c r="K82" s="30">
        <v>10</v>
      </c>
      <c r="L82" s="30" t="s">
        <v>172</v>
      </c>
      <c r="M82" s="30" t="s">
        <v>173</v>
      </c>
      <c r="N82" s="30" t="s">
        <v>174</v>
      </c>
      <c r="O82" s="32">
        <v>0.48648799999999998</v>
      </c>
      <c r="P82" s="32">
        <v>0.84899999999999998</v>
      </c>
      <c r="Q82" s="32">
        <f t="shared" si="1"/>
        <v>0.25432992800296</v>
      </c>
    </row>
    <row r="83" spans="1:17" x14ac:dyDescent="0.25">
      <c r="A83" s="30">
        <v>1468</v>
      </c>
      <c r="B83" s="30">
        <v>1418</v>
      </c>
      <c r="C83" s="30">
        <v>1110</v>
      </c>
      <c r="D83" s="30">
        <v>1110</v>
      </c>
      <c r="E83" s="30" t="s">
        <v>151</v>
      </c>
      <c r="F83" s="30" t="s">
        <v>179</v>
      </c>
      <c r="G83" s="31">
        <v>0.21765000000000001</v>
      </c>
      <c r="H83" s="30" t="s">
        <v>170</v>
      </c>
      <c r="I83" s="30" t="s">
        <v>171</v>
      </c>
      <c r="J83" s="30">
        <v>2</v>
      </c>
      <c r="K83" s="30">
        <v>10</v>
      </c>
      <c r="L83" s="30" t="s">
        <v>172</v>
      </c>
      <c r="M83" s="30" t="s">
        <v>173</v>
      </c>
      <c r="N83" s="30" t="s">
        <v>174</v>
      </c>
      <c r="O83" s="32">
        <v>0.48648799999999998</v>
      </c>
      <c r="P83" s="32">
        <v>0.84899999999999998</v>
      </c>
      <c r="Q83" s="32">
        <f t="shared" si="1"/>
        <v>1.5988501093200002E-2</v>
      </c>
    </row>
    <row r="84" spans="1:17" x14ac:dyDescent="0.25">
      <c r="A84" s="30">
        <v>1469</v>
      </c>
      <c r="B84" s="30">
        <v>1419</v>
      </c>
      <c r="C84" s="30">
        <v>1110</v>
      </c>
      <c r="D84" s="30">
        <v>1110</v>
      </c>
      <c r="E84" s="30" t="s">
        <v>151</v>
      </c>
      <c r="F84" s="30" t="s">
        <v>179</v>
      </c>
      <c r="G84" s="31">
        <v>1.25</v>
      </c>
      <c r="H84" s="30" t="s">
        <v>170</v>
      </c>
      <c r="I84" s="30" t="s">
        <v>171</v>
      </c>
      <c r="J84" s="30">
        <v>2</v>
      </c>
      <c r="K84" s="30">
        <v>10</v>
      </c>
      <c r="L84" s="30" t="s">
        <v>172</v>
      </c>
      <c r="M84" s="30" t="s">
        <v>173</v>
      </c>
      <c r="N84" s="30" t="s">
        <v>174</v>
      </c>
      <c r="O84" s="32">
        <v>0.48648799999999998</v>
      </c>
      <c r="P84" s="32">
        <v>0.84899999999999998</v>
      </c>
      <c r="Q84" s="32">
        <f t="shared" si="1"/>
        <v>9.1824610000000001E-2</v>
      </c>
    </row>
    <row r="85" spans="1:17" x14ac:dyDescent="0.25">
      <c r="A85" s="30">
        <v>1498</v>
      </c>
      <c r="B85" s="30">
        <v>1458</v>
      </c>
      <c r="C85" s="30">
        <v>1110</v>
      </c>
      <c r="D85" s="30">
        <v>1110</v>
      </c>
      <c r="E85" s="30" t="s">
        <v>151</v>
      </c>
      <c r="F85" s="30" t="s">
        <v>175</v>
      </c>
      <c r="G85" s="31">
        <v>16.850000000000001</v>
      </c>
      <c r="H85" s="30" t="s">
        <v>170</v>
      </c>
      <c r="I85" s="30" t="s">
        <v>171</v>
      </c>
      <c r="J85" s="30">
        <v>2</v>
      </c>
      <c r="K85" s="30">
        <v>10</v>
      </c>
      <c r="L85" s="30" t="s">
        <v>172</v>
      </c>
      <c r="M85" s="30" t="s">
        <v>173</v>
      </c>
      <c r="N85" s="30" t="s">
        <v>174</v>
      </c>
      <c r="O85" s="32">
        <v>0.48648799999999998</v>
      </c>
      <c r="P85" s="32">
        <v>0.84899999999999998</v>
      </c>
      <c r="Q85" s="32">
        <f t="shared" si="1"/>
        <v>1.2377957428000002</v>
      </c>
    </row>
    <row r="86" spans="1:17" x14ac:dyDescent="0.25">
      <c r="A86" s="30">
        <v>1501</v>
      </c>
      <c r="B86" s="30">
        <v>1461</v>
      </c>
      <c r="C86" s="30">
        <v>1110</v>
      </c>
      <c r="D86" s="30">
        <v>1110</v>
      </c>
      <c r="E86" s="30" t="s">
        <v>151</v>
      </c>
      <c r="F86" s="30" t="s">
        <v>175</v>
      </c>
      <c r="G86" s="31">
        <v>3.3191099999999998</v>
      </c>
      <c r="H86" s="30" t="s">
        <v>170</v>
      </c>
      <c r="I86" s="30" t="s">
        <v>171</v>
      </c>
      <c r="J86" s="30">
        <v>2</v>
      </c>
      <c r="K86" s="30">
        <v>10</v>
      </c>
      <c r="L86" s="30" t="s">
        <v>172</v>
      </c>
      <c r="M86" s="30" t="s">
        <v>173</v>
      </c>
      <c r="N86" s="30" t="s">
        <v>174</v>
      </c>
      <c r="O86" s="32">
        <v>0.48648799999999998</v>
      </c>
      <c r="P86" s="32">
        <v>0.84899999999999998</v>
      </c>
      <c r="Q86" s="32">
        <f t="shared" si="1"/>
        <v>0.24382078503767998</v>
      </c>
    </row>
    <row r="87" spans="1:17" x14ac:dyDescent="0.25">
      <c r="A87" s="30">
        <v>1502</v>
      </c>
      <c r="B87" s="30">
        <v>1462</v>
      </c>
      <c r="C87" s="30">
        <v>1110</v>
      </c>
      <c r="D87" s="30">
        <v>1110</v>
      </c>
      <c r="E87" s="30" t="s">
        <v>151</v>
      </c>
      <c r="F87" s="30" t="s">
        <v>175</v>
      </c>
      <c r="G87" s="31">
        <v>3.1703000000000001</v>
      </c>
      <c r="H87" s="30" t="s">
        <v>170</v>
      </c>
      <c r="I87" s="30" t="s">
        <v>171</v>
      </c>
      <c r="J87" s="30">
        <v>2</v>
      </c>
      <c r="K87" s="30">
        <v>10</v>
      </c>
      <c r="L87" s="30" t="s">
        <v>172</v>
      </c>
      <c r="M87" s="30" t="s">
        <v>173</v>
      </c>
      <c r="N87" s="30" t="s">
        <v>174</v>
      </c>
      <c r="O87" s="32">
        <v>0.48648799999999998</v>
      </c>
      <c r="P87" s="32">
        <v>0.84899999999999998</v>
      </c>
      <c r="Q87" s="32">
        <f t="shared" si="1"/>
        <v>0.23288924886640006</v>
      </c>
    </row>
    <row r="88" spans="1:17" x14ac:dyDescent="0.25">
      <c r="A88" s="30">
        <v>1503</v>
      </c>
      <c r="B88" s="30">
        <v>1463</v>
      </c>
      <c r="C88" s="30">
        <v>1110</v>
      </c>
      <c r="D88" s="30">
        <v>1110</v>
      </c>
      <c r="E88" s="30" t="s">
        <v>151</v>
      </c>
      <c r="F88" s="30" t="s">
        <v>180</v>
      </c>
      <c r="G88" s="31">
        <v>5.53003</v>
      </c>
      <c r="H88" s="30" t="s">
        <v>170</v>
      </c>
      <c r="I88" s="30" t="s">
        <v>171</v>
      </c>
      <c r="J88" s="30">
        <v>2</v>
      </c>
      <c r="K88" s="30">
        <v>10</v>
      </c>
      <c r="L88" s="30" t="s">
        <v>172</v>
      </c>
      <c r="M88" s="30" t="s">
        <v>173</v>
      </c>
      <c r="N88" s="30" t="s">
        <v>174</v>
      </c>
      <c r="O88" s="32">
        <v>0.48648799999999998</v>
      </c>
      <c r="P88" s="32">
        <v>0.84899999999999998</v>
      </c>
      <c r="Q88" s="32">
        <f t="shared" si="1"/>
        <v>0.40623427843064003</v>
      </c>
    </row>
    <row r="89" spans="1:17" x14ac:dyDescent="0.25">
      <c r="A89" s="30">
        <v>1517</v>
      </c>
      <c r="B89" s="30">
        <v>1477</v>
      </c>
      <c r="C89" s="30">
        <v>1110</v>
      </c>
      <c r="D89" s="30">
        <v>1110</v>
      </c>
      <c r="E89" s="30" t="s">
        <v>151</v>
      </c>
      <c r="F89" s="30" t="s">
        <v>181</v>
      </c>
      <c r="G89" s="31">
        <v>4.49308</v>
      </c>
      <c r="H89" s="30" t="s">
        <v>170</v>
      </c>
      <c r="I89" s="30" t="s">
        <v>171</v>
      </c>
      <c r="J89" s="30">
        <v>2</v>
      </c>
      <c r="K89" s="30">
        <v>10</v>
      </c>
      <c r="L89" s="30" t="s">
        <v>172</v>
      </c>
      <c r="M89" s="30" t="s">
        <v>173</v>
      </c>
      <c r="N89" s="30" t="s">
        <v>174</v>
      </c>
      <c r="O89" s="32">
        <v>0.48648799999999998</v>
      </c>
      <c r="P89" s="32">
        <v>0.84899999999999998</v>
      </c>
      <c r="Q89" s="32">
        <f t="shared" si="1"/>
        <v>0.33006025495904001</v>
      </c>
    </row>
    <row r="90" spans="1:17" x14ac:dyDescent="0.25">
      <c r="A90" s="30">
        <v>1518</v>
      </c>
      <c r="B90" s="30">
        <v>1478</v>
      </c>
      <c r="C90" s="30">
        <v>1110</v>
      </c>
      <c r="D90" s="30">
        <v>1110</v>
      </c>
      <c r="E90" s="30" t="s">
        <v>151</v>
      </c>
      <c r="F90" s="30" t="s">
        <v>181</v>
      </c>
      <c r="G90" s="31">
        <v>2.3809100000000001</v>
      </c>
      <c r="H90" s="30" t="s">
        <v>170</v>
      </c>
      <c r="I90" s="30" t="s">
        <v>171</v>
      </c>
      <c r="J90" s="30">
        <v>2</v>
      </c>
      <c r="K90" s="30">
        <v>10</v>
      </c>
      <c r="L90" s="30" t="s">
        <v>172</v>
      </c>
      <c r="M90" s="30" t="s">
        <v>173</v>
      </c>
      <c r="N90" s="30" t="s">
        <v>174</v>
      </c>
      <c r="O90" s="32">
        <v>0.48648799999999998</v>
      </c>
      <c r="P90" s="32">
        <v>0.84899999999999998</v>
      </c>
      <c r="Q90" s="32">
        <f t="shared" si="1"/>
        <v>0.17490090575608003</v>
      </c>
    </row>
    <row r="91" spans="1:17" x14ac:dyDescent="0.25">
      <c r="A91" s="30">
        <v>1519</v>
      </c>
      <c r="B91" s="30">
        <v>1479</v>
      </c>
      <c r="C91" s="30">
        <v>1110</v>
      </c>
      <c r="D91" s="30">
        <v>1110</v>
      </c>
      <c r="E91" s="30" t="s">
        <v>151</v>
      </c>
      <c r="F91" s="30" t="s">
        <v>182</v>
      </c>
      <c r="G91" s="31">
        <v>10.7141</v>
      </c>
      <c r="H91" s="30" t="s">
        <v>170</v>
      </c>
      <c r="I91" s="30" t="s">
        <v>171</v>
      </c>
      <c r="J91" s="30">
        <v>2</v>
      </c>
      <c r="K91" s="30">
        <v>10</v>
      </c>
      <c r="L91" s="30" t="s">
        <v>172</v>
      </c>
      <c r="M91" s="30" t="s">
        <v>173</v>
      </c>
      <c r="N91" s="30" t="s">
        <v>174</v>
      </c>
      <c r="O91" s="32">
        <v>0.48648799999999998</v>
      </c>
      <c r="P91" s="32">
        <v>0.84899999999999998</v>
      </c>
      <c r="Q91" s="32">
        <f t="shared" si="1"/>
        <v>0.78705444320080009</v>
      </c>
    </row>
    <row r="92" spans="1:17" x14ac:dyDescent="0.25">
      <c r="A92" s="30">
        <v>1520</v>
      </c>
      <c r="B92" s="30">
        <v>1480</v>
      </c>
      <c r="C92" s="30">
        <v>1110</v>
      </c>
      <c r="D92" s="30">
        <v>1110</v>
      </c>
      <c r="E92" s="30" t="s">
        <v>151</v>
      </c>
      <c r="F92" s="30" t="s">
        <v>182</v>
      </c>
      <c r="G92" s="31">
        <v>4.7272499999999997</v>
      </c>
      <c r="H92" s="30" t="s">
        <v>170</v>
      </c>
      <c r="I92" s="30" t="s">
        <v>171</v>
      </c>
      <c r="J92" s="30">
        <v>2</v>
      </c>
      <c r="K92" s="30">
        <v>10</v>
      </c>
      <c r="L92" s="30" t="s">
        <v>172</v>
      </c>
      <c r="M92" s="30" t="s">
        <v>173</v>
      </c>
      <c r="N92" s="30" t="s">
        <v>174</v>
      </c>
      <c r="O92" s="32">
        <v>0.48648799999999998</v>
      </c>
      <c r="P92" s="32">
        <v>0.84899999999999998</v>
      </c>
      <c r="Q92" s="32">
        <f t="shared" si="1"/>
        <v>0.34726231009800002</v>
      </c>
    </row>
    <row r="93" spans="1:17" x14ac:dyDescent="0.25">
      <c r="A93" s="30">
        <v>1521</v>
      </c>
      <c r="B93" s="30">
        <v>1481</v>
      </c>
      <c r="C93" s="30">
        <v>1110</v>
      </c>
      <c r="D93" s="30">
        <v>1110</v>
      </c>
      <c r="E93" s="30" t="s">
        <v>151</v>
      </c>
      <c r="F93" s="30" t="s">
        <v>182</v>
      </c>
      <c r="G93" s="31">
        <v>73.760599999999997</v>
      </c>
      <c r="H93" s="30" t="s">
        <v>170</v>
      </c>
      <c r="I93" s="30" t="s">
        <v>171</v>
      </c>
      <c r="J93" s="30">
        <v>2</v>
      </c>
      <c r="K93" s="30">
        <v>10</v>
      </c>
      <c r="L93" s="30" t="s">
        <v>172</v>
      </c>
      <c r="M93" s="30" t="s">
        <v>173</v>
      </c>
      <c r="N93" s="30" t="s">
        <v>174</v>
      </c>
      <c r="O93" s="32">
        <v>0.48648799999999998</v>
      </c>
      <c r="P93" s="32">
        <v>0.84899999999999998</v>
      </c>
      <c r="Q93" s="32">
        <f t="shared" si="1"/>
        <v>5.4184306626928009</v>
      </c>
    </row>
    <row r="94" spans="1:17" x14ac:dyDescent="0.25">
      <c r="A94" s="30">
        <v>1522</v>
      </c>
      <c r="B94" s="30">
        <v>1482</v>
      </c>
      <c r="C94" s="30">
        <v>1110</v>
      </c>
      <c r="D94" s="30">
        <v>1110</v>
      </c>
      <c r="E94" s="30" t="s">
        <v>151</v>
      </c>
      <c r="F94" s="30" t="s">
        <v>182</v>
      </c>
      <c r="G94" s="31">
        <v>36.0197</v>
      </c>
      <c r="H94" s="30" t="s">
        <v>170</v>
      </c>
      <c r="I94" s="30" t="s">
        <v>171</v>
      </c>
      <c r="J94" s="30">
        <v>2</v>
      </c>
      <c r="K94" s="30">
        <v>10</v>
      </c>
      <c r="L94" s="30" t="s">
        <v>172</v>
      </c>
      <c r="M94" s="30" t="s">
        <v>173</v>
      </c>
      <c r="N94" s="30" t="s">
        <v>174</v>
      </c>
      <c r="O94" s="32">
        <v>0.48648799999999998</v>
      </c>
      <c r="P94" s="32">
        <v>0.84899999999999998</v>
      </c>
      <c r="Q94" s="32">
        <f t="shared" si="1"/>
        <v>2.6459959238536004</v>
      </c>
    </row>
    <row r="95" spans="1:17" x14ac:dyDescent="0.25">
      <c r="A95" s="30">
        <v>1523</v>
      </c>
      <c r="B95" s="30">
        <v>1483</v>
      </c>
      <c r="C95" s="30">
        <v>1110</v>
      </c>
      <c r="D95" s="30">
        <v>1110</v>
      </c>
      <c r="E95" s="30" t="s">
        <v>151</v>
      </c>
      <c r="F95" s="30" t="s">
        <v>182</v>
      </c>
      <c r="G95" s="31">
        <v>7.5050800000000004</v>
      </c>
      <c r="H95" s="30" t="s">
        <v>170</v>
      </c>
      <c r="I95" s="30" t="s">
        <v>171</v>
      </c>
      <c r="J95" s="30">
        <v>2</v>
      </c>
      <c r="K95" s="30">
        <v>10</v>
      </c>
      <c r="L95" s="30" t="s">
        <v>172</v>
      </c>
      <c r="M95" s="30" t="s">
        <v>173</v>
      </c>
      <c r="N95" s="30" t="s">
        <v>174</v>
      </c>
      <c r="O95" s="32">
        <v>0.48648799999999998</v>
      </c>
      <c r="P95" s="32">
        <v>0.84899999999999998</v>
      </c>
      <c r="Q95" s="32">
        <f t="shared" si="1"/>
        <v>0.55132083521504005</v>
      </c>
    </row>
    <row r="96" spans="1:17" x14ac:dyDescent="0.25">
      <c r="A96" s="30">
        <v>1524</v>
      </c>
      <c r="B96" s="30">
        <v>1484</v>
      </c>
      <c r="C96" s="30">
        <v>1110</v>
      </c>
      <c r="D96" s="30">
        <v>1110</v>
      </c>
      <c r="E96" s="30" t="s">
        <v>151</v>
      </c>
      <c r="F96" s="30" t="s">
        <v>182</v>
      </c>
      <c r="G96" s="31">
        <v>3.8066499999999999</v>
      </c>
      <c r="H96" s="30" t="s">
        <v>170</v>
      </c>
      <c r="I96" s="30" t="s">
        <v>171</v>
      </c>
      <c r="J96" s="30">
        <v>2</v>
      </c>
      <c r="K96" s="30">
        <v>10</v>
      </c>
      <c r="L96" s="30" t="s">
        <v>172</v>
      </c>
      <c r="M96" s="30" t="s">
        <v>173</v>
      </c>
      <c r="N96" s="30" t="s">
        <v>174</v>
      </c>
      <c r="O96" s="32">
        <v>0.48648799999999998</v>
      </c>
      <c r="P96" s="32">
        <v>0.84899999999999998</v>
      </c>
      <c r="Q96" s="32">
        <f t="shared" si="1"/>
        <v>0.27963532132520003</v>
      </c>
    </row>
    <row r="97" spans="1:17" x14ac:dyDescent="0.25">
      <c r="A97" s="30">
        <v>1525</v>
      </c>
      <c r="B97" s="30">
        <v>1485</v>
      </c>
      <c r="C97" s="30">
        <v>1110</v>
      </c>
      <c r="D97" s="30">
        <v>1110</v>
      </c>
      <c r="E97" s="30" t="s">
        <v>151</v>
      </c>
      <c r="F97" s="30" t="s">
        <v>182</v>
      </c>
      <c r="G97" s="31">
        <v>143.43799999999999</v>
      </c>
      <c r="H97" s="30" t="s">
        <v>170</v>
      </c>
      <c r="I97" s="30" t="s">
        <v>171</v>
      </c>
      <c r="J97" s="30">
        <v>2</v>
      </c>
      <c r="K97" s="30">
        <v>10</v>
      </c>
      <c r="L97" s="30" t="s">
        <v>172</v>
      </c>
      <c r="M97" s="30" t="s">
        <v>173</v>
      </c>
      <c r="N97" s="30" t="s">
        <v>174</v>
      </c>
      <c r="O97" s="32">
        <v>0.48648799999999998</v>
      </c>
      <c r="P97" s="32">
        <v>0.84899999999999998</v>
      </c>
      <c r="Q97" s="32">
        <f t="shared" si="1"/>
        <v>10.536910727344001</v>
      </c>
    </row>
    <row r="98" spans="1:17" x14ac:dyDescent="0.25">
      <c r="A98" s="30">
        <v>1526</v>
      </c>
      <c r="B98" s="30">
        <v>1486</v>
      </c>
      <c r="C98" s="30">
        <v>1110</v>
      </c>
      <c r="D98" s="30">
        <v>1110</v>
      </c>
      <c r="E98" s="30" t="s">
        <v>151</v>
      </c>
      <c r="F98" s="30" t="s">
        <v>182</v>
      </c>
      <c r="G98" s="31">
        <v>1.21987E-2</v>
      </c>
      <c r="H98" s="30" t="s">
        <v>170</v>
      </c>
      <c r="I98" s="30" t="s">
        <v>171</v>
      </c>
      <c r="J98" s="30">
        <v>2</v>
      </c>
      <c r="K98" s="30">
        <v>10</v>
      </c>
      <c r="L98" s="30" t="s">
        <v>172</v>
      </c>
      <c r="M98" s="30" t="s">
        <v>173</v>
      </c>
      <c r="N98" s="30" t="s">
        <v>174</v>
      </c>
      <c r="O98" s="32">
        <v>0.48648799999999998</v>
      </c>
      <c r="P98" s="32">
        <v>0.84899999999999998</v>
      </c>
      <c r="Q98" s="32">
        <f t="shared" si="1"/>
        <v>8.9611269600560007E-4</v>
      </c>
    </row>
    <row r="99" spans="1:17" x14ac:dyDescent="0.25">
      <c r="A99" s="30">
        <v>1527</v>
      </c>
      <c r="B99" s="30">
        <v>1487</v>
      </c>
      <c r="C99" s="30">
        <v>1110</v>
      </c>
      <c r="D99" s="30">
        <v>1110</v>
      </c>
      <c r="E99" s="30" t="s">
        <v>151</v>
      </c>
      <c r="F99" s="30" t="s">
        <v>182</v>
      </c>
      <c r="G99" s="31">
        <v>0.21142</v>
      </c>
      <c r="H99" s="30" t="s">
        <v>170</v>
      </c>
      <c r="I99" s="30" t="s">
        <v>171</v>
      </c>
      <c r="J99" s="30">
        <v>2</v>
      </c>
      <c r="K99" s="30">
        <v>10</v>
      </c>
      <c r="L99" s="30" t="s">
        <v>172</v>
      </c>
      <c r="M99" s="30" t="s">
        <v>173</v>
      </c>
      <c r="N99" s="30" t="s">
        <v>174</v>
      </c>
      <c r="O99" s="32">
        <v>0.48648799999999998</v>
      </c>
      <c r="P99" s="32">
        <v>0.84899999999999998</v>
      </c>
      <c r="Q99" s="32">
        <f t="shared" si="1"/>
        <v>1.5530847236960002E-2</v>
      </c>
    </row>
    <row r="100" spans="1:17" x14ac:dyDescent="0.25">
      <c r="A100" s="30">
        <v>1528</v>
      </c>
      <c r="B100" s="30">
        <v>1488</v>
      </c>
      <c r="C100" s="30">
        <v>1110</v>
      </c>
      <c r="D100" s="30">
        <v>1110</v>
      </c>
      <c r="E100" s="30" t="s">
        <v>151</v>
      </c>
      <c r="F100" s="30" t="s">
        <v>182</v>
      </c>
      <c r="G100" s="31">
        <v>21.4269</v>
      </c>
      <c r="H100" s="30" t="s">
        <v>170</v>
      </c>
      <c r="I100" s="30" t="s">
        <v>171</v>
      </c>
      <c r="J100" s="30">
        <v>2</v>
      </c>
      <c r="K100" s="30">
        <v>10</v>
      </c>
      <c r="L100" s="30" t="s">
        <v>172</v>
      </c>
      <c r="M100" s="30" t="s">
        <v>173</v>
      </c>
      <c r="N100" s="30" t="s">
        <v>174</v>
      </c>
      <c r="O100" s="32">
        <v>0.48648799999999998</v>
      </c>
      <c r="P100" s="32">
        <v>0.84899999999999998</v>
      </c>
      <c r="Q100" s="32">
        <f t="shared" si="1"/>
        <v>1.5740133888072001</v>
      </c>
    </row>
    <row r="101" spans="1:17" x14ac:dyDescent="0.25">
      <c r="A101" s="30">
        <v>1529</v>
      </c>
      <c r="B101" s="30">
        <v>1489</v>
      </c>
      <c r="C101" s="30">
        <v>1110</v>
      </c>
      <c r="D101" s="30">
        <v>1110</v>
      </c>
      <c r="E101" s="30" t="s">
        <v>151</v>
      </c>
      <c r="F101" s="30" t="s">
        <v>182</v>
      </c>
      <c r="G101" s="31">
        <v>8.2357099999999992</v>
      </c>
      <c r="H101" s="30" t="s">
        <v>170</v>
      </c>
      <c r="I101" s="30" t="s">
        <v>171</v>
      </c>
      <c r="J101" s="30">
        <v>2</v>
      </c>
      <c r="K101" s="30">
        <v>10</v>
      </c>
      <c r="L101" s="30" t="s">
        <v>172</v>
      </c>
      <c r="M101" s="30" t="s">
        <v>173</v>
      </c>
      <c r="N101" s="30" t="s">
        <v>174</v>
      </c>
      <c r="O101" s="32">
        <v>0.48648799999999998</v>
      </c>
      <c r="P101" s="32">
        <v>0.84899999999999998</v>
      </c>
      <c r="Q101" s="32">
        <f t="shared" si="1"/>
        <v>0.60499268705848008</v>
      </c>
    </row>
    <row r="102" spans="1:17" x14ac:dyDescent="0.25">
      <c r="A102" s="30">
        <v>1530</v>
      </c>
      <c r="B102" s="30">
        <v>1490</v>
      </c>
      <c r="C102" s="30">
        <v>1110</v>
      </c>
      <c r="D102" s="30">
        <v>1110</v>
      </c>
      <c r="E102" s="30" t="s">
        <v>151</v>
      </c>
      <c r="F102" s="30" t="s">
        <v>182</v>
      </c>
      <c r="G102" s="31">
        <v>4.5543199999999997</v>
      </c>
      <c r="H102" s="30" t="s">
        <v>170</v>
      </c>
      <c r="I102" s="30" t="s">
        <v>171</v>
      </c>
      <c r="J102" s="30">
        <v>2</v>
      </c>
      <c r="K102" s="30">
        <v>10</v>
      </c>
      <c r="L102" s="30" t="s">
        <v>172</v>
      </c>
      <c r="M102" s="30" t="s">
        <v>173</v>
      </c>
      <c r="N102" s="30" t="s">
        <v>174</v>
      </c>
      <c r="O102" s="32">
        <v>0.48648799999999998</v>
      </c>
      <c r="P102" s="32">
        <v>0.84899999999999998</v>
      </c>
      <c r="Q102" s="32">
        <f t="shared" si="1"/>
        <v>0.33455892625216005</v>
      </c>
    </row>
    <row r="103" spans="1:17" x14ac:dyDescent="0.25">
      <c r="A103" s="30">
        <v>1531</v>
      </c>
      <c r="B103" s="30">
        <v>1491</v>
      </c>
      <c r="C103" s="30">
        <v>1110</v>
      </c>
      <c r="D103" s="30">
        <v>1110</v>
      </c>
      <c r="E103" s="30" t="s">
        <v>151</v>
      </c>
      <c r="F103" s="30" t="s">
        <v>182</v>
      </c>
      <c r="G103" s="31">
        <v>21.802900000000001</v>
      </c>
      <c r="H103" s="30" t="s">
        <v>170</v>
      </c>
      <c r="I103" s="30" t="s">
        <v>171</v>
      </c>
      <c r="J103" s="30">
        <v>2</v>
      </c>
      <c r="K103" s="30">
        <v>10</v>
      </c>
      <c r="L103" s="30" t="s">
        <v>172</v>
      </c>
      <c r="M103" s="30" t="s">
        <v>173</v>
      </c>
      <c r="N103" s="30" t="s">
        <v>174</v>
      </c>
      <c r="O103" s="32">
        <v>0.48648799999999998</v>
      </c>
      <c r="P103" s="32">
        <v>0.84899999999999998</v>
      </c>
      <c r="Q103" s="32">
        <f t="shared" si="1"/>
        <v>1.6016342314952003</v>
      </c>
    </row>
    <row r="104" spans="1:17" x14ac:dyDescent="0.25">
      <c r="A104" s="30">
        <v>1532</v>
      </c>
      <c r="B104" s="30">
        <v>1492</v>
      </c>
      <c r="C104" s="30">
        <v>1110</v>
      </c>
      <c r="D104" s="30">
        <v>1110</v>
      </c>
      <c r="E104" s="30" t="s">
        <v>151</v>
      </c>
      <c r="F104" s="30" t="s">
        <v>182</v>
      </c>
      <c r="G104" s="31">
        <v>3.5602100000000001</v>
      </c>
      <c r="H104" s="30" t="s">
        <v>170</v>
      </c>
      <c r="I104" s="30" t="s">
        <v>171</v>
      </c>
      <c r="J104" s="30">
        <v>2</v>
      </c>
      <c r="K104" s="30">
        <v>10</v>
      </c>
      <c r="L104" s="30" t="s">
        <v>172</v>
      </c>
      <c r="M104" s="30" t="s">
        <v>173</v>
      </c>
      <c r="N104" s="30" t="s">
        <v>174</v>
      </c>
      <c r="O104" s="32">
        <v>0.48648799999999998</v>
      </c>
      <c r="P104" s="32">
        <v>0.84899999999999998</v>
      </c>
      <c r="Q104" s="32">
        <f t="shared" si="1"/>
        <v>0.26153191581448004</v>
      </c>
    </row>
    <row r="105" spans="1:17" x14ac:dyDescent="0.25">
      <c r="A105" s="30">
        <v>1533</v>
      </c>
      <c r="B105" s="30">
        <v>1493</v>
      </c>
      <c r="C105" s="30">
        <v>1110</v>
      </c>
      <c r="D105" s="30">
        <v>1110</v>
      </c>
      <c r="E105" s="30" t="s">
        <v>151</v>
      </c>
      <c r="F105" s="30" t="s">
        <v>182</v>
      </c>
      <c r="G105" s="31">
        <v>7.0856000000000003</v>
      </c>
      <c r="H105" s="30" t="s">
        <v>170</v>
      </c>
      <c r="I105" s="30" t="s">
        <v>171</v>
      </c>
      <c r="J105" s="30">
        <v>2</v>
      </c>
      <c r="K105" s="30">
        <v>10</v>
      </c>
      <c r="L105" s="30" t="s">
        <v>172</v>
      </c>
      <c r="M105" s="30" t="s">
        <v>173</v>
      </c>
      <c r="N105" s="30" t="s">
        <v>174</v>
      </c>
      <c r="O105" s="32">
        <v>0.48648799999999998</v>
      </c>
      <c r="P105" s="32">
        <v>0.84899999999999998</v>
      </c>
      <c r="Q105" s="32">
        <f t="shared" si="1"/>
        <v>0.52050596529280013</v>
      </c>
    </row>
    <row r="106" spans="1:17" x14ac:dyDescent="0.25">
      <c r="A106" s="30">
        <v>1534</v>
      </c>
      <c r="B106" s="30">
        <v>1494</v>
      </c>
      <c r="C106" s="30">
        <v>1110</v>
      </c>
      <c r="D106" s="30">
        <v>1110</v>
      </c>
      <c r="E106" s="30" t="s">
        <v>151</v>
      </c>
      <c r="F106" s="30" t="s">
        <v>182</v>
      </c>
      <c r="G106" s="31">
        <v>7.1127700000000003</v>
      </c>
      <c r="H106" s="30" t="s">
        <v>170</v>
      </c>
      <c r="I106" s="30" t="s">
        <v>171</v>
      </c>
      <c r="J106" s="30">
        <v>2</v>
      </c>
      <c r="K106" s="30">
        <v>10</v>
      </c>
      <c r="L106" s="30" t="s">
        <v>172</v>
      </c>
      <c r="M106" s="30" t="s">
        <v>173</v>
      </c>
      <c r="N106" s="30" t="s">
        <v>174</v>
      </c>
      <c r="O106" s="32">
        <v>0.48648799999999998</v>
      </c>
      <c r="P106" s="32">
        <v>0.84899999999999998</v>
      </c>
      <c r="Q106" s="32">
        <f t="shared" si="1"/>
        <v>0.52250186501576013</v>
      </c>
    </row>
    <row r="107" spans="1:17" x14ac:dyDescent="0.25">
      <c r="A107" s="30">
        <v>1535</v>
      </c>
      <c r="B107" s="30">
        <v>1495</v>
      </c>
      <c r="C107" s="30">
        <v>1110</v>
      </c>
      <c r="D107" s="30">
        <v>1110</v>
      </c>
      <c r="E107" s="30" t="s">
        <v>151</v>
      </c>
      <c r="F107" s="30" t="s">
        <v>182</v>
      </c>
      <c r="G107" s="31">
        <v>6.80762</v>
      </c>
      <c r="H107" s="30" t="s">
        <v>170</v>
      </c>
      <c r="I107" s="30" t="s">
        <v>171</v>
      </c>
      <c r="J107" s="30">
        <v>2</v>
      </c>
      <c r="K107" s="30">
        <v>10</v>
      </c>
      <c r="L107" s="30" t="s">
        <v>172</v>
      </c>
      <c r="M107" s="30" t="s">
        <v>173</v>
      </c>
      <c r="N107" s="30" t="s">
        <v>174</v>
      </c>
      <c r="O107" s="32">
        <v>0.48648799999999998</v>
      </c>
      <c r="P107" s="32">
        <v>0.84899999999999998</v>
      </c>
      <c r="Q107" s="32">
        <f t="shared" si="1"/>
        <v>0.50008564122256005</v>
      </c>
    </row>
    <row r="108" spans="1:17" x14ac:dyDescent="0.25">
      <c r="A108" s="30">
        <v>1536</v>
      </c>
      <c r="B108" s="30">
        <v>1496</v>
      </c>
      <c r="C108" s="30">
        <v>1110</v>
      </c>
      <c r="D108" s="30">
        <v>1110</v>
      </c>
      <c r="E108" s="30" t="s">
        <v>151</v>
      </c>
      <c r="F108" s="30" t="s">
        <v>182</v>
      </c>
      <c r="G108" s="31">
        <v>61.831000000000003</v>
      </c>
      <c r="H108" s="30" t="s">
        <v>170</v>
      </c>
      <c r="I108" s="30" t="s">
        <v>171</v>
      </c>
      <c r="J108" s="30">
        <v>2</v>
      </c>
      <c r="K108" s="30">
        <v>10</v>
      </c>
      <c r="L108" s="30" t="s">
        <v>172</v>
      </c>
      <c r="M108" s="30" t="s">
        <v>173</v>
      </c>
      <c r="N108" s="30" t="s">
        <v>174</v>
      </c>
      <c r="O108" s="32">
        <v>0.48648799999999998</v>
      </c>
      <c r="P108" s="32">
        <v>0.84899999999999998</v>
      </c>
      <c r="Q108" s="32">
        <f t="shared" si="1"/>
        <v>4.5420859687280011</v>
      </c>
    </row>
    <row r="109" spans="1:17" x14ac:dyDescent="0.25">
      <c r="A109" s="30">
        <v>1537</v>
      </c>
      <c r="B109" s="30">
        <v>1497</v>
      </c>
      <c r="C109" s="30">
        <v>1110</v>
      </c>
      <c r="D109" s="30">
        <v>1110</v>
      </c>
      <c r="E109" s="30" t="s">
        <v>151</v>
      </c>
      <c r="F109" s="30" t="s">
        <v>182</v>
      </c>
      <c r="G109" s="31">
        <v>29.276199999999999</v>
      </c>
      <c r="H109" s="30" t="s">
        <v>170</v>
      </c>
      <c r="I109" s="30" t="s">
        <v>171</v>
      </c>
      <c r="J109" s="30">
        <v>2</v>
      </c>
      <c r="K109" s="30">
        <v>10</v>
      </c>
      <c r="L109" s="30" t="s">
        <v>172</v>
      </c>
      <c r="M109" s="30" t="s">
        <v>173</v>
      </c>
      <c r="N109" s="30" t="s">
        <v>174</v>
      </c>
      <c r="O109" s="32">
        <v>0.48648799999999998</v>
      </c>
      <c r="P109" s="32">
        <v>0.84899999999999998</v>
      </c>
      <c r="Q109" s="32">
        <f t="shared" si="1"/>
        <v>2.1506205178256002</v>
      </c>
    </row>
    <row r="110" spans="1:17" x14ac:dyDescent="0.25">
      <c r="A110" s="30">
        <v>1538</v>
      </c>
      <c r="B110" s="30">
        <v>1498</v>
      </c>
      <c r="C110" s="30">
        <v>1110</v>
      </c>
      <c r="D110" s="30">
        <v>1110</v>
      </c>
      <c r="E110" s="30" t="s">
        <v>151</v>
      </c>
      <c r="F110" s="30" t="s">
        <v>182</v>
      </c>
      <c r="G110" s="31">
        <v>14.485900000000001</v>
      </c>
      <c r="H110" s="30" t="s">
        <v>170</v>
      </c>
      <c r="I110" s="30" t="s">
        <v>171</v>
      </c>
      <c r="J110" s="30">
        <v>2</v>
      </c>
      <c r="K110" s="30">
        <v>10</v>
      </c>
      <c r="L110" s="30" t="s">
        <v>172</v>
      </c>
      <c r="M110" s="30" t="s">
        <v>173</v>
      </c>
      <c r="N110" s="30" t="s">
        <v>174</v>
      </c>
      <c r="O110" s="32">
        <v>0.48648799999999998</v>
      </c>
      <c r="P110" s="32">
        <v>0.84899999999999998</v>
      </c>
      <c r="Q110" s="32">
        <f t="shared" si="1"/>
        <v>1.0641296943992002</v>
      </c>
    </row>
    <row r="111" spans="1:17" x14ac:dyDescent="0.25">
      <c r="A111" s="30">
        <v>1539</v>
      </c>
      <c r="B111" s="30">
        <v>1499</v>
      </c>
      <c r="C111" s="30">
        <v>1110</v>
      </c>
      <c r="D111" s="30">
        <v>1110</v>
      </c>
      <c r="E111" s="30" t="s">
        <v>151</v>
      </c>
      <c r="F111" s="30" t="s">
        <v>182</v>
      </c>
      <c r="G111" s="31">
        <v>1.81514</v>
      </c>
      <c r="H111" s="30" t="s">
        <v>170</v>
      </c>
      <c r="I111" s="30" t="s">
        <v>171</v>
      </c>
      <c r="J111" s="30">
        <v>2</v>
      </c>
      <c r="K111" s="30">
        <v>10</v>
      </c>
      <c r="L111" s="30" t="s">
        <v>172</v>
      </c>
      <c r="M111" s="30" t="s">
        <v>173</v>
      </c>
      <c r="N111" s="30" t="s">
        <v>174</v>
      </c>
      <c r="O111" s="32">
        <v>0.48648799999999998</v>
      </c>
      <c r="P111" s="32">
        <v>0.84899999999999998</v>
      </c>
      <c r="Q111" s="32">
        <f t="shared" si="1"/>
        <v>0.13333961807632</v>
      </c>
    </row>
    <row r="112" spans="1:17" x14ac:dyDescent="0.25">
      <c r="A112" s="30">
        <v>1540</v>
      </c>
      <c r="B112" s="30">
        <v>1500</v>
      </c>
      <c r="C112" s="30">
        <v>1110</v>
      </c>
      <c r="D112" s="30">
        <v>1110</v>
      </c>
      <c r="E112" s="30" t="s">
        <v>151</v>
      </c>
      <c r="F112" s="30" t="s">
        <v>182</v>
      </c>
      <c r="G112" s="31">
        <v>2.3877700000000002E-2</v>
      </c>
      <c r="H112" s="30" t="s">
        <v>170</v>
      </c>
      <c r="I112" s="30" t="s">
        <v>171</v>
      </c>
      <c r="J112" s="30">
        <v>2</v>
      </c>
      <c r="K112" s="30">
        <v>10</v>
      </c>
      <c r="L112" s="30" t="s">
        <v>172</v>
      </c>
      <c r="M112" s="30" t="s">
        <v>173</v>
      </c>
      <c r="N112" s="30" t="s">
        <v>174</v>
      </c>
      <c r="O112" s="32">
        <v>0.48648799999999998</v>
      </c>
      <c r="P112" s="32">
        <v>0.84899999999999998</v>
      </c>
      <c r="Q112" s="32">
        <f t="shared" si="1"/>
        <v>1.7540483921576005E-3</v>
      </c>
    </row>
    <row r="113" spans="1:17" x14ac:dyDescent="0.25">
      <c r="A113" s="30">
        <v>1541</v>
      </c>
      <c r="B113" s="30">
        <v>1501</v>
      </c>
      <c r="C113" s="30">
        <v>1110</v>
      </c>
      <c r="D113" s="30">
        <v>1110</v>
      </c>
      <c r="E113" s="30" t="s">
        <v>151</v>
      </c>
      <c r="F113" s="30" t="s">
        <v>182</v>
      </c>
      <c r="G113" s="31">
        <v>63.438400000000001</v>
      </c>
      <c r="H113" s="30" t="s">
        <v>170</v>
      </c>
      <c r="I113" s="30" t="s">
        <v>171</v>
      </c>
      <c r="J113" s="30">
        <v>2</v>
      </c>
      <c r="K113" s="30">
        <v>10</v>
      </c>
      <c r="L113" s="30" t="s">
        <v>172</v>
      </c>
      <c r="M113" s="30" t="s">
        <v>173</v>
      </c>
      <c r="N113" s="30" t="s">
        <v>174</v>
      </c>
      <c r="O113" s="32">
        <v>0.48648799999999998</v>
      </c>
      <c r="P113" s="32">
        <v>0.84899999999999998</v>
      </c>
      <c r="Q113" s="32">
        <f t="shared" si="1"/>
        <v>4.6601650712192004</v>
      </c>
    </row>
    <row r="114" spans="1:17" x14ac:dyDescent="0.25">
      <c r="A114" s="30">
        <v>1542</v>
      </c>
      <c r="B114" s="30">
        <v>1502</v>
      </c>
      <c r="C114" s="30">
        <v>1110</v>
      </c>
      <c r="D114" s="30">
        <v>1110</v>
      </c>
      <c r="E114" s="30" t="s">
        <v>151</v>
      </c>
      <c r="F114" s="30" t="s">
        <v>182</v>
      </c>
      <c r="G114" s="31">
        <v>14.2003</v>
      </c>
      <c r="H114" s="30" t="s">
        <v>170</v>
      </c>
      <c r="I114" s="30" t="s">
        <v>171</v>
      </c>
      <c r="J114" s="30">
        <v>2</v>
      </c>
      <c r="K114" s="30">
        <v>10</v>
      </c>
      <c r="L114" s="30" t="s">
        <v>172</v>
      </c>
      <c r="M114" s="30" t="s">
        <v>173</v>
      </c>
      <c r="N114" s="30" t="s">
        <v>174</v>
      </c>
      <c r="O114" s="32">
        <v>0.48648799999999998</v>
      </c>
      <c r="P114" s="32">
        <v>0.84899999999999998</v>
      </c>
      <c r="Q114" s="32">
        <f t="shared" si="1"/>
        <v>1.0431496075064002</v>
      </c>
    </row>
    <row r="115" spans="1:17" x14ac:dyDescent="0.25">
      <c r="A115" s="30">
        <v>1543</v>
      </c>
      <c r="B115" s="30">
        <v>1503</v>
      </c>
      <c r="C115" s="30">
        <v>1110</v>
      </c>
      <c r="D115" s="30">
        <v>1110</v>
      </c>
      <c r="E115" s="30" t="s">
        <v>151</v>
      </c>
      <c r="F115" s="30" t="s">
        <v>182</v>
      </c>
      <c r="G115" s="31">
        <v>0.12851399999999999</v>
      </c>
      <c r="H115" s="30" t="s">
        <v>170</v>
      </c>
      <c r="I115" s="30" t="s">
        <v>171</v>
      </c>
      <c r="J115" s="30">
        <v>2</v>
      </c>
      <c r="K115" s="30">
        <v>10</v>
      </c>
      <c r="L115" s="30" t="s">
        <v>172</v>
      </c>
      <c r="M115" s="30" t="s">
        <v>173</v>
      </c>
      <c r="N115" s="30" t="s">
        <v>174</v>
      </c>
      <c r="O115" s="32">
        <v>0.48648799999999998</v>
      </c>
      <c r="P115" s="32">
        <v>0.84899999999999998</v>
      </c>
      <c r="Q115" s="32">
        <f t="shared" si="1"/>
        <v>9.440598343632001E-3</v>
      </c>
    </row>
    <row r="116" spans="1:17" x14ac:dyDescent="0.25">
      <c r="A116" s="30">
        <v>1544</v>
      </c>
      <c r="B116" s="30">
        <v>1504</v>
      </c>
      <c r="C116" s="30">
        <v>1110</v>
      </c>
      <c r="D116" s="30">
        <v>1110</v>
      </c>
      <c r="E116" s="30" t="s">
        <v>151</v>
      </c>
      <c r="F116" s="30" t="s">
        <v>182</v>
      </c>
      <c r="G116" s="31">
        <v>16.052099999999999</v>
      </c>
      <c r="H116" s="30" t="s">
        <v>170</v>
      </c>
      <c r="I116" s="30" t="s">
        <v>171</v>
      </c>
      <c r="J116" s="30">
        <v>2</v>
      </c>
      <c r="K116" s="30">
        <v>10</v>
      </c>
      <c r="L116" s="30" t="s">
        <v>172</v>
      </c>
      <c r="M116" s="30" t="s">
        <v>173</v>
      </c>
      <c r="N116" s="30" t="s">
        <v>174</v>
      </c>
      <c r="O116" s="32">
        <v>0.48648799999999998</v>
      </c>
      <c r="P116" s="32">
        <v>0.84899999999999998</v>
      </c>
      <c r="Q116" s="32">
        <f t="shared" si="1"/>
        <v>1.1791822577447999</v>
      </c>
    </row>
    <row r="117" spans="1:17" x14ac:dyDescent="0.25">
      <c r="A117" s="30">
        <v>1545</v>
      </c>
      <c r="B117" s="30">
        <v>1505</v>
      </c>
      <c r="C117" s="30">
        <v>1110</v>
      </c>
      <c r="D117" s="30">
        <v>1110</v>
      </c>
      <c r="E117" s="30" t="s">
        <v>151</v>
      </c>
      <c r="F117" s="30" t="s">
        <v>182</v>
      </c>
      <c r="G117" s="31">
        <v>13.1319</v>
      </c>
      <c r="H117" s="30" t="s">
        <v>170</v>
      </c>
      <c r="I117" s="30" t="s">
        <v>171</v>
      </c>
      <c r="J117" s="30">
        <v>2</v>
      </c>
      <c r="K117" s="30">
        <v>10</v>
      </c>
      <c r="L117" s="30" t="s">
        <v>172</v>
      </c>
      <c r="M117" s="30" t="s">
        <v>173</v>
      </c>
      <c r="N117" s="30" t="s">
        <v>174</v>
      </c>
      <c r="O117" s="32">
        <v>0.48648799999999998</v>
      </c>
      <c r="P117" s="32">
        <v>0.84899999999999998</v>
      </c>
      <c r="Q117" s="32">
        <f t="shared" si="1"/>
        <v>0.96466527684720016</v>
      </c>
    </row>
    <row r="118" spans="1:17" x14ac:dyDescent="0.25">
      <c r="A118" s="30">
        <v>1546</v>
      </c>
      <c r="B118" s="30">
        <v>1506</v>
      </c>
      <c r="C118" s="30">
        <v>1110</v>
      </c>
      <c r="D118" s="30">
        <v>1110</v>
      </c>
      <c r="E118" s="30" t="s">
        <v>151</v>
      </c>
      <c r="F118" s="30" t="s">
        <v>182</v>
      </c>
      <c r="G118" s="31">
        <v>48.298499999999997</v>
      </c>
      <c r="H118" s="30" t="s">
        <v>170</v>
      </c>
      <c r="I118" s="30" t="s">
        <v>171</v>
      </c>
      <c r="J118" s="30">
        <v>2</v>
      </c>
      <c r="K118" s="30">
        <v>10</v>
      </c>
      <c r="L118" s="30" t="s">
        <v>172</v>
      </c>
      <c r="M118" s="30" t="s">
        <v>173</v>
      </c>
      <c r="N118" s="30" t="s">
        <v>174</v>
      </c>
      <c r="O118" s="32">
        <v>0.48648799999999998</v>
      </c>
      <c r="P118" s="32">
        <v>0.84899999999999998</v>
      </c>
      <c r="Q118" s="32">
        <f t="shared" si="1"/>
        <v>3.5479927408680001</v>
      </c>
    </row>
    <row r="119" spans="1:17" x14ac:dyDescent="0.25">
      <c r="A119" s="30">
        <v>1547</v>
      </c>
      <c r="B119" s="30">
        <v>1507</v>
      </c>
      <c r="C119" s="30">
        <v>1110</v>
      </c>
      <c r="D119" s="30">
        <v>1110</v>
      </c>
      <c r="E119" s="30" t="s">
        <v>151</v>
      </c>
      <c r="F119" s="30" t="s">
        <v>182</v>
      </c>
      <c r="G119" s="31">
        <v>35.025300000000001</v>
      </c>
      <c r="H119" s="30" t="s">
        <v>170</v>
      </c>
      <c r="I119" s="30" t="s">
        <v>171</v>
      </c>
      <c r="J119" s="30">
        <v>2</v>
      </c>
      <c r="K119" s="30">
        <v>10</v>
      </c>
      <c r="L119" s="30" t="s">
        <v>172</v>
      </c>
      <c r="M119" s="30" t="s">
        <v>173</v>
      </c>
      <c r="N119" s="30" t="s">
        <v>174</v>
      </c>
      <c r="O119" s="32">
        <v>0.48648799999999998</v>
      </c>
      <c r="P119" s="32">
        <v>0.84899999999999998</v>
      </c>
      <c r="Q119" s="32">
        <f t="shared" si="1"/>
        <v>2.5729476101064006</v>
      </c>
    </row>
    <row r="120" spans="1:17" x14ac:dyDescent="0.25">
      <c r="A120" s="30">
        <v>1571</v>
      </c>
      <c r="B120" s="30">
        <v>1531</v>
      </c>
      <c r="C120" s="30">
        <v>1110</v>
      </c>
      <c r="D120" s="30">
        <v>1110</v>
      </c>
      <c r="E120" s="30" t="s">
        <v>151</v>
      </c>
      <c r="F120" s="30" t="s">
        <v>183</v>
      </c>
      <c r="G120" s="31">
        <v>22.2285</v>
      </c>
      <c r="H120" s="30" t="s">
        <v>170</v>
      </c>
      <c r="I120" s="30" t="s">
        <v>171</v>
      </c>
      <c r="J120" s="30">
        <v>2</v>
      </c>
      <c r="K120" s="30">
        <v>10</v>
      </c>
      <c r="L120" s="30" t="s">
        <v>172</v>
      </c>
      <c r="M120" s="30" t="s">
        <v>173</v>
      </c>
      <c r="N120" s="30" t="s">
        <v>174</v>
      </c>
      <c r="O120" s="32">
        <v>0.48648799999999998</v>
      </c>
      <c r="P120" s="32">
        <v>0.84899999999999998</v>
      </c>
      <c r="Q120" s="32">
        <f t="shared" si="1"/>
        <v>1.6328986747080001</v>
      </c>
    </row>
    <row r="121" spans="1:17" x14ac:dyDescent="0.25">
      <c r="A121" s="30">
        <v>1572</v>
      </c>
      <c r="B121" s="30">
        <v>1532</v>
      </c>
      <c r="C121" s="30">
        <v>1110</v>
      </c>
      <c r="D121" s="30">
        <v>1110</v>
      </c>
      <c r="E121" s="30" t="s">
        <v>151</v>
      </c>
      <c r="F121" s="30" t="s">
        <v>183</v>
      </c>
      <c r="G121" s="31">
        <v>4.8539099999999999</v>
      </c>
      <c r="H121" s="30" t="s">
        <v>170</v>
      </c>
      <c r="I121" s="30" t="s">
        <v>171</v>
      </c>
      <c r="J121" s="30">
        <v>2</v>
      </c>
      <c r="K121" s="30">
        <v>10</v>
      </c>
      <c r="L121" s="30" t="s">
        <v>172</v>
      </c>
      <c r="M121" s="30" t="s">
        <v>173</v>
      </c>
      <c r="N121" s="30" t="s">
        <v>174</v>
      </c>
      <c r="O121" s="32">
        <v>0.48648799999999998</v>
      </c>
      <c r="P121" s="32">
        <v>0.84899999999999998</v>
      </c>
      <c r="Q121" s="32">
        <f t="shared" si="1"/>
        <v>0.35656671418008001</v>
      </c>
    </row>
    <row r="122" spans="1:17" x14ac:dyDescent="0.25">
      <c r="A122" s="30">
        <v>1573</v>
      </c>
      <c r="B122" s="30">
        <v>1533</v>
      </c>
      <c r="C122" s="30">
        <v>1110</v>
      </c>
      <c r="D122" s="30">
        <v>1110</v>
      </c>
      <c r="E122" s="30" t="s">
        <v>151</v>
      </c>
      <c r="F122" s="30" t="s">
        <v>183</v>
      </c>
      <c r="G122" s="31">
        <v>2.6693099999999998</v>
      </c>
      <c r="H122" s="30" t="s">
        <v>170</v>
      </c>
      <c r="I122" s="30" t="s">
        <v>171</v>
      </c>
      <c r="J122" s="30">
        <v>2</v>
      </c>
      <c r="K122" s="30">
        <v>10</v>
      </c>
      <c r="L122" s="30" t="s">
        <v>172</v>
      </c>
      <c r="M122" s="30" t="s">
        <v>173</v>
      </c>
      <c r="N122" s="30" t="s">
        <v>174</v>
      </c>
      <c r="O122" s="32">
        <v>0.48648799999999998</v>
      </c>
      <c r="P122" s="32">
        <v>0.84899999999999998</v>
      </c>
      <c r="Q122" s="32">
        <f t="shared" si="1"/>
        <v>0.19608667977527999</v>
      </c>
    </row>
    <row r="123" spans="1:17" x14ac:dyDescent="0.25">
      <c r="A123" s="30">
        <v>1574</v>
      </c>
      <c r="B123" s="30">
        <v>1534</v>
      </c>
      <c r="C123" s="30">
        <v>1110</v>
      </c>
      <c r="D123" s="30">
        <v>1110</v>
      </c>
      <c r="E123" s="30" t="s">
        <v>151</v>
      </c>
      <c r="F123" s="30" t="s">
        <v>183</v>
      </c>
      <c r="G123" s="31">
        <v>27.994399999999999</v>
      </c>
      <c r="H123" s="30" t="s">
        <v>170</v>
      </c>
      <c r="I123" s="30" t="s">
        <v>171</v>
      </c>
      <c r="J123" s="30">
        <v>2</v>
      </c>
      <c r="K123" s="30">
        <v>10</v>
      </c>
      <c r="L123" s="30" t="s">
        <v>172</v>
      </c>
      <c r="M123" s="30" t="s">
        <v>173</v>
      </c>
      <c r="N123" s="30" t="s">
        <v>174</v>
      </c>
      <c r="O123" s="32">
        <v>0.48648799999999998</v>
      </c>
      <c r="P123" s="32">
        <v>0.84899999999999998</v>
      </c>
      <c r="Q123" s="32">
        <f t="shared" si="1"/>
        <v>2.0564598897472002</v>
      </c>
    </row>
    <row r="124" spans="1:17" x14ac:dyDescent="0.25">
      <c r="A124" s="30">
        <v>1575</v>
      </c>
      <c r="B124" s="30">
        <v>1535</v>
      </c>
      <c r="C124" s="30">
        <v>1110</v>
      </c>
      <c r="D124" s="30">
        <v>1110</v>
      </c>
      <c r="E124" s="30" t="s">
        <v>151</v>
      </c>
      <c r="F124" s="30" t="s">
        <v>183</v>
      </c>
      <c r="G124" s="31">
        <v>4.2796700000000003</v>
      </c>
      <c r="H124" s="30" t="s">
        <v>170</v>
      </c>
      <c r="I124" s="30" t="s">
        <v>171</v>
      </c>
      <c r="J124" s="30">
        <v>2</v>
      </c>
      <c r="K124" s="30">
        <v>10</v>
      </c>
      <c r="L124" s="30" t="s">
        <v>172</v>
      </c>
      <c r="M124" s="30" t="s">
        <v>173</v>
      </c>
      <c r="N124" s="30" t="s">
        <v>174</v>
      </c>
      <c r="O124" s="32">
        <v>0.48648799999999998</v>
      </c>
      <c r="P124" s="32">
        <v>0.84899999999999998</v>
      </c>
      <c r="Q124" s="32">
        <f t="shared" si="1"/>
        <v>0.31438322294296001</v>
      </c>
    </row>
    <row r="125" spans="1:17" x14ac:dyDescent="0.25">
      <c r="A125" s="30">
        <v>1576</v>
      </c>
      <c r="B125" s="30">
        <v>1536</v>
      </c>
      <c r="C125" s="30">
        <v>1110</v>
      </c>
      <c r="D125" s="30">
        <v>1110</v>
      </c>
      <c r="E125" s="30" t="s">
        <v>151</v>
      </c>
      <c r="F125" s="30" t="s">
        <v>183</v>
      </c>
      <c r="G125" s="31">
        <v>10.318099999999999</v>
      </c>
      <c r="H125" s="30" t="s">
        <v>170</v>
      </c>
      <c r="I125" s="30" t="s">
        <v>171</v>
      </c>
      <c r="J125" s="30">
        <v>2</v>
      </c>
      <c r="K125" s="30">
        <v>10</v>
      </c>
      <c r="L125" s="30" t="s">
        <v>172</v>
      </c>
      <c r="M125" s="30" t="s">
        <v>173</v>
      </c>
      <c r="N125" s="30" t="s">
        <v>174</v>
      </c>
      <c r="O125" s="32">
        <v>0.48648799999999998</v>
      </c>
      <c r="P125" s="32">
        <v>0.84899999999999998</v>
      </c>
      <c r="Q125" s="32">
        <f t="shared" si="1"/>
        <v>0.75796440675279997</v>
      </c>
    </row>
    <row r="126" spans="1:17" x14ac:dyDescent="0.25">
      <c r="A126" s="30">
        <v>1577</v>
      </c>
      <c r="B126" s="30">
        <v>1537</v>
      </c>
      <c r="C126" s="30">
        <v>1110</v>
      </c>
      <c r="D126" s="30">
        <v>1110</v>
      </c>
      <c r="E126" s="30" t="s">
        <v>151</v>
      </c>
      <c r="F126" s="30" t="s">
        <v>183</v>
      </c>
      <c r="G126" s="31">
        <v>18.5289</v>
      </c>
      <c r="H126" s="30" t="s">
        <v>170</v>
      </c>
      <c r="I126" s="30" t="s">
        <v>171</v>
      </c>
      <c r="J126" s="30">
        <v>2</v>
      </c>
      <c r="K126" s="30">
        <v>10</v>
      </c>
      <c r="L126" s="30" t="s">
        <v>172</v>
      </c>
      <c r="M126" s="30" t="s">
        <v>173</v>
      </c>
      <c r="N126" s="30" t="s">
        <v>174</v>
      </c>
      <c r="O126" s="32">
        <v>0.48648799999999998</v>
      </c>
      <c r="P126" s="32">
        <v>0.84899999999999998</v>
      </c>
      <c r="Q126" s="32">
        <f t="shared" si="1"/>
        <v>1.3611272129831999</v>
      </c>
    </row>
    <row r="127" spans="1:17" x14ac:dyDescent="0.25">
      <c r="A127" s="30">
        <v>1627</v>
      </c>
      <c r="B127" s="30">
        <v>1587</v>
      </c>
      <c r="C127" s="30">
        <v>1120</v>
      </c>
      <c r="D127" s="30">
        <v>1120</v>
      </c>
      <c r="E127" s="30" t="s">
        <v>151</v>
      </c>
      <c r="F127" s="30" t="s">
        <v>169</v>
      </c>
      <c r="G127" s="31">
        <v>0.91150699999999996</v>
      </c>
      <c r="H127" s="30" t="s">
        <v>170</v>
      </c>
      <c r="I127" s="30" t="s">
        <v>171</v>
      </c>
      <c r="J127" s="30">
        <v>2</v>
      </c>
      <c r="K127" s="30">
        <v>10</v>
      </c>
      <c r="L127" s="30" t="s">
        <v>172</v>
      </c>
      <c r="M127" s="30" t="s">
        <v>184</v>
      </c>
      <c r="N127" s="30" t="s">
        <v>174</v>
      </c>
      <c r="O127" s="32">
        <v>0.48648799999999998</v>
      </c>
      <c r="P127" s="32">
        <v>0.84899999999999998</v>
      </c>
      <c r="Q127" s="32">
        <f t="shared" si="1"/>
        <v>6.6959019829816002E-2</v>
      </c>
    </row>
    <row r="128" spans="1:17" x14ac:dyDescent="0.25">
      <c r="A128" s="30">
        <v>1628</v>
      </c>
      <c r="B128" s="30">
        <v>1588</v>
      </c>
      <c r="C128" s="30">
        <v>1120</v>
      </c>
      <c r="D128" s="30">
        <v>1120</v>
      </c>
      <c r="E128" s="30" t="s">
        <v>151</v>
      </c>
      <c r="F128" s="30" t="s">
        <v>169</v>
      </c>
      <c r="G128" s="31">
        <v>2.6788599999999999E-3</v>
      </c>
      <c r="H128" s="30" t="s">
        <v>170</v>
      </c>
      <c r="I128" s="30" t="s">
        <v>171</v>
      </c>
      <c r="J128" s="30">
        <v>2</v>
      </c>
      <c r="K128" s="30">
        <v>10</v>
      </c>
      <c r="L128" s="30" t="s">
        <v>172</v>
      </c>
      <c r="M128" s="30" t="s">
        <v>184</v>
      </c>
      <c r="N128" s="30" t="s">
        <v>174</v>
      </c>
      <c r="O128" s="32">
        <v>0.48648799999999998</v>
      </c>
      <c r="P128" s="32">
        <v>0.84899999999999998</v>
      </c>
      <c r="Q128" s="32">
        <f t="shared" si="1"/>
        <v>1.9678821979568004E-4</v>
      </c>
    </row>
    <row r="129" spans="1:17" x14ac:dyDescent="0.25">
      <c r="A129" s="30">
        <v>1629</v>
      </c>
      <c r="B129" s="30">
        <v>1589</v>
      </c>
      <c r="C129" s="30">
        <v>1120</v>
      </c>
      <c r="D129" s="30">
        <v>1120</v>
      </c>
      <c r="E129" s="30" t="s">
        <v>151</v>
      </c>
      <c r="F129" s="30" t="s">
        <v>185</v>
      </c>
      <c r="G129" s="31">
        <v>7.8696999999999999</v>
      </c>
      <c r="H129" s="30" t="s">
        <v>170</v>
      </c>
      <c r="I129" s="30" t="s">
        <v>171</v>
      </c>
      <c r="J129" s="30">
        <v>2</v>
      </c>
      <c r="K129" s="30">
        <v>10</v>
      </c>
      <c r="L129" s="30" t="s">
        <v>172</v>
      </c>
      <c r="M129" s="30" t="s">
        <v>184</v>
      </c>
      <c r="N129" s="30" t="s">
        <v>174</v>
      </c>
      <c r="O129" s="32">
        <v>0.48648799999999998</v>
      </c>
      <c r="P129" s="32">
        <v>0.84899999999999998</v>
      </c>
      <c r="Q129" s="32">
        <f t="shared" si="1"/>
        <v>0.57810570665360006</v>
      </c>
    </row>
    <row r="130" spans="1:17" x14ac:dyDescent="0.25">
      <c r="A130" s="30">
        <v>1631</v>
      </c>
      <c r="B130" s="30">
        <v>1591</v>
      </c>
      <c r="C130" s="30">
        <v>1120</v>
      </c>
      <c r="D130" s="30">
        <v>1120</v>
      </c>
      <c r="E130" s="30" t="s">
        <v>151</v>
      </c>
      <c r="F130" s="30" t="s">
        <v>179</v>
      </c>
      <c r="G130" s="31">
        <v>2.54453</v>
      </c>
      <c r="H130" s="30" t="s">
        <v>170</v>
      </c>
      <c r="I130" s="30" t="s">
        <v>171</v>
      </c>
      <c r="J130" s="30">
        <v>2</v>
      </c>
      <c r="K130" s="30">
        <v>10</v>
      </c>
      <c r="L130" s="30" t="s">
        <v>172</v>
      </c>
      <c r="M130" s="30" t="s">
        <v>184</v>
      </c>
      <c r="N130" s="30" t="s">
        <v>174</v>
      </c>
      <c r="O130" s="32">
        <v>0.48648799999999998</v>
      </c>
      <c r="P130" s="32">
        <v>0.84899999999999998</v>
      </c>
      <c r="Q130" s="32">
        <f t="shared" ref="Q130:Q193" si="2">G130*O130*(1-P130)</f>
        <v>0.18692037990664004</v>
      </c>
    </row>
    <row r="131" spans="1:17" x14ac:dyDescent="0.25">
      <c r="A131" s="30">
        <v>1635</v>
      </c>
      <c r="B131" s="30">
        <v>1595</v>
      </c>
      <c r="C131" s="30">
        <v>1120</v>
      </c>
      <c r="D131" s="30">
        <v>1120</v>
      </c>
      <c r="E131" s="30" t="s">
        <v>151</v>
      </c>
      <c r="F131" s="30" t="s">
        <v>186</v>
      </c>
      <c r="G131" s="31">
        <v>5.0025899999999996</v>
      </c>
      <c r="H131" s="30" t="s">
        <v>170</v>
      </c>
      <c r="I131" s="30" t="s">
        <v>171</v>
      </c>
      <c r="J131" s="30">
        <v>2</v>
      </c>
      <c r="K131" s="30">
        <v>10</v>
      </c>
      <c r="L131" s="30" t="s">
        <v>172</v>
      </c>
      <c r="M131" s="30" t="s">
        <v>184</v>
      </c>
      <c r="N131" s="30" t="s">
        <v>174</v>
      </c>
      <c r="O131" s="32">
        <v>0.48648799999999998</v>
      </c>
      <c r="P131" s="32">
        <v>0.84899999999999998</v>
      </c>
      <c r="Q131" s="32">
        <f t="shared" si="2"/>
        <v>0.36748870059192001</v>
      </c>
    </row>
    <row r="132" spans="1:17" x14ac:dyDescent="0.25">
      <c r="A132" s="30">
        <v>1636</v>
      </c>
      <c r="B132" s="30">
        <v>1596</v>
      </c>
      <c r="C132" s="30">
        <v>1120</v>
      </c>
      <c r="D132" s="30">
        <v>1120</v>
      </c>
      <c r="E132" s="30" t="s">
        <v>151</v>
      </c>
      <c r="F132" s="30" t="s">
        <v>186</v>
      </c>
      <c r="G132" s="31">
        <v>14.6669</v>
      </c>
      <c r="H132" s="30" t="s">
        <v>170</v>
      </c>
      <c r="I132" s="30" t="s">
        <v>171</v>
      </c>
      <c r="J132" s="30">
        <v>2</v>
      </c>
      <c r="K132" s="30">
        <v>10</v>
      </c>
      <c r="L132" s="30" t="s">
        <v>172</v>
      </c>
      <c r="M132" s="30" t="s">
        <v>184</v>
      </c>
      <c r="N132" s="30" t="s">
        <v>174</v>
      </c>
      <c r="O132" s="32">
        <v>0.48648799999999998</v>
      </c>
      <c r="P132" s="32">
        <v>0.84899999999999998</v>
      </c>
      <c r="Q132" s="32">
        <f t="shared" si="2"/>
        <v>1.0774258979272</v>
      </c>
    </row>
    <row r="133" spans="1:17" x14ac:dyDescent="0.25">
      <c r="A133" s="30">
        <v>1639</v>
      </c>
      <c r="B133" s="30">
        <v>1599</v>
      </c>
      <c r="C133" s="30">
        <v>1120</v>
      </c>
      <c r="D133" s="30">
        <v>1120</v>
      </c>
      <c r="E133" s="30" t="s">
        <v>151</v>
      </c>
      <c r="F133" s="30" t="s">
        <v>175</v>
      </c>
      <c r="G133" s="31">
        <v>4.9803100000000002</v>
      </c>
      <c r="H133" s="30" t="s">
        <v>170</v>
      </c>
      <c r="I133" s="30" t="s">
        <v>171</v>
      </c>
      <c r="J133" s="30">
        <v>2</v>
      </c>
      <c r="K133" s="30">
        <v>10</v>
      </c>
      <c r="L133" s="30" t="s">
        <v>172</v>
      </c>
      <c r="M133" s="30" t="s">
        <v>184</v>
      </c>
      <c r="N133" s="30" t="s">
        <v>174</v>
      </c>
      <c r="O133" s="32">
        <v>0.48648799999999998</v>
      </c>
      <c r="P133" s="32">
        <v>0.84899999999999998</v>
      </c>
      <c r="Q133" s="32">
        <f t="shared" si="2"/>
        <v>0.36585201874328005</v>
      </c>
    </row>
    <row r="134" spans="1:17" x14ac:dyDescent="0.25">
      <c r="A134" s="30">
        <v>1640</v>
      </c>
      <c r="B134" s="30">
        <v>1600</v>
      </c>
      <c r="C134" s="30">
        <v>1120</v>
      </c>
      <c r="D134" s="30">
        <v>1120</v>
      </c>
      <c r="E134" s="30" t="s">
        <v>151</v>
      </c>
      <c r="F134" s="30" t="s">
        <v>175</v>
      </c>
      <c r="G134" s="31">
        <v>32.832700000000003</v>
      </c>
      <c r="H134" s="30" t="s">
        <v>170</v>
      </c>
      <c r="I134" s="30" t="s">
        <v>171</v>
      </c>
      <c r="J134" s="30">
        <v>2</v>
      </c>
      <c r="K134" s="30">
        <v>10</v>
      </c>
      <c r="L134" s="30" t="s">
        <v>172</v>
      </c>
      <c r="M134" s="30" t="s">
        <v>184</v>
      </c>
      <c r="N134" s="30" t="s">
        <v>174</v>
      </c>
      <c r="O134" s="32">
        <v>0.48648799999999998</v>
      </c>
      <c r="P134" s="32">
        <v>0.84899999999999998</v>
      </c>
      <c r="Q134" s="32">
        <f t="shared" si="2"/>
        <v>2.4118798981976002</v>
      </c>
    </row>
    <row r="135" spans="1:17" x14ac:dyDescent="0.25">
      <c r="A135" s="30">
        <v>1641</v>
      </c>
      <c r="B135" s="30">
        <v>1601</v>
      </c>
      <c r="C135" s="30">
        <v>1120</v>
      </c>
      <c r="D135" s="30">
        <v>1120</v>
      </c>
      <c r="E135" s="30" t="s">
        <v>151</v>
      </c>
      <c r="F135" s="30" t="s">
        <v>175</v>
      </c>
      <c r="G135" s="31">
        <v>2.9412199999999999</v>
      </c>
      <c r="H135" s="30" t="s">
        <v>170</v>
      </c>
      <c r="I135" s="30" t="s">
        <v>171</v>
      </c>
      <c r="J135" s="30">
        <v>2</v>
      </c>
      <c r="K135" s="30">
        <v>10</v>
      </c>
      <c r="L135" s="30" t="s">
        <v>172</v>
      </c>
      <c r="M135" s="30" t="s">
        <v>184</v>
      </c>
      <c r="N135" s="30" t="s">
        <v>174</v>
      </c>
      <c r="O135" s="32">
        <v>0.48648799999999998</v>
      </c>
      <c r="P135" s="32">
        <v>0.84899999999999998</v>
      </c>
      <c r="Q135" s="32">
        <f t="shared" si="2"/>
        <v>0.21606110353936003</v>
      </c>
    </row>
    <row r="136" spans="1:17" x14ac:dyDescent="0.25">
      <c r="A136" s="30">
        <v>1644</v>
      </c>
      <c r="B136" s="30">
        <v>1604</v>
      </c>
      <c r="C136" s="30">
        <v>1120</v>
      </c>
      <c r="D136" s="30">
        <v>1120</v>
      </c>
      <c r="E136" s="30" t="s">
        <v>151</v>
      </c>
      <c r="F136" s="30" t="s">
        <v>175</v>
      </c>
      <c r="G136" s="31">
        <v>0.69368799999999997</v>
      </c>
      <c r="H136" s="30" t="s">
        <v>170</v>
      </c>
      <c r="I136" s="30" t="s">
        <v>171</v>
      </c>
      <c r="J136" s="30">
        <v>2</v>
      </c>
      <c r="K136" s="30">
        <v>10</v>
      </c>
      <c r="L136" s="30" t="s">
        <v>172</v>
      </c>
      <c r="M136" s="30" t="s">
        <v>184</v>
      </c>
      <c r="N136" s="30" t="s">
        <v>174</v>
      </c>
      <c r="O136" s="32">
        <v>0.48648799999999998</v>
      </c>
      <c r="P136" s="32">
        <v>0.84899999999999998</v>
      </c>
      <c r="Q136" s="32">
        <f t="shared" si="2"/>
        <v>5.0958104049344005E-2</v>
      </c>
    </row>
    <row r="137" spans="1:17" x14ac:dyDescent="0.25">
      <c r="A137" s="30">
        <v>1654</v>
      </c>
      <c r="B137" s="30">
        <v>1614</v>
      </c>
      <c r="C137" s="30">
        <v>1120</v>
      </c>
      <c r="D137" s="30">
        <v>1120</v>
      </c>
      <c r="E137" s="30" t="s">
        <v>151</v>
      </c>
      <c r="F137" s="30" t="s">
        <v>183</v>
      </c>
      <c r="G137" s="31">
        <v>5.8631500000000001</v>
      </c>
      <c r="H137" s="30" t="s">
        <v>170</v>
      </c>
      <c r="I137" s="30" t="s">
        <v>171</v>
      </c>
      <c r="J137" s="30">
        <v>2</v>
      </c>
      <c r="K137" s="30">
        <v>10</v>
      </c>
      <c r="L137" s="30" t="s">
        <v>172</v>
      </c>
      <c r="M137" s="30" t="s">
        <v>184</v>
      </c>
      <c r="N137" s="30" t="s">
        <v>174</v>
      </c>
      <c r="O137" s="32">
        <v>0.48648799999999998</v>
      </c>
      <c r="P137" s="32">
        <v>0.84899999999999998</v>
      </c>
      <c r="Q137" s="32">
        <f t="shared" si="2"/>
        <v>0.43070516969720002</v>
      </c>
    </row>
    <row r="138" spans="1:17" x14ac:dyDescent="0.25">
      <c r="A138" s="30">
        <v>1655</v>
      </c>
      <c r="B138" s="30">
        <v>1615</v>
      </c>
      <c r="C138" s="30">
        <v>1120</v>
      </c>
      <c r="D138" s="30">
        <v>1120</v>
      </c>
      <c r="E138" s="30" t="s">
        <v>151</v>
      </c>
      <c r="F138" s="30" t="s">
        <v>183</v>
      </c>
      <c r="G138" s="31">
        <v>4.1613899999999999</v>
      </c>
      <c r="H138" s="30" t="s">
        <v>170</v>
      </c>
      <c r="I138" s="30" t="s">
        <v>171</v>
      </c>
      <c r="J138" s="30">
        <v>2</v>
      </c>
      <c r="K138" s="30">
        <v>10</v>
      </c>
      <c r="L138" s="30" t="s">
        <v>172</v>
      </c>
      <c r="M138" s="30" t="s">
        <v>184</v>
      </c>
      <c r="N138" s="30" t="s">
        <v>174</v>
      </c>
      <c r="O138" s="32">
        <v>0.48648799999999998</v>
      </c>
      <c r="P138" s="32">
        <v>0.84899999999999998</v>
      </c>
      <c r="Q138" s="32">
        <f t="shared" si="2"/>
        <v>0.30569441104632</v>
      </c>
    </row>
    <row r="139" spans="1:17" x14ac:dyDescent="0.25">
      <c r="A139" s="30">
        <v>1691</v>
      </c>
      <c r="B139" s="30">
        <v>1651</v>
      </c>
      <c r="C139" s="30">
        <v>1130</v>
      </c>
      <c r="D139" s="30">
        <v>1130</v>
      </c>
      <c r="E139" s="30" t="s">
        <v>151</v>
      </c>
      <c r="F139" s="30" t="s">
        <v>169</v>
      </c>
      <c r="G139" s="31">
        <v>31.4465</v>
      </c>
      <c r="H139" s="30" t="s">
        <v>170</v>
      </c>
      <c r="I139" s="30" t="s">
        <v>171</v>
      </c>
      <c r="J139" s="30">
        <v>2</v>
      </c>
      <c r="K139" s="30">
        <v>10</v>
      </c>
      <c r="L139" s="30" t="s">
        <v>172</v>
      </c>
      <c r="M139" s="30" t="s">
        <v>187</v>
      </c>
      <c r="N139" s="30" t="s">
        <v>174</v>
      </c>
      <c r="O139" s="32">
        <v>0.48648799999999998</v>
      </c>
      <c r="P139" s="32">
        <v>0.84899999999999998</v>
      </c>
      <c r="Q139" s="32">
        <f t="shared" si="2"/>
        <v>2.3100500786920004</v>
      </c>
    </row>
    <row r="140" spans="1:17" x14ac:dyDescent="0.25">
      <c r="A140" s="30">
        <v>1692</v>
      </c>
      <c r="B140" s="30">
        <v>1652</v>
      </c>
      <c r="C140" s="30">
        <v>1130</v>
      </c>
      <c r="D140" s="30">
        <v>1130</v>
      </c>
      <c r="E140" s="30" t="s">
        <v>151</v>
      </c>
      <c r="F140" s="30" t="s">
        <v>169</v>
      </c>
      <c r="G140" s="31">
        <v>26.927600000000002</v>
      </c>
      <c r="H140" s="30" t="s">
        <v>170</v>
      </c>
      <c r="I140" s="30" t="s">
        <v>171</v>
      </c>
      <c r="J140" s="30">
        <v>2</v>
      </c>
      <c r="K140" s="30">
        <v>10</v>
      </c>
      <c r="L140" s="30" t="s">
        <v>172</v>
      </c>
      <c r="M140" s="30" t="s">
        <v>187</v>
      </c>
      <c r="N140" s="30" t="s">
        <v>174</v>
      </c>
      <c r="O140" s="32">
        <v>0.48648799999999998</v>
      </c>
      <c r="P140" s="32">
        <v>0.84899999999999998</v>
      </c>
      <c r="Q140" s="32">
        <f t="shared" si="2"/>
        <v>1.9780930945888002</v>
      </c>
    </row>
    <row r="141" spans="1:17" x14ac:dyDescent="0.25">
      <c r="A141" s="30">
        <v>1693</v>
      </c>
      <c r="B141" s="30">
        <v>1653</v>
      </c>
      <c r="C141" s="30">
        <v>1130</v>
      </c>
      <c r="D141" s="30">
        <v>1130</v>
      </c>
      <c r="E141" s="30" t="s">
        <v>151</v>
      </c>
      <c r="F141" s="30" t="s">
        <v>169</v>
      </c>
      <c r="G141" s="31">
        <v>5.2143600000000001</v>
      </c>
      <c r="H141" s="30" t="s">
        <v>170</v>
      </c>
      <c r="I141" s="30" t="s">
        <v>171</v>
      </c>
      <c r="J141" s="30">
        <v>2</v>
      </c>
      <c r="K141" s="30">
        <v>10</v>
      </c>
      <c r="L141" s="30" t="s">
        <v>172</v>
      </c>
      <c r="M141" s="30" t="s">
        <v>187</v>
      </c>
      <c r="N141" s="30" t="s">
        <v>174</v>
      </c>
      <c r="O141" s="32">
        <v>0.48648799999999998</v>
      </c>
      <c r="P141" s="32">
        <v>0.84899999999999998</v>
      </c>
      <c r="Q141" s="32">
        <f t="shared" si="2"/>
        <v>0.38304525871968004</v>
      </c>
    </row>
    <row r="142" spans="1:17" x14ac:dyDescent="0.25">
      <c r="A142" s="30">
        <v>1694</v>
      </c>
      <c r="B142" s="30">
        <v>1654</v>
      </c>
      <c r="C142" s="30">
        <v>1130</v>
      </c>
      <c r="D142" s="30">
        <v>1130</v>
      </c>
      <c r="E142" s="30" t="s">
        <v>151</v>
      </c>
      <c r="F142" s="30" t="s">
        <v>178</v>
      </c>
      <c r="G142" s="31">
        <v>32.169699999999999</v>
      </c>
      <c r="H142" s="30" t="s">
        <v>170</v>
      </c>
      <c r="I142" s="30" t="s">
        <v>171</v>
      </c>
      <c r="J142" s="30">
        <v>2</v>
      </c>
      <c r="K142" s="30">
        <v>10</v>
      </c>
      <c r="L142" s="30" t="s">
        <v>172</v>
      </c>
      <c r="M142" s="30" t="s">
        <v>187</v>
      </c>
      <c r="N142" s="30" t="s">
        <v>174</v>
      </c>
      <c r="O142" s="32">
        <v>0.48648799999999998</v>
      </c>
      <c r="P142" s="32">
        <v>0.84899999999999998</v>
      </c>
      <c r="Q142" s="32">
        <f t="shared" si="2"/>
        <v>2.3631761250536001</v>
      </c>
    </row>
    <row r="143" spans="1:17" x14ac:dyDescent="0.25">
      <c r="A143" s="30">
        <v>1695</v>
      </c>
      <c r="B143" s="30">
        <v>1655</v>
      </c>
      <c r="C143" s="30">
        <v>1130</v>
      </c>
      <c r="D143" s="30">
        <v>1130</v>
      </c>
      <c r="E143" s="30" t="s">
        <v>151</v>
      </c>
      <c r="F143" s="30" t="s">
        <v>178</v>
      </c>
      <c r="G143" s="31">
        <v>7.50251</v>
      </c>
      <c r="H143" s="30" t="s">
        <v>170</v>
      </c>
      <c r="I143" s="30" t="s">
        <v>171</v>
      </c>
      <c r="J143" s="30">
        <v>2</v>
      </c>
      <c r="K143" s="30">
        <v>10</v>
      </c>
      <c r="L143" s="30" t="s">
        <v>172</v>
      </c>
      <c r="M143" s="30" t="s">
        <v>187</v>
      </c>
      <c r="N143" s="30" t="s">
        <v>174</v>
      </c>
      <c r="O143" s="32">
        <v>0.48648799999999998</v>
      </c>
      <c r="P143" s="32">
        <v>0.84899999999999998</v>
      </c>
      <c r="Q143" s="32">
        <f t="shared" si="2"/>
        <v>0.55113204381688008</v>
      </c>
    </row>
    <row r="144" spans="1:17" x14ac:dyDescent="0.25">
      <c r="A144" s="30">
        <v>1696</v>
      </c>
      <c r="B144" s="30">
        <v>1656</v>
      </c>
      <c r="C144" s="30">
        <v>1130</v>
      </c>
      <c r="D144" s="30">
        <v>1130</v>
      </c>
      <c r="E144" s="30" t="s">
        <v>151</v>
      </c>
      <c r="F144" s="30" t="s">
        <v>176</v>
      </c>
      <c r="G144" s="31">
        <v>1.6023799999999999</v>
      </c>
      <c r="H144" s="30" t="s">
        <v>170</v>
      </c>
      <c r="I144" s="30" t="s">
        <v>171</v>
      </c>
      <c r="J144" s="30">
        <v>2</v>
      </c>
      <c r="K144" s="30">
        <v>10</v>
      </c>
      <c r="L144" s="30" t="s">
        <v>172</v>
      </c>
      <c r="M144" s="30" t="s">
        <v>187</v>
      </c>
      <c r="N144" s="30" t="s">
        <v>174</v>
      </c>
      <c r="O144" s="32">
        <v>0.48648799999999998</v>
      </c>
      <c r="P144" s="32">
        <v>0.84899999999999998</v>
      </c>
      <c r="Q144" s="32">
        <f t="shared" si="2"/>
        <v>0.11771033485744001</v>
      </c>
    </row>
    <row r="145" spans="1:17" x14ac:dyDescent="0.25">
      <c r="A145" s="30">
        <v>1697</v>
      </c>
      <c r="B145" s="30">
        <v>1657</v>
      </c>
      <c r="C145" s="30">
        <v>1130</v>
      </c>
      <c r="D145" s="30">
        <v>1130</v>
      </c>
      <c r="E145" s="30" t="s">
        <v>151</v>
      </c>
      <c r="F145" s="30" t="s">
        <v>176</v>
      </c>
      <c r="G145" s="31">
        <v>9.9030100000000001</v>
      </c>
      <c r="H145" s="30" t="s">
        <v>170</v>
      </c>
      <c r="I145" s="30" t="s">
        <v>171</v>
      </c>
      <c r="J145" s="30">
        <v>2</v>
      </c>
      <c r="K145" s="30">
        <v>10</v>
      </c>
      <c r="L145" s="30" t="s">
        <v>172</v>
      </c>
      <c r="M145" s="30" t="s">
        <v>187</v>
      </c>
      <c r="N145" s="30" t="s">
        <v>174</v>
      </c>
      <c r="O145" s="32">
        <v>0.48648799999999998</v>
      </c>
      <c r="P145" s="32">
        <v>0.84899999999999998</v>
      </c>
      <c r="Q145" s="32">
        <f t="shared" si="2"/>
        <v>0.72747202486088014</v>
      </c>
    </row>
    <row r="146" spans="1:17" x14ac:dyDescent="0.25">
      <c r="A146" s="30">
        <v>1698</v>
      </c>
      <c r="B146" s="30">
        <v>1658</v>
      </c>
      <c r="C146" s="30">
        <v>1130</v>
      </c>
      <c r="D146" s="30">
        <v>1130</v>
      </c>
      <c r="E146" s="30" t="s">
        <v>151</v>
      </c>
      <c r="F146" s="30" t="s">
        <v>176</v>
      </c>
      <c r="G146" s="31">
        <v>19.587399999999999</v>
      </c>
      <c r="H146" s="30" t="s">
        <v>170</v>
      </c>
      <c r="I146" s="30" t="s">
        <v>171</v>
      </c>
      <c r="J146" s="30">
        <v>2</v>
      </c>
      <c r="K146" s="30">
        <v>10</v>
      </c>
      <c r="L146" s="30" t="s">
        <v>172</v>
      </c>
      <c r="M146" s="30" t="s">
        <v>187</v>
      </c>
      <c r="N146" s="30" t="s">
        <v>174</v>
      </c>
      <c r="O146" s="32">
        <v>0.48648799999999998</v>
      </c>
      <c r="P146" s="32">
        <v>0.84899999999999998</v>
      </c>
      <c r="Q146" s="32">
        <f t="shared" si="2"/>
        <v>1.4388842927312002</v>
      </c>
    </row>
    <row r="147" spans="1:17" x14ac:dyDescent="0.25">
      <c r="A147" s="30">
        <v>1699</v>
      </c>
      <c r="B147" s="30">
        <v>1659</v>
      </c>
      <c r="C147" s="30">
        <v>1130</v>
      </c>
      <c r="D147" s="30">
        <v>1130</v>
      </c>
      <c r="E147" s="30" t="s">
        <v>151</v>
      </c>
      <c r="F147" s="30" t="s">
        <v>176</v>
      </c>
      <c r="G147" s="31">
        <v>14.726599999999999</v>
      </c>
      <c r="H147" s="30" t="s">
        <v>170</v>
      </c>
      <c r="I147" s="30" t="s">
        <v>171</v>
      </c>
      <c r="J147" s="30">
        <v>2</v>
      </c>
      <c r="K147" s="30">
        <v>10</v>
      </c>
      <c r="L147" s="30" t="s">
        <v>172</v>
      </c>
      <c r="M147" s="30" t="s">
        <v>187</v>
      </c>
      <c r="N147" s="30" t="s">
        <v>174</v>
      </c>
      <c r="O147" s="32">
        <v>0.48648799999999998</v>
      </c>
      <c r="P147" s="32">
        <v>0.84899999999999998</v>
      </c>
      <c r="Q147" s="32">
        <f t="shared" si="2"/>
        <v>1.0818114413008</v>
      </c>
    </row>
    <row r="148" spans="1:17" x14ac:dyDescent="0.25">
      <c r="A148" s="30">
        <v>1700</v>
      </c>
      <c r="B148" s="30">
        <v>1660</v>
      </c>
      <c r="C148" s="30">
        <v>1130</v>
      </c>
      <c r="D148" s="30">
        <v>1130</v>
      </c>
      <c r="E148" s="30" t="s">
        <v>151</v>
      </c>
      <c r="F148" s="30" t="s">
        <v>176</v>
      </c>
      <c r="G148" s="31">
        <v>34.606200000000001</v>
      </c>
      <c r="H148" s="30" t="s">
        <v>170</v>
      </c>
      <c r="I148" s="30" t="s">
        <v>171</v>
      </c>
      <c r="J148" s="30">
        <v>2</v>
      </c>
      <c r="K148" s="30">
        <v>10</v>
      </c>
      <c r="L148" s="30" t="s">
        <v>172</v>
      </c>
      <c r="M148" s="30" t="s">
        <v>187</v>
      </c>
      <c r="N148" s="30" t="s">
        <v>174</v>
      </c>
      <c r="O148" s="32">
        <v>0.48648799999999998</v>
      </c>
      <c r="P148" s="32">
        <v>0.84899999999999998</v>
      </c>
      <c r="Q148" s="32">
        <f t="shared" si="2"/>
        <v>2.5421606548656004</v>
      </c>
    </row>
    <row r="149" spans="1:17" x14ac:dyDescent="0.25">
      <c r="A149" s="30">
        <v>1701</v>
      </c>
      <c r="B149" s="30">
        <v>1661</v>
      </c>
      <c r="C149" s="30">
        <v>1130</v>
      </c>
      <c r="D149" s="30">
        <v>1130</v>
      </c>
      <c r="E149" s="30" t="s">
        <v>151</v>
      </c>
      <c r="F149" s="30" t="s">
        <v>176</v>
      </c>
      <c r="G149" s="31">
        <v>2.3961E-2</v>
      </c>
      <c r="H149" s="30" t="s">
        <v>170</v>
      </c>
      <c r="I149" s="30" t="s">
        <v>171</v>
      </c>
      <c r="J149" s="30">
        <v>2</v>
      </c>
      <c r="K149" s="30">
        <v>10</v>
      </c>
      <c r="L149" s="30" t="s">
        <v>172</v>
      </c>
      <c r="M149" s="30" t="s">
        <v>187</v>
      </c>
      <c r="N149" s="30" t="s">
        <v>174</v>
      </c>
      <c r="O149" s="32">
        <v>0.48648799999999998</v>
      </c>
      <c r="P149" s="32">
        <v>0.84899999999999998</v>
      </c>
      <c r="Q149" s="32">
        <f t="shared" si="2"/>
        <v>1.7601675841680002E-3</v>
      </c>
    </row>
    <row r="150" spans="1:17" x14ac:dyDescent="0.25">
      <c r="A150" s="30">
        <v>1708</v>
      </c>
      <c r="B150" s="30">
        <v>1668</v>
      </c>
      <c r="C150" s="30">
        <v>1130</v>
      </c>
      <c r="D150" s="30">
        <v>1130</v>
      </c>
      <c r="E150" s="30" t="s">
        <v>151</v>
      </c>
      <c r="F150" s="30" t="s">
        <v>186</v>
      </c>
      <c r="G150" s="31">
        <v>3.4298099999999998</v>
      </c>
      <c r="H150" s="30" t="s">
        <v>170</v>
      </c>
      <c r="I150" s="30" t="s">
        <v>171</v>
      </c>
      <c r="J150" s="30">
        <v>2</v>
      </c>
      <c r="K150" s="30">
        <v>10</v>
      </c>
      <c r="L150" s="30" t="s">
        <v>172</v>
      </c>
      <c r="M150" s="30" t="s">
        <v>187</v>
      </c>
      <c r="N150" s="30" t="s">
        <v>174</v>
      </c>
      <c r="O150" s="32">
        <v>0.48648799999999998</v>
      </c>
      <c r="P150" s="32">
        <v>0.84899999999999998</v>
      </c>
      <c r="Q150" s="32">
        <f t="shared" si="2"/>
        <v>0.25195277249928</v>
      </c>
    </row>
    <row r="151" spans="1:17" x14ac:dyDescent="0.25">
      <c r="A151" s="30">
        <v>1718</v>
      </c>
      <c r="B151" s="30">
        <v>1678</v>
      </c>
      <c r="C151" s="30">
        <v>1130</v>
      </c>
      <c r="D151" s="30">
        <v>1130</v>
      </c>
      <c r="E151" s="30" t="s">
        <v>151</v>
      </c>
      <c r="F151" s="30" t="s">
        <v>175</v>
      </c>
      <c r="G151" s="31">
        <v>1.31298</v>
      </c>
      <c r="H151" s="30" t="s">
        <v>170</v>
      </c>
      <c r="I151" s="30" t="s">
        <v>171</v>
      </c>
      <c r="J151" s="30">
        <v>2</v>
      </c>
      <c r="K151" s="30">
        <v>10</v>
      </c>
      <c r="L151" s="30" t="s">
        <v>172</v>
      </c>
      <c r="M151" s="30" t="s">
        <v>187</v>
      </c>
      <c r="N151" s="30" t="s">
        <v>174</v>
      </c>
      <c r="O151" s="32">
        <v>0.48648799999999998</v>
      </c>
      <c r="P151" s="32">
        <v>0.84899999999999998</v>
      </c>
      <c r="Q151" s="32">
        <f t="shared" si="2"/>
        <v>9.6451101150240012E-2</v>
      </c>
    </row>
    <row r="152" spans="1:17" x14ac:dyDescent="0.25">
      <c r="A152" s="30">
        <v>1725</v>
      </c>
      <c r="B152" s="30">
        <v>1685</v>
      </c>
      <c r="C152" s="30">
        <v>1130</v>
      </c>
      <c r="D152" s="30">
        <v>1130</v>
      </c>
      <c r="E152" s="30" t="s">
        <v>151</v>
      </c>
      <c r="F152" s="30" t="s">
        <v>181</v>
      </c>
      <c r="G152" s="31">
        <v>11.0322</v>
      </c>
      <c r="H152" s="30" t="s">
        <v>170</v>
      </c>
      <c r="I152" s="30" t="s">
        <v>171</v>
      </c>
      <c r="J152" s="30">
        <v>2</v>
      </c>
      <c r="K152" s="30">
        <v>10</v>
      </c>
      <c r="L152" s="30" t="s">
        <v>172</v>
      </c>
      <c r="M152" s="30" t="s">
        <v>187</v>
      </c>
      <c r="N152" s="30" t="s">
        <v>174</v>
      </c>
      <c r="O152" s="32">
        <v>0.48648799999999998</v>
      </c>
      <c r="P152" s="32">
        <v>0.84899999999999998</v>
      </c>
      <c r="Q152" s="32">
        <f t="shared" si="2"/>
        <v>0.81042196995360005</v>
      </c>
    </row>
    <row r="153" spans="1:17" x14ac:dyDescent="0.25">
      <c r="A153" s="30">
        <v>1726</v>
      </c>
      <c r="B153" s="30">
        <v>1686</v>
      </c>
      <c r="C153" s="30">
        <v>1130</v>
      </c>
      <c r="D153" s="30">
        <v>1130</v>
      </c>
      <c r="E153" s="30" t="s">
        <v>151</v>
      </c>
      <c r="F153" s="30" t="s">
        <v>181</v>
      </c>
      <c r="G153" s="31">
        <v>2.0815800000000002</v>
      </c>
      <c r="H153" s="30" t="s">
        <v>170</v>
      </c>
      <c r="I153" s="30" t="s">
        <v>171</v>
      </c>
      <c r="J153" s="30">
        <v>2</v>
      </c>
      <c r="K153" s="30">
        <v>10</v>
      </c>
      <c r="L153" s="30" t="s">
        <v>172</v>
      </c>
      <c r="M153" s="30" t="s">
        <v>187</v>
      </c>
      <c r="N153" s="30" t="s">
        <v>174</v>
      </c>
      <c r="O153" s="32">
        <v>0.48648799999999998</v>
      </c>
      <c r="P153" s="32">
        <v>0.84899999999999998</v>
      </c>
      <c r="Q153" s="32">
        <f t="shared" si="2"/>
        <v>0.15291221734704002</v>
      </c>
    </row>
    <row r="154" spans="1:17" x14ac:dyDescent="0.25">
      <c r="A154" s="30">
        <v>1727</v>
      </c>
      <c r="B154" s="30">
        <v>1687</v>
      </c>
      <c r="C154" s="30">
        <v>1130</v>
      </c>
      <c r="D154" s="30">
        <v>1130</v>
      </c>
      <c r="E154" s="30" t="s">
        <v>151</v>
      </c>
      <c r="F154" s="30" t="s">
        <v>182</v>
      </c>
      <c r="G154" s="31">
        <v>103.208</v>
      </c>
      <c r="H154" s="30" t="s">
        <v>170</v>
      </c>
      <c r="I154" s="30" t="s">
        <v>171</v>
      </c>
      <c r="J154" s="30">
        <v>2</v>
      </c>
      <c r="K154" s="30">
        <v>10</v>
      </c>
      <c r="L154" s="30" t="s">
        <v>172</v>
      </c>
      <c r="M154" s="30" t="s">
        <v>187</v>
      </c>
      <c r="N154" s="30" t="s">
        <v>174</v>
      </c>
      <c r="O154" s="32">
        <v>0.48648799999999998</v>
      </c>
      <c r="P154" s="32">
        <v>0.84899999999999998</v>
      </c>
      <c r="Q154" s="32">
        <f t="shared" si="2"/>
        <v>7.5816274791040001</v>
      </c>
    </row>
    <row r="155" spans="1:17" x14ac:dyDescent="0.25">
      <c r="A155" s="30">
        <v>1728</v>
      </c>
      <c r="B155" s="30">
        <v>1688</v>
      </c>
      <c r="C155" s="30">
        <v>1130</v>
      </c>
      <c r="D155" s="30">
        <v>1130</v>
      </c>
      <c r="E155" s="30" t="s">
        <v>151</v>
      </c>
      <c r="F155" s="30" t="s">
        <v>182</v>
      </c>
      <c r="G155" s="31">
        <v>23.7912</v>
      </c>
      <c r="H155" s="30" t="s">
        <v>170</v>
      </c>
      <c r="I155" s="30" t="s">
        <v>171</v>
      </c>
      <c r="J155" s="30">
        <v>2</v>
      </c>
      <c r="K155" s="30">
        <v>10</v>
      </c>
      <c r="L155" s="30" t="s">
        <v>172</v>
      </c>
      <c r="M155" s="30" t="s">
        <v>187</v>
      </c>
      <c r="N155" s="30" t="s">
        <v>174</v>
      </c>
      <c r="O155" s="32">
        <v>0.48648799999999998</v>
      </c>
      <c r="P155" s="32">
        <v>0.84899999999999998</v>
      </c>
      <c r="Q155" s="32">
        <f t="shared" si="2"/>
        <v>1.7476941291456003</v>
      </c>
    </row>
    <row r="156" spans="1:17" x14ac:dyDescent="0.25">
      <c r="A156" s="30">
        <v>1729</v>
      </c>
      <c r="B156" s="30">
        <v>1689</v>
      </c>
      <c r="C156" s="30">
        <v>1130</v>
      </c>
      <c r="D156" s="30">
        <v>1130</v>
      </c>
      <c r="E156" s="30" t="s">
        <v>151</v>
      </c>
      <c r="F156" s="30" t="s">
        <v>183</v>
      </c>
      <c r="G156" s="31">
        <v>6.5594099999999997</v>
      </c>
      <c r="H156" s="30" t="s">
        <v>170</v>
      </c>
      <c r="I156" s="30" t="s">
        <v>171</v>
      </c>
      <c r="J156" s="30">
        <v>2</v>
      </c>
      <c r="K156" s="30">
        <v>10</v>
      </c>
      <c r="L156" s="30" t="s">
        <v>172</v>
      </c>
      <c r="M156" s="30" t="s">
        <v>187</v>
      </c>
      <c r="N156" s="30" t="s">
        <v>174</v>
      </c>
      <c r="O156" s="32">
        <v>0.48648799999999998</v>
      </c>
      <c r="P156" s="32">
        <v>0.84899999999999998</v>
      </c>
      <c r="Q156" s="32">
        <f t="shared" si="2"/>
        <v>0.48185221206408002</v>
      </c>
    </row>
    <row r="157" spans="1:17" x14ac:dyDescent="0.25">
      <c r="A157" s="30">
        <v>673</v>
      </c>
      <c r="B157" s="30">
        <v>2053</v>
      </c>
      <c r="C157" s="30">
        <v>1180</v>
      </c>
      <c r="D157" s="30">
        <v>1180</v>
      </c>
      <c r="E157" s="30" t="s">
        <v>151</v>
      </c>
      <c r="F157" s="30" t="s">
        <v>176</v>
      </c>
      <c r="G157" s="31">
        <v>16.218699999999998</v>
      </c>
      <c r="H157" s="30" t="s">
        <v>170</v>
      </c>
      <c r="I157" s="30" t="s">
        <v>171</v>
      </c>
      <c r="J157" s="30">
        <v>2</v>
      </c>
      <c r="K157" s="30">
        <v>10</v>
      </c>
      <c r="L157" s="30" t="s">
        <v>172</v>
      </c>
      <c r="M157" s="30" t="s">
        <v>177</v>
      </c>
      <c r="N157" s="30" t="s">
        <v>174</v>
      </c>
      <c r="O157" s="32">
        <v>0.48648799999999998</v>
      </c>
      <c r="P157" s="32">
        <v>0.84899999999999998</v>
      </c>
      <c r="Q157" s="32">
        <f t="shared" si="2"/>
        <v>1.1914206417655999</v>
      </c>
    </row>
    <row r="158" spans="1:17" x14ac:dyDescent="0.25">
      <c r="A158" s="30">
        <v>674</v>
      </c>
      <c r="B158" s="30">
        <v>2054</v>
      </c>
      <c r="C158" s="30">
        <v>1180</v>
      </c>
      <c r="D158" s="30">
        <v>1180</v>
      </c>
      <c r="E158" s="30" t="s">
        <v>151</v>
      </c>
      <c r="F158" s="30" t="s">
        <v>176</v>
      </c>
      <c r="G158" s="31">
        <v>3.2209699999999999</v>
      </c>
      <c r="H158" s="30" t="s">
        <v>170</v>
      </c>
      <c r="I158" s="30" t="s">
        <v>171</v>
      </c>
      <c r="J158" s="30">
        <v>2</v>
      </c>
      <c r="K158" s="30">
        <v>10</v>
      </c>
      <c r="L158" s="30" t="s">
        <v>172</v>
      </c>
      <c r="M158" s="30" t="s">
        <v>177</v>
      </c>
      <c r="N158" s="30" t="s">
        <v>174</v>
      </c>
      <c r="O158" s="32">
        <v>0.48648799999999998</v>
      </c>
      <c r="P158" s="32">
        <v>0.84899999999999998</v>
      </c>
      <c r="Q158" s="32">
        <f t="shared" si="2"/>
        <v>0.23661145125736002</v>
      </c>
    </row>
    <row r="159" spans="1:17" x14ac:dyDescent="0.25">
      <c r="A159" s="30">
        <v>675</v>
      </c>
      <c r="B159" s="30">
        <v>2055</v>
      </c>
      <c r="C159" s="30">
        <v>1180</v>
      </c>
      <c r="D159" s="30">
        <v>1180</v>
      </c>
      <c r="E159" s="30" t="s">
        <v>151</v>
      </c>
      <c r="F159" s="30" t="s">
        <v>176</v>
      </c>
      <c r="G159" s="31">
        <v>17.2546</v>
      </c>
      <c r="H159" s="30" t="s">
        <v>170</v>
      </c>
      <c r="I159" s="30" t="s">
        <v>171</v>
      </c>
      <c r="J159" s="30">
        <v>2</v>
      </c>
      <c r="K159" s="30">
        <v>10</v>
      </c>
      <c r="L159" s="30" t="s">
        <v>172</v>
      </c>
      <c r="M159" s="30" t="s">
        <v>177</v>
      </c>
      <c r="N159" s="30" t="s">
        <v>174</v>
      </c>
      <c r="O159" s="32">
        <v>0.48648799999999998</v>
      </c>
      <c r="P159" s="32">
        <v>0.84899999999999998</v>
      </c>
      <c r="Q159" s="32">
        <f t="shared" si="2"/>
        <v>1.2675175325648003</v>
      </c>
    </row>
    <row r="160" spans="1:17" x14ac:dyDescent="0.25">
      <c r="A160" s="30">
        <v>676</v>
      </c>
      <c r="B160" s="30">
        <v>2056</v>
      </c>
      <c r="C160" s="30">
        <v>1180</v>
      </c>
      <c r="D160" s="30">
        <v>1180</v>
      </c>
      <c r="E160" s="30" t="s">
        <v>151</v>
      </c>
      <c r="F160" s="30" t="s">
        <v>176</v>
      </c>
      <c r="G160" s="31">
        <v>2.5925799999999999</v>
      </c>
      <c r="H160" s="30" t="s">
        <v>170</v>
      </c>
      <c r="I160" s="30" t="s">
        <v>171</v>
      </c>
      <c r="J160" s="30">
        <v>2</v>
      </c>
      <c r="K160" s="30">
        <v>10</v>
      </c>
      <c r="L160" s="30" t="s">
        <v>172</v>
      </c>
      <c r="M160" s="30" t="s">
        <v>177</v>
      </c>
      <c r="N160" s="30" t="s">
        <v>174</v>
      </c>
      <c r="O160" s="32">
        <v>0.48648799999999998</v>
      </c>
      <c r="P160" s="32">
        <v>0.84899999999999998</v>
      </c>
      <c r="Q160" s="32">
        <f t="shared" si="2"/>
        <v>0.19045011791504002</v>
      </c>
    </row>
    <row r="161" spans="1:17" x14ac:dyDescent="0.25">
      <c r="A161" s="30">
        <v>677</v>
      </c>
      <c r="B161" s="30">
        <v>2057</v>
      </c>
      <c r="C161" s="30">
        <v>1180</v>
      </c>
      <c r="D161" s="30">
        <v>1180</v>
      </c>
      <c r="E161" s="30" t="s">
        <v>151</v>
      </c>
      <c r="F161" s="30" t="s">
        <v>176</v>
      </c>
      <c r="G161" s="31">
        <v>6.1317000000000004</v>
      </c>
      <c r="H161" s="30" t="s">
        <v>170</v>
      </c>
      <c r="I161" s="30" t="s">
        <v>171</v>
      </c>
      <c r="J161" s="30">
        <v>2</v>
      </c>
      <c r="K161" s="30">
        <v>10</v>
      </c>
      <c r="L161" s="30" t="s">
        <v>172</v>
      </c>
      <c r="M161" s="30" t="s">
        <v>177</v>
      </c>
      <c r="N161" s="30" t="s">
        <v>174</v>
      </c>
      <c r="O161" s="32">
        <v>0.48648799999999998</v>
      </c>
      <c r="P161" s="32">
        <v>0.84899999999999998</v>
      </c>
      <c r="Q161" s="32">
        <f t="shared" si="2"/>
        <v>0.4504327689096001</v>
      </c>
    </row>
    <row r="162" spans="1:17" x14ac:dyDescent="0.25">
      <c r="A162" s="30">
        <v>678</v>
      </c>
      <c r="B162" s="30">
        <v>2058</v>
      </c>
      <c r="C162" s="30">
        <v>1180</v>
      </c>
      <c r="D162" s="30">
        <v>1180</v>
      </c>
      <c r="E162" s="30" t="s">
        <v>151</v>
      </c>
      <c r="F162" s="30" t="s">
        <v>176</v>
      </c>
      <c r="G162" s="31">
        <v>11.722300000000001</v>
      </c>
      <c r="H162" s="30" t="s">
        <v>170</v>
      </c>
      <c r="I162" s="30" t="s">
        <v>171</v>
      </c>
      <c r="J162" s="30">
        <v>2</v>
      </c>
      <c r="K162" s="30">
        <v>10</v>
      </c>
      <c r="L162" s="30" t="s">
        <v>172</v>
      </c>
      <c r="M162" s="30" t="s">
        <v>177</v>
      </c>
      <c r="N162" s="30" t="s">
        <v>174</v>
      </c>
      <c r="O162" s="32">
        <v>0.48648799999999998</v>
      </c>
      <c r="P162" s="32">
        <v>0.84899999999999998</v>
      </c>
      <c r="Q162" s="32">
        <f t="shared" si="2"/>
        <v>0.86111650064240008</v>
      </c>
    </row>
    <row r="163" spans="1:17" x14ac:dyDescent="0.25">
      <c r="A163" s="30">
        <v>679</v>
      </c>
      <c r="B163" s="30">
        <v>2059</v>
      </c>
      <c r="C163" s="30">
        <v>1180</v>
      </c>
      <c r="D163" s="30">
        <v>1180</v>
      </c>
      <c r="E163" s="30" t="s">
        <v>151</v>
      </c>
      <c r="F163" s="30" t="s">
        <v>176</v>
      </c>
      <c r="G163" s="31">
        <v>18.447399999999998</v>
      </c>
      <c r="H163" s="30" t="s">
        <v>170</v>
      </c>
      <c r="I163" s="30" t="s">
        <v>171</v>
      </c>
      <c r="J163" s="30">
        <v>2</v>
      </c>
      <c r="K163" s="30">
        <v>10</v>
      </c>
      <c r="L163" s="30" t="s">
        <v>172</v>
      </c>
      <c r="M163" s="30" t="s">
        <v>177</v>
      </c>
      <c r="N163" s="30" t="s">
        <v>174</v>
      </c>
      <c r="O163" s="32">
        <v>0.48648799999999998</v>
      </c>
      <c r="P163" s="32">
        <v>0.84899999999999998</v>
      </c>
      <c r="Q163" s="32">
        <f t="shared" si="2"/>
        <v>1.3551402484112001</v>
      </c>
    </row>
    <row r="164" spans="1:17" x14ac:dyDescent="0.25">
      <c r="A164" s="30">
        <v>680</v>
      </c>
      <c r="B164" s="30">
        <v>2060</v>
      </c>
      <c r="C164" s="30">
        <v>1180</v>
      </c>
      <c r="D164" s="30">
        <v>1180</v>
      </c>
      <c r="E164" s="30" t="s">
        <v>151</v>
      </c>
      <c r="F164" s="30" t="s">
        <v>176</v>
      </c>
      <c r="G164" s="31">
        <v>27.6797</v>
      </c>
      <c r="H164" s="30" t="s">
        <v>170</v>
      </c>
      <c r="I164" s="30" t="s">
        <v>171</v>
      </c>
      <c r="J164" s="30">
        <v>2</v>
      </c>
      <c r="K164" s="30">
        <v>10</v>
      </c>
      <c r="L164" s="30" t="s">
        <v>172</v>
      </c>
      <c r="M164" s="30" t="s">
        <v>177</v>
      </c>
      <c r="N164" s="30" t="s">
        <v>174</v>
      </c>
      <c r="O164" s="32">
        <v>0.48648799999999998</v>
      </c>
      <c r="P164" s="32">
        <v>0.84899999999999998</v>
      </c>
      <c r="Q164" s="32">
        <f t="shared" si="2"/>
        <v>2.0333421259336002</v>
      </c>
    </row>
    <row r="165" spans="1:17" x14ac:dyDescent="0.25">
      <c r="A165" s="30">
        <v>681</v>
      </c>
      <c r="B165" s="30">
        <v>2061</v>
      </c>
      <c r="C165" s="30">
        <v>1180</v>
      </c>
      <c r="D165" s="30">
        <v>1180</v>
      </c>
      <c r="E165" s="30" t="s">
        <v>151</v>
      </c>
      <c r="F165" s="30" t="s">
        <v>176</v>
      </c>
      <c r="G165" s="31">
        <v>129.476</v>
      </c>
      <c r="H165" s="30" t="s">
        <v>170</v>
      </c>
      <c r="I165" s="30" t="s">
        <v>171</v>
      </c>
      <c r="J165" s="30">
        <v>2</v>
      </c>
      <c r="K165" s="30">
        <v>10</v>
      </c>
      <c r="L165" s="30" t="s">
        <v>172</v>
      </c>
      <c r="M165" s="30" t="s">
        <v>177</v>
      </c>
      <c r="N165" s="30" t="s">
        <v>174</v>
      </c>
      <c r="O165" s="32">
        <v>0.48648799999999998</v>
      </c>
      <c r="P165" s="32">
        <v>0.84899999999999998</v>
      </c>
      <c r="Q165" s="32">
        <f t="shared" si="2"/>
        <v>9.5112665634880003</v>
      </c>
    </row>
    <row r="166" spans="1:17" x14ac:dyDescent="0.25">
      <c r="A166" s="30">
        <v>682</v>
      </c>
      <c r="B166" s="30">
        <v>2062</v>
      </c>
      <c r="C166" s="30">
        <v>1180</v>
      </c>
      <c r="D166" s="30">
        <v>1180</v>
      </c>
      <c r="E166" s="30" t="s">
        <v>151</v>
      </c>
      <c r="F166" s="30" t="s">
        <v>176</v>
      </c>
      <c r="G166" s="31">
        <v>15.083399999999999</v>
      </c>
      <c r="H166" s="30" t="s">
        <v>170</v>
      </c>
      <c r="I166" s="30" t="s">
        <v>171</v>
      </c>
      <c r="J166" s="30">
        <v>2</v>
      </c>
      <c r="K166" s="30">
        <v>10</v>
      </c>
      <c r="L166" s="30" t="s">
        <v>172</v>
      </c>
      <c r="M166" s="30" t="s">
        <v>177</v>
      </c>
      <c r="N166" s="30" t="s">
        <v>174</v>
      </c>
      <c r="O166" s="32">
        <v>0.48648799999999998</v>
      </c>
      <c r="P166" s="32">
        <v>0.84899999999999998</v>
      </c>
      <c r="Q166" s="32">
        <f t="shared" si="2"/>
        <v>1.1080218579792001</v>
      </c>
    </row>
    <row r="167" spans="1:17" x14ac:dyDescent="0.25">
      <c r="A167" s="30">
        <v>2008</v>
      </c>
      <c r="B167" s="30">
        <v>1979</v>
      </c>
      <c r="C167" s="30">
        <v>1180</v>
      </c>
      <c r="D167" s="30">
        <v>1180</v>
      </c>
      <c r="E167" s="30" t="s">
        <v>151</v>
      </c>
      <c r="F167" s="30" t="s">
        <v>169</v>
      </c>
      <c r="G167" s="31">
        <v>5.39344</v>
      </c>
      <c r="H167" s="30" t="s">
        <v>170</v>
      </c>
      <c r="I167" s="30" t="s">
        <v>171</v>
      </c>
      <c r="J167" s="30">
        <v>2</v>
      </c>
      <c r="K167" s="30">
        <v>10</v>
      </c>
      <c r="L167" s="30" t="s">
        <v>172</v>
      </c>
      <c r="M167" s="30" t="s">
        <v>177</v>
      </c>
      <c r="N167" s="30" t="s">
        <v>174</v>
      </c>
      <c r="O167" s="32">
        <v>0.48648799999999998</v>
      </c>
      <c r="P167" s="32">
        <v>0.84899999999999998</v>
      </c>
      <c r="Q167" s="32">
        <f t="shared" si="2"/>
        <v>0.39620041964672009</v>
      </c>
    </row>
    <row r="168" spans="1:17" x14ac:dyDescent="0.25">
      <c r="A168" s="30">
        <v>2009</v>
      </c>
      <c r="B168" s="30">
        <v>1980</v>
      </c>
      <c r="C168" s="30">
        <v>1180</v>
      </c>
      <c r="D168" s="30">
        <v>1180</v>
      </c>
      <c r="E168" s="30" t="s">
        <v>151</v>
      </c>
      <c r="F168" s="30" t="s">
        <v>169</v>
      </c>
      <c r="G168" s="31">
        <v>0.56804699999999997</v>
      </c>
      <c r="H168" s="30" t="s">
        <v>170</v>
      </c>
      <c r="I168" s="30" t="s">
        <v>171</v>
      </c>
      <c r="J168" s="30">
        <v>2</v>
      </c>
      <c r="K168" s="30">
        <v>10</v>
      </c>
      <c r="L168" s="30" t="s">
        <v>172</v>
      </c>
      <c r="M168" s="30" t="s">
        <v>177</v>
      </c>
      <c r="N168" s="30" t="s">
        <v>174</v>
      </c>
      <c r="O168" s="32">
        <v>0.48648799999999998</v>
      </c>
      <c r="P168" s="32">
        <v>0.84899999999999998</v>
      </c>
      <c r="Q168" s="32">
        <f t="shared" si="2"/>
        <v>4.1728555389336001E-2</v>
      </c>
    </row>
    <row r="169" spans="1:17" x14ac:dyDescent="0.25">
      <c r="A169" s="30">
        <v>2010</v>
      </c>
      <c r="B169" s="30">
        <v>1981</v>
      </c>
      <c r="C169" s="30">
        <v>1180</v>
      </c>
      <c r="D169" s="30">
        <v>1180</v>
      </c>
      <c r="E169" s="30" t="s">
        <v>151</v>
      </c>
      <c r="F169" s="30" t="s">
        <v>169</v>
      </c>
      <c r="G169" s="31">
        <v>3.9943399999999998</v>
      </c>
      <c r="H169" s="30" t="s">
        <v>170</v>
      </c>
      <c r="I169" s="30" t="s">
        <v>171</v>
      </c>
      <c r="J169" s="30">
        <v>2</v>
      </c>
      <c r="K169" s="30">
        <v>10</v>
      </c>
      <c r="L169" s="30" t="s">
        <v>172</v>
      </c>
      <c r="M169" s="30" t="s">
        <v>177</v>
      </c>
      <c r="N169" s="30" t="s">
        <v>174</v>
      </c>
      <c r="O169" s="32">
        <v>0.48648799999999998</v>
      </c>
      <c r="P169" s="32">
        <v>0.84899999999999998</v>
      </c>
      <c r="Q169" s="32">
        <f t="shared" si="2"/>
        <v>0.29342297016592001</v>
      </c>
    </row>
    <row r="170" spans="1:17" x14ac:dyDescent="0.25">
      <c r="A170" s="30">
        <v>2011</v>
      </c>
      <c r="B170" s="30">
        <v>1982</v>
      </c>
      <c r="C170" s="30">
        <v>1180</v>
      </c>
      <c r="D170" s="30">
        <v>1180</v>
      </c>
      <c r="E170" s="30" t="s">
        <v>151</v>
      </c>
      <c r="F170" s="30" t="s">
        <v>169</v>
      </c>
      <c r="G170" s="31">
        <v>3.62653E-4</v>
      </c>
      <c r="H170" s="30" t="s">
        <v>170</v>
      </c>
      <c r="I170" s="30" t="s">
        <v>171</v>
      </c>
      <c r="J170" s="30">
        <v>2</v>
      </c>
      <c r="K170" s="30">
        <v>10</v>
      </c>
      <c r="L170" s="30" t="s">
        <v>172</v>
      </c>
      <c r="M170" s="30" t="s">
        <v>177</v>
      </c>
      <c r="N170" s="30" t="s">
        <v>174</v>
      </c>
      <c r="O170" s="32">
        <v>0.48648799999999998</v>
      </c>
      <c r="P170" s="32">
        <v>0.84899999999999998</v>
      </c>
      <c r="Q170" s="32">
        <f t="shared" si="2"/>
        <v>2.6640376232264001E-5</v>
      </c>
    </row>
    <row r="171" spans="1:17" x14ac:dyDescent="0.25">
      <c r="A171" s="30">
        <v>2012</v>
      </c>
      <c r="B171" s="30">
        <v>1983</v>
      </c>
      <c r="C171" s="30">
        <v>1180</v>
      </c>
      <c r="D171" s="30">
        <v>1180</v>
      </c>
      <c r="E171" s="30" t="s">
        <v>151</v>
      </c>
      <c r="F171" s="30" t="s">
        <v>169</v>
      </c>
      <c r="G171" s="31">
        <v>0.95077599999999995</v>
      </c>
      <c r="H171" s="30" t="s">
        <v>170</v>
      </c>
      <c r="I171" s="30" t="s">
        <v>171</v>
      </c>
      <c r="J171" s="30">
        <v>2</v>
      </c>
      <c r="K171" s="30">
        <v>10</v>
      </c>
      <c r="L171" s="30" t="s">
        <v>172</v>
      </c>
      <c r="M171" s="30" t="s">
        <v>177</v>
      </c>
      <c r="N171" s="30" t="s">
        <v>174</v>
      </c>
      <c r="O171" s="32">
        <v>0.48648799999999998</v>
      </c>
      <c r="P171" s="32">
        <v>0.84899999999999998</v>
      </c>
      <c r="Q171" s="32">
        <f t="shared" si="2"/>
        <v>6.9843708317888012E-2</v>
      </c>
    </row>
    <row r="172" spans="1:17" x14ac:dyDescent="0.25">
      <c r="A172" s="30">
        <v>2013</v>
      </c>
      <c r="B172" s="30">
        <v>1984</v>
      </c>
      <c r="C172" s="30">
        <v>1180</v>
      </c>
      <c r="D172" s="30">
        <v>1180</v>
      </c>
      <c r="E172" s="30" t="s">
        <v>151</v>
      </c>
      <c r="F172" s="30" t="s">
        <v>169</v>
      </c>
      <c r="G172" s="31">
        <v>0.26479599999999998</v>
      </c>
      <c r="H172" s="30" t="s">
        <v>170</v>
      </c>
      <c r="I172" s="30" t="s">
        <v>171</v>
      </c>
      <c r="J172" s="30">
        <v>2</v>
      </c>
      <c r="K172" s="30">
        <v>10</v>
      </c>
      <c r="L172" s="30" t="s">
        <v>172</v>
      </c>
      <c r="M172" s="30" t="s">
        <v>177</v>
      </c>
      <c r="N172" s="30" t="s">
        <v>174</v>
      </c>
      <c r="O172" s="32">
        <v>0.48648799999999998</v>
      </c>
      <c r="P172" s="32">
        <v>0.84899999999999998</v>
      </c>
      <c r="Q172" s="32">
        <f t="shared" si="2"/>
        <v>1.9451831543648001E-2</v>
      </c>
    </row>
    <row r="173" spans="1:17" x14ac:dyDescent="0.25">
      <c r="A173" s="30">
        <v>2014</v>
      </c>
      <c r="B173" s="30">
        <v>1985</v>
      </c>
      <c r="C173" s="30">
        <v>1180</v>
      </c>
      <c r="D173" s="30">
        <v>1180</v>
      </c>
      <c r="E173" s="30" t="s">
        <v>151</v>
      </c>
      <c r="F173" s="30" t="s">
        <v>169</v>
      </c>
      <c r="G173" s="31">
        <v>17.622800000000002</v>
      </c>
      <c r="H173" s="30" t="s">
        <v>170</v>
      </c>
      <c r="I173" s="30" t="s">
        <v>171</v>
      </c>
      <c r="J173" s="30">
        <v>2</v>
      </c>
      <c r="K173" s="30">
        <v>10</v>
      </c>
      <c r="L173" s="30" t="s">
        <v>172</v>
      </c>
      <c r="M173" s="30" t="s">
        <v>177</v>
      </c>
      <c r="N173" s="30" t="s">
        <v>174</v>
      </c>
      <c r="O173" s="32">
        <v>0.48648799999999998</v>
      </c>
      <c r="P173" s="32">
        <v>0.84899999999999998</v>
      </c>
      <c r="Q173" s="32">
        <f t="shared" si="2"/>
        <v>1.2945653896864002</v>
      </c>
    </row>
    <row r="174" spans="1:17" x14ac:dyDescent="0.25">
      <c r="A174" s="30">
        <v>2015</v>
      </c>
      <c r="B174" s="30">
        <v>1986</v>
      </c>
      <c r="C174" s="30">
        <v>1180</v>
      </c>
      <c r="D174" s="30">
        <v>1180</v>
      </c>
      <c r="E174" s="30" t="s">
        <v>151</v>
      </c>
      <c r="F174" s="30" t="s">
        <v>169</v>
      </c>
      <c r="G174" s="31">
        <v>4.1020700000000003</v>
      </c>
      <c r="H174" s="30" t="s">
        <v>170</v>
      </c>
      <c r="I174" s="30" t="s">
        <v>171</v>
      </c>
      <c r="J174" s="30">
        <v>2</v>
      </c>
      <c r="K174" s="30">
        <v>10</v>
      </c>
      <c r="L174" s="30" t="s">
        <v>172</v>
      </c>
      <c r="M174" s="30" t="s">
        <v>177</v>
      </c>
      <c r="N174" s="30" t="s">
        <v>174</v>
      </c>
      <c r="O174" s="32">
        <v>0.48648799999999998</v>
      </c>
      <c r="P174" s="32">
        <v>0.84899999999999998</v>
      </c>
      <c r="Q174" s="32">
        <f t="shared" si="2"/>
        <v>0.30133678235416006</v>
      </c>
    </row>
    <row r="175" spans="1:17" x14ac:dyDescent="0.25">
      <c r="A175" s="30">
        <v>2016</v>
      </c>
      <c r="B175" s="30">
        <v>1987</v>
      </c>
      <c r="C175" s="30">
        <v>1180</v>
      </c>
      <c r="D175" s="30">
        <v>1180</v>
      </c>
      <c r="E175" s="30" t="s">
        <v>151</v>
      </c>
      <c r="F175" s="30" t="s">
        <v>169</v>
      </c>
      <c r="G175" s="31">
        <v>4.3834</v>
      </c>
      <c r="H175" s="30" t="s">
        <v>170</v>
      </c>
      <c r="I175" s="30" t="s">
        <v>171</v>
      </c>
      <c r="J175" s="30">
        <v>2</v>
      </c>
      <c r="K175" s="30">
        <v>10</v>
      </c>
      <c r="L175" s="30" t="s">
        <v>172</v>
      </c>
      <c r="M175" s="30" t="s">
        <v>177</v>
      </c>
      <c r="N175" s="30" t="s">
        <v>174</v>
      </c>
      <c r="O175" s="32">
        <v>0.48648799999999998</v>
      </c>
      <c r="P175" s="32">
        <v>0.84899999999999998</v>
      </c>
      <c r="Q175" s="32">
        <f t="shared" si="2"/>
        <v>0.3220031963792</v>
      </c>
    </row>
    <row r="176" spans="1:17" x14ac:dyDescent="0.25">
      <c r="A176" s="30">
        <v>2017</v>
      </c>
      <c r="B176" s="30">
        <v>1988</v>
      </c>
      <c r="C176" s="30">
        <v>1180</v>
      </c>
      <c r="D176" s="30">
        <v>1180</v>
      </c>
      <c r="E176" s="30" t="s">
        <v>151</v>
      </c>
      <c r="F176" s="30" t="s">
        <v>169</v>
      </c>
      <c r="G176" s="31">
        <v>79.718999999999994</v>
      </c>
      <c r="H176" s="30" t="s">
        <v>170</v>
      </c>
      <c r="I176" s="30" t="s">
        <v>171</v>
      </c>
      <c r="J176" s="30">
        <v>2</v>
      </c>
      <c r="K176" s="30">
        <v>10</v>
      </c>
      <c r="L176" s="30" t="s">
        <v>172</v>
      </c>
      <c r="M176" s="30" t="s">
        <v>177</v>
      </c>
      <c r="N176" s="30" t="s">
        <v>174</v>
      </c>
      <c r="O176" s="32">
        <v>0.48648799999999998</v>
      </c>
      <c r="P176" s="32">
        <v>0.84899999999999998</v>
      </c>
      <c r="Q176" s="32">
        <f t="shared" si="2"/>
        <v>5.8561328676719997</v>
      </c>
    </row>
    <row r="177" spans="1:17" x14ac:dyDescent="0.25">
      <c r="A177" s="30">
        <v>2018</v>
      </c>
      <c r="B177" s="30">
        <v>1989</v>
      </c>
      <c r="C177" s="30">
        <v>1180</v>
      </c>
      <c r="D177" s="30">
        <v>1180</v>
      </c>
      <c r="E177" s="30" t="s">
        <v>151</v>
      </c>
      <c r="F177" s="30" t="s">
        <v>169</v>
      </c>
      <c r="G177" s="31">
        <v>12.232900000000001</v>
      </c>
      <c r="H177" s="30" t="s">
        <v>170</v>
      </c>
      <c r="I177" s="30" t="s">
        <v>171</v>
      </c>
      <c r="J177" s="30">
        <v>2</v>
      </c>
      <c r="K177" s="30">
        <v>10</v>
      </c>
      <c r="L177" s="30" t="s">
        <v>172</v>
      </c>
      <c r="M177" s="30" t="s">
        <v>177</v>
      </c>
      <c r="N177" s="30" t="s">
        <v>174</v>
      </c>
      <c r="O177" s="32">
        <v>0.48648799999999998</v>
      </c>
      <c r="P177" s="32">
        <v>0.84899999999999998</v>
      </c>
      <c r="Q177" s="32">
        <f t="shared" si="2"/>
        <v>0.89862501733520006</v>
      </c>
    </row>
    <row r="178" spans="1:17" x14ac:dyDescent="0.25">
      <c r="A178" s="30">
        <v>2019</v>
      </c>
      <c r="B178" s="30">
        <v>1990</v>
      </c>
      <c r="C178" s="30">
        <v>1180</v>
      </c>
      <c r="D178" s="30">
        <v>1180</v>
      </c>
      <c r="E178" s="30" t="s">
        <v>151</v>
      </c>
      <c r="F178" s="30" t="s">
        <v>169</v>
      </c>
      <c r="G178" s="31">
        <v>3.0968599999999999</v>
      </c>
      <c r="H178" s="30" t="s">
        <v>170</v>
      </c>
      <c r="I178" s="30" t="s">
        <v>171</v>
      </c>
      <c r="J178" s="30">
        <v>2</v>
      </c>
      <c r="K178" s="30">
        <v>10</v>
      </c>
      <c r="L178" s="30" t="s">
        <v>172</v>
      </c>
      <c r="M178" s="30" t="s">
        <v>177</v>
      </c>
      <c r="N178" s="30" t="s">
        <v>174</v>
      </c>
      <c r="O178" s="32">
        <v>0.48648799999999998</v>
      </c>
      <c r="P178" s="32">
        <v>0.84899999999999998</v>
      </c>
      <c r="Q178" s="32">
        <f t="shared" si="2"/>
        <v>0.22749436937968001</v>
      </c>
    </row>
    <row r="179" spans="1:17" x14ac:dyDescent="0.25">
      <c r="A179" s="30">
        <v>2020</v>
      </c>
      <c r="B179" s="30">
        <v>1991</v>
      </c>
      <c r="C179" s="30">
        <v>1180</v>
      </c>
      <c r="D179" s="30">
        <v>1180</v>
      </c>
      <c r="E179" s="30" t="s">
        <v>151</v>
      </c>
      <c r="F179" s="30" t="s">
        <v>169</v>
      </c>
      <c r="G179" s="31">
        <v>4.6321099999999999</v>
      </c>
      <c r="H179" s="30" t="s">
        <v>170</v>
      </c>
      <c r="I179" s="30" t="s">
        <v>171</v>
      </c>
      <c r="J179" s="30">
        <v>2</v>
      </c>
      <c r="K179" s="30">
        <v>10</v>
      </c>
      <c r="L179" s="30" t="s">
        <v>172</v>
      </c>
      <c r="M179" s="30" t="s">
        <v>177</v>
      </c>
      <c r="N179" s="30" t="s">
        <v>174</v>
      </c>
      <c r="O179" s="32">
        <v>0.48648799999999998</v>
      </c>
      <c r="P179" s="32">
        <v>0.84899999999999998</v>
      </c>
      <c r="Q179" s="32">
        <f t="shared" si="2"/>
        <v>0.34027335538168002</v>
      </c>
    </row>
    <row r="180" spans="1:17" x14ac:dyDescent="0.25">
      <c r="A180" s="30">
        <v>2021</v>
      </c>
      <c r="B180" s="30">
        <v>1992</v>
      </c>
      <c r="C180" s="30">
        <v>1180</v>
      </c>
      <c r="D180" s="30">
        <v>1180</v>
      </c>
      <c r="E180" s="30" t="s">
        <v>151</v>
      </c>
      <c r="F180" s="30" t="s">
        <v>169</v>
      </c>
      <c r="G180" s="31">
        <v>22.468499999999999</v>
      </c>
      <c r="H180" s="30" t="s">
        <v>170</v>
      </c>
      <c r="I180" s="30" t="s">
        <v>171</v>
      </c>
      <c r="J180" s="30">
        <v>2</v>
      </c>
      <c r="K180" s="30">
        <v>10</v>
      </c>
      <c r="L180" s="30" t="s">
        <v>172</v>
      </c>
      <c r="M180" s="30" t="s">
        <v>177</v>
      </c>
      <c r="N180" s="30" t="s">
        <v>174</v>
      </c>
      <c r="O180" s="32">
        <v>0.48648799999999998</v>
      </c>
      <c r="P180" s="32">
        <v>0.84899999999999998</v>
      </c>
      <c r="Q180" s="32">
        <f t="shared" si="2"/>
        <v>1.6505289998279999</v>
      </c>
    </row>
    <row r="181" spans="1:17" x14ac:dyDescent="0.25">
      <c r="A181" s="30">
        <v>2022</v>
      </c>
      <c r="B181" s="30">
        <v>1993</v>
      </c>
      <c r="C181" s="30">
        <v>1180</v>
      </c>
      <c r="D181" s="30">
        <v>1180</v>
      </c>
      <c r="E181" s="30" t="s">
        <v>151</v>
      </c>
      <c r="F181" s="30" t="s">
        <v>169</v>
      </c>
      <c r="G181" s="31">
        <v>5.4434699999999996</v>
      </c>
      <c r="H181" s="30" t="s">
        <v>170</v>
      </c>
      <c r="I181" s="30" t="s">
        <v>171</v>
      </c>
      <c r="J181" s="30">
        <v>2</v>
      </c>
      <c r="K181" s="30">
        <v>10</v>
      </c>
      <c r="L181" s="30" t="s">
        <v>172</v>
      </c>
      <c r="M181" s="30" t="s">
        <v>177</v>
      </c>
      <c r="N181" s="30" t="s">
        <v>174</v>
      </c>
      <c r="O181" s="32">
        <v>0.48648799999999998</v>
      </c>
      <c r="P181" s="32">
        <v>0.84899999999999998</v>
      </c>
      <c r="Q181" s="32">
        <f t="shared" si="2"/>
        <v>0.39987560783735998</v>
      </c>
    </row>
    <row r="182" spans="1:17" x14ac:dyDescent="0.25">
      <c r="A182" s="30">
        <v>2023</v>
      </c>
      <c r="B182" s="30">
        <v>1994</v>
      </c>
      <c r="C182" s="30">
        <v>1180</v>
      </c>
      <c r="D182" s="30">
        <v>1180</v>
      </c>
      <c r="E182" s="30" t="s">
        <v>151</v>
      </c>
      <c r="F182" s="30" t="s">
        <v>169</v>
      </c>
      <c r="G182" s="31">
        <v>5.8626800000000001</v>
      </c>
      <c r="H182" s="30" t="s">
        <v>170</v>
      </c>
      <c r="I182" s="30" t="s">
        <v>171</v>
      </c>
      <c r="J182" s="30">
        <v>2</v>
      </c>
      <c r="K182" s="30">
        <v>10</v>
      </c>
      <c r="L182" s="30" t="s">
        <v>172</v>
      </c>
      <c r="M182" s="30" t="s">
        <v>177</v>
      </c>
      <c r="N182" s="30" t="s">
        <v>174</v>
      </c>
      <c r="O182" s="32">
        <v>0.48648799999999998</v>
      </c>
      <c r="P182" s="32">
        <v>0.84899999999999998</v>
      </c>
      <c r="Q182" s="32">
        <f t="shared" si="2"/>
        <v>0.43067064364384006</v>
      </c>
    </row>
    <row r="183" spans="1:17" x14ac:dyDescent="0.25">
      <c r="A183" s="30">
        <v>2024</v>
      </c>
      <c r="B183" s="30">
        <v>1995</v>
      </c>
      <c r="C183" s="30">
        <v>1180</v>
      </c>
      <c r="D183" s="30">
        <v>1180</v>
      </c>
      <c r="E183" s="30" t="s">
        <v>151</v>
      </c>
      <c r="F183" s="30" t="s">
        <v>169</v>
      </c>
      <c r="G183" s="31">
        <v>2.5764200000000002</v>
      </c>
      <c r="H183" s="30" t="s">
        <v>170</v>
      </c>
      <c r="I183" s="30" t="s">
        <v>171</v>
      </c>
      <c r="J183" s="30">
        <v>2</v>
      </c>
      <c r="K183" s="30">
        <v>10</v>
      </c>
      <c r="L183" s="30" t="s">
        <v>172</v>
      </c>
      <c r="M183" s="30" t="s">
        <v>177</v>
      </c>
      <c r="N183" s="30" t="s">
        <v>174</v>
      </c>
      <c r="O183" s="32">
        <v>0.48648799999999998</v>
      </c>
      <c r="P183" s="32">
        <v>0.84899999999999998</v>
      </c>
      <c r="Q183" s="32">
        <f t="shared" si="2"/>
        <v>0.18926300935696003</v>
      </c>
    </row>
    <row r="184" spans="1:17" x14ac:dyDescent="0.25">
      <c r="A184" s="30">
        <v>2025</v>
      </c>
      <c r="B184" s="30">
        <v>1996</v>
      </c>
      <c r="C184" s="30">
        <v>1180</v>
      </c>
      <c r="D184" s="30">
        <v>1180</v>
      </c>
      <c r="E184" s="30" t="s">
        <v>151</v>
      </c>
      <c r="F184" s="30" t="s">
        <v>169</v>
      </c>
      <c r="G184" s="31">
        <v>81.727599999999995</v>
      </c>
      <c r="H184" s="30" t="s">
        <v>170</v>
      </c>
      <c r="I184" s="30" t="s">
        <v>171</v>
      </c>
      <c r="J184" s="30">
        <v>2</v>
      </c>
      <c r="K184" s="30">
        <v>10</v>
      </c>
      <c r="L184" s="30" t="s">
        <v>172</v>
      </c>
      <c r="M184" s="30" t="s">
        <v>177</v>
      </c>
      <c r="N184" s="30" t="s">
        <v>174</v>
      </c>
      <c r="O184" s="32">
        <v>0.48648799999999998</v>
      </c>
      <c r="P184" s="32">
        <v>0.84899999999999998</v>
      </c>
      <c r="Q184" s="32">
        <f t="shared" si="2"/>
        <v>6.0036839969888005</v>
      </c>
    </row>
    <row r="185" spans="1:17" x14ac:dyDescent="0.25">
      <c r="A185" s="30">
        <v>2026</v>
      </c>
      <c r="B185" s="30">
        <v>1997</v>
      </c>
      <c r="C185" s="30">
        <v>1180</v>
      </c>
      <c r="D185" s="30">
        <v>1180</v>
      </c>
      <c r="E185" s="30" t="s">
        <v>151</v>
      </c>
      <c r="F185" s="30" t="s">
        <v>169</v>
      </c>
      <c r="G185" s="31">
        <v>7.7132100000000001</v>
      </c>
      <c r="H185" s="30" t="s">
        <v>170</v>
      </c>
      <c r="I185" s="30" t="s">
        <v>171</v>
      </c>
      <c r="J185" s="30">
        <v>2</v>
      </c>
      <c r="K185" s="30">
        <v>10</v>
      </c>
      <c r="L185" s="30" t="s">
        <v>172</v>
      </c>
      <c r="M185" s="30" t="s">
        <v>177</v>
      </c>
      <c r="N185" s="30" t="s">
        <v>174</v>
      </c>
      <c r="O185" s="32">
        <v>0.48648799999999998</v>
      </c>
      <c r="P185" s="32">
        <v>0.84899999999999998</v>
      </c>
      <c r="Q185" s="32">
        <f t="shared" si="2"/>
        <v>0.56661000007848006</v>
      </c>
    </row>
    <row r="186" spans="1:17" x14ac:dyDescent="0.25">
      <c r="A186" s="30">
        <v>2027</v>
      </c>
      <c r="B186" s="30">
        <v>1998</v>
      </c>
      <c r="C186" s="30">
        <v>1180</v>
      </c>
      <c r="D186" s="30">
        <v>1180</v>
      </c>
      <c r="E186" s="30" t="s">
        <v>151</v>
      </c>
      <c r="F186" s="30" t="s">
        <v>169</v>
      </c>
      <c r="G186" s="31">
        <v>2.2847499999999998</v>
      </c>
      <c r="H186" s="30" t="s">
        <v>170</v>
      </c>
      <c r="I186" s="30" t="s">
        <v>171</v>
      </c>
      <c r="J186" s="30">
        <v>2</v>
      </c>
      <c r="K186" s="30">
        <v>10</v>
      </c>
      <c r="L186" s="30" t="s">
        <v>172</v>
      </c>
      <c r="M186" s="30" t="s">
        <v>177</v>
      </c>
      <c r="N186" s="30" t="s">
        <v>174</v>
      </c>
      <c r="O186" s="32">
        <v>0.48648799999999998</v>
      </c>
      <c r="P186" s="32">
        <v>0.84899999999999998</v>
      </c>
      <c r="Q186" s="32">
        <f t="shared" si="2"/>
        <v>0.167837022158</v>
      </c>
    </row>
    <row r="187" spans="1:17" x14ac:dyDescent="0.25">
      <c r="A187" s="30">
        <v>2028</v>
      </c>
      <c r="B187" s="30">
        <v>1999</v>
      </c>
      <c r="C187" s="30">
        <v>1180</v>
      </c>
      <c r="D187" s="30">
        <v>1180</v>
      </c>
      <c r="E187" s="30" t="s">
        <v>151</v>
      </c>
      <c r="F187" s="30" t="s">
        <v>169</v>
      </c>
      <c r="G187" s="31">
        <v>4.2190099999999999</v>
      </c>
      <c r="H187" s="30" t="s">
        <v>170</v>
      </c>
      <c r="I187" s="30" t="s">
        <v>171</v>
      </c>
      <c r="J187" s="30">
        <v>2</v>
      </c>
      <c r="K187" s="30">
        <v>10</v>
      </c>
      <c r="L187" s="30" t="s">
        <v>172</v>
      </c>
      <c r="M187" s="30" t="s">
        <v>177</v>
      </c>
      <c r="N187" s="30" t="s">
        <v>174</v>
      </c>
      <c r="O187" s="32">
        <v>0.48648799999999998</v>
      </c>
      <c r="P187" s="32">
        <v>0.84899999999999998</v>
      </c>
      <c r="Q187" s="32">
        <f t="shared" si="2"/>
        <v>0.30992715826888001</v>
      </c>
    </row>
    <row r="188" spans="1:17" x14ac:dyDescent="0.25">
      <c r="A188" s="30">
        <v>2029</v>
      </c>
      <c r="B188" s="30">
        <v>2000</v>
      </c>
      <c r="C188" s="30">
        <v>1180</v>
      </c>
      <c r="D188" s="30">
        <v>1180</v>
      </c>
      <c r="E188" s="30" t="s">
        <v>151</v>
      </c>
      <c r="F188" s="30" t="s">
        <v>169</v>
      </c>
      <c r="G188" s="31">
        <v>4.0619500000000004</v>
      </c>
      <c r="H188" s="30" t="s">
        <v>170</v>
      </c>
      <c r="I188" s="30" t="s">
        <v>171</v>
      </c>
      <c r="J188" s="30">
        <v>2</v>
      </c>
      <c r="K188" s="30">
        <v>10</v>
      </c>
      <c r="L188" s="30" t="s">
        <v>172</v>
      </c>
      <c r="M188" s="30" t="s">
        <v>177</v>
      </c>
      <c r="N188" s="30" t="s">
        <v>174</v>
      </c>
      <c r="O188" s="32">
        <v>0.48648799999999998</v>
      </c>
      <c r="P188" s="32">
        <v>0.84899999999999998</v>
      </c>
      <c r="Q188" s="32">
        <f t="shared" si="2"/>
        <v>0.29838957967160007</v>
      </c>
    </row>
    <row r="189" spans="1:17" x14ac:dyDescent="0.25">
      <c r="A189" s="30">
        <v>2030</v>
      </c>
      <c r="B189" s="30">
        <v>2001</v>
      </c>
      <c r="C189" s="30">
        <v>1180</v>
      </c>
      <c r="D189" s="30">
        <v>1180</v>
      </c>
      <c r="E189" s="30" t="s">
        <v>151</v>
      </c>
      <c r="F189" s="30" t="s">
        <v>169</v>
      </c>
      <c r="G189" s="31">
        <v>4.5119699999999998</v>
      </c>
      <c r="H189" s="30" t="s">
        <v>170</v>
      </c>
      <c r="I189" s="30" t="s">
        <v>171</v>
      </c>
      <c r="J189" s="30">
        <v>2</v>
      </c>
      <c r="K189" s="30">
        <v>10</v>
      </c>
      <c r="L189" s="30" t="s">
        <v>172</v>
      </c>
      <c r="M189" s="30" t="s">
        <v>177</v>
      </c>
      <c r="N189" s="30" t="s">
        <v>174</v>
      </c>
      <c r="O189" s="32">
        <v>0.48648799999999998</v>
      </c>
      <c r="P189" s="32">
        <v>0.84899999999999998</v>
      </c>
      <c r="Q189" s="32">
        <f t="shared" si="2"/>
        <v>0.33144790846535999</v>
      </c>
    </row>
    <row r="190" spans="1:17" x14ac:dyDescent="0.25">
      <c r="A190" s="30">
        <v>2031</v>
      </c>
      <c r="B190" s="30">
        <v>2002</v>
      </c>
      <c r="C190" s="30">
        <v>1180</v>
      </c>
      <c r="D190" s="30">
        <v>1180</v>
      </c>
      <c r="E190" s="30" t="s">
        <v>151</v>
      </c>
      <c r="F190" s="30" t="s">
        <v>169</v>
      </c>
      <c r="G190" s="31">
        <v>30.061699999999998</v>
      </c>
      <c r="H190" s="30" t="s">
        <v>170</v>
      </c>
      <c r="I190" s="30" t="s">
        <v>171</v>
      </c>
      <c r="J190" s="30">
        <v>2</v>
      </c>
      <c r="K190" s="30">
        <v>10</v>
      </c>
      <c r="L190" s="30" t="s">
        <v>172</v>
      </c>
      <c r="M190" s="30" t="s">
        <v>177</v>
      </c>
      <c r="N190" s="30" t="s">
        <v>174</v>
      </c>
      <c r="O190" s="32">
        <v>0.48648799999999998</v>
      </c>
      <c r="P190" s="32">
        <v>0.84899999999999998</v>
      </c>
      <c r="Q190" s="32">
        <f t="shared" si="2"/>
        <v>2.2083231027496</v>
      </c>
    </row>
    <row r="191" spans="1:17" x14ac:dyDescent="0.25">
      <c r="A191" s="30">
        <v>2032</v>
      </c>
      <c r="B191" s="30">
        <v>2003</v>
      </c>
      <c r="C191" s="30">
        <v>1180</v>
      </c>
      <c r="D191" s="30">
        <v>1180</v>
      </c>
      <c r="E191" s="30" t="s">
        <v>151</v>
      </c>
      <c r="F191" s="30" t="s">
        <v>169</v>
      </c>
      <c r="G191" s="31">
        <v>5.4692100000000003</v>
      </c>
      <c r="H191" s="30" t="s">
        <v>170</v>
      </c>
      <c r="I191" s="30" t="s">
        <v>171</v>
      </c>
      <c r="J191" s="30">
        <v>2</v>
      </c>
      <c r="K191" s="30">
        <v>10</v>
      </c>
      <c r="L191" s="30" t="s">
        <v>172</v>
      </c>
      <c r="M191" s="30" t="s">
        <v>177</v>
      </c>
      <c r="N191" s="30" t="s">
        <v>174</v>
      </c>
      <c r="O191" s="32">
        <v>0.48648799999999998</v>
      </c>
      <c r="P191" s="32">
        <v>0.84899999999999998</v>
      </c>
      <c r="Q191" s="32">
        <f t="shared" si="2"/>
        <v>0.40176646020648005</v>
      </c>
    </row>
    <row r="192" spans="1:17" x14ac:dyDescent="0.25">
      <c r="A192" s="30">
        <v>2033</v>
      </c>
      <c r="B192" s="30">
        <v>2004</v>
      </c>
      <c r="C192" s="30">
        <v>1180</v>
      </c>
      <c r="D192" s="30">
        <v>1180</v>
      </c>
      <c r="E192" s="30" t="s">
        <v>151</v>
      </c>
      <c r="F192" s="30" t="s">
        <v>169</v>
      </c>
      <c r="G192" s="31">
        <v>73.488399999999999</v>
      </c>
      <c r="H192" s="30" t="s">
        <v>170</v>
      </c>
      <c r="I192" s="30" t="s">
        <v>171</v>
      </c>
      <c r="J192" s="30">
        <v>2</v>
      </c>
      <c r="K192" s="30">
        <v>10</v>
      </c>
      <c r="L192" s="30" t="s">
        <v>172</v>
      </c>
      <c r="M192" s="30" t="s">
        <v>177</v>
      </c>
      <c r="N192" s="30" t="s">
        <v>174</v>
      </c>
      <c r="O192" s="32">
        <v>0.48648799999999998</v>
      </c>
      <c r="P192" s="32">
        <v>0.84899999999999998</v>
      </c>
      <c r="Q192" s="32">
        <f t="shared" si="2"/>
        <v>5.3984349356192007</v>
      </c>
    </row>
    <row r="193" spans="1:17" x14ac:dyDescent="0.25">
      <c r="A193" s="30">
        <v>2034</v>
      </c>
      <c r="B193" s="30">
        <v>2005</v>
      </c>
      <c r="C193" s="30">
        <v>1180</v>
      </c>
      <c r="D193" s="30">
        <v>1180</v>
      </c>
      <c r="E193" s="30" t="s">
        <v>151</v>
      </c>
      <c r="F193" s="30" t="s">
        <v>169</v>
      </c>
      <c r="G193" s="31">
        <v>11.4893</v>
      </c>
      <c r="H193" s="30" t="s">
        <v>170</v>
      </c>
      <c r="I193" s="30" t="s">
        <v>171</v>
      </c>
      <c r="J193" s="30">
        <v>2</v>
      </c>
      <c r="K193" s="30">
        <v>10</v>
      </c>
      <c r="L193" s="30" t="s">
        <v>172</v>
      </c>
      <c r="M193" s="30" t="s">
        <v>177</v>
      </c>
      <c r="N193" s="30" t="s">
        <v>174</v>
      </c>
      <c r="O193" s="32">
        <v>0.48648799999999998</v>
      </c>
      <c r="P193" s="32">
        <v>0.84899999999999998</v>
      </c>
      <c r="Q193" s="32">
        <f t="shared" si="2"/>
        <v>0.84400039333840005</v>
      </c>
    </row>
    <row r="194" spans="1:17" x14ac:dyDescent="0.25">
      <c r="A194" s="30">
        <v>2035</v>
      </c>
      <c r="B194" s="30">
        <v>2006</v>
      </c>
      <c r="C194" s="30">
        <v>1180</v>
      </c>
      <c r="D194" s="30">
        <v>1180</v>
      </c>
      <c r="E194" s="30" t="s">
        <v>151</v>
      </c>
      <c r="F194" s="30" t="s">
        <v>169</v>
      </c>
      <c r="G194" s="31">
        <v>34.255499999999998</v>
      </c>
      <c r="H194" s="30" t="s">
        <v>170</v>
      </c>
      <c r="I194" s="30" t="s">
        <v>171</v>
      </c>
      <c r="J194" s="30">
        <v>2</v>
      </c>
      <c r="K194" s="30">
        <v>10</v>
      </c>
      <c r="L194" s="30" t="s">
        <v>172</v>
      </c>
      <c r="M194" s="30" t="s">
        <v>177</v>
      </c>
      <c r="N194" s="30" t="s">
        <v>174</v>
      </c>
      <c r="O194" s="32">
        <v>0.48648799999999998</v>
      </c>
      <c r="P194" s="32">
        <v>0.84899999999999998</v>
      </c>
      <c r="Q194" s="32">
        <f t="shared" ref="Q194:Q257" si="3">G194*O194*(1-P194)</f>
        <v>2.5163983422839999</v>
      </c>
    </row>
    <row r="195" spans="1:17" x14ac:dyDescent="0.25">
      <c r="A195" s="30">
        <v>2036</v>
      </c>
      <c r="B195" s="30">
        <v>2007</v>
      </c>
      <c r="C195" s="30">
        <v>1180</v>
      </c>
      <c r="D195" s="30">
        <v>1180</v>
      </c>
      <c r="E195" s="30" t="s">
        <v>151</v>
      </c>
      <c r="F195" s="30" t="s">
        <v>169</v>
      </c>
      <c r="G195" s="31">
        <v>17.305499999999999</v>
      </c>
      <c r="H195" s="30" t="s">
        <v>170</v>
      </c>
      <c r="I195" s="30" t="s">
        <v>171</v>
      </c>
      <c r="J195" s="30">
        <v>2</v>
      </c>
      <c r="K195" s="30">
        <v>10</v>
      </c>
      <c r="L195" s="30" t="s">
        <v>172</v>
      </c>
      <c r="M195" s="30" t="s">
        <v>177</v>
      </c>
      <c r="N195" s="30" t="s">
        <v>174</v>
      </c>
      <c r="O195" s="32">
        <v>0.48648799999999998</v>
      </c>
      <c r="P195" s="32">
        <v>0.84899999999999998</v>
      </c>
      <c r="Q195" s="32">
        <f t="shared" si="3"/>
        <v>1.2712566306840001</v>
      </c>
    </row>
    <row r="196" spans="1:17" x14ac:dyDescent="0.25">
      <c r="A196" s="30">
        <v>2037</v>
      </c>
      <c r="B196" s="30">
        <v>2008</v>
      </c>
      <c r="C196" s="30">
        <v>1180</v>
      </c>
      <c r="D196" s="30">
        <v>1180</v>
      </c>
      <c r="E196" s="30" t="s">
        <v>151</v>
      </c>
      <c r="F196" s="30" t="s">
        <v>169</v>
      </c>
      <c r="G196" s="31">
        <v>12.0389</v>
      </c>
      <c r="H196" s="30" t="s">
        <v>170</v>
      </c>
      <c r="I196" s="30" t="s">
        <v>171</v>
      </c>
      <c r="J196" s="30">
        <v>2</v>
      </c>
      <c r="K196" s="30">
        <v>10</v>
      </c>
      <c r="L196" s="30" t="s">
        <v>172</v>
      </c>
      <c r="M196" s="30" t="s">
        <v>177</v>
      </c>
      <c r="N196" s="30" t="s">
        <v>174</v>
      </c>
      <c r="O196" s="32">
        <v>0.48648799999999998</v>
      </c>
      <c r="P196" s="32">
        <v>0.84899999999999998</v>
      </c>
      <c r="Q196" s="32">
        <f t="shared" si="3"/>
        <v>0.88437383786320001</v>
      </c>
    </row>
    <row r="197" spans="1:17" x14ac:dyDescent="0.25">
      <c r="A197" s="30">
        <v>2038</v>
      </c>
      <c r="B197" s="30">
        <v>2009</v>
      </c>
      <c r="C197" s="30">
        <v>1180</v>
      </c>
      <c r="D197" s="30">
        <v>1180</v>
      </c>
      <c r="E197" s="30" t="s">
        <v>151</v>
      </c>
      <c r="F197" s="30" t="s">
        <v>169</v>
      </c>
      <c r="G197" s="31">
        <v>12.887</v>
      </c>
      <c r="H197" s="30" t="s">
        <v>170</v>
      </c>
      <c r="I197" s="30" t="s">
        <v>171</v>
      </c>
      <c r="J197" s="30">
        <v>2</v>
      </c>
      <c r="K197" s="30">
        <v>10</v>
      </c>
      <c r="L197" s="30" t="s">
        <v>172</v>
      </c>
      <c r="M197" s="30" t="s">
        <v>177</v>
      </c>
      <c r="N197" s="30" t="s">
        <v>174</v>
      </c>
      <c r="O197" s="32">
        <v>0.48648799999999998</v>
      </c>
      <c r="P197" s="32">
        <v>0.84899999999999998</v>
      </c>
      <c r="Q197" s="32">
        <f t="shared" si="3"/>
        <v>0.94667499925600018</v>
      </c>
    </row>
    <row r="198" spans="1:17" x14ac:dyDescent="0.25">
      <c r="A198" s="30">
        <v>2039</v>
      </c>
      <c r="B198" s="30">
        <v>2010</v>
      </c>
      <c r="C198" s="30">
        <v>1180</v>
      </c>
      <c r="D198" s="30">
        <v>1180</v>
      </c>
      <c r="E198" s="30" t="s">
        <v>151</v>
      </c>
      <c r="F198" s="30" t="s">
        <v>169</v>
      </c>
      <c r="G198" s="31">
        <v>54.332000000000001</v>
      </c>
      <c r="H198" s="30" t="s">
        <v>170</v>
      </c>
      <c r="I198" s="30" t="s">
        <v>171</v>
      </c>
      <c r="J198" s="30">
        <v>2</v>
      </c>
      <c r="K198" s="30">
        <v>10</v>
      </c>
      <c r="L198" s="30" t="s">
        <v>172</v>
      </c>
      <c r="M198" s="30" t="s">
        <v>177</v>
      </c>
      <c r="N198" s="30" t="s">
        <v>174</v>
      </c>
      <c r="O198" s="32">
        <v>0.48648799999999998</v>
      </c>
      <c r="P198" s="32">
        <v>0.84899999999999998</v>
      </c>
      <c r="Q198" s="32">
        <f t="shared" si="3"/>
        <v>3.9912117684160009</v>
      </c>
    </row>
    <row r="199" spans="1:17" x14ac:dyDescent="0.25">
      <c r="A199" s="30">
        <v>2040</v>
      </c>
      <c r="B199" s="30">
        <v>2011</v>
      </c>
      <c r="C199" s="30">
        <v>1180</v>
      </c>
      <c r="D199" s="30">
        <v>1180</v>
      </c>
      <c r="E199" s="30" t="s">
        <v>151</v>
      </c>
      <c r="F199" s="30" t="s">
        <v>169</v>
      </c>
      <c r="G199" s="31">
        <v>0.86648499999999995</v>
      </c>
      <c r="H199" s="30" t="s">
        <v>170</v>
      </c>
      <c r="I199" s="30" t="s">
        <v>171</v>
      </c>
      <c r="J199" s="30">
        <v>2</v>
      </c>
      <c r="K199" s="30">
        <v>10</v>
      </c>
      <c r="L199" s="30" t="s">
        <v>172</v>
      </c>
      <c r="M199" s="30" t="s">
        <v>177</v>
      </c>
      <c r="N199" s="30" t="s">
        <v>174</v>
      </c>
      <c r="O199" s="32">
        <v>0.48648799999999998</v>
      </c>
      <c r="P199" s="32">
        <v>0.84899999999999998</v>
      </c>
      <c r="Q199" s="32">
        <f t="shared" si="3"/>
        <v>6.3651717756680007E-2</v>
      </c>
    </row>
    <row r="200" spans="1:17" x14ac:dyDescent="0.25">
      <c r="A200" s="30">
        <v>2041</v>
      </c>
      <c r="B200" s="30">
        <v>2012</v>
      </c>
      <c r="C200" s="30">
        <v>1180</v>
      </c>
      <c r="D200" s="30">
        <v>1180</v>
      </c>
      <c r="E200" s="30" t="s">
        <v>151</v>
      </c>
      <c r="F200" s="30" t="s">
        <v>169</v>
      </c>
      <c r="G200" s="31">
        <v>4.8800100000000004</v>
      </c>
      <c r="H200" s="30" t="s">
        <v>170</v>
      </c>
      <c r="I200" s="30" t="s">
        <v>171</v>
      </c>
      <c r="J200" s="30">
        <v>2</v>
      </c>
      <c r="K200" s="30">
        <v>10</v>
      </c>
      <c r="L200" s="30" t="s">
        <v>172</v>
      </c>
      <c r="M200" s="30" t="s">
        <v>177</v>
      </c>
      <c r="N200" s="30" t="s">
        <v>174</v>
      </c>
      <c r="O200" s="32">
        <v>0.48648799999999998</v>
      </c>
      <c r="P200" s="32">
        <v>0.84899999999999998</v>
      </c>
      <c r="Q200" s="32">
        <f t="shared" si="3"/>
        <v>0.35848401203688002</v>
      </c>
    </row>
    <row r="201" spans="1:17" x14ac:dyDescent="0.25">
      <c r="A201" s="30">
        <v>2042</v>
      </c>
      <c r="B201" s="30">
        <v>2013</v>
      </c>
      <c r="C201" s="30">
        <v>1180</v>
      </c>
      <c r="D201" s="30">
        <v>1180</v>
      </c>
      <c r="E201" s="30" t="s">
        <v>151</v>
      </c>
      <c r="F201" s="30" t="s">
        <v>169</v>
      </c>
      <c r="G201" s="31">
        <v>16.0883</v>
      </c>
      <c r="H201" s="30" t="s">
        <v>170</v>
      </c>
      <c r="I201" s="30" t="s">
        <v>171</v>
      </c>
      <c r="J201" s="30">
        <v>2</v>
      </c>
      <c r="K201" s="30">
        <v>10</v>
      </c>
      <c r="L201" s="30" t="s">
        <v>172</v>
      </c>
      <c r="M201" s="30" t="s">
        <v>177</v>
      </c>
      <c r="N201" s="30" t="s">
        <v>174</v>
      </c>
      <c r="O201" s="32">
        <v>0.48648799999999998</v>
      </c>
      <c r="P201" s="32">
        <v>0.84899999999999998</v>
      </c>
      <c r="Q201" s="32">
        <f t="shared" si="3"/>
        <v>1.1818414984504002</v>
      </c>
    </row>
    <row r="202" spans="1:17" x14ac:dyDescent="0.25">
      <c r="A202" s="30">
        <v>2043</v>
      </c>
      <c r="B202" s="30">
        <v>2014</v>
      </c>
      <c r="C202" s="30">
        <v>1180</v>
      </c>
      <c r="D202" s="30">
        <v>1180</v>
      </c>
      <c r="E202" s="30" t="s">
        <v>151</v>
      </c>
      <c r="F202" s="30" t="s">
        <v>169</v>
      </c>
      <c r="G202" s="31">
        <v>15.192399999999999</v>
      </c>
      <c r="H202" s="30" t="s">
        <v>170</v>
      </c>
      <c r="I202" s="30" t="s">
        <v>171</v>
      </c>
      <c r="J202" s="30">
        <v>2</v>
      </c>
      <c r="K202" s="30">
        <v>10</v>
      </c>
      <c r="L202" s="30" t="s">
        <v>172</v>
      </c>
      <c r="M202" s="30" t="s">
        <v>177</v>
      </c>
      <c r="N202" s="30" t="s">
        <v>174</v>
      </c>
      <c r="O202" s="32">
        <v>0.48648799999999998</v>
      </c>
      <c r="P202" s="32">
        <v>0.84899999999999998</v>
      </c>
      <c r="Q202" s="32">
        <f t="shared" si="3"/>
        <v>1.1160289639712002</v>
      </c>
    </row>
    <row r="203" spans="1:17" x14ac:dyDescent="0.25">
      <c r="A203" s="30">
        <v>2044</v>
      </c>
      <c r="B203" s="30">
        <v>2015</v>
      </c>
      <c r="C203" s="30">
        <v>1180</v>
      </c>
      <c r="D203" s="30">
        <v>1180</v>
      </c>
      <c r="E203" s="30" t="s">
        <v>151</v>
      </c>
      <c r="F203" s="30" t="s">
        <v>169</v>
      </c>
      <c r="G203" s="31">
        <v>6.3323600000000004</v>
      </c>
      <c r="H203" s="30" t="s">
        <v>170</v>
      </c>
      <c r="I203" s="30" t="s">
        <v>171</v>
      </c>
      <c r="J203" s="30">
        <v>2</v>
      </c>
      <c r="K203" s="30">
        <v>10</v>
      </c>
      <c r="L203" s="30" t="s">
        <v>172</v>
      </c>
      <c r="M203" s="30" t="s">
        <v>177</v>
      </c>
      <c r="N203" s="30" t="s">
        <v>174</v>
      </c>
      <c r="O203" s="32">
        <v>0.48648799999999998</v>
      </c>
      <c r="P203" s="32">
        <v>0.84899999999999998</v>
      </c>
      <c r="Q203" s="32">
        <f t="shared" si="3"/>
        <v>0.46517318990368012</v>
      </c>
    </row>
    <row r="204" spans="1:17" x14ac:dyDescent="0.25">
      <c r="A204" s="30">
        <v>2045</v>
      </c>
      <c r="B204" s="30">
        <v>2016</v>
      </c>
      <c r="C204" s="30">
        <v>1180</v>
      </c>
      <c r="D204" s="30">
        <v>1180</v>
      </c>
      <c r="E204" s="30" t="s">
        <v>151</v>
      </c>
      <c r="F204" s="30" t="s">
        <v>169</v>
      </c>
      <c r="G204" s="31">
        <v>7.7576299999999998</v>
      </c>
      <c r="H204" s="30" t="s">
        <v>170</v>
      </c>
      <c r="I204" s="30" t="s">
        <v>171</v>
      </c>
      <c r="J204" s="30">
        <v>2</v>
      </c>
      <c r="K204" s="30">
        <v>10</v>
      </c>
      <c r="L204" s="30" t="s">
        <v>172</v>
      </c>
      <c r="M204" s="30" t="s">
        <v>177</v>
      </c>
      <c r="N204" s="30" t="s">
        <v>174</v>
      </c>
      <c r="O204" s="32">
        <v>0.48648799999999998</v>
      </c>
      <c r="P204" s="32">
        <v>0.84899999999999998</v>
      </c>
      <c r="Q204" s="32">
        <f t="shared" si="3"/>
        <v>0.56987307941943999</v>
      </c>
    </row>
    <row r="205" spans="1:17" x14ac:dyDescent="0.25">
      <c r="A205" s="30">
        <v>2046</v>
      </c>
      <c r="B205" s="30">
        <v>2017</v>
      </c>
      <c r="C205" s="30">
        <v>1180</v>
      </c>
      <c r="D205" s="30">
        <v>1180</v>
      </c>
      <c r="E205" s="30" t="s">
        <v>151</v>
      </c>
      <c r="F205" s="30" t="s">
        <v>169</v>
      </c>
      <c r="G205" s="31">
        <v>19.930900000000001</v>
      </c>
      <c r="H205" s="30" t="s">
        <v>170</v>
      </c>
      <c r="I205" s="30" t="s">
        <v>171</v>
      </c>
      <c r="J205" s="30">
        <v>2</v>
      </c>
      <c r="K205" s="30">
        <v>10</v>
      </c>
      <c r="L205" s="30" t="s">
        <v>172</v>
      </c>
      <c r="M205" s="30" t="s">
        <v>177</v>
      </c>
      <c r="N205" s="30" t="s">
        <v>174</v>
      </c>
      <c r="O205" s="32">
        <v>0.48648799999999998</v>
      </c>
      <c r="P205" s="32">
        <v>0.84899999999999998</v>
      </c>
      <c r="Q205" s="32">
        <f t="shared" si="3"/>
        <v>1.4641176955592003</v>
      </c>
    </row>
    <row r="206" spans="1:17" x14ac:dyDescent="0.25">
      <c r="A206" s="30">
        <v>2047</v>
      </c>
      <c r="B206" s="30">
        <v>2018</v>
      </c>
      <c r="C206" s="30">
        <v>1180</v>
      </c>
      <c r="D206" s="30">
        <v>1180</v>
      </c>
      <c r="E206" s="30" t="s">
        <v>151</v>
      </c>
      <c r="F206" s="30" t="s">
        <v>169</v>
      </c>
      <c r="G206" s="31">
        <v>24.837700000000002</v>
      </c>
      <c r="H206" s="30" t="s">
        <v>170</v>
      </c>
      <c r="I206" s="30" t="s">
        <v>171</v>
      </c>
      <c r="J206" s="30">
        <v>2</v>
      </c>
      <c r="K206" s="30">
        <v>10</v>
      </c>
      <c r="L206" s="30" t="s">
        <v>172</v>
      </c>
      <c r="M206" s="30" t="s">
        <v>177</v>
      </c>
      <c r="N206" s="30" t="s">
        <v>174</v>
      </c>
      <c r="O206" s="32">
        <v>0.48648799999999998</v>
      </c>
      <c r="P206" s="32">
        <v>0.84899999999999998</v>
      </c>
      <c r="Q206" s="32">
        <f t="shared" si="3"/>
        <v>1.8245696926376005</v>
      </c>
    </row>
    <row r="207" spans="1:17" x14ac:dyDescent="0.25">
      <c r="A207" s="30">
        <v>2048</v>
      </c>
      <c r="B207" s="30">
        <v>2019</v>
      </c>
      <c r="C207" s="30">
        <v>1180</v>
      </c>
      <c r="D207" s="30">
        <v>1180</v>
      </c>
      <c r="E207" s="30" t="s">
        <v>151</v>
      </c>
      <c r="F207" s="30" t="s">
        <v>169</v>
      </c>
      <c r="G207" s="31">
        <v>942.76400000000001</v>
      </c>
      <c r="H207" s="30" t="s">
        <v>170</v>
      </c>
      <c r="I207" s="30" t="s">
        <v>171</v>
      </c>
      <c r="J207" s="30">
        <v>2</v>
      </c>
      <c r="K207" s="30">
        <v>10</v>
      </c>
      <c r="L207" s="30" t="s">
        <v>172</v>
      </c>
      <c r="M207" s="30" t="s">
        <v>177</v>
      </c>
      <c r="N207" s="30" t="s">
        <v>174</v>
      </c>
      <c r="O207" s="32">
        <v>0.48648799999999998</v>
      </c>
      <c r="P207" s="32">
        <v>0.84899999999999998</v>
      </c>
      <c r="Q207" s="32">
        <f t="shared" si="3"/>
        <v>69.255149297632002</v>
      </c>
    </row>
    <row r="208" spans="1:17" x14ac:dyDescent="0.25">
      <c r="A208" s="30">
        <v>2049</v>
      </c>
      <c r="B208" s="30">
        <v>2020</v>
      </c>
      <c r="C208" s="30">
        <v>1180</v>
      </c>
      <c r="D208" s="30">
        <v>1180</v>
      </c>
      <c r="E208" s="30" t="s">
        <v>151</v>
      </c>
      <c r="F208" s="30" t="s">
        <v>169</v>
      </c>
      <c r="G208" s="31">
        <v>4.1224699999999999</v>
      </c>
      <c r="H208" s="30" t="s">
        <v>170</v>
      </c>
      <c r="I208" s="30" t="s">
        <v>171</v>
      </c>
      <c r="J208" s="30">
        <v>2</v>
      </c>
      <c r="K208" s="30">
        <v>10</v>
      </c>
      <c r="L208" s="30" t="s">
        <v>172</v>
      </c>
      <c r="M208" s="30" t="s">
        <v>177</v>
      </c>
      <c r="N208" s="30" t="s">
        <v>174</v>
      </c>
      <c r="O208" s="32">
        <v>0.48648799999999998</v>
      </c>
      <c r="P208" s="32">
        <v>0.84899999999999998</v>
      </c>
      <c r="Q208" s="32">
        <f t="shared" si="3"/>
        <v>0.30283535998936001</v>
      </c>
    </row>
    <row r="209" spans="1:17" x14ac:dyDescent="0.25">
      <c r="A209" s="30">
        <v>2050</v>
      </c>
      <c r="B209" s="30">
        <v>2021</v>
      </c>
      <c r="C209" s="30">
        <v>1180</v>
      </c>
      <c r="D209" s="30">
        <v>1180</v>
      </c>
      <c r="E209" s="30" t="s">
        <v>151</v>
      </c>
      <c r="F209" s="30" t="s">
        <v>169</v>
      </c>
      <c r="G209" s="31">
        <v>29.706600000000002</v>
      </c>
      <c r="H209" s="30" t="s">
        <v>170</v>
      </c>
      <c r="I209" s="30" t="s">
        <v>171</v>
      </c>
      <c r="J209" s="30">
        <v>2</v>
      </c>
      <c r="K209" s="30">
        <v>10</v>
      </c>
      <c r="L209" s="30" t="s">
        <v>172</v>
      </c>
      <c r="M209" s="30" t="s">
        <v>177</v>
      </c>
      <c r="N209" s="30" t="s">
        <v>174</v>
      </c>
      <c r="O209" s="32">
        <v>0.48648799999999998</v>
      </c>
      <c r="P209" s="32">
        <v>0.84899999999999998</v>
      </c>
      <c r="Q209" s="32">
        <f t="shared" si="3"/>
        <v>2.1822375675408003</v>
      </c>
    </row>
    <row r="210" spans="1:17" x14ac:dyDescent="0.25">
      <c r="A210" s="30">
        <v>2051</v>
      </c>
      <c r="B210" s="30">
        <v>2022</v>
      </c>
      <c r="C210" s="30">
        <v>1180</v>
      </c>
      <c r="D210" s="30">
        <v>1180</v>
      </c>
      <c r="E210" s="30" t="s">
        <v>151</v>
      </c>
      <c r="F210" s="30" t="s">
        <v>169</v>
      </c>
      <c r="G210" s="31">
        <v>2.1479499999999998</v>
      </c>
      <c r="H210" s="30" t="s">
        <v>170</v>
      </c>
      <c r="I210" s="30" t="s">
        <v>171</v>
      </c>
      <c r="J210" s="30">
        <v>2</v>
      </c>
      <c r="K210" s="30">
        <v>10</v>
      </c>
      <c r="L210" s="30" t="s">
        <v>172</v>
      </c>
      <c r="M210" s="30" t="s">
        <v>177</v>
      </c>
      <c r="N210" s="30" t="s">
        <v>174</v>
      </c>
      <c r="O210" s="32">
        <v>0.48648799999999998</v>
      </c>
      <c r="P210" s="32">
        <v>0.84899999999999998</v>
      </c>
      <c r="Q210" s="32">
        <f t="shared" si="3"/>
        <v>0.15778773683959998</v>
      </c>
    </row>
    <row r="211" spans="1:17" x14ac:dyDescent="0.25">
      <c r="A211" s="30">
        <v>2052</v>
      </c>
      <c r="B211" s="30">
        <v>2023</v>
      </c>
      <c r="C211" s="30">
        <v>1180</v>
      </c>
      <c r="D211" s="30">
        <v>1180</v>
      </c>
      <c r="E211" s="30" t="s">
        <v>151</v>
      </c>
      <c r="F211" s="30" t="s">
        <v>169</v>
      </c>
      <c r="G211" s="31">
        <v>0.79730900000000005</v>
      </c>
      <c r="H211" s="30" t="s">
        <v>170</v>
      </c>
      <c r="I211" s="30" t="s">
        <v>171</v>
      </c>
      <c r="J211" s="30">
        <v>2</v>
      </c>
      <c r="K211" s="30">
        <v>10</v>
      </c>
      <c r="L211" s="30" t="s">
        <v>172</v>
      </c>
      <c r="M211" s="30" t="s">
        <v>177</v>
      </c>
      <c r="N211" s="30" t="s">
        <v>174</v>
      </c>
      <c r="O211" s="32">
        <v>0.48648799999999998</v>
      </c>
      <c r="P211" s="32">
        <v>0.84899999999999998</v>
      </c>
      <c r="Q211" s="32">
        <f t="shared" si="3"/>
        <v>5.8570070379592012E-2</v>
      </c>
    </row>
    <row r="212" spans="1:17" x14ac:dyDescent="0.25">
      <c r="A212" s="30">
        <v>2053</v>
      </c>
      <c r="B212" s="30">
        <v>2024</v>
      </c>
      <c r="C212" s="30">
        <v>1180</v>
      </c>
      <c r="D212" s="30">
        <v>1180</v>
      </c>
      <c r="E212" s="30" t="s">
        <v>151</v>
      </c>
      <c r="F212" s="30" t="s">
        <v>169</v>
      </c>
      <c r="G212" s="31">
        <v>5.5305</v>
      </c>
      <c r="H212" s="30" t="s">
        <v>170</v>
      </c>
      <c r="I212" s="30" t="s">
        <v>171</v>
      </c>
      <c r="J212" s="30">
        <v>2</v>
      </c>
      <c r="K212" s="30">
        <v>10</v>
      </c>
      <c r="L212" s="30" t="s">
        <v>172</v>
      </c>
      <c r="M212" s="30" t="s">
        <v>177</v>
      </c>
      <c r="N212" s="30" t="s">
        <v>174</v>
      </c>
      <c r="O212" s="32">
        <v>0.48648799999999998</v>
      </c>
      <c r="P212" s="32">
        <v>0.84899999999999998</v>
      </c>
      <c r="Q212" s="32">
        <f t="shared" si="3"/>
        <v>0.40626880448400005</v>
      </c>
    </row>
    <row r="213" spans="1:17" x14ac:dyDescent="0.25">
      <c r="A213" s="30">
        <v>2054</v>
      </c>
      <c r="B213" s="30">
        <v>2025</v>
      </c>
      <c r="C213" s="30">
        <v>1180</v>
      </c>
      <c r="D213" s="30">
        <v>1180</v>
      </c>
      <c r="E213" s="30" t="s">
        <v>151</v>
      </c>
      <c r="F213" s="30" t="s">
        <v>169</v>
      </c>
      <c r="G213" s="31">
        <v>6.7427299999999999</v>
      </c>
      <c r="H213" s="30" t="s">
        <v>170</v>
      </c>
      <c r="I213" s="30" t="s">
        <v>171</v>
      </c>
      <c r="J213" s="30">
        <v>2</v>
      </c>
      <c r="K213" s="30">
        <v>10</v>
      </c>
      <c r="L213" s="30" t="s">
        <v>172</v>
      </c>
      <c r="M213" s="30" t="s">
        <v>177</v>
      </c>
      <c r="N213" s="30" t="s">
        <v>174</v>
      </c>
      <c r="O213" s="32">
        <v>0.48648799999999998</v>
      </c>
      <c r="P213" s="32">
        <v>0.84899999999999998</v>
      </c>
      <c r="Q213" s="32">
        <f t="shared" si="3"/>
        <v>0.49531884206824006</v>
      </c>
    </row>
    <row r="214" spans="1:17" x14ac:dyDescent="0.25">
      <c r="A214" s="30">
        <v>2055</v>
      </c>
      <c r="B214" s="30">
        <v>2026</v>
      </c>
      <c r="C214" s="30">
        <v>1180</v>
      </c>
      <c r="D214" s="30">
        <v>1180</v>
      </c>
      <c r="E214" s="30" t="s">
        <v>151</v>
      </c>
      <c r="F214" s="30" t="s">
        <v>169</v>
      </c>
      <c r="G214" s="31">
        <v>0.53266199999999997</v>
      </c>
      <c r="H214" s="30" t="s">
        <v>170</v>
      </c>
      <c r="I214" s="30" t="s">
        <v>171</v>
      </c>
      <c r="J214" s="30">
        <v>2</v>
      </c>
      <c r="K214" s="30">
        <v>10</v>
      </c>
      <c r="L214" s="30" t="s">
        <v>172</v>
      </c>
      <c r="M214" s="30" t="s">
        <v>177</v>
      </c>
      <c r="N214" s="30" t="s">
        <v>174</v>
      </c>
      <c r="O214" s="32">
        <v>0.48648799999999998</v>
      </c>
      <c r="P214" s="32">
        <v>0.84899999999999998</v>
      </c>
      <c r="Q214" s="32">
        <f t="shared" si="3"/>
        <v>3.9129184329456002E-2</v>
      </c>
    </row>
    <row r="215" spans="1:17" x14ac:dyDescent="0.25">
      <c r="A215" s="30">
        <v>2056</v>
      </c>
      <c r="B215" s="30">
        <v>2027</v>
      </c>
      <c r="C215" s="30">
        <v>1180</v>
      </c>
      <c r="D215" s="30">
        <v>1180</v>
      </c>
      <c r="E215" s="30" t="s">
        <v>151</v>
      </c>
      <c r="F215" s="30" t="s">
        <v>169</v>
      </c>
      <c r="G215" s="31">
        <v>8.4742999999999995</v>
      </c>
      <c r="H215" s="30" t="s">
        <v>170</v>
      </c>
      <c r="I215" s="30" t="s">
        <v>171</v>
      </c>
      <c r="J215" s="30">
        <v>2</v>
      </c>
      <c r="K215" s="30">
        <v>10</v>
      </c>
      <c r="L215" s="30" t="s">
        <v>172</v>
      </c>
      <c r="M215" s="30" t="s">
        <v>177</v>
      </c>
      <c r="N215" s="30" t="s">
        <v>174</v>
      </c>
      <c r="O215" s="32">
        <v>0.48648799999999998</v>
      </c>
      <c r="P215" s="32">
        <v>0.84899999999999998</v>
      </c>
      <c r="Q215" s="32">
        <f t="shared" si="3"/>
        <v>0.62251943401840004</v>
      </c>
    </row>
    <row r="216" spans="1:17" x14ac:dyDescent="0.25">
      <c r="A216" s="30">
        <v>2057</v>
      </c>
      <c r="B216" s="30">
        <v>2028</v>
      </c>
      <c r="C216" s="30">
        <v>1180</v>
      </c>
      <c r="D216" s="30">
        <v>1180</v>
      </c>
      <c r="E216" s="30" t="s">
        <v>151</v>
      </c>
      <c r="F216" s="30" t="s">
        <v>169</v>
      </c>
      <c r="G216" s="31">
        <v>11.093500000000001</v>
      </c>
      <c r="H216" s="30" t="s">
        <v>170</v>
      </c>
      <c r="I216" s="30" t="s">
        <v>171</v>
      </c>
      <c r="J216" s="30">
        <v>2</v>
      </c>
      <c r="K216" s="30">
        <v>10</v>
      </c>
      <c r="L216" s="30" t="s">
        <v>172</v>
      </c>
      <c r="M216" s="30" t="s">
        <v>177</v>
      </c>
      <c r="N216" s="30" t="s">
        <v>174</v>
      </c>
      <c r="O216" s="32">
        <v>0.48648799999999998</v>
      </c>
      <c r="P216" s="32">
        <v>0.84899999999999998</v>
      </c>
      <c r="Q216" s="32">
        <f t="shared" si="3"/>
        <v>0.8149250488280001</v>
      </c>
    </row>
    <row r="217" spans="1:17" x14ac:dyDescent="0.25">
      <c r="A217" s="30">
        <v>2058</v>
      </c>
      <c r="B217" s="30">
        <v>2029</v>
      </c>
      <c r="C217" s="30">
        <v>1180</v>
      </c>
      <c r="D217" s="30">
        <v>1180</v>
      </c>
      <c r="E217" s="30" t="s">
        <v>151</v>
      </c>
      <c r="F217" s="30" t="s">
        <v>169</v>
      </c>
      <c r="G217" s="31">
        <v>10.5221</v>
      </c>
      <c r="H217" s="30" t="s">
        <v>170</v>
      </c>
      <c r="I217" s="30" t="s">
        <v>171</v>
      </c>
      <c r="J217" s="30">
        <v>2</v>
      </c>
      <c r="K217" s="30">
        <v>10</v>
      </c>
      <c r="L217" s="30" t="s">
        <v>172</v>
      </c>
      <c r="M217" s="30" t="s">
        <v>177</v>
      </c>
      <c r="N217" s="30" t="s">
        <v>174</v>
      </c>
      <c r="O217" s="32">
        <v>0.48648799999999998</v>
      </c>
      <c r="P217" s="32">
        <v>0.84899999999999998</v>
      </c>
      <c r="Q217" s="32">
        <f t="shared" si="3"/>
        <v>0.77295018310480013</v>
      </c>
    </row>
    <row r="218" spans="1:17" x14ac:dyDescent="0.25">
      <c r="A218" s="30">
        <v>2059</v>
      </c>
      <c r="B218" s="30">
        <v>2030</v>
      </c>
      <c r="C218" s="30">
        <v>1180</v>
      </c>
      <c r="D218" s="30">
        <v>1180</v>
      </c>
      <c r="E218" s="30" t="s">
        <v>151</v>
      </c>
      <c r="F218" s="30" t="s">
        <v>169</v>
      </c>
      <c r="G218" s="31">
        <v>16.726900000000001</v>
      </c>
      <c r="H218" s="30" t="s">
        <v>170</v>
      </c>
      <c r="I218" s="30" t="s">
        <v>171</v>
      </c>
      <c r="J218" s="30">
        <v>2</v>
      </c>
      <c r="K218" s="30">
        <v>10</v>
      </c>
      <c r="L218" s="30" t="s">
        <v>172</v>
      </c>
      <c r="M218" s="30" t="s">
        <v>177</v>
      </c>
      <c r="N218" s="30" t="s">
        <v>174</v>
      </c>
      <c r="O218" s="32">
        <v>0.48648799999999998</v>
      </c>
      <c r="P218" s="32">
        <v>0.84899999999999998</v>
      </c>
      <c r="Q218" s="32">
        <f t="shared" si="3"/>
        <v>1.2287528552072</v>
      </c>
    </row>
    <row r="219" spans="1:17" x14ac:dyDescent="0.25">
      <c r="A219" s="30">
        <v>2060</v>
      </c>
      <c r="B219" s="30">
        <v>2031</v>
      </c>
      <c r="C219" s="30">
        <v>1180</v>
      </c>
      <c r="D219" s="30">
        <v>1180</v>
      </c>
      <c r="E219" s="30" t="s">
        <v>151</v>
      </c>
      <c r="F219" s="30" t="s">
        <v>169</v>
      </c>
      <c r="G219" s="31">
        <v>4.5136599999999998</v>
      </c>
      <c r="H219" s="30" t="s">
        <v>170</v>
      </c>
      <c r="I219" s="30" t="s">
        <v>171</v>
      </c>
      <c r="J219" s="30">
        <v>2</v>
      </c>
      <c r="K219" s="30">
        <v>10</v>
      </c>
      <c r="L219" s="30" t="s">
        <v>172</v>
      </c>
      <c r="M219" s="30" t="s">
        <v>177</v>
      </c>
      <c r="N219" s="30" t="s">
        <v>174</v>
      </c>
      <c r="O219" s="32">
        <v>0.48648799999999998</v>
      </c>
      <c r="P219" s="32">
        <v>0.84899999999999998</v>
      </c>
      <c r="Q219" s="32">
        <f t="shared" si="3"/>
        <v>0.33157205533808004</v>
      </c>
    </row>
    <row r="220" spans="1:17" x14ac:dyDescent="0.25">
      <c r="A220" s="30">
        <v>2061</v>
      </c>
      <c r="B220" s="30">
        <v>2032</v>
      </c>
      <c r="C220" s="30">
        <v>1180</v>
      </c>
      <c r="D220" s="30">
        <v>1180</v>
      </c>
      <c r="E220" s="30" t="s">
        <v>151</v>
      </c>
      <c r="F220" s="30" t="s">
        <v>178</v>
      </c>
      <c r="G220" s="31">
        <v>66.214200000000005</v>
      </c>
      <c r="H220" s="30" t="s">
        <v>170</v>
      </c>
      <c r="I220" s="30" t="s">
        <v>171</v>
      </c>
      <c r="J220" s="30">
        <v>2</v>
      </c>
      <c r="K220" s="30">
        <v>10</v>
      </c>
      <c r="L220" s="30" t="s">
        <v>172</v>
      </c>
      <c r="M220" s="30" t="s">
        <v>177</v>
      </c>
      <c r="N220" s="30" t="s">
        <v>174</v>
      </c>
      <c r="O220" s="32">
        <v>0.48648799999999998</v>
      </c>
      <c r="P220" s="32">
        <v>0.84899999999999998</v>
      </c>
      <c r="Q220" s="32">
        <f t="shared" si="3"/>
        <v>4.8640744731696008</v>
      </c>
    </row>
    <row r="221" spans="1:17" x14ac:dyDescent="0.25">
      <c r="A221" s="30">
        <v>2062</v>
      </c>
      <c r="B221" s="30">
        <v>2033</v>
      </c>
      <c r="C221" s="30">
        <v>1180</v>
      </c>
      <c r="D221" s="30">
        <v>1180</v>
      </c>
      <c r="E221" s="30" t="s">
        <v>151</v>
      </c>
      <c r="F221" s="30" t="s">
        <v>178</v>
      </c>
      <c r="G221" s="31">
        <v>49.008499999999998</v>
      </c>
      <c r="H221" s="30" t="s">
        <v>170</v>
      </c>
      <c r="I221" s="30" t="s">
        <v>171</v>
      </c>
      <c r="J221" s="30">
        <v>2</v>
      </c>
      <c r="K221" s="30">
        <v>10</v>
      </c>
      <c r="L221" s="30" t="s">
        <v>172</v>
      </c>
      <c r="M221" s="30" t="s">
        <v>177</v>
      </c>
      <c r="N221" s="30" t="s">
        <v>174</v>
      </c>
      <c r="O221" s="32">
        <v>0.48648799999999998</v>
      </c>
      <c r="P221" s="32">
        <v>0.84899999999999998</v>
      </c>
      <c r="Q221" s="32">
        <f t="shared" si="3"/>
        <v>3.6001491193480004</v>
      </c>
    </row>
    <row r="222" spans="1:17" x14ac:dyDescent="0.25">
      <c r="A222" s="30">
        <v>2063</v>
      </c>
      <c r="B222" s="30">
        <v>2034</v>
      </c>
      <c r="C222" s="30">
        <v>1180</v>
      </c>
      <c r="D222" s="30">
        <v>1180</v>
      </c>
      <c r="E222" s="30" t="s">
        <v>151</v>
      </c>
      <c r="F222" s="30" t="s">
        <v>178</v>
      </c>
      <c r="G222" s="31">
        <v>6.18036E-2</v>
      </c>
      <c r="H222" s="30" t="s">
        <v>170</v>
      </c>
      <c r="I222" s="30" t="s">
        <v>171</v>
      </c>
      <c r="J222" s="30">
        <v>2</v>
      </c>
      <c r="K222" s="30">
        <v>10</v>
      </c>
      <c r="L222" s="30" t="s">
        <v>172</v>
      </c>
      <c r="M222" s="30" t="s">
        <v>177</v>
      </c>
      <c r="N222" s="30" t="s">
        <v>174</v>
      </c>
      <c r="O222" s="32">
        <v>0.48648799999999998</v>
      </c>
      <c r="P222" s="32">
        <v>0.84899999999999998</v>
      </c>
      <c r="Q222" s="32">
        <f t="shared" si="3"/>
        <v>4.5400731732768004E-3</v>
      </c>
    </row>
    <row r="223" spans="1:17" x14ac:dyDescent="0.25">
      <c r="A223" s="30">
        <v>2064</v>
      </c>
      <c r="B223" s="30">
        <v>2035</v>
      </c>
      <c r="C223" s="30">
        <v>1180</v>
      </c>
      <c r="D223" s="30">
        <v>1180</v>
      </c>
      <c r="E223" s="30" t="s">
        <v>151</v>
      </c>
      <c r="F223" s="30" t="s">
        <v>178</v>
      </c>
      <c r="G223" s="31">
        <v>90.150999999999996</v>
      </c>
      <c r="H223" s="30" t="s">
        <v>170</v>
      </c>
      <c r="I223" s="30" t="s">
        <v>171</v>
      </c>
      <c r="J223" s="30">
        <v>2</v>
      </c>
      <c r="K223" s="30">
        <v>10</v>
      </c>
      <c r="L223" s="30" t="s">
        <v>172</v>
      </c>
      <c r="M223" s="30" t="s">
        <v>177</v>
      </c>
      <c r="N223" s="30" t="s">
        <v>174</v>
      </c>
      <c r="O223" s="32">
        <v>0.48648799999999998</v>
      </c>
      <c r="P223" s="32">
        <v>0.84899999999999998</v>
      </c>
      <c r="Q223" s="32">
        <f t="shared" si="3"/>
        <v>6.6224643328880006</v>
      </c>
    </row>
    <row r="224" spans="1:17" x14ac:dyDescent="0.25">
      <c r="A224" s="30">
        <v>2065</v>
      </c>
      <c r="B224" s="30">
        <v>2036</v>
      </c>
      <c r="C224" s="30">
        <v>1180</v>
      </c>
      <c r="D224" s="30">
        <v>1180</v>
      </c>
      <c r="E224" s="30" t="s">
        <v>151</v>
      </c>
      <c r="F224" s="30" t="s">
        <v>178</v>
      </c>
      <c r="G224" s="31">
        <v>5.2016900000000001</v>
      </c>
      <c r="H224" s="30" t="s">
        <v>170</v>
      </c>
      <c r="I224" s="30" t="s">
        <v>171</v>
      </c>
      <c r="J224" s="30">
        <v>2</v>
      </c>
      <c r="K224" s="30">
        <v>10</v>
      </c>
      <c r="L224" s="30" t="s">
        <v>172</v>
      </c>
      <c r="M224" s="30" t="s">
        <v>177</v>
      </c>
      <c r="N224" s="30" t="s">
        <v>174</v>
      </c>
      <c r="O224" s="32">
        <v>0.48648799999999998</v>
      </c>
      <c r="P224" s="32">
        <v>0.84899999999999998</v>
      </c>
      <c r="Q224" s="32">
        <f t="shared" si="3"/>
        <v>0.38211452447272004</v>
      </c>
    </row>
    <row r="225" spans="1:17" x14ac:dyDescent="0.25">
      <c r="A225" s="30">
        <v>2066</v>
      </c>
      <c r="B225" s="30">
        <v>2037</v>
      </c>
      <c r="C225" s="30">
        <v>1180</v>
      </c>
      <c r="D225" s="30">
        <v>1180</v>
      </c>
      <c r="E225" s="30" t="s">
        <v>151</v>
      </c>
      <c r="F225" s="30" t="s">
        <v>178</v>
      </c>
      <c r="G225" s="31">
        <v>9.8409300000000002</v>
      </c>
      <c r="H225" s="30" t="s">
        <v>170</v>
      </c>
      <c r="I225" s="30" t="s">
        <v>171</v>
      </c>
      <c r="J225" s="30">
        <v>2</v>
      </c>
      <c r="K225" s="30">
        <v>10</v>
      </c>
      <c r="L225" s="30" t="s">
        <v>172</v>
      </c>
      <c r="M225" s="30" t="s">
        <v>177</v>
      </c>
      <c r="N225" s="30" t="s">
        <v>174</v>
      </c>
      <c r="O225" s="32">
        <v>0.48648799999999998</v>
      </c>
      <c r="P225" s="32">
        <v>0.84899999999999998</v>
      </c>
      <c r="Q225" s="32">
        <f t="shared" si="3"/>
        <v>0.72291164742984004</v>
      </c>
    </row>
    <row r="226" spans="1:17" x14ac:dyDescent="0.25">
      <c r="A226" s="30">
        <v>2067</v>
      </c>
      <c r="B226" s="30">
        <v>2038</v>
      </c>
      <c r="C226" s="30">
        <v>1180</v>
      </c>
      <c r="D226" s="30">
        <v>1180</v>
      </c>
      <c r="E226" s="30" t="s">
        <v>151</v>
      </c>
      <c r="F226" s="30" t="s">
        <v>178</v>
      </c>
      <c r="G226" s="31">
        <v>17.810199999999998</v>
      </c>
      <c r="H226" s="30" t="s">
        <v>170</v>
      </c>
      <c r="I226" s="30" t="s">
        <v>171</v>
      </c>
      <c r="J226" s="30">
        <v>2</v>
      </c>
      <c r="K226" s="30">
        <v>10</v>
      </c>
      <c r="L226" s="30" t="s">
        <v>172</v>
      </c>
      <c r="M226" s="30" t="s">
        <v>177</v>
      </c>
      <c r="N226" s="30" t="s">
        <v>174</v>
      </c>
      <c r="O226" s="32">
        <v>0.48648799999999998</v>
      </c>
      <c r="P226" s="32">
        <v>0.84899999999999998</v>
      </c>
      <c r="Q226" s="32">
        <f t="shared" si="3"/>
        <v>1.3083317352175998</v>
      </c>
    </row>
    <row r="227" spans="1:17" x14ac:dyDescent="0.25">
      <c r="A227" s="30">
        <v>2068</v>
      </c>
      <c r="B227" s="30">
        <v>2039</v>
      </c>
      <c r="C227" s="30">
        <v>1180</v>
      </c>
      <c r="D227" s="30">
        <v>1180</v>
      </c>
      <c r="E227" s="30" t="s">
        <v>151</v>
      </c>
      <c r="F227" s="30" t="s">
        <v>176</v>
      </c>
      <c r="G227" s="31">
        <v>3.9922800000000001E-2</v>
      </c>
      <c r="H227" s="30" t="s">
        <v>170</v>
      </c>
      <c r="I227" s="30" t="s">
        <v>171</v>
      </c>
      <c r="J227" s="30">
        <v>2</v>
      </c>
      <c r="K227" s="30">
        <v>10</v>
      </c>
      <c r="L227" s="30" t="s">
        <v>172</v>
      </c>
      <c r="M227" s="30" t="s">
        <v>177</v>
      </c>
      <c r="N227" s="30" t="s">
        <v>174</v>
      </c>
      <c r="O227" s="32">
        <v>0.48648799999999998</v>
      </c>
      <c r="P227" s="32">
        <v>0.84899999999999998</v>
      </c>
      <c r="Q227" s="32">
        <f t="shared" si="3"/>
        <v>2.9327164320864002E-3</v>
      </c>
    </row>
    <row r="228" spans="1:17" x14ac:dyDescent="0.25">
      <c r="A228" s="30">
        <v>2069</v>
      </c>
      <c r="B228" s="30">
        <v>2040</v>
      </c>
      <c r="C228" s="30">
        <v>1180</v>
      </c>
      <c r="D228" s="30">
        <v>1180</v>
      </c>
      <c r="E228" s="30" t="s">
        <v>151</v>
      </c>
      <c r="F228" s="30" t="s">
        <v>176</v>
      </c>
      <c r="G228" s="31">
        <v>7.3546100000000003E-2</v>
      </c>
      <c r="H228" s="30" t="s">
        <v>170</v>
      </c>
      <c r="I228" s="30" t="s">
        <v>171</v>
      </c>
      <c r="J228" s="30">
        <v>2</v>
      </c>
      <c r="K228" s="30">
        <v>10</v>
      </c>
      <c r="L228" s="30" t="s">
        <v>172</v>
      </c>
      <c r="M228" s="30" t="s">
        <v>177</v>
      </c>
      <c r="N228" s="30" t="s">
        <v>174</v>
      </c>
      <c r="O228" s="32">
        <v>0.48648799999999998</v>
      </c>
      <c r="P228" s="32">
        <v>0.84899999999999998</v>
      </c>
      <c r="Q228" s="32">
        <f t="shared" si="3"/>
        <v>5.402673559616801E-3</v>
      </c>
    </row>
    <row r="229" spans="1:17" x14ac:dyDescent="0.25">
      <c r="A229" s="30">
        <v>2070</v>
      </c>
      <c r="B229" s="30">
        <v>2041</v>
      </c>
      <c r="C229" s="30">
        <v>1180</v>
      </c>
      <c r="D229" s="30">
        <v>1180</v>
      </c>
      <c r="E229" s="30" t="s">
        <v>151</v>
      </c>
      <c r="F229" s="30" t="s">
        <v>176</v>
      </c>
      <c r="G229" s="31">
        <v>2.3171500000000001E-2</v>
      </c>
      <c r="H229" s="30" t="s">
        <v>170</v>
      </c>
      <c r="I229" s="30" t="s">
        <v>171</v>
      </c>
      <c r="J229" s="30">
        <v>2</v>
      </c>
      <c r="K229" s="30">
        <v>10</v>
      </c>
      <c r="L229" s="30" t="s">
        <v>172</v>
      </c>
      <c r="M229" s="30" t="s">
        <v>177</v>
      </c>
      <c r="N229" s="30" t="s">
        <v>174</v>
      </c>
      <c r="O229" s="32">
        <v>0.48648799999999998</v>
      </c>
      <c r="P229" s="32">
        <v>0.84899999999999998</v>
      </c>
      <c r="Q229" s="32">
        <f t="shared" si="3"/>
        <v>1.7021711604920003E-3</v>
      </c>
    </row>
    <row r="230" spans="1:17" x14ac:dyDescent="0.25">
      <c r="A230" s="30">
        <v>2071</v>
      </c>
      <c r="B230" s="30">
        <v>2042</v>
      </c>
      <c r="C230" s="30">
        <v>1180</v>
      </c>
      <c r="D230" s="30">
        <v>1180</v>
      </c>
      <c r="E230" s="30" t="s">
        <v>151</v>
      </c>
      <c r="F230" s="30" t="s">
        <v>176</v>
      </c>
      <c r="G230" s="31">
        <v>9.1714300000000009</v>
      </c>
      <c r="H230" s="30" t="s">
        <v>170</v>
      </c>
      <c r="I230" s="30" t="s">
        <v>171</v>
      </c>
      <c r="J230" s="30">
        <v>2</v>
      </c>
      <c r="K230" s="30">
        <v>10</v>
      </c>
      <c r="L230" s="30" t="s">
        <v>172</v>
      </c>
      <c r="M230" s="30" t="s">
        <v>177</v>
      </c>
      <c r="N230" s="30" t="s">
        <v>174</v>
      </c>
      <c r="O230" s="32">
        <v>0.48648799999999998</v>
      </c>
      <c r="P230" s="32">
        <v>0.84899999999999998</v>
      </c>
      <c r="Q230" s="32">
        <f t="shared" si="3"/>
        <v>0.67373038631384008</v>
      </c>
    </row>
    <row r="231" spans="1:17" x14ac:dyDescent="0.25">
      <c r="A231" s="30">
        <v>2072</v>
      </c>
      <c r="B231" s="30">
        <v>2043</v>
      </c>
      <c r="C231" s="30">
        <v>1180</v>
      </c>
      <c r="D231" s="30">
        <v>1180</v>
      </c>
      <c r="E231" s="30" t="s">
        <v>151</v>
      </c>
      <c r="F231" s="30" t="s">
        <v>176</v>
      </c>
      <c r="G231" s="31">
        <v>45.230800000000002</v>
      </c>
      <c r="H231" s="30" t="s">
        <v>170</v>
      </c>
      <c r="I231" s="30" t="s">
        <v>171</v>
      </c>
      <c r="J231" s="30">
        <v>2</v>
      </c>
      <c r="K231" s="30">
        <v>10</v>
      </c>
      <c r="L231" s="30" t="s">
        <v>172</v>
      </c>
      <c r="M231" s="30" t="s">
        <v>177</v>
      </c>
      <c r="N231" s="30" t="s">
        <v>174</v>
      </c>
      <c r="O231" s="32">
        <v>0.48648799999999998</v>
      </c>
      <c r="P231" s="32">
        <v>0.84899999999999998</v>
      </c>
      <c r="Q231" s="32">
        <f t="shared" si="3"/>
        <v>3.3226404559904004</v>
      </c>
    </row>
    <row r="232" spans="1:17" x14ac:dyDescent="0.25">
      <c r="A232" s="30">
        <v>2073</v>
      </c>
      <c r="B232" s="30">
        <v>2044</v>
      </c>
      <c r="C232" s="30">
        <v>1180</v>
      </c>
      <c r="D232" s="30">
        <v>1180</v>
      </c>
      <c r="E232" s="30" t="s">
        <v>151</v>
      </c>
      <c r="F232" s="30" t="s">
        <v>176</v>
      </c>
      <c r="G232" s="31">
        <v>1.1257999999999999</v>
      </c>
      <c r="H232" s="30" t="s">
        <v>170</v>
      </c>
      <c r="I232" s="30" t="s">
        <v>171</v>
      </c>
      <c r="J232" s="30">
        <v>2</v>
      </c>
      <c r="K232" s="30">
        <v>10</v>
      </c>
      <c r="L232" s="30" t="s">
        <v>172</v>
      </c>
      <c r="M232" s="30" t="s">
        <v>177</v>
      </c>
      <c r="N232" s="30" t="s">
        <v>174</v>
      </c>
      <c r="O232" s="32">
        <v>0.48648799999999998</v>
      </c>
      <c r="P232" s="32">
        <v>0.84899999999999998</v>
      </c>
      <c r="Q232" s="32">
        <f t="shared" si="3"/>
        <v>8.2700916750400005E-2</v>
      </c>
    </row>
    <row r="233" spans="1:17" x14ac:dyDescent="0.25">
      <c r="A233" s="30">
        <v>2074</v>
      </c>
      <c r="B233" s="30">
        <v>2045</v>
      </c>
      <c r="C233" s="30">
        <v>1180</v>
      </c>
      <c r="D233" s="30">
        <v>1180</v>
      </c>
      <c r="E233" s="30" t="s">
        <v>151</v>
      </c>
      <c r="F233" s="30" t="s">
        <v>176</v>
      </c>
      <c r="G233" s="31">
        <v>19.411000000000001</v>
      </c>
      <c r="H233" s="30" t="s">
        <v>170</v>
      </c>
      <c r="I233" s="30" t="s">
        <v>171</v>
      </c>
      <c r="J233" s="30">
        <v>2</v>
      </c>
      <c r="K233" s="30">
        <v>10</v>
      </c>
      <c r="L233" s="30" t="s">
        <v>172</v>
      </c>
      <c r="M233" s="30" t="s">
        <v>177</v>
      </c>
      <c r="N233" s="30" t="s">
        <v>174</v>
      </c>
      <c r="O233" s="32">
        <v>0.48648799999999998</v>
      </c>
      <c r="P233" s="32">
        <v>0.84899999999999998</v>
      </c>
      <c r="Q233" s="32">
        <f t="shared" si="3"/>
        <v>1.4259260037680004</v>
      </c>
    </row>
    <row r="234" spans="1:17" x14ac:dyDescent="0.25">
      <c r="A234" s="30">
        <v>2075</v>
      </c>
      <c r="B234" s="30">
        <v>2046</v>
      </c>
      <c r="C234" s="30">
        <v>1180</v>
      </c>
      <c r="D234" s="30">
        <v>1180</v>
      </c>
      <c r="E234" s="30" t="s">
        <v>151</v>
      </c>
      <c r="F234" s="30" t="s">
        <v>176</v>
      </c>
      <c r="G234" s="31">
        <v>19.695</v>
      </c>
      <c r="H234" s="30" t="s">
        <v>170</v>
      </c>
      <c r="I234" s="30" t="s">
        <v>171</v>
      </c>
      <c r="J234" s="30">
        <v>2</v>
      </c>
      <c r="K234" s="30">
        <v>10</v>
      </c>
      <c r="L234" s="30" t="s">
        <v>172</v>
      </c>
      <c r="M234" s="30" t="s">
        <v>177</v>
      </c>
      <c r="N234" s="30" t="s">
        <v>174</v>
      </c>
      <c r="O234" s="32">
        <v>0.48648799999999998</v>
      </c>
      <c r="P234" s="32">
        <v>0.84899999999999998</v>
      </c>
      <c r="Q234" s="32">
        <f t="shared" si="3"/>
        <v>1.4467885551600002</v>
      </c>
    </row>
    <row r="235" spans="1:17" x14ac:dyDescent="0.25">
      <c r="A235" s="30">
        <v>2076</v>
      </c>
      <c r="B235" s="30">
        <v>2047</v>
      </c>
      <c r="C235" s="30">
        <v>1180</v>
      </c>
      <c r="D235" s="30">
        <v>1180</v>
      </c>
      <c r="E235" s="30" t="s">
        <v>151</v>
      </c>
      <c r="F235" s="30" t="s">
        <v>176</v>
      </c>
      <c r="G235" s="31">
        <v>9.5587400000000002</v>
      </c>
      <c r="H235" s="30" t="s">
        <v>170</v>
      </c>
      <c r="I235" s="30" t="s">
        <v>171</v>
      </c>
      <c r="J235" s="30">
        <v>2</v>
      </c>
      <c r="K235" s="30">
        <v>10</v>
      </c>
      <c r="L235" s="30" t="s">
        <v>172</v>
      </c>
      <c r="M235" s="30" t="s">
        <v>177</v>
      </c>
      <c r="N235" s="30" t="s">
        <v>174</v>
      </c>
      <c r="O235" s="32">
        <v>0.48648799999999998</v>
      </c>
      <c r="P235" s="32">
        <v>0.84899999999999998</v>
      </c>
      <c r="Q235" s="32">
        <f t="shared" si="3"/>
        <v>0.70218205807312017</v>
      </c>
    </row>
    <row r="236" spans="1:17" x14ac:dyDescent="0.25">
      <c r="A236" s="30">
        <v>2077</v>
      </c>
      <c r="B236" s="30">
        <v>2048</v>
      </c>
      <c r="C236" s="30">
        <v>1180</v>
      </c>
      <c r="D236" s="30">
        <v>1180</v>
      </c>
      <c r="E236" s="30" t="s">
        <v>151</v>
      </c>
      <c r="F236" s="30" t="s">
        <v>176</v>
      </c>
      <c r="G236" s="31">
        <v>0.27129500000000001</v>
      </c>
      <c r="H236" s="30" t="s">
        <v>170</v>
      </c>
      <c r="I236" s="30" t="s">
        <v>171</v>
      </c>
      <c r="J236" s="30">
        <v>2</v>
      </c>
      <c r="K236" s="30">
        <v>10</v>
      </c>
      <c r="L236" s="30" t="s">
        <v>172</v>
      </c>
      <c r="M236" s="30" t="s">
        <v>177</v>
      </c>
      <c r="N236" s="30" t="s">
        <v>174</v>
      </c>
      <c r="O236" s="32">
        <v>0.48648799999999998</v>
      </c>
      <c r="P236" s="32">
        <v>0.84899999999999998</v>
      </c>
      <c r="Q236" s="32">
        <f t="shared" si="3"/>
        <v>1.9929246055960002E-2</v>
      </c>
    </row>
    <row r="237" spans="1:17" x14ac:dyDescent="0.25">
      <c r="A237" s="30">
        <v>2078</v>
      </c>
      <c r="B237" s="30">
        <v>2049</v>
      </c>
      <c r="C237" s="30">
        <v>1180</v>
      </c>
      <c r="D237" s="30">
        <v>1180</v>
      </c>
      <c r="E237" s="30" t="s">
        <v>151</v>
      </c>
      <c r="F237" s="30" t="s">
        <v>176</v>
      </c>
      <c r="G237" s="31">
        <v>0.58889899999999995</v>
      </c>
      <c r="H237" s="30" t="s">
        <v>170</v>
      </c>
      <c r="I237" s="30" t="s">
        <v>171</v>
      </c>
      <c r="J237" s="30">
        <v>2</v>
      </c>
      <c r="K237" s="30">
        <v>10</v>
      </c>
      <c r="L237" s="30" t="s">
        <v>172</v>
      </c>
      <c r="M237" s="30" t="s">
        <v>177</v>
      </c>
      <c r="N237" s="30" t="s">
        <v>174</v>
      </c>
      <c r="O237" s="32">
        <v>0.48648799999999998</v>
      </c>
      <c r="P237" s="32">
        <v>0.84899999999999998</v>
      </c>
      <c r="Q237" s="32">
        <f t="shared" si="3"/>
        <v>4.3260336803511996E-2</v>
      </c>
    </row>
    <row r="238" spans="1:17" x14ac:dyDescent="0.25">
      <c r="A238" s="30">
        <v>2079</v>
      </c>
      <c r="B238" s="30">
        <v>2050</v>
      </c>
      <c r="C238" s="30">
        <v>1180</v>
      </c>
      <c r="D238" s="30">
        <v>1180</v>
      </c>
      <c r="E238" s="30" t="s">
        <v>151</v>
      </c>
      <c r="F238" s="30" t="s">
        <v>176</v>
      </c>
      <c r="G238" s="31">
        <v>5.1943099999999998</v>
      </c>
      <c r="H238" s="30" t="s">
        <v>170</v>
      </c>
      <c r="I238" s="30" t="s">
        <v>171</v>
      </c>
      <c r="J238" s="30">
        <v>2</v>
      </c>
      <c r="K238" s="30">
        <v>10</v>
      </c>
      <c r="L238" s="30" t="s">
        <v>172</v>
      </c>
      <c r="M238" s="30" t="s">
        <v>177</v>
      </c>
      <c r="N238" s="30" t="s">
        <v>174</v>
      </c>
      <c r="O238" s="32">
        <v>0.48648799999999998</v>
      </c>
      <c r="P238" s="32">
        <v>0.84899999999999998</v>
      </c>
      <c r="Q238" s="32">
        <f t="shared" si="3"/>
        <v>0.38157239197528003</v>
      </c>
    </row>
    <row r="239" spans="1:17" x14ac:dyDescent="0.25">
      <c r="A239" s="30">
        <v>2080</v>
      </c>
      <c r="B239" s="30">
        <v>2051</v>
      </c>
      <c r="C239" s="30">
        <v>1180</v>
      </c>
      <c r="D239" s="30">
        <v>1180</v>
      </c>
      <c r="E239" s="30" t="s">
        <v>151</v>
      </c>
      <c r="F239" s="30" t="s">
        <v>176</v>
      </c>
      <c r="G239" s="31">
        <v>40.422899999999998</v>
      </c>
      <c r="H239" s="30" t="s">
        <v>170</v>
      </c>
      <c r="I239" s="30" t="s">
        <v>171</v>
      </c>
      <c r="J239" s="30">
        <v>2</v>
      </c>
      <c r="K239" s="30">
        <v>10</v>
      </c>
      <c r="L239" s="30" t="s">
        <v>172</v>
      </c>
      <c r="M239" s="30" t="s">
        <v>177</v>
      </c>
      <c r="N239" s="30" t="s">
        <v>174</v>
      </c>
      <c r="O239" s="32">
        <v>0.48648799999999998</v>
      </c>
      <c r="P239" s="32">
        <v>0.84899999999999998</v>
      </c>
      <c r="Q239" s="32">
        <f t="shared" si="3"/>
        <v>2.9694536220552004</v>
      </c>
    </row>
    <row r="240" spans="1:17" x14ac:dyDescent="0.25">
      <c r="A240" s="30">
        <v>2081</v>
      </c>
      <c r="B240" s="30">
        <v>2052</v>
      </c>
      <c r="C240" s="30">
        <v>1180</v>
      </c>
      <c r="D240" s="30">
        <v>1180</v>
      </c>
      <c r="E240" s="30" t="s">
        <v>151</v>
      </c>
      <c r="F240" s="30" t="s">
        <v>176</v>
      </c>
      <c r="G240" s="31">
        <v>2.2450999999999999</v>
      </c>
      <c r="H240" s="30" t="s">
        <v>170</v>
      </c>
      <c r="I240" s="30" t="s">
        <v>171</v>
      </c>
      <c r="J240" s="30">
        <v>2</v>
      </c>
      <c r="K240" s="30">
        <v>10</v>
      </c>
      <c r="L240" s="30" t="s">
        <v>172</v>
      </c>
      <c r="M240" s="30" t="s">
        <v>177</v>
      </c>
      <c r="N240" s="30" t="s">
        <v>174</v>
      </c>
      <c r="O240" s="32">
        <v>0.48648799999999998</v>
      </c>
      <c r="P240" s="32">
        <v>0.84899999999999998</v>
      </c>
      <c r="Q240" s="32">
        <f t="shared" si="3"/>
        <v>0.16492434552880003</v>
      </c>
    </row>
    <row r="241" spans="1:17" x14ac:dyDescent="0.25">
      <c r="A241" s="30">
        <v>2082</v>
      </c>
      <c r="B241" s="30">
        <v>2063</v>
      </c>
      <c r="C241" s="30">
        <v>1180</v>
      </c>
      <c r="D241" s="30">
        <v>1180</v>
      </c>
      <c r="E241" s="30" t="s">
        <v>151</v>
      </c>
      <c r="F241" s="30" t="s">
        <v>176</v>
      </c>
      <c r="G241" s="31">
        <v>3.12473</v>
      </c>
      <c r="H241" s="30" t="s">
        <v>170</v>
      </c>
      <c r="I241" s="30" t="s">
        <v>171</v>
      </c>
      <c r="J241" s="30">
        <v>2</v>
      </c>
      <c r="K241" s="30">
        <v>10</v>
      </c>
      <c r="L241" s="30" t="s">
        <v>172</v>
      </c>
      <c r="M241" s="30" t="s">
        <v>177</v>
      </c>
      <c r="N241" s="30" t="s">
        <v>174</v>
      </c>
      <c r="O241" s="32">
        <v>0.48648799999999998</v>
      </c>
      <c r="P241" s="32">
        <v>0.84899999999999998</v>
      </c>
      <c r="Q241" s="32">
        <f t="shared" si="3"/>
        <v>0.22954169088424003</v>
      </c>
    </row>
    <row r="242" spans="1:17" x14ac:dyDescent="0.25">
      <c r="A242" s="30">
        <v>2083</v>
      </c>
      <c r="B242" s="30">
        <v>2064</v>
      </c>
      <c r="C242" s="30">
        <v>1180</v>
      </c>
      <c r="D242" s="30">
        <v>1180</v>
      </c>
      <c r="E242" s="30" t="s">
        <v>151</v>
      </c>
      <c r="F242" s="30" t="s">
        <v>176</v>
      </c>
      <c r="G242" s="31">
        <v>10.2804</v>
      </c>
      <c r="H242" s="30" t="s">
        <v>170</v>
      </c>
      <c r="I242" s="30" t="s">
        <v>171</v>
      </c>
      <c r="J242" s="30">
        <v>2</v>
      </c>
      <c r="K242" s="30">
        <v>10</v>
      </c>
      <c r="L242" s="30" t="s">
        <v>172</v>
      </c>
      <c r="M242" s="30" t="s">
        <v>177</v>
      </c>
      <c r="N242" s="30" t="s">
        <v>174</v>
      </c>
      <c r="O242" s="32">
        <v>0.48648799999999998</v>
      </c>
      <c r="P242" s="32">
        <v>0.84899999999999998</v>
      </c>
      <c r="Q242" s="32">
        <f t="shared" si="3"/>
        <v>0.75519497651520018</v>
      </c>
    </row>
    <row r="243" spans="1:17" x14ac:dyDescent="0.25">
      <c r="A243" s="30">
        <v>2084</v>
      </c>
      <c r="B243" s="30">
        <v>2065</v>
      </c>
      <c r="C243" s="30">
        <v>1180</v>
      </c>
      <c r="D243" s="30">
        <v>1180</v>
      </c>
      <c r="E243" s="30" t="s">
        <v>151</v>
      </c>
      <c r="F243" s="30" t="s">
        <v>176</v>
      </c>
      <c r="G243" s="31">
        <v>3.5738500000000002</v>
      </c>
      <c r="H243" s="30" t="s">
        <v>170</v>
      </c>
      <c r="I243" s="30" t="s">
        <v>171</v>
      </c>
      <c r="J243" s="30">
        <v>2</v>
      </c>
      <c r="K243" s="30">
        <v>10</v>
      </c>
      <c r="L243" s="30" t="s">
        <v>172</v>
      </c>
      <c r="M243" s="30" t="s">
        <v>177</v>
      </c>
      <c r="N243" s="30" t="s">
        <v>174</v>
      </c>
      <c r="O243" s="32">
        <v>0.48648799999999998</v>
      </c>
      <c r="P243" s="32">
        <v>0.84899999999999998</v>
      </c>
      <c r="Q243" s="32">
        <f t="shared" si="3"/>
        <v>0.26253390595880005</v>
      </c>
    </row>
    <row r="244" spans="1:17" x14ac:dyDescent="0.25">
      <c r="A244" s="30">
        <v>2085</v>
      </c>
      <c r="B244" s="30">
        <v>2066</v>
      </c>
      <c r="C244" s="30">
        <v>1180</v>
      </c>
      <c r="D244" s="30">
        <v>1180</v>
      </c>
      <c r="E244" s="30" t="s">
        <v>151</v>
      </c>
      <c r="F244" s="30" t="s">
        <v>176</v>
      </c>
      <c r="G244" s="31">
        <v>14.682</v>
      </c>
      <c r="H244" s="30" t="s">
        <v>170</v>
      </c>
      <c r="I244" s="30" t="s">
        <v>171</v>
      </c>
      <c r="J244" s="30">
        <v>2</v>
      </c>
      <c r="K244" s="30">
        <v>10</v>
      </c>
      <c r="L244" s="30" t="s">
        <v>172</v>
      </c>
      <c r="M244" s="30" t="s">
        <v>177</v>
      </c>
      <c r="N244" s="30" t="s">
        <v>174</v>
      </c>
      <c r="O244" s="32">
        <v>0.48648799999999998</v>
      </c>
      <c r="P244" s="32">
        <v>0.84899999999999998</v>
      </c>
      <c r="Q244" s="32">
        <f t="shared" si="3"/>
        <v>1.0785351392160001</v>
      </c>
    </row>
    <row r="245" spans="1:17" x14ac:dyDescent="0.25">
      <c r="A245" s="30">
        <v>2086</v>
      </c>
      <c r="B245" s="30">
        <v>2067</v>
      </c>
      <c r="C245" s="30">
        <v>1180</v>
      </c>
      <c r="D245" s="30">
        <v>1180</v>
      </c>
      <c r="E245" s="30" t="s">
        <v>151</v>
      </c>
      <c r="F245" s="30" t="s">
        <v>176</v>
      </c>
      <c r="G245" s="31">
        <v>7.5308599999999997</v>
      </c>
      <c r="H245" s="30" t="s">
        <v>170</v>
      </c>
      <c r="I245" s="30" t="s">
        <v>171</v>
      </c>
      <c r="J245" s="30">
        <v>2</v>
      </c>
      <c r="K245" s="30">
        <v>10</v>
      </c>
      <c r="L245" s="30" t="s">
        <v>172</v>
      </c>
      <c r="M245" s="30" t="s">
        <v>177</v>
      </c>
      <c r="N245" s="30" t="s">
        <v>174</v>
      </c>
      <c r="O245" s="32">
        <v>0.48648799999999998</v>
      </c>
      <c r="P245" s="32">
        <v>0.84899999999999998</v>
      </c>
      <c r="Q245" s="32">
        <f t="shared" si="3"/>
        <v>0.55321462597168003</v>
      </c>
    </row>
    <row r="246" spans="1:17" x14ac:dyDescent="0.25">
      <c r="A246" s="30">
        <v>2087</v>
      </c>
      <c r="B246" s="30">
        <v>2068</v>
      </c>
      <c r="C246" s="30">
        <v>1180</v>
      </c>
      <c r="D246" s="30">
        <v>1180</v>
      </c>
      <c r="E246" s="30" t="s">
        <v>151</v>
      </c>
      <c r="F246" s="30" t="s">
        <v>176</v>
      </c>
      <c r="G246" s="31">
        <v>3.4368400000000001</v>
      </c>
      <c r="H246" s="30" t="s">
        <v>170</v>
      </c>
      <c r="I246" s="30" t="s">
        <v>171</v>
      </c>
      <c r="J246" s="30">
        <v>2</v>
      </c>
      <c r="K246" s="30">
        <v>10</v>
      </c>
      <c r="L246" s="30" t="s">
        <v>172</v>
      </c>
      <c r="M246" s="30" t="s">
        <v>177</v>
      </c>
      <c r="N246" s="30" t="s">
        <v>174</v>
      </c>
      <c r="O246" s="32">
        <v>0.48648799999999998</v>
      </c>
      <c r="P246" s="32">
        <v>0.84899999999999998</v>
      </c>
      <c r="Q246" s="32">
        <f t="shared" si="3"/>
        <v>0.25246919410592</v>
      </c>
    </row>
    <row r="247" spans="1:17" x14ac:dyDescent="0.25">
      <c r="A247" s="30">
        <v>2088</v>
      </c>
      <c r="B247" s="30">
        <v>2069</v>
      </c>
      <c r="C247" s="30">
        <v>1180</v>
      </c>
      <c r="D247" s="30">
        <v>1180</v>
      </c>
      <c r="E247" s="30" t="s">
        <v>151</v>
      </c>
      <c r="F247" s="30" t="s">
        <v>176</v>
      </c>
      <c r="G247" s="31">
        <v>4.1749400000000003</v>
      </c>
      <c r="H247" s="30" t="s">
        <v>170</v>
      </c>
      <c r="I247" s="30" t="s">
        <v>171</v>
      </c>
      <c r="J247" s="30">
        <v>2</v>
      </c>
      <c r="K247" s="30">
        <v>10</v>
      </c>
      <c r="L247" s="30" t="s">
        <v>172</v>
      </c>
      <c r="M247" s="30" t="s">
        <v>177</v>
      </c>
      <c r="N247" s="30" t="s">
        <v>174</v>
      </c>
      <c r="O247" s="32">
        <v>0.48648799999999998</v>
      </c>
      <c r="P247" s="32">
        <v>0.84899999999999998</v>
      </c>
      <c r="Q247" s="32">
        <f t="shared" si="3"/>
        <v>0.30668978981872003</v>
      </c>
    </row>
    <row r="248" spans="1:17" x14ac:dyDescent="0.25">
      <c r="A248" s="30">
        <v>2089</v>
      </c>
      <c r="B248" s="30">
        <v>2070</v>
      </c>
      <c r="C248" s="30">
        <v>1180</v>
      </c>
      <c r="D248" s="30">
        <v>1180</v>
      </c>
      <c r="E248" s="30" t="s">
        <v>151</v>
      </c>
      <c r="F248" s="30" t="s">
        <v>176</v>
      </c>
      <c r="G248" s="31">
        <v>4.3384099999999997</v>
      </c>
      <c r="H248" s="30" t="s">
        <v>170</v>
      </c>
      <c r="I248" s="30" t="s">
        <v>171</v>
      </c>
      <c r="J248" s="30">
        <v>2</v>
      </c>
      <c r="K248" s="30">
        <v>10</v>
      </c>
      <c r="L248" s="30" t="s">
        <v>172</v>
      </c>
      <c r="M248" s="30" t="s">
        <v>177</v>
      </c>
      <c r="N248" s="30" t="s">
        <v>174</v>
      </c>
      <c r="O248" s="32">
        <v>0.48648799999999998</v>
      </c>
      <c r="P248" s="32">
        <v>0.84899999999999998</v>
      </c>
      <c r="Q248" s="32">
        <f t="shared" si="3"/>
        <v>0.31869824501608002</v>
      </c>
    </row>
    <row r="249" spans="1:17" x14ac:dyDescent="0.25">
      <c r="A249" s="30">
        <v>2090</v>
      </c>
      <c r="B249" s="30">
        <v>2071</v>
      </c>
      <c r="C249" s="30">
        <v>1180</v>
      </c>
      <c r="D249" s="30">
        <v>1180</v>
      </c>
      <c r="E249" s="30" t="s">
        <v>151</v>
      </c>
      <c r="F249" s="30" t="s">
        <v>176</v>
      </c>
      <c r="G249" s="31">
        <v>7.1081700000000003</v>
      </c>
      <c r="H249" s="30" t="s">
        <v>170</v>
      </c>
      <c r="I249" s="30" t="s">
        <v>171</v>
      </c>
      <c r="J249" s="30">
        <v>2</v>
      </c>
      <c r="K249" s="30">
        <v>10</v>
      </c>
      <c r="L249" s="30" t="s">
        <v>172</v>
      </c>
      <c r="M249" s="30" t="s">
        <v>177</v>
      </c>
      <c r="N249" s="30" t="s">
        <v>174</v>
      </c>
      <c r="O249" s="32">
        <v>0.48648799999999998</v>
      </c>
      <c r="P249" s="32">
        <v>0.84899999999999998</v>
      </c>
      <c r="Q249" s="32">
        <f t="shared" si="3"/>
        <v>0.52216395045096009</v>
      </c>
    </row>
    <row r="250" spans="1:17" x14ac:dyDescent="0.25">
      <c r="A250" s="30">
        <v>2091</v>
      </c>
      <c r="B250" s="30">
        <v>2072</v>
      </c>
      <c r="C250" s="30">
        <v>1180</v>
      </c>
      <c r="D250" s="30">
        <v>1180</v>
      </c>
      <c r="E250" s="30" t="s">
        <v>151</v>
      </c>
      <c r="F250" s="30" t="s">
        <v>176</v>
      </c>
      <c r="G250" s="31">
        <v>2.5793499999999998</v>
      </c>
      <c r="H250" s="30" t="s">
        <v>170</v>
      </c>
      <c r="I250" s="30" t="s">
        <v>171</v>
      </c>
      <c r="J250" s="30">
        <v>2</v>
      </c>
      <c r="K250" s="30">
        <v>10</v>
      </c>
      <c r="L250" s="30" t="s">
        <v>172</v>
      </c>
      <c r="M250" s="30" t="s">
        <v>177</v>
      </c>
      <c r="N250" s="30" t="s">
        <v>174</v>
      </c>
      <c r="O250" s="32">
        <v>0.48648799999999998</v>
      </c>
      <c r="P250" s="32">
        <v>0.84899999999999998</v>
      </c>
      <c r="Q250" s="32">
        <f t="shared" si="3"/>
        <v>0.18947824624279999</v>
      </c>
    </row>
    <row r="251" spans="1:17" x14ac:dyDescent="0.25">
      <c r="A251" s="30">
        <v>2092</v>
      </c>
      <c r="B251" s="30">
        <v>2073</v>
      </c>
      <c r="C251" s="30">
        <v>1180</v>
      </c>
      <c r="D251" s="30">
        <v>1180</v>
      </c>
      <c r="E251" s="30" t="s">
        <v>151</v>
      </c>
      <c r="F251" s="30" t="s">
        <v>176</v>
      </c>
      <c r="G251" s="31">
        <v>8.2415500000000002</v>
      </c>
      <c r="H251" s="30" t="s">
        <v>170</v>
      </c>
      <c r="I251" s="30" t="s">
        <v>171</v>
      </c>
      <c r="J251" s="30">
        <v>2</v>
      </c>
      <c r="K251" s="30">
        <v>10</v>
      </c>
      <c r="L251" s="30" t="s">
        <v>172</v>
      </c>
      <c r="M251" s="30" t="s">
        <v>177</v>
      </c>
      <c r="N251" s="30" t="s">
        <v>174</v>
      </c>
      <c r="O251" s="32">
        <v>0.48648799999999998</v>
      </c>
      <c r="P251" s="32">
        <v>0.84899999999999998</v>
      </c>
      <c r="Q251" s="32">
        <f t="shared" si="3"/>
        <v>0.60542169163640014</v>
      </c>
    </row>
    <row r="252" spans="1:17" x14ac:dyDescent="0.25">
      <c r="A252" s="30">
        <v>2093</v>
      </c>
      <c r="B252" s="30">
        <v>2074</v>
      </c>
      <c r="C252" s="30">
        <v>1180</v>
      </c>
      <c r="D252" s="30">
        <v>1180</v>
      </c>
      <c r="E252" s="30" t="s">
        <v>151</v>
      </c>
      <c r="F252" s="30" t="s">
        <v>176</v>
      </c>
      <c r="G252" s="31">
        <v>57.700400000000002</v>
      </c>
      <c r="H252" s="30" t="s">
        <v>170</v>
      </c>
      <c r="I252" s="30" t="s">
        <v>171</v>
      </c>
      <c r="J252" s="30">
        <v>2</v>
      </c>
      <c r="K252" s="30">
        <v>10</v>
      </c>
      <c r="L252" s="30" t="s">
        <v>172</v>
      </c>
      <c r="M252" s="30" t="s">
        <v>177</v>
      </c>
      <c r="N252" s="30" t="s">
        <v>174</v>
      </c>
      <c r="O252" s="32">
        <v>0.48648799999999998</v>
      </c>
      <c r="P252" s="32">
        <v>0.84899999999999998</v>
      </c>
      <c r="Q252" s="32">
        <f t="shared" si="3"/>
        <v>4.238653381475201</v>
      </c>
    </row>
    <row r="253" spans="1:17" x14ac:dyDescent="0.25">
      <c r="A253" s="30">
        <v>2094</v>
      </c>
      <c r="B253" s="30">
        <v>2075</v>
      </c>
      <c r="C253" s="30">
        <v>1180</v>
      </c>
      <c r="D253" s="30">
        <v>1180</v>
      </c>
      <c r="E253" s="30" t="s">
        <v>151</v>
      </c>
      <c r="F253" s="30" t="s">
        <v>176</v>
      </c>
      <c r="G253" s="31">
        <v>4.23278</v>
      </c>
      <c r="H253" s="30" t="s">
        <v>170</v>
      </c>
      <c r="I253" s="30" t="s">
        <v>171</v>
      </c>
      <c r="J253" s="30">
        <v>2</v>
      </c>
      <c r="K253" s="30">
        <v>10</v>
      </c>
      <c r="L253" s="30" t="s">
        <v>172</v>
      </c>
      <c r="M253" s="30" t="s">
        <v>177</v>
      </c>
      <c r="N253" s="30" t="s">
        <v>174</v>
      </c>
      <c r="O253" s="32">
        <v>0.48648799999999998</v>
      </c>
      <c r="P253" s="32">
        <v>0.84899999999999998</v>
      </c>
      <c r="Q253" s="32">
        <f t="shared" si="3"/>
        <v>0.31093869817264008</v>
      </c>
    </row>
    <row r="254" spans="1:17" x14ac:dyDescent="0.25">
      <c r="A254" s="30">
        <v>2095</v>
      </c>
      <c r="B254" s="30">
        <v>2076</v>
      </c>
      <c r="C254" s="30">
        <v>1180</v>
      </c>
      <c r="D254" s="30">
        <v>1180</v>
      </c>
      <c r="E254" s="30" t="s">
        <v>151</v>
      </c>
      <c r="F254" s="30" t="s">
        <v>176</v>
      </c>
      <c r="G254" s="31">
        <v>13.2699</v>
      </c>
      <c r="H254" s="30" t="s">
        <v>170</v>
      </c>
      <c r="I254" s="30" t="s">
        <v>171</v>
      </c>
      <c r="J254" s="30">
        <v>2</v>
      </c>
      <c r="K254" s="30">
        <v>10</v>
      </c>
      <c r="L254" s="30" t="s">
        <v>172</v>
      </c>
      <c r="M254" s="30" t="s">
        <v>177</v>
      </c>
      <c r="N254" s="30" t="s">
        <v>174</v>
      </c>
      <c r="O254" s="32">
        <v>0.48648799999999998</v>
      </c>
      <c r="P254" s="32">
        <v>0.84899999999999998</v>
      </c>
      <c r="Q254" s="32">
        <f t="shared" si="3"/>
        <v>0.97480271379120009</v>
      </c>
    </row>
    <row r="255" spans="1:17" x14ac:dyDescent="0.25">
      <c r="A255" s="30">
        <v>2096</v>
      </c>
      <c r="B255" s="30">
        <v>2077</v>
      </c>
      <c r="C255" s="30">
        <v>1180</v>
      </c>
      <c r="D255" s="30">
        <v>1180</v>
      </c>
      <c r="E255" s="30" t="s">
        <v>151</v>
      </c>
      <c r="F255" s="30" t="s">
        <v>176</v>
      </c>
      <c r="G255" s="31">
        <v>12.7225</v>
      </c>
      <c r="H255" s="30" t="s">
        <v>170</v>
      </c>
      <c r="I255" s="30" t="s">
        <v>171</v>
      </c>
      <c r="J255" s="30">
        <v>2</v>
      </c>
      <c r="K255" s="30">
        <v>10</v>
      </c>
      <c r="L255" s="30" t="s">
        <v>172</v>
      </c>
      <c r="M255" s="30" t="s">
        <v>177</v>
      </c>
      <c r="N255" s="30" t="s">
        <v>174</v>
      </c>
      <c r="O255" s="32">
        <v>0.48648799999999998</v>
      </c>
      <c r="P255" s="32">
        <v>0.84899999999999998</v>
      </c>
      <c r="Q255" s="32">
        <f t="shared" si="3"/>
        <v>0.93459088058000017</v>
      </c>
    </row>
    <row r="256" spans="1:17" x14ac:dyDescent="0.25">
      <c r="A256" s="30">
        <v>2097</v>
      </c>
      <c r="B256" s="30">
        <v>2078</v>
      </c>
      <c r="C256" s="30">
        <v>1180</v>
      </c>
      <c r="D256" s="30">
        <v>1180</v>
      </c>
      <c r="E256" s="30" t="s">
        <v>151</v>
      </c>
      <c r="F256" s="30" t="s">
        <v>176</v>
      </c>
      <c r="G256" s="31">
        <v>2.41676</v>
      </c>
      <c r="H256" s="30" t="s">
        <v>170</v>
      </c>
      <c r="I256" s="30" t="s">
        <v>171</v>
      </c>
      <c r="J256" s="30">
        <v>2</v>
      </c>
      <c r="K256" s="30">
        <v>10</v>
      </c>
      <c r="L256" s="30" t="s">
        <v>172</v>
      </c>
      <c r="M256" s="30" t="s">
        <v>177</v>
      </c>
      <c r="N256" s="30" t="s">
        <v>174</v>
      </c>
      <c r="O256" s="32">
        <v>0.48648799999999998</v>
      </c>
      <c r="P256" s="32">
        <v>0.84899999999999998</v>
      </c>
      <c r="Q256" s="32">
        <f t="shared" si="3"/>
        <v>0.17753443557088</v>
      </c>
    </row>
    <row r="257" spans="1:17" x14ac:dyDescent="0.25">
      <c r="A257" s="30">
        <v>2098</v>
      </c>
      <c r="B257" s="30">
        <v>2079</v>
      </c>
      <c r="C257" s="30">
        <v>1180</v>
      </c>
      <c r="D257" s="30">
        <v>1180</v>
      </c>
      <c r="E257" s="30" t="s">
        <v>151</v>
      </c>
      <c r="F257" s="30" t="s">
        <v>176</v>
      </c>
      <c r="G257" s="31">
        <v>5.5192800000000002</v>
      </c>
      <c r="H257" s="30" t="s">
        <v>170</v>
      </c>
      <c r="I257" s="30" t="s">
        <v>171</v>
      </c>
      <c r="J257" s="30">
        <v>2</v>
      </c>
      <c r="K257" s="30">
        <v>10</v>
      </c>
      <c r="L257" s="30" t="s">
        <v>172</v>
      </c>
      <c r="M257" s="30" t="s">
        <v>177</v>
      </c>
      <c r="N257" s="30" t="s">
        <v>174</v>
      </c>
      <c r="O257" s="32">
        <v>0.48648799999999998</v>
      </c>
      <c r="P257" s="32">
        <v>0.84899999999999998</v>
      </c>
      <c r="Q257" s="32">
        <f t="shared" si="3"/>
        <v>0.40544458678464007</v>
      </c>
    </row>
    <row r="258" spans="1:17" x14ac:dyDescent="0.25">
      <c r="A258" s="30">
        <v>2099</v>
      </c>
      <c r="B258" s="30">
        <v>2080</v>
      </c>
      <c r="C258" s="30">
        <v>1180</v>
      </c>
      <c r="D258" s="30">
        <v>1180</v>
      </c>
      <c r="E258" s="30" t="s">
        <v>151</v>
      </c>
      <c r="F258" s="30" t="s">
        <v>176</v>
      </c>
      <c r="G258" s="31">
        <v>1.9000600000000001</v>
      </c>
      <c r="H258" s="30" t="s">
        <v>170</v>
      </c>
      <c r="I258" s="30" t="s">
        <v>171</v>
      </c>
      <c r="J258" s="30">
        <v>2</v>
      </c>
      <c r="K258" s="30">
        <v>10</v>
      </c>
      <c r="L258" s="30" t="s">
        <v>172</v>
      </c>
      <c r="M258" s="30" t="s">
        <v>177</v>
      </c>
      <c r="N258" s="30" t="s">
        <v>174</v>
      </c>
      <c r="O258" s="32">
        <v>0.48648799999999998</v>
      </c>
      <c r="P258" s="32">
        <v>0.84899999999999998</v>
      </c>
      <c r="Q258" s="32">
        <f t="shared" ref="Q258:Q321" si="4">G258*O258*(1-P258)</f>
        <v>0.13957781478128001</v>
      </c>
    </row>
    <row r="259" spans="1:17" x14ac:dyDescent="0.25">
      <c r="A259" s="30">
        <v>2100</v>
      </c>
      <c r="B259" s="30">
        <v>2081</v>
      </c>
      <c r="C259" s="30">
        <v>1180</v>
      </c>
      <c r="D259" s="30">
        <v>1180</v>
      </c>
      <c r="E259" s="30" t="s">
        <v>151</v>
      </c>
      <c r="F259" s="30" t="s">
        <v>176</v>
      </c>
      <c r="G259" s="31">
        <v>17.340399999999999</v>
      </c>
      <c r="H259" s="30" t="s">
        <v>170</v>
      </c>
      <c r="I259" s="30" t="s">
        <v>171</v>
      </c>
      <c r="J259" s="30">
        <v>2</v>
      </c>
      <c r="K259" s="30">
        <v>10</v>
      </c>
      <c r="L259" s="30" t="s">
        <v>172</v>
      </c>
      <c r="M259" s="30" t="s">
        <v>177</v>
      </c>
      <c r="N259" s="30" t="s">
        <v>174</v>
      </c>
      <c r="O259" s="32">
        <v>0.48648799999999998</v>
      </c>
      <c r="P259" s="32">
        <v>0.84899999999999998</v>
      </c>
      <c r="Q259" s="32">
        <f t="shared" si="4"/>
        <v>1.2738203737952001</v>
      </c>
    </row>
    <row r="260" spans="1:17" x14ac:dyDescent="0.25">
      <c r="A260" s="30">
        <v>2101</v>
      </c>
      <c r="B260" s="30">
        <v>2082</v>
      </c>
      <c r="C260" s="30">
        <v>1180</v>
      </c>
      <c r="D260" s="30">
        <v>1180</v>
      </c>
      <c r="E260" s="30" t="s">
        <v>151</v>
      </c>
      <c r="F260" s="30" t="s">
        <v>176</v>
      </c>
      <c r="G260" s="31">
        <v>74.190600000000003</v>
      </c>
      <c r="H260" s="30" t="s">
        <v>170</v>
      </c>
      <c r="I260" s="30" t="s">
        <v>171</v>
      </c>
      <c r="J260" s="30">
        <v>2</v>
      </c>
      <c r="K260" s="30">
        <v>10</v>
      </c>
      <c r="L260" s="30" t="s">
        <v>172</v>
      </c>
      <c r="M260" s="30" t="s">
        <v>177</v>
      </c>
      <c r="N260" s="30" t="s">
        <v>174</v>
      </c>
      <c r="O260" s="32">
        <v>0.48648799999999998</v>
      </c>
      <c r="P260" s="32">
        <v>0.84899999999999998</v>
      </c>
      <c r="Q260" s="32">
        <f t="shared" si="4"/>
        <v>5.450018328532801</v>
      </c>
    </row>
    <row r="261" spans="1:17" x14ac:dyDescent="0.25">
      <c r="A261" s="30">
        <v>2102</v>
      </c>
      <c r="B261" s="30">
        <v>2083</v>
      </c>
      <c r="C261" s="30">
        <v>1180</v>
      </c>
      <c r="D261" s="30">
        <v>1180</v>
      </c>
      <c r="E261" s="30" t="s">
        <v>151</v>
      </c>
      <c r="F261" s="30" t="s">
        <v>176</v>
      </c>
      <c r="G261" s="31">
        <v>10.004099999999999</v>
      </c>
      <c r="H261" s="30" t="s">
        <v>170</v>
      </c>
      <c r="I261" s="30" t="s">
        <v>171</v>
      </c>
      <c r="J261" s="30">
        <v>2</v>
      </c>
      <c r="K261" s="30">
        <v>10</v>
      </c>
      <c r="L261" s="30" t="s">
        <v>172</v>
      </c>
      <c r="M261" s="30" t="s">
        <v>177</v>
      </c>
      <c r="N261" s="30" t="s">
        <v>174</v>
      </c>
      <c r="O261" s="32">
        <v>0.48648799999999998</v>
      </c>
      <c r="P261" s="32">
        <v>0.84899999999999998</v>
      </c>
      <c r="Q261" s="32">
        <f t="shared" si="4"/>
        <v>0.73489806472079999</v>
      </c>
    </row>
    <row r="262" spans="1:17" x14ac:dyDescent="0.25">
      <c r="A262" s="30">
        <v>2103</v>
      </c>
      <c r="B262" s="30">
        <v>2084</v>
      </c>
      <c r="C262" s="30">
        <v>1180</v>
      </c>
      <c r="D262" s="30">
        <v>1180</v>
      </c>
      <c r="E262" s="30" t="s">
        <v>151</v>
      </c>
      <c r="F262" s="30" t="s">
        <v>176</v>
      </c>
      <c r="G262" s="31">
        <v>8.9119399999999995</v>
      </c>
      <c r="H262" s="30" t="s">
        <v>170</v>
      </c>
      <c r="I262" s="30" t="s">
        <v>171</v>
      </c>
      <c r="J262" s="30">
        <v>2</v>
      </c>
      <c r="K262" s="30">
        <v>10</v>
      </c>
      <c r="L262" s="30" t="s">
        <v>172</v>
      </c>
      <c r="M262" s="30" t="s">
        <v>177</v>
      </c>
      <c r="N262" s="30" t="s">
        <v>174</v>
      </c>
      <c r="O262" s="32">
        <v>0.48648799999999998</v>
      </c>
      <c r="P262" s="32">
        <v>0.84899999999999998</v>
      </c>
      <c r="Q262" s="32">
        <f t="shared" si="4"/>
        <v>0.65466833187472007</v>
      </c>
    </row>
    <row r="263" spans="1:17" x14ac:dyDescent="0.25">
      <c r="A263" s="30">
        <v>2104</v>
      </c>
      <c r="B263" s="30">
        <v>2085</v>
      </c>
      <c r="C263" s="30">
        <v>1180</v>
      </c>
      <c r="D263" s="30">
        <v>1180</v>
      </c>
      <c r="E263" s="30" t="s">
        <v>151</v>
      </c>
      <c r="F263" s="30" t="s">
        <v>176</v>
      </c>
      <c r="G263" s="31">
        <v>221.61</v>
      </c>
      <c r="H263" s="30" t="s">
        <v>170</v>
      </c>
      <c r="I263" s="30" t="s">
        <v>171</v>
      </c>
      <c r="J263" s="30">
        <v>2</v>
      </c>
      <c r="K263" s="30">
        <v>10</v>
      </c>
      <c r="L263" s="30" t="s">
        <v>172</v>
      </c>
      <c r="M263" s="30" t="s">
        <v>177</v>
      </c>
      <c r="N263" s="30" t="s">
        <v>174</v>
      </c>
      <c r="O263" s="32">
        <v>0.48648799999999998</v>
      </c>
      <c r="P263" s="32">
        <v>0.84899999999999998</v>
      </c>
      <c r="Q263" s="32">
        <f t="shared" si="4"/>
        <v>16.279401457680002</v>
      </c>
    </row>
    <row r="264" spans="1:17" x14ac:dyDescent="0.25">
      <c r="A264" s="30">
        <v>2105</v>
      </c>
      <c r="B264" s="30">
        <v>2086</v>
      </c>
      <c r="C264" s="30">
        <v>1180</v>
      </c>
      <c r="D264" s="30">
        <v>1180</v>
      </c>
      <c r="E264" s="30" t="s">
        <v>151</v>
      </c>
      <c r="F264" s="30" t="s">
        <v>176</v>
      </c>
      <c r="G264" s="31">
        <v>11.611499999999999</v>
      </c>
      <c r="H264" s="30" t="s">
        <v>170</v>
      </c>
      <c r="I264" s="30" t="s">
        <v>171</v>
      </c>
      <c r="J264" s="30">
        <v>2</v>
      </c>
      <c r="K264" s="30">
        <v>10</v>
      </c>
      <c r="L264" s="30" t="s">
        <v>172</v>
      </c>
      <c r="M264" s="30" t="s">
        <v>177</v>
      </c>
      <c r="N264" s="30" t="s">
        <v>174</v>
      </c>
      <c r="O264" s="32">
        <v>0.48648799999999998</v>
      </c>
      <c r="P264" s="32">
        <v>0.84899999999999998</v>
      </c>
      <c r="Q264" s="32">
        <f t="shared" si="4"/>
        <v>0.85297716721200012</v>
      </c>
    </row>
    <row r="265" spans="1:17" x14ac:dyDescent="0.25">
      <c r="A265" s="30">
        <v>2106</v>
      </c>
      <c r="B265" s="30">
        <v>2087</v>
      </c>
      <c r="C265" s="30">
        <v>1180</v>
      </c>
      <c r="D265" s="30">
        <v>1180</v>
      </c>
      <c r="E265" s="30" t="s">
        <v>151</v>
      </c>
      <c r="F265" s="30" t="s">
        <v>176</v>
      </c>
      <c r="G265" s="31">
        <v>0.56361499999999998</v>
      </c>
      <c r="H265" s="30" t="s">
        <v>170</v>
      </c>
      <c r="I265" s="30" t="s">
        <v>171</v>
      </c>
      <c r="J265" s="30">
        <v>2</v>
      </c>
      <c r="K265" s="30">
        <v>10</v>
      </c>
      <c r="L265" s="30" t="s">
        <v>172</v>
      </c>
      <c r="M265" s="30" t="s">
        <v>177</v>
      </c>
      <c r="N265" s="30" t="s">
        <v>174</v>
      </c>
      <c r="O265" s="32">
        <v>0.48648799999999998</v>
      </c>
      <c r="P265" s="32">
        <v>0.84899999999999998</v>
      </c>
      <c r="Q265" s="32">
        <f t="shared" si="4"/>
        <v>4.1402982052120001E-2</v>
      </c>
    </row>
    <row r="266" spans="1:17" x14ac:dyDescent="0.25">
      <c r="A266" s="30">
        <v>2107</v>
      </c>
      <c r="B266" s="30">
        <v>2088</v>
      </c>
      <c r="C266" s="30">
        <v>1180</v>
      </c>
      <c r="D266" s="30">
        <v>1180</v>
      </c>
      <c r="E266" s="30" t="s">
        <v>151</v>
      </c>
      <c r="F266" s="30" t="s">
        <v>176</v>
      </c>
      <c r="G266" s="31">
        <v>1.9488399999999999</v>
      </c>
      <c r="H266" s="30" t="s">
        <v>170</v>
      </c>
      <c r="I266" s="30" t="s">
        <v>171</v>
      </c>
      <c r="J266" s="30">
        <v>2</v>
      </c>
      <c r="K266" s="30">
        <v>10</v>
      </c>
      <c r="L266" s="30" t="s">
        <v>172</v>
      </c>
      <c r="M266" s="30" t="s">
        <v>177</v>
      </c>
      <c r="N266" s="30" t="s">
        <v>174</v>
      </c>
      <c r="O266" s="32">
        <v>0.48648799999999998</v>
      </c>
      <c r="P266" s="32">
        <v>0.84899999999999998</v>
      </c>
      <c r="Q266" s="32">
        <f t="shared" si="4"/>
        <v>0.14316117836192002</v>
      </c>
    </row>
    <row r="267" spans="1:17" x14ac:dyDescent="0.25">
      <c r="A267" s="30">
        <v>2108</v>
      </c>
      <c r="B267" s="30">
        <v>2089</v>
      </c>
      <c r="C267" s="30">
        <v>1180</v>
      </c>
      <c r="D267" s="30">
        <v>1180</v>
      </c>
      <c r="E267" s="30" t="s">
        <v>151</v>
      </c>
      <c r="F267" s="30" t="s">
        <v>176</v>
      </c>
      <c r="G267" s="31">
        <v>4.5931600000000003E-2</v>
      </c>
      <c r="H267" s="30" t="s">
        <v>170</v>
      </c>
      <c r="I267" s="30" t="s">
        <v>171</v>
      </c>
      <c r="J267" s="30">
        <v>2</v>
      </c>
      <c r="K267" s="30">
        <v>10</v>
      </c>
      <c r="L267" s="30" t="s">
        <v>172</v>
      </c>
      <c r="M267" s="30" t="s">
        <v>177</v>
      </c>
      <c r="N267" s="30" t="s">
        <v>174</v>
      </c>
      <c r="O267" s="32">
        <v>0.48648799999999998</v>
      </c>
      <c r="P267" s="32">
        <v>0.84899999999999998</v>
      </c>
      <c r="Q267" s="32">
        <f t="shared" si="4"/>
        <v>3.3741210053408006E-3</v>
      </c>
    </row>
    <row r="268" spans="1:17" x14ac:dyDescent="0.25">
      <c r="A268" s="30">
        <v>2109</v>
      </c>
      <c r="B268" s="30">
        <v>2090</v>
      </c>
      <c r="C268" s="30">
        <v>1180</v>
      </c>
      <c r="D268" s="30">
        <v>1180</v>
      </c>
      <c r="E268" s="30" t="s">
        <v>151</v>
      </c>
      <c r="F268" s="30" t="s">
        <v>176</v>
      </c>
      <c r="G268" s="31">
        <v>14.553900000000001</v>
      </c>
      <c r="H268" s="30" t="s">
        <v>170</v>
      </c>
      <c r="I268" s="30" t="s">
        <v>171</v>
      </c>
      <c r="J268" s="30">
        <v>2</v>
      </c>
      <c r="K268" s="30">
        <v>10</v>
      </c>
      <c r="L268" s="30" t="s">
        <v>172</v>
      </c>
      <c r="M268" s="30" t="s">
        <v>177</v>
      </c>
      <c r="N268" s="30" t="s">
        <v>174</v>
      </c>
      <c r="O268" s="32">
        <v>0.48648799999999998</v>
      </c>
      <c r="P268" s="32">
        <v>0.84899999999999998</v>
      </c>
      <c r="Q268" s="32">
        <f t="shared" si="4"/>
        <v>1.0691249531832001</v>
      </c>
    </row>
    <row r="269" spans="1:17" x14ac:dyDescent="0.25">
      <c r="A269" s="30">
        <v>2110</v>
      </c>
      <c r="B269" s="30">
        <v>2091</v>
      </c>
      <c r="C269" s="30">
        <v>1180</v>
      </c>
      <c r="D269" s="30">
        <v>1180</v>
      </c>
      <c r="E269" s="30" t="s">
        <v>151</v>
      </c>
      <c r="F269" s="30" t="s">
        <v>176</v>
      </c>
      <c r="G269" s="31">
        <v>9.8023500000000006</v>
      </c>
      <c r="H269" s="30" t="s">
        <v>170</v>
      </c>
      <c r="I269" s="30" t="s">
        <v>171</v>
      </c>
      <c r="J269" s="30">
        <v>2</v>
      </c>
      <c r="K269" s="30">
        <v>10</v>
      </c>
      <c r="L269" s="30" t="s">
        <v>172</v>
      </c>
      <c r="M269" s="30" t="s">
        <v>177</v>
      </c>
      <c r="N269" s="30" t="s">
        <v>174</v>
      </c>
      <c r="O269" s="32">
        <v>0.48648799999999998</v>
      </c>
      <c r="P269" s="32">
        <v>0.84899999999999998</v>
      </c>
      <c r="Q269" s="32">
        <f t="shared" si="4"/>
        <v>0.72007757266680017</v>
      </c>
    </row>
    <row r="270" spans="1:17" x14ac:dyDescent="0.25">
      <c r="A270" s="30">
        <v>2111</v>
      </c>
      <c r="B270" s="30">
        <v>2092</v>
      </c>
      <c r="C270" s="30">
        <v>1180</v>
      </c>
      <c r="D270" s="30">
        <v>1180</v>
      </c>
      <c r="E270" s="30" t="s">
        <v>151</v>
      </c>
      <c r="F270" s="30" t="s">
        <v>176</v>
      </c>
      <c r="G270" s="31">
        <v>39.481400000000001</v>
      </c>
      <c r="H270" s="30" t="s">
        <v>170</v>
      </c>
      <c r="I270" s="30" t="s">
        <v>171</v>
      </c>
      <c r="J270" s="30">
        <v>2</v>
      </c>
      <c r="K270" s="30">
        <v>10</v>
      </c>
      <c r="L270" s="30" t="s">
        <v>172</v>
      </c>
      <c r="M270" s="30" t="s">
        <v>177</v>
      </c>
      <c r="N270" s="30" t="s">
        <v>174</v>
      </c>
      <c r="O270" s="32">
        <v>0.48648799999999998</v>
      </c>
      <c r="P270" s="32">
        <v>0.84899999999999998</v>
      </c>
      <c r="Q270" s="32">
        <f t="shared" si="4"/>
        <v>2.9002913258032001</v>
      </c>
    </row>
    <row r="271" spans="1:17" x14ac:dyDescent="0.25">
      <c r="A271" s="30">
        <v>2112</v>
      </c>
      <c r="B271" s="30">
        <v>2093</v>
      </c>
      <c r="C271" s="30">
        <v>1180</v>
      </c>
      <c r="D271" s="30">
        <v>1180</v>
      </c>
      <c r="E271" s="30" t="s">
        <v>151</v>
      </c>
      <c r="F271" s="30" t="s">
        <v>176</v>
      </c>
      <c r="G271" s="31">
        <v>1.50032E-2</v>
      </c>
      <c r="H271" s="30" t="s">
        <v>170</v>
      </c>
      <c r="I271" s="30" t="s">
        <v>171</v>
      </c>
      <c r="J271" s="30">
        <v>2</v>
      </c>
      <c r="K271" s="30">
        <v>10</v>
      </c>
      <c r="L271" s="30" t="s">
        <v>172</v>
      </c>
      <c r="M271" s="30" t="s">
        <v>177</v>
      </c>
      <c r="N271" s="30" t="s">
        <v>174</v>
      </c>
      <c r="O271" s="32">
        <v>0.48648799999999998</v>
      </c>
      <c r="P271" s="32">
        <v>0.84899999999999998</v>
      </c>
      <c r="Q271" s="32">
        <f t="shared" si="4"/>
        <v>1.1021303910016E-3</v>
      </c>
    </row>
    <row r="272" spans="1:17" x14ac:dyDescent="0.25">
      <c r="A272" s="30">
        <v>2128</v>
      </c>
      <c r="B272" s="30">
        <v>2109</v>
      </c>
      <c r="C272" s="30">
        <v>1180</v>
      </c>
      <c r="D272" s="30">
        <v>1180</v>
      </c>
      <c r="E272" s="30" t="s">
        <v>151</v>
      </c>
      <c r="F272" s="30" t="s">
        <v>192</v>
      </c>
      <c r="G272" s="31">
        <v>16.1938</v>
      </c>
      <c r="H272" s="30" t="s">
        <v>170</v>
      </c>
      <c r="I272" s="30" t="s">
        <v>171</v>
      </c>
      <c r="J272" s="30">
        <v>2</v>
      </c>
      <c r="K272" s="30">
        <v>10</v>
      </c>
      <c r="L272" s="30" t="s">
        <v>172</v>
      </c>
      <c r="M272" s="30" t="s">
        <v>177</v>
      </c>
      <c r="N272" s="30" t="s">
        <v>174</v>
      </c>
      <c r="O272" s="32">
        <v>0.48648799999999998</v>
      </c>
      <c r="P272" s="32">
        <v>0.84899999999999998</v>
      </c>
      <c r="Q272" s="32">
        <f t="shared" si="4"/>
        <v>1.1895914955344</v>
      </c>
    </row>
    <row r="273" spans="1:17" x14ac:dyDescent="0.25">
      <c r="A273" s="30">
        <v>2129</v>
      </c>
      <c r="B273" s="30">
        <v>2110</v>
      </c>
      <c r="C273" s="30">
        <v>1180</v>
      </c>
      <c r="D273" s="30">
        <v>1180</v>
      </c>
      <c r="E273" s="30" t="s">
        <v>151</v>
      </c>
      <c r="F273" s="30" t="s">
        <v>192</v>
      </c>
      <c r="G273" s="31">
        <v>21.332899999999999</v>
      </c>
      <c r="H273" s="30" t="s">
        <v>170</v>
      </c>
      <c r="I273" s="30" t="s">
        <v>171</v>
      </c>
      <c r="J273" s="30">
        <v>2</v>
      </c>
      <c r="K273" s="30">
        <v>10</v>
      </c>
      <c r="L273" s="30" t="s">
        <v>172</v>
      </c>
      <c r="M273" s="30" t="s">
        <v>177</v>
      </c>
      <c r="N273" s="30" t="s">
        <v>174</v>
      </c>
      <c r="O273" s="32">
        <v>0.48648799999999998</v>
      </c>
      <c r="P273" s="32">
        <v>0.84899999999999998</v>
      </c>
      <c r="Q273" s="32">
        <f t="shared" si="4"/>
        <v>1.5671081781352001</v>
      </c>
    </row>
    <row r="274" spans="1:17" x14ac:dyDescent="0.25">
      <c r="A274" s="30">
        <v>2130</v>
      </c>
      <c r="B274" s="30">
        <v>2111</v>
      </c>
      <c r="C274" s="30">
        <v>1180</v>
      </c>
      <c r="D274" s="30">
        <v>1180</v>
      </c>
      <c r="E274" s="30" t="s">
        <v>151</v>
      </c>
      <c r="F274" s="30" t="s">
        <v>192</v>
      </c>
      <c r="G274" s="31">
        <v>3.84084</v>
      </c>
      <c r="H274" s="30" t="s">
        <v>170</v>
      </c>
      <c r="I274" s="30" t="s">
        <v>171</v>
      </c>
      <c r="J274" s="30">
        <v>2</v>
      </c>
      <c r="K274" s="30">
        <v>10</v>
      </c>
      <c r="L274" s="30" t="s">
        <v>172</v>
      </c>
      <c r="M274" s="30" t="s">
        <v>177</v>
      </c>
      <c r="N274" s="30" t="s">
        <v>174</v>
      </c>
      <c r="O274" s="32">
        <v>0.48648799999999998</v>
      </c>
      <c r="P274" s="32">
        <v>0.84899999999999998</v>
      </c>
      <c r="Q274" s="32">
        <f t="shared" si="4"/>
        <v>0.28214690805792003</v>
      </c>
    </row>
    <row r="275" spans="1:17" x14ac:dyDescent="0.25">
      <c r="A275" s="30">
        <v>2131</v>
      </c>
      <c r="B275" s="30">
        <v>2112</v>
      </c>
      <c r="C275" s="30">
        <v>1180</v>
      </c>
      <c r="D275" s="30">
        <v>1180</v>
      </c>
      <c r="E275" s="30" t="s">
        <v>151</v>
      </c>
      <c r="F275" s="30" t="s">
        <v>185</v>
      </c>
      <c r="G275" s="31">
        <v>17.2014</v>
      </c>
      <c r="H275" s="30" t="s">
        <v>170</v>
      </c>
      <c r="I275" s="30" t="s">
        <v>171</v>
      </c>
      <c r="J275" s="30">
        <v>2</v>
      </c>
      <c r="K275" s="30">
        <v>10</v>
      </c>
      <c r="L275" s="30" t="s">
        <v>172</v>
      </c>
      <c r="M275" s="30" t="s">
        <v>177</v>
      </c>
      <c r="N275" s="30" t="s">
        <v>174</v>
      </c>
      <c r="O275" s="32">
        <v>0.48648799999999998</v>
      </c>
      <c r="P275" s="32">
        <v>0.84899999999999998</v>
      </c>
      <c r="Q275" s="32">
        <f t="shared" si="4"/>
        <v>1.2636094771632</v>
      </c>
    </row>
    <row r="276" spans="1:17" x14ac:dyDescent="0.25">
      <c r="A276" s="30">
        <v>2132</v>
      </c>
      <c r="B276" s="30">
        <v>2113</v>
      </c>
      <c r="C276" s="30">
        <v>1180</v>
      </c>
      <c r="D276" s="30">
        <v>1180</v>
      </c>
      <c r="E276" s="30" t="s">
        <v>151</v>
      </c>
      <c r="F276" s="30" t="s">
        <v>185</v>
      </c>
      <c r="G276" s="31">
        <v>5.9990699999999997</v>
      </c>
      <c r="H276" s="30" t="s">
        <v>170</v>
      </c>
      <c r="I276" s="30" t="s">
        <v>171</v>
      </c>
      <c r="J276" s="30">
        <v>2</v>
      </c>
      <c r="K276" s="30">
        <v>10</v>
      </c>
      <c r="L276" s="30" t="s">
        <v>172</v>
      </c>
      <c r="M276" s="30" t="s">
        <v>177</v>
      </c>
      <c r="N276" s="30" t="s">
        <v>174</v>
      </c>
      <c r="O276" s="32">
        <v>0.48648799999999998</v>
      </c>
      <c r="P276" s="32">
        <v>0.84899999999999998</v>
      </c>
      <c r="Q276" s="32">
        <f t="shared" si="4"/>
        <v>0.44068981049016004</v>
      </c>
    </row>
    <row r="277" spans="1:17" x14ac:dyDescent="0.25">
      <c r="A277" s="30">
        <v>2133</v>
      </c>
      <c r="B277" s="30">
        <v>2114</v>
      </c>
      <c r="C277" s="30">
        <v>1180</v>
      </c>
      <c r="D277" s="30">
        <v>1180</v>
      </c>
      <c r="E277" s="30" t="s">
        <v>151</v>
      </c>
      <c r="F277" s="30" t="s">
        <v>185</v>
      </c>
      <c r="G277" s="31">
        <v>0.24459700000000001</v>
      </c>
      <c r="H277" s="30" t="s">
        <v>170</v>
      </c>
      <c r="I277" s="30" t="s">
        <v>171</v>
      </c>
      <c r="J277" s="30">
        <v>2</v>
      </c>
      <c r="K277" s="30">
        <v>10</v>
      </c>
      <c r="L277" s="30" t="s">
        <v>172</v>
      </c>
      <c r="M277" s="30" t="s">
        <v>177</v>
      </c>
      <c r="N277" s="30" t="s">
        <v>174</v>
      </c>
      <c r="O277" s="32">
        <v>0.48648799999999998</v>
      </c>
      <c r="P277" s="32">
        <v>0.84899999999999998</v>
      </c>
      <c r="Q277" s="32">
        <f t="shared" si="4"/>
        <v>1.7968019305736004E-2</v>
      </c>
    </row>
    <row r="278" spans="1:17" x14ac:dyDescent="0.25">
      <c r="A278" s="30">
        <v>2134</v>
      </c>
      <c r="B278" s="30">
        <v>2115</v>
      </c>
      <c r="C278" s="30">
        <v>1180</v>
      </c>
      <c r="D278" s="30">
        <v>1180</v>
      </c>
      <c r="E278" s="30" t="s">
        <v>151</v>
      </c>
      <c r="F278" s="30" t="s">
        <v>185</v>
      </c>
      <c r="G278" s="31">
        <v>0.14529500000000001</v>
      </c>
      <c r="H278" s="30" t="s">
        <v>170</v>
      </c>
      <c r="I278" s="30" t="s">
        <v>171</v>
      </c>
      <c r="J278" s="30">
        <v>2</v>
      </c>
      <c r="K278" s="30">
        <v>10</v>
      </c>
      <c r="L278" s="30" t="s">
        <v>172</v>
      </c>
      <c r="M278" s="30" t="s">
        <v>177</v>
      </c>
      <c r="N278" s="30" t="s">
        <v>174</v>
      </c>
      <c r="O278" s="32">
        <v>0.48648799999999998</v>
      </c>
      <c r="P278" s="32">
        <v>0.84899999999999998</v>
      </c>
      <c r="Q278" s="32">
        <f t="shared" si="4"/>
        <v>1.0673325367960002E-2</v>
      </c>
    </row>
    <row r="279" spans="1:17" x14ac:dyDescent="0.25">
      <c r="A279" s="30">
        <v>2135</v>
      </c>
      <c r="B279" s="30">
        <v>2116</v>
      </c>
      <c r="C279" s="30">
        <v>1180</v>
      </c>
      <c r="D279" s="30">
        <v>1180</v>
      </c>
      <c r="E279" s="30" t="s">
        <v>151</v>
      </c>
      <c r="F279" s="30" t="s">
        <v>185</v>
      </c>
      <c r="G279" s="31">
        <v>2.24837</v>
      </c>
      <c r="H279" s="30" t="s">
        <v>170</v>
      </c>
      <c r="I279" s="30" t="s">
        <v>171</v>
      </c>
      <c r="J279" s="30">
        <v>2</v>
      </c>
      <c r="K279" s="30">
        <v>10</v>
      </c>
      <c r="L279" s="30" t="s">
        <v>172</v>
      </c>
      <c r="M279" s="30" t="s">
        <v>177</v>
      </c>
      <c r="N279" s="30" t="s">
        <v>174</v>
      </c>
      <c r="O279" s="32">
        <v>0.48648799999999998</v>
      </c>
      <c r="P279" s="32">
        <v>0.84899999999999998</v>
      </c>
      <c r="Q279" s="32">
        <f t="shared" si="4"/>
        <v>0.16516455870856001</v>
      </c>
    </row>
    <row r="280" spans="1:17" x14ac:dyDescent="0.25">
      <c r="A280" s="30">
        <v>2136</v>
      </c>
      <c r="B280" s="30">
        <v>2117</v>
      </c>
      <c r="C280" s="30">
        <v>1180</v>
      </c>
      <c r="D280" s="30">
        <v>1180</v>
      </c>
      <c r="E280" s="30" t="s">
        <v>151</v>
      </c>
      <c r="F280" s="30" t="s">
        <v>185</v>
      </c>
      <c r="G280" s="31">
        <v>3.1822499999999998</v>
      </c>
      <c r="H280" s="30" t="s">
        <v>170</v>
      </c>
      <c r="I280" s="30" t="s">
        <v>171</v>
      </c>
      <c r="J280" s="30">
        <v>2</v>
      </c>
      <c r="K280" s="30">
        <v>10</v>
      </c>
      <c r="L280" s="30" t="s">
        <v>172</v>
      </c>
      <c r="M280" s="30" t="s">
        <v>177</v>
      </c>
      <c r="N280" s="30" t="s">
        <v>174</v>
      </c>
      <c r="O280" s="32">
        <v>0.48648799999999998</v>
      </c>
      <c r="P280" s="32">
        <v>0.84899999999999998</v>
      </c>
      <c r="Q280" s="32">
        <f t="shared" si="4"/>
        <v>0.23376709213799998</v>
      </c>
    </row>
    <row r="281" spans="1:17" x14ac:dyDescent="0.25">
      <c r="A281" s="30">
        <v>2137</v>
      </c>
      <c r="B281" s="30">
        <v>2118</v>
      </c>
      <c r="C281" s="30">
        <v>1180</v>
      </c>
      <c r="D281" s="30">
        <v>1180</v>
      </c>
      <c r="E281" s="30" t="s">
        <v>151</v>
      </c>
      <c r="F281" s="30" t="s">
        <v>185</v>
      </c>
      <c r="G281" s="31">
        <v>7.2591400000000004</v>
      </c>
      <c r="H281" s="30" t="s">
        <v>170</v>
      </c>
      <c r="I281" s="30" t="s">
        <v>171</v>
      </c>
      <c r="J281" s="30">
        <v>2</v>
      </c>
      <c r="K281" s="30">
        <v>10</v>
      </c>
      <c r="L281" s="30" t="s">
        <v>172</v>
      </c>
      <c r="M281" s="30" t="s">
        <v>177</v>
      </c>
      <c r="N281" s="30" t="s">
        <v>174</v>
      </c>
      <c r="O281" s="32">
        <v>0.48648799999999998</v>
      </c>
      <c r="P281" s="32">
        <v>0.84899999999999998</v>
      </c>
      <c r="Q281" s="32">
        <f t="shared" si="4"/>
        <v>0.53325415954832012</v>
      </c>
    </row>
    <row r="282" spans="1:17" x14ac:dyDescent="0.25">
      <c r="A282" s="30">
        <v>2138</v>
      </c>
      <c r="B282" s="30">
        <v>2119</v>
      </c>
      <c r="C282" s="30">
        <v>1180</v>
      </c>
      <c r="D282" s="30">
        <v>1180</v>
      </c>
      <c r="E282" s="30" t="s">
        <v>151</v>
      </c>
      <c r="F282" s="30" t="s">
        <v>185</v>
      </c>
      <c r="G282" s="31">
        <v>4.6375200000000003</v>
      </c>
      <c r="H282" s="30" t="s">
        <v>170</v>
      </c>
      <c r="I282" s="30" t="s">
        <v>171</v>
      </c>
      <c r="J282" s="30">
        <v>2</v>
      </c>
      <c r="K282" s="30">
        <v>10</v>
      </c>
      <c r="L282" s="30" t="s">
        <v>172</v>
      </c>
      <c r="M282" s="30" t="s">
        <v>177</v>
      </c>
      <c r="N282" s="30" t="s">
        <v>174</v>
      </c>
      <c r="O282" s="32">
        <v>0.48648799999999998</v>
      </c>
      <c r="P282" s="32">
        <v>0.84899999999999998</v>
      </c>
      <c r="Q282" s="32">
        <f t="shared" si="4"/>
        <v>0.34067077229376003</v>
      </c>
    </row>
    <row r="283" spans="1:17" x14ac:dyDescent="0.25">
      <c r="A283" s="30">
        <v>2166</v>
      </c>
      <c r="B283" s="30">
        <v>2147</v>
      </c>
      <c r="C283" s="30">
        <v>1180</v>
      </c>
      <c r="D283" s="30">
        <v>1180</v>
      </c>
      <c r="E283" s="30" t="s">
        <v>151</v>
      </c>
      <c r="F283" s="30" t="s">
        <v>179</v>
      </c>
      <c r="G283" s="31">
        <v>4.7847900000000001</v>
      </c>
      <c r="H283" s="30" t="s">
        <v>170</v>
      </c>
      <c r="I283" s="30" t="s">
        <v>171</v>
      </c>
      <c r="J283" s="30">
        <v>2</v>
      </c>
      <c r="K283" s="30">
        <v>10</v>
      </c>
      <c r="L283" s="30" t="s">
        <v>172</v>
      </c>
      <c r="M283" s="30" t="s">
        <v>177</v>
      </c>
      <c r="N283" s="30" t="s">
        <v>174</v>
      </c>
      <c r="O283" s="32">
        <v>0.48648799999999998</v>
      </c>
      <c r="P283" s="32">
        <v>0.84899999999999998</v>
      </c>
      <c r="Q283" s="32">
        <f t="shared" si="4"/>
        <v>0.35148918054552003</v>
      </c>
    </row>
    <row r="284" spans="1:17" x14ac:dyDescent="0.25">
      <c r="A284" s="30">
        <v>2167</v>
      </c>
      <c r="B284" s="30">
        <v>2148</v>
      </c>
      <c r="C284" s="30">
        <v>1180</v>
      </c>
      <c r="D284" s="30">
        <v>1180</v>
      </c>
      <c r="E284" s="30" t="s">
        <v>151</v>
      </c>
      <c r="F284" s="30" t="s">
        <v>179</v>
      </c>
      <c r="G284" s="31">
        <v>37.0715</v>
      </c>
      <c r="H284" s="30" t="s">
        <v>170</v>
      </c>
      <c r="I284" s="30" t="s">
        <v>171</v>
      </c>
      <c r="J284" s="30">
        <v>2</v>
      </c>
      <c r="K284" s="30">
        <v>10</v>
      </c>
      <c r="L284" s="30" t="s">
        <v>172</v>
      </c>
      <c r="M284" s="30" t="s">
        <v>177</v>
      </c>
      <c r="N284" s="30" t="s">
        <v>174</v>
      </c>
      <c r="O284" s="32">
        <v>0.48648799999999998</v>
      </c>
      <c r="P284" s="32">
        <v>0.84899999999999998</v>
      </c>
      <c r="Q284" s="32">
        <f t="shared" si="4"/>
        <v>2.7232608236920006</v>
      </c>
    </row>
    <row r="285" spans="1:17" x14ac:dyDescent="0.25">
      <c r="A285" s="30">
        <v>2168</v>
      </c>
      <c r="B285" s="30">
        <v>2149</v>
      </c>
      <c r="C285" s="30">
        <v>1180</v>
      </c>
      <c r="D285" s="30">
        <v>1180</v>
      </c>
      <c r="E285" s="30" t="s">
        <v>151</v>
      </c>
      <c r="F285" s="30" t="s">
        <v>179</v>
      </c>
      <c r="G285" s="31">
        <v>5.6682699999999997</v>
      </c>
      <c r="H285" s="30" t="s">
        <v>170</v>
      </c>
      <c r="I285" s="30" t="s">
        <v>171</v>
      </c>
      <c r="J285" s="30">
        <v>2</v>
      </c>
      <c r="K285" s="30">
        <v>10</v>
      </c>
      <c r="L285" s="30" t="s">
        <v>172</v>
      </c>
      <c r="M285" s="30" t="s">
        <v>177</v>
      </c>
      <c r="N285" s="30" t="s">
        <v>174</v>
      </c>
      <c r="O285" s="32">
        <v>0.48648799999999998</v>
      </c>
      <c r="P285" s="32">
        <v>0.84899999999999998</v>
      </c>
      <c r="Q285" s="32">
        <f t="shared" si="4"/>
        <v>0.41638934569975999</v>
      </c>
    </row>
    <row r="286" spans="1:17" x14ac:dyDescent="0.25">
      <c r="A286" s="30">
        <v>2169</v>
      </c>
      <c r="B286" s="30">
        <v>2150</v>
      </c>
      <c r="C286" s="30">
        <v>1180</v>
      </c>
      <c r="D286" s="30">
        <v>1180</v>
      </c>
      <c r="E286" s="30" t="s">
        <v>151</v>
      </c>
      <c r="F286" s="30" t="s">
        <v>179</v>
      </c>
      <c r="G286" s="31">
        <v>47.1967</v>
      </c>
      <c r="H286" s="30" t="s">
        <v>170</v>
      </c>
      <c r="I286" s="30" t="s">
        <v>171</v>
      </c>
      <c r="J286" s="30">
        <v>2</v>
      </c>
      <c r="K286" s="30">
        <v>10</v>
      </c>
      <c r="L286" s="30" t="s">
        <v>172</v>
      </c>
      <c r="M286" s="30" t="s">
        <v>177</v>
      </c>
      <c r="N286" s="30" t="s">
        <v>174</v>
      </c>
      <c r="O286" s="32">
        <v>0.48648799999999998</v>
      </c>
      <c r="P286" s="32">
        <v>0.84899999999999998</v>
      </c>
      <c r="Q286" s="32">
        <f t="shared" si="4"/>
        <v>3.4670548566296002</v>
      </c>
    </row>
    <row r="287" spans="1:17" x14ac:dyDescent="0.25">
      <c r="A287" s="30">
        <v>2170</v>
      </c>
      <c r="B287" s="30">
        <v>2151</v>
      </c>
      <c r="C287" s="30">
        <v>1180</v>
      </c>
      <c r="D287" s="30">
        <v>1180</v>
      </c>
      <c r="E287" s="30" t="s">
        <v>151</v>
      </c>
      <c r="F287" s="30" t="s">
        <v>179</v>
      </c>
      <c r="G287" s="31">
        <v>37.217399999999998</v>
      </c>
      <c r="H287" s="30" t="s">
        <v>170</v>
      </c>
      <c r="I287" s="30" t="s">
        <v>171</v>
      </c>
      <c r="J287" s="30">
        <v>2</v>
      </c>
      <c r="K287" s="30">
        <v>10</v>
      </c>
      <c r="L287" s="30" t="s">
        <v>172</v>
      </c>
      <c r="M287" s="30" t="s">
        <v>177</v>
      </c>
      <c r="N287" s="30" t="s">
        <v>174</v>
      </c>
      <c r="O287" s="32">
        <v>0.48648799999999998</v>
      </c>
      <c r="P287" s="32">
        <v>0.84899999999999998</v>
      </c>
      <c r="Q287" s="32">
        <f t="shared" si="4"/>
        <v>2.7339785921712001</v>
      </c>
    </row>
    <row r="288" spans="1:17" x14ac:dyDescent="0.25">
      <c r="A288" s="30">
        <v>2171</v>
      </c>
      <c r="B288" s="30">
        <v>2152</v>
      </c>
      <c r="C288" s="30">
        <v>1180</v>
      </c>
      <c r="D288" s="30">
        <v>1180</v>
      </c>
      <c r="E288" s="30" t="s">
        <v>151</v>
      </c>
      <c r="F288" s="30" t="s">
        <v>179</v>
      </c>
      <c r="G288" s="31">
        <v>30.055900000000001</v>
      </c>
      <c r="H288" s="30" t="s">
        <v>170</v>
      </c>
      <c r="I288" s="30" t="s">
        <v>171</v>
      </c>
      <c r="J288" s="30">
        <v>2</v>
      </c>
      <c r="K288" s="30">
        <v>10</v>
      </c>
      <c r="L288" s="30" t="s">
        <v>172</v>
      </c>
      <c r="M288" s="30" t="s">
        <v>177</v>
      </c>
      <c r="N288" s="30" t="s">
        <v>174</v>
      </c>
      <c r="O288" s="32">
        <v>0.48648799999999998</v>
      </c>
      <c r="P288" s="32">
        <v>0.84899999999999998</v>
      </c>
      <c r="Q288" s="32">
        <f t="shared" si="4"/>
        <v>2.2078970365592001</v>
      </c>
    </row>
    <row r="289" spans="1:17" x14ac:dyDescent="0.25">
      <c r="A289" s="30">
        <v>2172</v>
      </c>
      <c r="B289" s="30">
        <v>2153</v>
      </c>
      <c r="C289" s="30">
        <v>1180</v>
      </c>
      <c r="D289" s="30">
        <v>1180</v>
      </c>
      <c r="E289" s="30" t="s">
        <v>151</v>
      </c>
      <c r="F289" s="30" t="s">
        <v>179</v>
      </c>
      <c r="G289" s="31">
        <v>3.2284099999999998</v>
      </c>
      <c r="H289" s="30" t="s">
        <v>170</v>
      </c>
      <c r="I289" s="30" t="s">
        <v>171</v>
      </c>
      <c r="J289" s="30">
        <v>2</v>
      </c>
      <c r="K289" s="30">
        <v>10</v>
      </c>
      <c r="L289" s="30" t="s">
        <v>172</v>
      </c>
      <c r="M289" s="30" t="s">
        <v>177</v>
      </c>
      <c r="N289" s="30" t="s">
        <v>174</v>
      </c>
      <c r="O289" s="32">
        <v>0.48648799999999998</v>
      </c>
      <c r="P289" s="32">
        <v>0.84899999999999998</v>
      </c>
      <c r="Q289" s="32">
        <f t="shared" si="4"/>
        <v>0.23715799133608001</v>
      </c>
    </row>
    <row r="290" spans="1:17" x14ac:dyDescent="0.25">
      <c r="A290" s="30">
        <v>2173</v>
      </c>
      <c r="B290" s="30">
        <v>2154</v>
      </c>
      <c r="C290" s="30">
        <v>1180</v>
      </c>
      <c r="D290" s="30">
        <v>1180</v>
      </c>
      <c r="E290" s="30" t="s">
        <v>151</v>
      </c>
      <c r="F290" s="30" t="s">
        <v>179</v>
      </c>
      <c r="G290" s="31">
        <v>3.4714700000000001</v>
      </c>
      <c r="H290" s="30" t="s">
        <v>170</v>
      </c>
      <c r="I290" s="30" t="s">
        <v>171</v>
      </c>
      <c r="J290" s="30">
        <v>2</v>
      </c>
      <c r="K290" s="30">
        <v>10</v>
      </c>
      <c r="L290" s="30" t="s">
        <v>172</v>
      </c>
      <c r="M290" s="30" t="s">
        <v>177</v>
      </c>
      <c r="N290" s="30" t="s">
        <v>174</v>
      </c>
      <c r="O290" s="32">
        <v>0.48648799999999998</v>
      </c>
      <c r="P290" s="32">
        <v>0.84899999999999998</v>
      </c>
      <c r="Q290" s="32">
        <f t="shared" si="4"/>
        <v>0.25501310310135999</v>
      </c>
    </row>
    <row r="291" spans="1:17" x14ac:dyDescent="0.25">
      <c r="A291" s="30">
        <v>2174</v>
      </c>
      <c r="B291" s="30">
        <v>2155</v>
      </c>
      <c r="C291" s="30">
        <v>1180</v>
      </c>
      <c r="D291" s="30">
        <v>1180</v>
      </c>
      <c r="E291" s="30" t="s">
        <v>151</v>
      </c>
      <c r="F291" s="30" t="s">
        <v>179</v>
      </c>
      <c r="G291" s="31">
        <v>37.238199999999999</v>
      </c>
      <c r="H291" s="30" t="s">
        <v>170</v>
      </c>
      <c r="I291" s="30" t="s">
        <v>171</v>
      </c>
      <c r="J291" s="30">
        <v>2</v>
      </c>
      <c r="K291" s="30">
        <v>10</v>
      </c>
      <c r="L291" s="30" t="s">
        <v>172</v>
      </c>
      <c r="M291" s="30" t="s">
        <v>177</v>
      </c>
      <c r="N291" s="30" t="s">
        <v>174</v>
      </c>
      <c r="O291" s="32">
        <v>0.48648799999999998</v>
      </c>
      <c r="P291" s="32">
        <v>0.84899999999999998</v>
      </c>
      <c r="Q291" s="32">
        <f t="shared" si="4"/>
        <v>2.7355065536816006</v>
      </c>
    </row>
    <row r="292" spans="1:17" x14ac:dyDescent="0.25">
      <c r="A292" s="30">
        <v>2175</v>
      </c>
      <c r="B292" s="30">
        <v>2156</v>
      </c>
      <c r="C292" s="30">
        <v>1180</v>
      </c>
      <c r="D292" s="30">
        <v>1180</v>
      </c>
      <c r="E292" s="30" t="s">
        <v>151</v>
      </c>
      <c r="F292" s="30" t="s">
        <v>179</v>
      </c>
      <c r="G292" s="31">
        <v>4.1132200000000001</v>
      </c>
      <c r="H292" s="30" t="s">
        <v>170</v>
      </c>
      <c r="I292" s="30" t="s">
        <v>171</v>
      </c>
      <c r="J292" s="30">
        <v>2</v>
      </c>
      <c r="K292" s="30">
        <v>10</v>
      </c>
      <c r="L292" s="30" t="s">
        <v>172</v>
      </c>
      <c r="M292" s="30" t="s">
        <v>177</v>
      </c>
      <c r="N292" s="30" t="s">
        <v>174</v>
      </c>
      <c r="O292" s="32">
        <v>0.48648799999999998</v>
      </c>
      <c r="P292" s="32">
        <v>0.84899999999999998</v>
      </c>
      <c r="Q292" s="32">
        <f t="shared" si="4"/>
        <v>0.30215585787536003</v>
      </c>
    </row>
    <row r="293" spans="1:17" x14ac:dyDescent="0.25">
      <c r="A293" s="30">
        <v>2176</v>
      </c>
      <c r="B293" s="30">
        <v>2157</v>
      </c>
      <c r="C293" s="30">
        <v>1180</v>
      </c>
      <c r="D293" s="30">
        <v>1180</v>
      </c>
      <c r="E293" s="30" t="s">
        <v>151</v>
      </c>
      <c r="F293" s="30" t="s">
        <v>179</v>
      </c>
      <c r="G293" s="31">
        <v>25.8338</v>
      </c>
      <c r="H293" s="30" t="s">
        <v>170</v>
      </c>
      <c r="I293" s="30" t="s">
        <v>171</v>
      </c>
      <c r="J293" s="30">
        <v>2</v>
      </c>
      <c r="K293" s="30">
        <v>10</v>
      </c>
      <c r="L293" s="30" t="s">
        <v>172</v>
      </c>
      <c r="M293" s="30" t="s">
        <v>177</v>
      </c>
      <c r="N293" s="30" t="s">
        <v>174</v>
      </c>
      <c r="O293" s="32">
        <v>0.48648799999999998</v>
      </c>
      <c r="P293" s="32">
        <v>0.84899999999999998</v>
      </c>
      <c r="Q293" s="32">
        <f t="shared" si="4"/>
        <v>1.8977428878544003</v>
      </c>
    </row>
    <row r="294" spans="1:17" x14ac:dyDescent="0.25">
      <c r="A294" s="30">
        <v>2177</v>
      </c>
      <c r="B294" s="30">
        <v>2158</v>
      </c>
      <c r="C294" s="30">
        <v>1180</v>
      </c>
      <c r="D294" s="30">
        <v>1180</v>
      </c>
      <c r="E294" s="30" t="s">
        <v>151</v>
      </c>
      <c r="F294" s="30" t="s">
        <v>179</v>
      </c>
      <c r="G294" s="31">
        <v>38.9589</v>
      </c>
      <c r="H294" s="30" t="s">
        <v>170</v>
      </c>
      <c r="I294" s="30" t="s">
        <v>171</v>
      </c>
      <c r="J294" s="30">
        <v>2</v>
      </c>
      <c r="K294" s="30">
        <v>10</v>
      </c>
      <c r="L294" s="30" t="s">
        <v>172</v>
      </c>
      <c r="M294" s="30" t="s">
        <v>177</v>
      </c>
      <c r="N294" s="30" t="s">
        <v>174</v>
      </c>
      <c r="O294" s="32">
        <v>0.48648799999999998</v>
      </c>
      <c r="P294" s="32">
        <v>0.84899999999999998</v>
      </c>
      <c r="Q294" s="32">
        <f t="shared" si="4"/>
        <v>2.8619086388232002</v>
      </c>
    </row>
    <row r="295" spans="1:17" x14ac:dyDescent="0.25">
      <c r="A295" s="30">
        <v>2178</v>
      </c>
      <c r="B295" s="30">
        <v>2159</v>
      </c>
      <c r="C295" s="30">
        <v>1180</v>
      </c>
      <c r="D295" s="30">
        <v>1180</v>
      </c>
      <c r="E295" s="30" t="s">
        <v>151</v>
      </c>
      <c r="F295" s="30" t="s">
        <v>179</v>
      </c>
      <c r="G295" s="31">
        <v>3.3060100000000001</v>
      </c>
      <c r="H295" s="30" t="s">
        <v>170</v>
      </c>
      <c r="I295" s="30" t="s">
        <v>171</v>
      </c>
      <c r="J295" s="30">
        <v>2</v>
      </c>
      <c r="K295" s="30">
        <v>10</v>
      </c>
      <c r="L295" s="30" t="s">
        <v>172</v>
      </c>
      <c r="M295" s="30" t="s">
        <v>177</v>
      </c>
      <c r="N295" s="30" t="s">
        <v>174</v>
      </c>
      <c r="O295" s="32">
        <v>0.48648799999999998</v>
      </c>
      <c r="P295" s="32">
        <v>0.84899999999999998</v>
      </c>
      <c r="Q295" s="32">
        <f t="shared" si="4"/>
        <v>0.24285846312488002</v>
      </c>
    </row>
    <row r="296" spans="1:17" x14ac:dyDescent="0.25">
      <c r="A296" s="30">
        <v>2179</v>
      </c>
      <c r="B296" s="30">
        <v>2160</v>
      </c>
      <c r="C296" s="30">
        <v>1180</v>
      </c>
      <c r="D296" s="30">
        <v>1180</v>
      </c>
      <c r="E296" s="30" t="s">
        <v>151</v>
      </c>
      <c r="F296" s="30" t="s">
        <v>179</v>
      </c>
      <c r="G296" s="31">
        <v>2.42686</v>
      </c>
      <c r="H296" s="30" t="s">
        <v>170</v>
      </c>
      <c r="I296" s="30" t="s">
        <v>171</v>
      </c>
      <c r="J296" s="30">
        <v>2</v>
      </c>
      <c r="K296" s="30">
        <v>10</v>
      </c>
      <c r="L296" s="30" t="s">
        <v>172</v>
      </c>
      <c r="M296" s="30" t="s">
        <v>177</v>
      </c>
      <c r="N296" s="30" t="s">
        <v>174</v>
      </c>
      <c r="O296" s="32">
        <v>0.48648799999999998</v>
      </c>
      <c r="P296" s="32">
        <v>0.84899999999999998</v>
      </c>
      <c r="Q296" s="32">
        <f t="shared" si="4"/>
        <v>0.17827637841968003</v>
      </c>
    </row>
    <row r="297" spans="1:17" x14ac:dyDescent="0.25">
      <c r="A297" s="30">
        <v>2180</v>
      </c>
      <c r="B297" s="30">
        <v>2161</v>
      </c>
      <c r="C297" s="30">
        <v>1180</v>
      </c>
      <c r="D297" s="30">
        <v>1180</v>
      </c>
      <c r="E297" s="30" t="s">
        <v>151</v>
      </c>
      <c r="F297" s="30" t="s">
        <v>179</v>
      </c>
      <c r="G297" s="31">
        <v>18.945</v>
      </c>
      <c r="H297" s="30" t="s">
        <v>170</v>
      </c>
      <c r="I297" s="30" t="s">
        <v>171</v>
      </c>
      <c r="J297" s="30">
        <v>2</v>
      </c>
      <c r="K297" s="30">
        <v>10</v>
      </c>
      <c r="L297" s="30" t="s">
        <v>172</v>
      </c>
      <c r="M297" s="30" t="s">
        <v>177</v>
      </c>
      <c r="N297" s="30" t="s">
        <v>174</v>
      </c>
      <c r="O297" s="32">
        <v>0.48648799999999998</v>
      </c>
      <c r="P297" s="32">
        <v>0.84899999999999998</v>
      </c>
      <c r="Q297" s="32">
        <f t="shared" si="4"/>
        <v>1.3916937891600003</v>
      </c>
    </row>
    <row r="298" spans="1:17" x14ac:dyDescent="0.25">
      <c r="A298" s="30">
        <v>2181</v>
      </c>
      <c r="B298" s="30">
        <v>2162</v>
      </c>
      <c r="C298" s="30">
        <v>1180</v>
      </c>
      <c r="D298" s="30">
        <v>1180</v>
      </c>
      <c r="E298" s="30" t="s">
        <v>151</v>
      </c>
      <c r="F298" s="30" t="s">
        <v>179</v>
      </c>
      <c r="G298" s="31">
        <v>27.045500000000001</v>
      </c>
      <c r="H298" s="30" t="s">
        <v>170</v>
      </c>
      <c r="I298" s="30" t="s">
        <v>171</v>
      </c>
      <c r="J298" s="30">
        <v>2</v>
      </c>
      <c r="K298" s="30">
        <v>10</v>
      </c>
      <c r="L298" s="30" t="s">
        <v>172</v>
      </c>
      <c r="M298" s="30" t="s">
        <v>177</v>
      </c>
      <c r="N298" s="30" t="s">
        <v>174</v>
      </c>
      <c r="O298" s="32">
        <v>0.48648799999999998</v>
      </c>
      <c r="P298" s="32">
        <v>0.84899999999999998</v>
      </c>
      <c r="Q298" s="32">
        <f t="shared" si="4"/>
        <v>1.9867539918040003</v>
      </c>
    </row>
    <row r="299" spans="1:17" x14ac:dyDescent="0.25">
      <c r="A299" s="30">
        <v>2182</v>
      </c>
      <c r="B299" s="30">
        <v>2163</v>
      </c>
      <c r="C299" s="30">
        <v>1180</v>
      </c>
      <c r="D299" s="30">
        <v>1180</v>
      </c>
      <c r="E299" s="30" t="s">
        <v>151</v>
      </c>
      <c r="F299" s="30" t="s">
        <v>179</v>
      </c>
      <c r="G299" s="31">
        <v>5.2915099999999997</v>
      </c>
      <c r="H299" s="30" t="s">
        <v>170</v>
      </c>
      <c r="I299" s="30" t="s">
        <v>171</v>
      </c>
      <c r="J299" s="30">
        <v>2</v>
      </c>
      <c r="K299" s="30">
        <v>10</v>
      </c>
      <c r="L299" s="30" t="s">
        <v>172</v>
      </c>
      <c r="M299" s="30" t="s">
        <v>177</v>
      </c>
      <c r="N299" s="30" t="s">
        <v>174</v>
      </c>
      <c r="O299" s="32">
        <v>0.48648799999999998</v>
      </c>
      <c r="P299" s="32">
        <v>0.84899999999999998</v>
      </c>
      <c r="Q299" s="32">
        <f t="shared" si="4"/>
        <v>0.38871267364888001</v>
      </c>
    </row>
    <row r="300" spans="1:17" x14ac:dyDescent="0.25">
      <c r="A300" s="30">
        <v>2183</v>
      </c>
      <c r="B300" s="30">
        <v>2164</v>
      </c>
      <c r="C300" s="30">
        <v>1180</v>
      </c>
      <c r="D300" s="30">
        <v>1180</v>
      </c>
      <c r="E300" s="30" t="s">
        <v>151</v>
      </c>
      <c r="F300" s="30" t="s">
        <v>179</v>
      </c>
      <c r="G300" s="31">
        <v>7.6689100000000001E-3</v>
      </c>
      <c r="H300" s="30" t="s">
        <v>170</v>
      </c>
      <c r="I300" s="30" t="s">
        <v>171</v>
      </c>
      <c r="J300" s="30">
        <v>2</v>
      </c>
      <c r="K300" s="30">
        <v>10</v>
      </c>
      <c r="L300" s="30" t="s">
        <v>172</v>
      </c>
      <c r="M300" s="30" t="s">
        <v>177</v>
      </c>
      <c r="N300" s="30" t="s">
        <v>174</v>
      </c>
      <c r="O300" s="32">
        <v>0.48648799999999998</v>
      </c>
      <c r="P300" s="32">
        <v>0.84899999999999998</v>
      </c>
      <c r="Q300" s="32">
        <f t="shared" si="4"/>
        <v>5.6335573590008011E-4</v>
      </c>
    </row>
    <row r="301" spans="1:17" x14ac:dyDescent="0.25">
      <c r="A301" s="30">
        <v>2223</v>
      </c>
      <c r="B301" s="30">
        <v>2204</v>
      </c>
      <c r="C301" s="30">
        <v>1180</v>
      </c>
      <c r="D301" s="30">
        <v>1180</v>
      </c>
      <c r="E301" s="30" t="s">
        <v>151</v>
      </c>
      <c r="F301" s="30" t="s">
        <v>186</v>
      </c>
      <c r="G301" s="31">
        <v>2.0470600000000001</v>
      </c>
      <c r="H301" s="30" t="s">
        <v>170</v>
      </c>
      <c r="I301" s="30" t="s">
        <v>171</v>
      </c>
      <c r="J301" s="30">
        <v>2</v>
      </c>
      <c r="K301" s="30">
        <v>10</v>
      </c>
      <c r="L301" s="30" t="s">
        <v>172</v>
      </c>
      <c r="M301" s="30" t="s">
        <v>177</v>
      </c>
      <c r="N301" s="30" t="s">
        <v>174</v>
      </c>
      <c r="O301" s="32">
        <v>0.48648799999999998</v>
      </c>
      <c r="P301" s="32">
        <v>0.84899999999999998</v>
      </c>
      <c r="Q301" s="32">
        <f t="shared" si="4"/>
        <v>0.15037638891728003</v>
      </c>
    </row>
    <row r="302" spans="1:17" x14ac:dyDescent="0.25">
      <c r="A302" s="30">
        <v>2224</v>
      </c>
      <c r="B302" s="30">
        <v>2205</v>
      </c>
      <c r="C302" s="30">
        <v>1180</v>
      </c>
      <c r="D302" s="30">
        <v>1180</v>
      </c>
      <c r="E302" s="30" t="s">
        <v>151</v>
      </c>
      <c r="F302" s="30" t="s">
        <v>186</v>
      </c>
      <c r="G302" s="31">
        <v>4.2217599999999997</v>
      </c>
      <c r="H302" s="30" t="s">
        <v>170</v>
      </c>
      <c r="I302" s="30" t="s">
        <v>171</v>
      </c>
      <c r="J302" s="30">
        <v>2</v>
      </c>
      <c r="K302" s="30">
        <v>10</v>
      </c>
      <c r="L302" s="30" t="s">
        <v>172</v>
      </c>
      <c r="M302" s="30" t="s">
        <v>177</v>
      </c>
      <c r="N302" s="30" t="s">
        <v>174</v>
      </c>
      <c r="O302" s="32">
        <v>0.48648799999999998</v>
      </c>
      <c r="P302" s="32">
        <v>0.84899999999999998</v>
      </c>
      <c r="Q302" s="32">
        <f t="shared" si="4"/>
        <v>0.31012917241088001</v>
      </c>
    </row>
    <row r="303" spans="1:17" x14ac:dyDescent="0.25">
      <c r="A303" s="30">
        <v>2225</v>
      </c>
      <c r="B303" s="30">
        <v>2206</v>
      </c>
      <c r="C303" s="30">
        <v>1180</v>
      </c>
      <c r="D303" s="30">
        <v>1180</v>
      </c>
      <c r="E303" s="30" t="s">
        <v>151</v>
      </c>
      <c r="F303" s="30" t="s">
        <v>186</v>
      </c>
      <c r="G303" s="31">
        <v>17.315899999999999</v>
      </c>
      <c r="H303" s="30" t="s">
        <v>170</v>
      </c>
      <c r="I303" s="30" t="s">
        <v>171</v>
      </c>
      <c r="J303" s="30">
        <v>2</v>
      </c>
      <c r="K303" s="30">
        <v>10</v>
      </c>
      <c r="L303" s="30" t="s">
        <v>172</v>
      </c>
      <c r="M303" s="30" t="s">
        <v>177</v>
      </c>
      <c r="N303" s="30" t="s">
        <v>174</v>
      </c>
      <c r="O303" s="32">
        <v>0.48648799999999998</v>
      </c>
      <c r="P303" s="32">
        <v>0.84899999999999998</v>
      </c>
      <c r="Q303" s="32">
        <f t="shared" si="4"/>
        <v>1.2720206114392001</v>
      </c>
    </row>
    <row r="304" spans="1:17" x14ac:dyDescent="0.25">
      <c r="A304" s="30">
        <v>2226</v>
      </c>
      <c r="B304" s="30">
        <v>2207</v>
      </c>
      <c r="C304" s="30">
        <v>1180</v>
      </c>
      <c r="D304" s="30">
        <v>1180</v>
      </c>
      <c r="E304" s="30" t="s">
        <v>151</v>
      </c>
      <c r="F304" s="30" t="s">
        <v>186</v>
      </c>
      <c r="G304" s="31">
        <v>4.1645500000000002</v>
      </c>
      <c r="H304" s="30" t="s">
        <v>170</v>
      </c>
      <c r="I304" s="30" t="s">
        <v>171</v>
      </c>
      <c r="J304" s="30">
        <v>2</v>
      </c>
      <c r="K304" s="30">
        <v>10</v>
      </c>
      <c r="L304" s="30" t="s">
        <v>172</v>
      </c>
      <c r="M304" s="30" t="s">
        <v>177</v>
      </c>
      <c r="N304" s="30" t="s">
        <v>174</v>
      </c>
      <c r="O304" s="32">
        <v>0.48648799999999998</v>
      </c>
      <c r="P304" s="32">
        <v>0.84899999999999998</v>
      </c>
      <c r="Q304" s="32">
        <f t="shared" si="4"/>
        <v>0.30592654366040006</v>
      </c>
    </row>
    <row r="305" spans="1:17" x14ac:dyDescent="0.25">
      <c r="A305" s="30">
        <v>2227</v>
      </c>
      <c r="B305" s="30">
        <v>2208</v>
      </c>
      <c r="C305" s="30">
        <v>1180</v>
      </c>
      <c r="D305" s="30">
        <v>1180</v>
      </c>
      <c r="E305" s="30" t="s">
        <v>151</v>
      </c>
      <c r="F305" s="30" t="s">
        <v>186</v>
      </c>
      <c r="G305" s="31">
        <v>3.6772300000000002</v>
      </c>
      <c r="H305" s="30" t="s">
        <v>170</v>
      </c>
      <c r="I305" s="30" t="s">
        <v>171</v>
      </c>
      <c r="J305" s="30">
        <v>2</v>
      </c>
      <c r="K305" s="30">
        <v>10</v>
      </c>
      <c r="L305" s="30" t="s">
        <v>172</v>
      </c>
      <c r="M305" s="30" t="s">
        <v>177</v>
      </c>
      <c r="N305" s="30" t="s">
        <v>174</v>
      </c>
      <c r="O305" s="32">
        <v>0.48648799999999998</v>
      </c>
      <c r="P305" s="32">
        <v>0.84899999999999998</v>
      </c>
      <c r="Q305" s="32">
        <f t="shared" si="4"/>
        <v>0.27012816850424004</v>
      </c>
    </row>
    <row r="306" spans="1:17" x14ac:dyDescent="0.25">
      <c r="A306" s="30">
        <v>2228</v>
      </c>
      <c r="B306" s="30">
        <v>2209</v>
      </c>
      <c r="C306" s="30">
        <v>1180</v>
      </c>
      <c r="D306" s="30">
        <v>1180</v>
      </c>
      <c r="E306" s="30" t="s">
        <v>151</v>
      </c>
      <c r="F306" s="30" t="s">
        <v>186</v>
      </c>
      <c r="G306" s="31">
        <v>5.1058599999999998</v>
      </c>
      <c r="H306" s="30" t="s">
        <v>170</v>
      </c>
      <c r="I306" s="30" t="s">
        <v>171</v>
      </c>
      <c r="J306" s="30">
        <v>2</v>
      </c>
      <c r="K306" s="30">
        <v>10</v>
      </c>
      <c r="L306" s="30" t="s">
        <v>172</v>
      </c>
      <c r="M306" s="30" t="s">
        <v>177</v>
      </c>
      <c r="N306" s="30" t="s">
        <v>174</v>
      </c>
      <c r="O306" s="32">
        <v>0.48648799999999998</v>
      </c>
      <c r="P306" s="32">
        <v>0.84899999999999998</v>
      </c>
      <c r="Q306" s="32">
        <f t="shared" si="4"/>
        <v>0.37507488257167998</v>
      </c>
    </row>
    <row r="307" spans="1:17" x14ac:dyDescent="0.25">
      <c r="A307" s="30">
        <v>2257</v>
      </c>
      <c r="B307" s="30">
        <v>2238</v>
      </c>
      <c r="C307" s="30">
        <v>1180</v>
      </c>
      <c r="D307" s="30">
        <v>1180</v>
      </c>
      <c r="E307" s="30" t="s">
        <v>151</v>
      </c>
      <c r="F307" s="30" t="s">
        <v>175</v>
      </c>
      <c r="G307" s="31">
        <v>13.431699999999999</v>
      </c>
      <c r="H307" s="30" t="s">
        <v>170</v>
      </c>
      <c r="I307" s="30" t="s">
        <v>171</v>
      </c>
      <c r="J307" s="30">
        <v>2</v>
      </c>
      <c r="K307" s="30">
        <v>10</v>
      </c>
      <c r="L307" s="30" t="s">
        <v>172</v>
      </c>
      <c r="M307" s="30" t="s">
        <v>177</v>
      </c>
      <c r="N307" s="30" t="s">
        <v>174</v>
      </c>
      <c r="O307" s="32">
        <v>0.48648799999999998</v>
      </c>
      <c r="P307" s="32">
        <v>0.84899999999999998</v>
      </c>
      <c r="Q307" s="32">
        <f t="shared" si="4"/>
        <v>0.98668849130960012</v>
      </c>
    </row>
    <row r="308" spans="1:17" x14ac:dyDescent="0.25">
      <c r="A308" s="30">
        <v>2258</v>
      </c>
      <c r="B308" s="30">
        <v>2239</v>
      </c>
      <c r="C308" s="30">
        <v>1180</v>
      </c>
      <c r="D308" s="30">
        <v>1180</v>
      </c>
      <c r="E308" s="30" t="s">
        <v>151</v>
      </c>
      <c r="F308" s="30" t="s">
        <v>175</v>
      </c>
      <c r="G308" s="31">
        <v>1.6232799999999999E-2</v>
      </c>
      <c r="H308" s="30" t="s">
        <v>170</v>
      </c>
      <c r="I308" s="30" t="s">
        <v>171</v>
      </c>
      <c r="J308" s="30">
        <v>2</v>
      </c>
      <c r="K308" s="30">
        <v>10</v>
      </c>
      <c r="L308" s="30" t="s">
        <v>172</v>
      </c>
      <c r="M308" s="30" t="s">
        <v>177</v>
      </c>
      <c r="N308" s="30" t="s">
        <v>174</v>
      </c>
      <c r="O308" s="32">
        <v>0.48648799999999998</v>
      </c>
      <c r="P308" s="32">
        <v>0.84899999999999998</v>
      </c>
      <c r="Q308" s="32">
        <f t="shared" si="4"/>
        <v>1.1924564233664E-3</v>
      </c>
    </row>
    <row r="309" spans="1:17" x14ac:dyDescent="0.25">
      <c r="A309" s="30">
        <v>2263</v>
      </c>
      <c r="B309" s="30">
        <v>2244</v>
      </c>
      <c r="C309" s="30">
        <v>1180</v>
      </c>
      <c r="D309" s="30">
        <v>1180</v>
      </c>
      <c r="E309" s="30" t="s">
        <v>151</v>
      </c>
      <c r="F309" s="30" t="s">
        <v>175</v>
      </c>
      <c r="G309" s="31">
        <v>17.881699999999999</v>
      </c>
      <c r="H309" s="30" t="s">
        <v>170</v>
      </c>
      <c r="I309" s="30" t="s">
        <v>171</v>
      </c>
      <c r="J309" s="30">
        <v>2</v>
      </c>
      <c r="K309" s="30">
        <v>10</v>
      </c>
      <c r="L309" s="30" t="s">
        <v>172</v>
      </c>
      <c r="M309" s="30" t="s">
        <v>177</v>
      </c>
      <c r="N309" s="30" t="s">
        <v>174</v>
      </c>
      <c r="O309" s="32">
        <v>0.48648799999999998</v>
      </c>
      <c r="P309" s="32">
        <v>0.84899999999999998</v>
      </c>
      <c r="Q309" s="32">
        <f t="shared" si="4"/>
        <v>1.3135841029096</v>
      </c>
    </row>
    <row r="310" spans="1:17" x14ac:dyDescent="0.25">
      <c r="A310" s="30">
        <v>2265</v>
      </c>
      <c r="B310" s="30">
        <v>2246</v>
      </c>
      <c r="C310" s="30">
        <v>1180</v>
      </c>
      <c r="D310" s="30">
        <v>1180</v>
      </c>
      <c r="E310" s="30" t="s">
        <v>151</v>
      </c>
      <c r="F310" s="30" t="s">
        <v>175</v>
      </c>
      <c r="G310" s="31">
        <v>5.5766</v>
      </c>
      <c r="H310" s="30" t="s">
        <v>170</v>
      </c>
      <c r="I310" s="30" t="s">
        <v>171</v>
      </c>
      <c r="J310" s="30">
        <v>2</v>
      </c>
      <c r="K310" s="30">
        <v>10</v>
      </c>
      <c r="L310" s="30" t="s">
        <v>172</v>
      </c>
      <c r="M310" s="30" t="s">
        <v>177</v>
      </c>
      <c r="N310" s="30" t="s">
        <v>174</v>
      </c>
      <c r="O310" s="32">
        <v>0.48648799999999998</v>
      </c>
      <c r="P310" s="32">
        <v>0.84899999999999998</v>
      </c>
      <c r="Q310" s="32">
        <f t="shared" si="4"/>
        <v>0.40965529610080004</v>
      </c>
    </row>
    <row r="311" spans="1:17" x14ac:dyDescent="0.25">
      <c r="A311" s="30">
        <v>2266</v>
      </c>
      <c r="B311" s="30">
        <v>2247</v>
      </c>
      <c r="C311" s="30">
        <v>1180</v>
      </c>
      <c r="D311" s="30">
        <v>1180</v>
      </c>
      <c r="E311" s="30" t="s">
        <v>151</v>
      </c>
      <c r="F311" s="30" t="s">
        <v>175</v>
      </c>
      <c r="G311" s="31">
        <v>23.028300000000002</v>
      </c>
      <c r="H311" s="30" t="s">
        <v>170</v>
      </c>
      <c r="I311" s="30" t="s">
        <v>171</v>
      </c>
      <c r="J311" s="30">
        <v>2</v>
      </c>
      <c r="K311" s="30">
        <v>10</v>
      </c>
      <c r="L311" s="30" t="s">
        <v>172</v>
      </c>
      <c r="M311" s="30" t="s">
        <v>177</v>
      </c>
      <c r="N311" s="30" t="s">
        <v>174</v>
      </c>
      <c r="O311" s="32">
        <v>0.48648799999999998</v>
      </c>
      <c r="P311" s="32">
        <v>0.84899999999999998</v>
      </c>
      <c r="Q311" s="32">
        <f t="shared" si="4"/>
        <v>1.6916517331704002</v>
      </c>
    </row>
    <row r="312" spans="1:17" x14ac:dyDescent="0.25">
      <c r="A312" s="30">
        <v>2267</v>
      </c>
      <c r="B312" s="30">
        <v>2248</v>
      </c>
      <c r="C312" s="30">
        <v>1180</v>
      </c>
      <c r="D312" s="30">
        <v>1180</v>
      </c>
      <c r="E312" s="30" t="s">
        <v>151</v>
      </c>
      <c r="F312" s="30" t="s">
        <v>175</v>
      </c>
      <c r="G312" s="31">
        <v>178.70099999999999</v>
      </c>
      <c r="H312" s="30" t="s">
        <v>170</v>
      </c>
      <c r="I312" s="30" t="s">
        <v>171</v>
      </c>
      <c r="J312" s="30">
        <v>2</v>
      </c>
      <c r="K312" s="30">
        <v>10</v>
      </c>
      <c r="L312" s="30" t="s">
        <v>172</v>
      </c>
      <c r="M312" s="30" t="s">
        <v>177</v>
      </c>
      <c r="N312" s="30" t="s">
        <v>174</v>
      </c>
      <c r="O312" s="32">
        <v>0.48648799999999998</v>
      </c>
      <c r="P312" s="32">
        <v>0.84899999999999998</v>
      </c>
      <c r="Q312" s="32">
        <f t="shared" si="4"/>
        <v>13.127319705288</v>
      </c>
    </row>
    <row r="313" spans="1:17" x14ac:dyDescent="0.25">
      <c r="A313" s="30">
        <v>2268</v>
      </c>
      <c r="B313" s="30">
        <v>2249</v>
      </c>
      <c r="C313" s="30">
        <v>1180</v>
      </c>
      <c r="D313" s="30">
        <v>1180</v>
      </c>
      <c r="E313" s="30" t="s">
        <v>151</v>
      </c>
      <c r="F313" s="30" t="s">
        <v>175</v>
      </c>
      <c r="G313" s="31">
        <v>21.072600000000001</v>
      </c>
      <c r="H313" s="30" t="s">
        <v>170</v>
      </c>
      <c r="I313" s="30" t="s">
        <v>171</v>
      </c>
      <c r="J313" s="30">
        <v>2</v>
      </c>
      <c r="K313" s="30">
        <v>10</v>
      </c>
      <c r="L313" s="30" t="s">
        <v>172</v>
      </c>
      <c r="M313" s="30" t="s">
        <v>177</v>
      </c>
      <c r="N313" s="30" t="s">
        <v>174</v>
      </c>
      <c r="O313" s="32">
        <v>0.48648799999999998</v>
      </c>
      <c r="P313" s="32">
        <v>0.84899999999999998</v>
      </c>
      <c r="Q313" s="32">
        <f t="shared" si="4"/>
        <v>1.5479866213488003</v>
      </c>
    </row>
    <row r="314" spans="1:17" x14ac:dyDescent="0.25">
      <c r="A314" s="30">
        <v>2269</v>
      </c>
      <c r="B314" s="30">
        <v>2250</v>
      </c>
      <c r="C314" s="30">
        <v>1180</v>
      </c>
      <c r="D314" s="30">
        <v>1180</v>
      </c>
      <c r="E314" s="30" t="s">
        <v>151</v>
      </c>
      <c r="F314" s="30" t="s">
        <v>175</v>
      </c>
      <c r="G314" s="31">
        <v>4.8459399999999997</v>
      </c>
      <c r="H314" s="30" t="s">
        <v>170</v>
      </c>
      <c r="I314" s="30" t="s">
        <v>171</v>
      </c>
      <c r="J314" s="30">
        <v>2</v>
      </c>
      <c r="K314" s="30">
        <v>10</v>
      </c>
      <c r="L314" s="30" t="s">
        <v>172</v>
      </c>
      <c r="M314" s="30" t="s">
        <v>177</v>
      </c>
      <c r="N314" s="30" t="s">
        <v>174</v>
      </c>
      <c r="O314" s="32">
        <v>0.48648799999999998</v>
      </c>
      <c r="P314" s="32">
        <v>0.84899999999999998</v>
      </c>
      <c r="Q314" s="32">
        <f t="shared" si="4"/>
        <v>0.35598124046672003</v>
      </c>
    </row>
    <row r="315" spans="1:17" x14ac:dyDescent="0.25">
      <c r="A315" s="30">
        <v>2270</v>
      </c>
      <c r="B315" s="30">
        <v>2251</v>
      </c>
      <c r="C315" s="30">
        <v>1180</v>
      </c>
      <c r="D315" s="30">
        <v>1180</v>
      </c>
      <c r="E315" s="30" t="s">
        <v>151</v>
      </c>
      <c r="F315" s="30" t="s">
        <v>175</v>
      </c>
      <c r="G315" s="31">
        <v>7.1170099999999996</v>
      </c>
      <c r="H315" s="30" t="s">
        <v>170</v>
      </c>
      <c r="I315" s="30" t="s">
        <v>171</v>
      </c>
      <c r="J315" s="30">
        <v>2</v>
      </c>
      <c r="K315" s="30">
        <v>10</v>
      </c>
      <c r="L315" s="30" t="s">
        <v>172</v>
      </c>
      <c r="M315" s="30" t="s">
        <v>177</v>
      </c>
      <c r="N315" s="30" t="s">
        <v>174</v>
      </c>
      <c r="O315" s="32">
        <v>0.48648799999999998</v>
      </c>
      <c r="P315" s="32">
        <v>0.84899999999999998</v>
      </c>
      <c r="Q315" s="32">
        <f t="shared" si="4"/>
        <v>0.52281333409288</v>
      </c>
    </row>
    <row r="316" spans="1:17" x14ac:dyDescent="0.25">
      <c r="A316" s="30">
        <v>2274</v>
      </c>
      <c r="B316" s="30">
        <v>2255</v>
      </c>
      <c r="C316" s="30">
        <v>1180</v>
      </c>
      <c r="D316" s="30">
        <v>1180</v>
      </c>
      <c r="E316" s="30" t="s">
        <v>151</v>
      </c>
      <c r="F316" s="30" t="s">
        <v>175</v>
      </c>
      <c r="G316" s="31">
        <v>8.8231900000000003</v>
      </c>
      <c r="H316" s="30" t="s">
        <v>170</v>
      </c>
      <c r="I316" s="30" t="s">
        <v>171</v>
      </c>
      <c r="J316" s="30">
        <v>2</v>
      </c>
      <c r="K316" s="30">
        <v>10</v>
      </c>
      <c r="L316" s="30" t="s">
        <v>172</v>
      </c>
      <c r="M316" s="30" t="s">
        <v>177</v>
      </c>
      <c r="N316" s="30" t="s">
        <v>174</v>
      </c>
      <c r="O316" s="32">
        <v>0.48648799999999998</v>
      </c>
      <c r="P316" s="32">
        <v>0.84899999999999998</v>
      </c>
      <c r="Q316" s="32">
        <f t="shared" si="4"/>
        <v>0.64814878456472014</v>
      </c>
    </row>
    <row r="317" spans="1:17" x14ac:dyDescent="0.25">
      <c r="A317" s="30">
        <v>2275</v>
      </c>
      <c r="B317" s="30">
        <v>2256</v>
      </c>
      <c r="C317" s="30">
        <v>1180</v>
      </c>
      <c r="D317" s="30">
        <v>1180</v>
      </c>
      <c r="E317" s="30" t="s">
        <v>151</v>
      </c>
      <c r="F317" s="30" t="s">
        <v>175</v>
      </c>
      <c r="G317" s="31">
        <v>3.3792</v>
      </c>
      <c r="H317" s="30" t="s">
        <v>170</v>
      </c>
      <c r="I317" s="30" t="s">
        <v>171</v>
      </c>
      <c r="J317" s="30">
        <v>2</v>
      </c>
      <c r="K317" s="30">
        <v>10</v>
      </c>
      <c r="L317" s="30" t="s">
        <v>172</v>
      </c>
      <c r="M317" s="30" t="s">
        <v>177</v>
      </c>
      <c r="N317" s="30" t="s">
        <v>174</v>
      </c>
      <c r="O317" s="32">
        <v>0.48648799999999998</v>
      </c>
      <c r="P317" s="32">
        <v>0.84899999999999998</v>
      </c>
      <c r="Q317" s="32">
        <f t="shared" si="4"/>
        <v>0.24823497768960004</v>
      </c>
    </row>
    <row r="318" spans="1:17" x14ac:dyDescent="0.25">
      <c r="A318" s="30">
        <v>2302</v>
      </c>
      <c r="B318" s="30">
        <v>2293</v>
      </c>
      <c r="C318" s="30">
        <v>1180</v>
      </c>
      <c r="D318" s="30">
        <v>1180</v>
      </c>
      <c r="E318" s="30" t="s">
        <v>151</v>
      </c>
      <c r="F318" s="30" t="s">
        <v>193</v>
      </c>
      <c r="G318" s="31">
        <v>6.2303499999999996</v>
      </c>
      <c r="H318" s="30" t="s">
        <v>170</v>
      </c>
      <c r="I318" s="30" t="s">
        <v>171</v>
      </c>
      <c r="J318" s="30">
        <v>2</v>
      </c>
      <c r="K318" s="30">
        <v>10</v>
      </c>
      <c r="L318" s="30" t="s">
        <v>172</v>
      </c>
      <c r="M318" s="30" t="s">
        <v>177</v>
      </c>
      <c r="N318" s="30" t="s">
        <v>174</v>
      </c>
      <c r="O318" s="32">
        <v>0.48648799999999998</v>
      </c>
      <c r="P318" s="32">
        <v>0.84899999999999998</v>
      </c>
      <c r="Q318" s="32">
        <f t="shared" si="4"/>
        <v>0.45767956713080005</v>
      </c>
    </row>
    <row r="319" spans="1:17" x14ac:dyDescent="0.25">
      <c r="A319" s="30">
        <v>2303</v>
      </c>
      <c r="B319" s="30">
        <v>2294</v>
      </c>
      <c r="C319" s="30">
        <v>1180</v>
      </c>
      <c r="D319" s="30">
        <v>1180</v>
      </c>
      <c r="E319" s="30" t="s">
        <v>151</v>
      </c>
      <c r="F319" s="30" t="s">
        <v>193</v>
      </c>
      <c r="G319" s="31">
        <v>13.3811</v>
      </c>
      <c r="H319" s="30" t="s">
        <v>170</v>
      </c>
      <c r="I319" s="30" t="s">
        <v>171</v>
      </c>
      <c r="J319" s="30">
        <v>2</v>
      </c>
      <c r="K319" s="30">
        <v>10</v>
      </c>
      <c r="L319" s="30" t="s">
        <v>172</v>
      </c>
      <c r="M319" s="30" t="s">
        <v>177</v>
      </c>
      <c r="N319" s="30" t="s">
        <v>174</v>
      </c>
      <c r="O319" s="32">
        <v>0.48648799999999998</v>
      </c>
      <c r="P319" s="32">
        <v>0.84899999999999998</v>
      </c>
      <c r="Q319" s="32">
        <f t="shared" si="4"/>
        <v>0.98297143109680007</v>
      </c>
    </row>
    <row r="320" spans="1:17" x14ac:dyDescent="0.25">
      <c r="A320" s="30">
        <v>2314</v>
      </c>
      <c r="B320" s="30">
        <v>2305</v>
      </c>
      <c r="C320" s="30">
        <v>1180</v>
      </c>
      <c r="D320" s="30">
        <v>1180</v>
      </c>
      <c r="E320" s="30" t="s">
        <v>151</v>
      </c>
      <c r="F320" s="30" t="s">
        <v>181</v>
      </c>
      <c r="G320" s="31">
        <v>17.6783</v>
      </c>
      <c r="H320" s="30" t="s">
        <v>170</v>
      </c>
      <c r="I320" s="30" t="s">
        <v>171</v>
      </c>
      <c r="J320" s="30">
        <v>2</v>
      </c>
      <c r="K320" s="30">
        <v>10</v>
      </c>
      <c r="L320" s="30" t="s">
        <v>172</v>
      </c>
      <c r="M320" s="30" t="s">
        <v>177</v>
      </c>
      <c r="N320" s="30" t="s">
        <v>174</v>
      </c>
      <c r="O320" s="32">
        <v>0.48648799999999998</v>
      </c>
      <c r="P320" s="32">
        <v>0.84899999999999998</v>
      </c>
      <c r="Q320" s="32">
        <f t="shared" si="4"/>
        <v>1.2986424023704002</v>
      </c>
    </row>
    <row r="321" spans="1:17" x14ac:dyDescent="0.25">
      <c r="A321" s="30">
        <v>2315</v>
      </c>
      <c r="B321" s="30">
        <v>2306</v>
      </c>
      <c r="C321" s="30">
        <v>1180</v>
      </c>
      <c r="D321" s="30">
        <v>1180</v>
      </c>
      <c r="E321" s="30" t="s">
        <v>151</v>
      </c>
      <c r="F321" s="30" t="s">
        <v>181</v>
      </c>
      <c r="G321" s="31">
        <v>218.03299999999999</v>
      </c>
      <c r="H321" s="30" t="s">
        <v>170</v>
      </c>
      <c r="I321" s="30" t="s">
        <v>171</v>
      </c>
      <c r="J321" s="30">
        <v>2</v>
      </c>
      <c r="K321" s="30">
        <v>10</v>
      </c>
      <c r="L321" s="30" t="s">
        <v>172</v>
      </c>
      <c r="M321" s="30" t="s">
        <v>177</v>
      </c>
      <c r="N321" s="30" t="s">
        <v>174</v>
      </c>
      <c r="O321" s="32">
        <v>0.48648799999999998</v>
      </c>
      <c r="P321" s="32">
        <v>0.84899999999999998</v>
      </c>
      <c r="Q321" s="32">
        <f t="shared" si="4"/>
        <v>16.016636153704003</v>
      </c>
    </row>
    <row r="322" spans="1:17" x14ac:dyDescent="0.25">
      <c r="A322" s="30">
        <v>2316</v>
      </c>
      <c r="B322" s="30">
        <v>2307</v>
      </c>
      <c r="C322" s="30">
        <v>1180</v>
      </c>
      <c r="D322" s="30">
        <v>1180</v>
      </c>
      <c r="E322" s="30" t="s">
        <v>151</v>
      </c>
      <c r="F322" s="30" t="s">
        <v>181</v>
      </c>
      <c r="G322" s="31">
        <v>6.3464600000000004</v>
      </c>
      <c r="H322" s="30" t="s">
        <v>170</v>
      </c>
      <c r="I322" s="30" t="s">
        <v>171</v>
      </c>
      <c r="J322" s="30">
        <v>2</v>
      </c>
      <c r="K322" s="30">
        <v>10</v>
      </c>
      <c r="L322" s="30" t="s">
        <v>172</v>
      </c>
      <c r="M322" s="30" t="s">
        <v>177</v>
      </c>
      <c r="N322" s="30" t="s">
        <v>174</v>
      </c>
      <c r="O322" s="32">
        <v>0.48648799999999998</v>
      </c>
      <c r="P322" s="32">
        <v>0.84899999999999998</v>
      </c>
      <c r="Q322" s="32">
        <f t="shared" ref="Q322:Q385" si="5">G322*O322*(1-P322)</f>
        <v>0.4662089715044801</v>
      </c>
    </row>
    <row r="323" spans="1:17" x14ac:dyDescent="0.25">
      <c r="A323" s="30">
        <v>2317</v>
      </c>
      <c r="B323" s="30">
        <v>2308</v>
      </c>
      <c r="C323" s="30">
        <v>1180</v>
      </c>
      <c r="D323" s="30">
        <v>1180</v>
      </c>
      <c r="E323" s="30" t="s">
        <v>151</v>
      </c>
      <c r="F323" s="30" t="s">
        <v>181</v>
      </c>
      <c r="G323" s="31">
        <v>111.56699999999999</v>
      </c>
      <c r="H323" s="30" t="s">
        <v>170</v>
      </c>
      <c r="I323" s="30" t="s">
        <v>171</v>
      </c>
      <c r="J323" s="30">
        <v>2</v>
      </c>
      <c r="K323" s="30">
        <v>10</v>
      </c>
      <c r="L323" s="30" t="s">
        <v>172</v>
      </c>
      <c r="M323" s="30" t="s">
        <v>177</v>
      </c>
      <c r="N323" s="30" t="s">
        <v>174</v>
      </c>
      <c r="O323" s="32">
        <v>0.48648799999999998</v>
      </c>
      <c r="P323" s="32">
        <v>0.84899999999999998</v>
      </c>
      <c r="Q323" s="32">
        <f t="shared" si="5"/>
        <v>8.1956770110960004</v>
      </c>
    </row>
    <row r="324" spans="1:17" x14ac:dyDescent="0.25">
      <c r="A324" s="30">
        <v>2318</v>
      </c>
      <c r="B324" s="30">
        <v>2309</v>
      </c>
      <c r="C324" s="30">
        <v>1180</v>
      </c>
      <c r="D324" s="30">
        <v>1180</v>
      </c>
      <c r="E324" s="30" t="s">
        <v>151</v>
      </c>
      <c r="F324" s="30" t="s">
        <v>181</v>
      </c>
      <c r="G324" s="31">
        <v>9.4249399999999994</v>
      </c>
      <c r="H324" s="30" t="s">
        <v>170</v>
      </c>
      <c r="I324" s="30" t="s">
        <v>171</v>
      </c>
      <c r="J324" s="30">
        <v>2</v>
      </c>
      <c r="K324" s="30">
        <v>10</v>
      </c>
      <c r="L324" s="30" t="s">
        <v>172</v>
      </c>
      <c r="M324" s="30" t="s">
        <v>177</v>
      </c>
      <c r="N324" s="30" t="s">
        <v>174</v>
      </c>
      <c r="O324" s="32">
        <v>0.48648799999999998</v>
      </c>
      <c r="P324" s="32">
        <v>0.84899999999999998</v>
      </c>
      <c r="Q324" s="32">
        <f t="shared" si="5"/>
        <v>0.69235315181872004</v>
      </c>
    </row>
    <row r="325" spans="1:17" x14ac:dyDescent="0.25">
      <c r="A325" s="30">
        <v>2319</v>
      </c>
      <c r="B325" s="30">
        <v>2310</v>
      </c>
      <c r="C325" s="30">
        <v>1180</v>
      </c>
      <c r="D325" s="30">
        <v>1180</v>
      </c>
      <c r="E325" s="30" t="s">
        <v>151</v>
      </c>
      <c r="F325" s="30" t="s">
        <v>181</v>
      </c>
      <c r="G325" s="31">
        <v>8.9529700000000005</v>
      </c>
      <c r="H325" s="30" t="s">
        <v>170</v>
      </c>
      <c r="I325" s="30" t="s">
        <v>171</v>
      </c>
      <c r="J325" s="30">
        <v>2</v>
      </c>
      <c r="K325" s="30">
        <v>10</v>
      </c>
      <c r="L325" s="30" t="s">
        <v>172</v>
      </c>
      <c r="M325" s="30" t="s">
        <v>177</v>
      </c>
      <c r="N325" s="30" t="s">
        <v>174</v>
      </c>
      <c r="O325" s="32">
        <v>0.48648799999999998</v>
      </c>
      <c r="P325" s="32">
        <v>0.84899999999999998</v>
      </c>
      <c r="Q325" s="32">
        <f t="shared" si="5"/>
        <v>0.65768238287336012</v>
      </c>
    </row>
    <row r="326" spans="1:17" x14ac:dyDescent="0.25">
      <c r="A326" s="30">
        <v>2320</v>
      </c>
      <c r="B326" s="30">
        <v>2311</v>
      </c>
      <c r="C326" s="30">
        <v>1180</v>
      </c>
      <c r="D326" s="30">
        <v>1180</v>
      </c>
      <c r="E326" s="30" t="s">
        <v>151</v>
      </c>
      <c r="F326" s="30" t="s">
        <v>181</v>
      </c>
      <c r="G326" s="31">
        <v>4.9018199999999998</v>
      </c>
      <c r="H326" s="30" t="s">
        <v>170</v>
      </c>
      <c r="I326" s="30" t="s">
        <v>171</v>
      </c>
      <c r="J326" s="30">
        <v>2</v>
      </c>
      <c r="K326" s="30">
        <v>10</v>
      </c>
      <c r="L326" s="30" t="s">
        <v>172</v>
      </c>
      <c r="M326" s="30" t="s">
        <v>177</v>
      </c>
      <c r="N326" s="30" t="s">
        <v>174</v>
      </c>
      <c r="O326" s="32">
        <v>0.48648799999999998</v>
      </c>
      <c r="P326" s="32">
        <v>0.84899999999999998</v>
      </c>
      <c r="Q326" s="32">
        <f t="shared" si="5"/>
        <v>0.36008616783216002</v>
      </c>
    </row>
    <row r="327" spans="1:17" x14ac:dyDescent="0.25">
      <c r="A327" s="30">
        <v>2321</v>
      </c>
      <c r="B327" s="30">
        <v>2312</v>
      </c>
      <c r="C327" s="30">
        <v>1180</v>
      </c>
      <c r="D327" s="30">
        <v>1180</v>
      </c>
      <c r="E327" s="30" t="s">
        <v>151</v>
      </c>
      <c r="F327" s="30" t="s">
        <v>181</v>
      </c>
      <c r="G327" s="31">
        <v>3.8258999999999999</v>
      </c>
      <c r="H327" s="30" t="s">
        <v>170</v>
      </c>
      <c r="I327" s="30" t="s">
        <v>171</v>
      </c>
      <c r="J327" s="30">
        <v>2</v>
      </c>
      <c r="K327" s="30">
        <v>10</v>
      </c>
      <c r="L327" s="30" t="s">
        <v>172</v>
      </c>
      <c r="M327" s="30" t="s">
        <v>177</v>
      </c>
      <c r="N327" s="30" t="s">
        <v>174</v>
      </c>
      <c r="O327" s="32">
        <v>0.48648799999999998</v>
      </c>
      <c r="P327" s="32">
        <v>0.84899999999999998</v>
      </c>
      <c r="Q327" s="32">
        <f t="shared" si="5"/>
        <v>0.28104942031920005</v>
      </c>
    </row>
    <row r="328" spans="1:17" x14ac:dyDescent="0.25">
      <c r="A328" s="30">
        <v>2322</v>
      </c>
      <c r="B328" s="30">
        <v>2313</v>
      </c>
      <c r="C328" s="30">
        <v>1180</v>
      </c>
      <c r="D328" s="30">
        <v>1180</v>
      </c>
      <c r="E328" s="30" t="s">
        <v>151</v>
      </c>
      <c r="F328" s="30" t="s">
        <v>181</v>
      </c>
      <c r="G328" s="31">
        <v>2.4994999999999998</v>
      </c>
      <c r="H328" s="30" t="s">
        <v>170</v>
      </c>
      <c r="I328" s="30" t="s">
        <v>171</v>
      </c>
      <c r="J328" s="30">
        <v>2</v>
      </c>
      <c r="K328" s="30">
        <v>10</v>
      </c>
      <c r="L328" s="30" t="s">
        <v>172</v>
      </c>
      <c r="M328" s="30" t="s">
        <v>177</v>
      </c>
      <c r="N328" s="30" t="s">
        <v>174</v>
      </c>
      <c r="O328" s="32">
        <v>0.48648799999999998</v>
      </c>
      <c r="P328" s="32">
        <v>0.84899999999999998</v>
      </c>
      <c r="Q328" s="32">
        <f t="shared" si="5"/>
        <v>0.18361249015600001</v>
      </c>
    </row>
    <row r="329" spans="1:17" x14ac:dyDescent="0.25">
      <c r="A329" s="30">
        <v>2323</v>
      </c>
      <c r="B329" s="30">
        <v>2314</v>
      </c>
      <c r="C329" s="30">
        <v>1180</v>
      </c>
      <c r="D329" s="30">
        <v>1180</v>
      </c>
      <c r="E329" s="30" t="s">
        <v>151</v>
      </c>
      <c r="F329" s="30" t="s">
        <v>181</v>
      </c>
      <c r="G329" s="31">
        <v>8.1834600000000002</v>
      </c>
      <c r="H329" s="30" t="s">
        <v>170</v>
      </c>
      <c r="I329" s="30" t="s">
        <v>171</v>
      </c>
      <c r="J329" s="30">
        <v>2</v>
      </c>
      <c r="K329" s="30">
        <v>10</v>
      </c>
      <c r="L329" s="30" t="s">
        <v>172</v>
      </c>
      <c r="M329" s="30" t="s">
        <v>177</v>
      </c>
      <c r="N329" s="30" t="s">
        <v>174</v>
      </c>
      <c r="O329" s="32">
        <v>0.48648799999999998</v>
      </c>
      <c r="P329" s="32">
        <v>0.84899999999999998</v>
      </c>
      <c r="Q329" s="32">
        <f t="shared" si="5"/>
        <v>0.60115441836048011</v>
      </c>
    </row>
    <row r="330" spans="1:17" x14ac:dyDescent="0.25">
      <c r="A330" s="30">
        <v>2324</v>
      </c>
      <c r="B330" s="30">
        <v>2315</v>
      </c>
      <c r="C330" s="30">
        <v>1180</v>
      </c>
      <c r="D330" s="30">
        <v>1180</v>
      </c>
      <c r="E330" s="30" t="s">
        <v>151</v>
      </c>
      <c r="F330" s="30" t="s">
        <v>181</v>
      </c>
      <c r="G330" s="31">
        <v>65.891900000000007</v>
      </c>
      <c r="H330" s="30" t="s">
        <v>170</v>
      </c>
      <c r="I330" s="30" t="s">
        <v>171</v>
      </c>
      <c r="J330" s="30">
        <v>2</v>
      </c>
      <c r="K330" s="30">
        <v>10</v>
      </c>
      <c r="L330" s="30" t="s">
        <v>172</v>
      </c>
      <c r="M330" s="30" t="s">
        <v>177</v>
      </c>
      <c r="N330" s="30" t="s">
        <v>174</v>
      </c>
      <c r="O330" s="32">
        <v>0.48648799999999998</v>
      </c>
      <c r="P330" s="32">
        <v>0.84899999999999998</v>
      </c>
      <c r="Q330" s="32">
        <f t="shared" si="5"/>
        <v>4.8403984157272006</v>
      </c>
    </row>
    <row r="331" spans="1:17" x14ac:dyDescent="0.25">
      <c r="A331" s="30">
        <v>2325</v>
      </c>
      <c r="B331" s="30">
        <v>2316</v>
      </c>
      <c r="C331" s="30">
        <v>1180</v>
      </c>
      <c r="D331" s="30">
        <v>1180</v>
      </c>
      <c r="E331" s="30" t="s">
        <v>151</v>
      </c>
      <c r="F331" s="30" t="s">
        <v>181</v>
      </c>
      <c r="G331" s="31">
        <v>13.860099999999999</v>
      </c>
      <c r="H331" s="30" t="s">
        <v>170</v>
      </c>
      <c r="I331" s="30" t="s">
        <v>171</v>
      </c>
      <c r="J331" s="30">
        <v>2</v>
      </c>
      <c r="K331" s="30">
        <v>10</v>
      </c>
      <c r="L331" s="30" t="s">
        <v>172</v>
      </c>
      <c r="M331" s="30" t="s">
        <v>177</v>
      </c>
      <c r="N331" s="30" t="s">
        <v>174</v>
      </c>
      <c r="O331" s="32">
        <v>0.48648799999999998</v>
      </c>
      <c r="P331" s="32">
        <v>0.84899999999999998</v>
      </c>
      <c r="Q331" s="32">
        <f t="shared" si="5"/>
        <v>1.0181586216488001</v>
      </c>
    </row>
    <row r="332" spans="1:17" x14ac:dyDescent="0.25">
      <c r="A332" s="30">
        <v>2326</v>
      </c>
      <c r="B332" s="30">
        <v>2317</v>
      </c>
      <c r="C332" s="30">
        <v>1180</v>
      </c>
      <c r="D332" s="30">
        <v>1180</v>
      </c>
      <c r="E332" s="30" t="s">
        <v>151</v>
      </c>
      <c r="F332" s="30" t="s">
        <v>181</v>
      </c>
      <c r="G332" s="31">
        <v>4.57409</v>
      </c>
      <c r="H332" s="30" t="s">
        <v>170</v>
      </c>
      <c r="I332" s="30" t="s">
        <v>171</v>
      </c>
      <c r="J332" s="30">
        <v>2</v>
      </c>
      <c r="K332" s="30">
        <v>10</v>
      </c>
      <c r="L332" s="30" t="s">
        <v>172</v>
      </c>
      <c r="M332" s="30" t="s">
        <v>177</v>
      </c>
      <c r="N332" s="30" t="s">
        <v>174</v>
      </c>
      <c r="O332" s="32">
        <v>0.48648799999999998</v>
      </c>
      <c r="P332" s="32">
        <v>0.84899999999999998</v>
      </c>
      <c r="Q332" s="32">
        <f t="shared" si="5"/>
        <v>0.33601122428392</v>
      </c>
    </row>
    <row r="333" spans="1:17" x14ac:dyDescent="0.25">
      <c r="A333" s="30">
        <v>2327</v>
      </c>
      <c r="B333" s="30">
        <v>2318</v>
      </c>
      <c r="C333" s="30">
        <v>1180</v>
      </c>
      <c r="D333" s="30">
        <v>1180</v>
      </c>
      <c r="E333" s="30" t="s">
        <v>151</v>
      </c>
      <c r="F333" s="30" t="s">
        <v>181</v>
      </c>
      <c r="G333" s="31">
        <v>11.5159</v>
      </c>
      <c r="H333" s="30" t="s">
        <v>170</v>
      </c>
      <c r="I333" s="30" t="s">
        <v>171</v>
      </c>
      <c r="J333" s="30">
        <v>2</v>
      </c>
      <c r="K333" s="30">
        <v>10</v>
      </c>
      <c r="L333" s="30" t="s">
        <v>172</v>
      </c>
      <c r="M333" s="30" t="s">
        <v>177</v>
      </c>
      <c r="N333" s="30" t="s">
        <v>174</v>
      </c>
      <c r="O333" s="32">
        <v>0.48648799999999998</v>
      </c>
      <c r="P333" s="32">
        <v>0.84899999999999998</v>
      </c>
      <c r="Q333" s="32">
        <f t="shared" si="5"/>
        <v>0.84595442103920016</v>
      </c>
    </row>
    <row r="334" spans="1:17" x14ac:dyDescent="0.25">
      <c r="A334" s="30">
        <v>2328</v>
      </c>
      <c r="B334" s="30">
        <v>2319</v>
      </c>
      <c r="C334" s="30">
        <v>1180</v>
      </c>
      <c r="D334" s="30">
        <v>1180</v>
      </c>
      <c r="E334" s="30" t="s">
        <v>151</v>
      </c>
      <c r="F334" s="30" t="s">
        <v>181</v>
      </c>
      <c r="G334" s="31">
        <v>6.1487800000000004</v>
      </c>
      <c r="H334" s="30" t="s">
        <v>170</v>
      </c>
      <c r="I334" s="30" t="s">
        <v>171</v>
      </c>
      <c r="J334" s="30">
        <v>2</v>
      </c>
      <c r="K334" s="30">
        <v>10</v>
      </c>
      <c r="L334" s="30" t="s">
        <v>172</v>
      </c>
      <c r="M334" s="30" t="s">
        <v>177</v>
      </c>
      <c r="N334" s="30" t="s">
        <v>174</v>
      </c>
      <c r="O334" s="32">
        <v>0.48648799999999998</v>
      </c>
      <c r="P334" s="32">
        <v>0.84899999999999998</v>
      </c>
      <c r="Q334" s="32">
        <f t="shared" si="5"/>
        <v>0.45168746038064012</v>
      </c>
    </row>
    <row r="335" spans="1:17" x14ac:dyDescent="0.25">
      <c r="A335" s="30">
        <v>2329</v>
      </c>
      <c r="B335" s="30">
        <v>2320</v>
      </c>
      <c r="C335" s="30">
        <v>1180</v>
      </c>
      <c r="D335" s="30">
        <v>1180</v>
      </c>
      <c r="E335" s="30" t="s">
        <v>151</v>
      </c>
      <c r="F335" s="30" t="s">
        <v>181</v>
      </c>
      <c r="G335" s="31">
        <v>1.0282199999999999</v>
      </c>
      <c r="H335" s="30" t="s">
        <v>170</v>
      </c>
      <c r="I335" s="30" t="s">
        <v>171</v>
      </c>
      <c r="J335" s="30">
        <v>2</v>
      </c>
      <c r="K335" s="30">
        <v>10</v>
      </c>
      <c r="L335" s="30" t="s">
        <v>172</v>
      </c>
      <c r="M335" s="30" t="s">
        <v>177</v>
      </c>
      <c r="N335" s="30" t="s">
        <v>174</v>
      </c>
      <c r="O335" s="32">
        <v>0.48648799999999998</v>
      </c>
      <c r="P335" s="32">
        <v>0.84899999999999998</v>
      </c>
      <c r="Q335" s="32">
        <f t="shared" si="5"/>
        <v>7.5532720395359992E-2</v>
      </c>
    </row>
    <row r="336" spans="1:17" x14ac:dyDescent="0.25">
      <c r="A336" s="30">
        <v>2330</v>
      </c>
      <c r="B336" s="30">
        <v>2321</v>
      </c>
      <c r="C336" s="30">
        <v>1180</v>
      </c>
      <c r="D336" s="30">
        <v>1180</v>
      </c>
      <c r="E336" s="30" t="s">
        <v>151</v>
      </c>
      <c r="F336" s="30" t="s">
        <v>181</v>
      </c>
      <c r="G336" s="31">
        <v>2.3658600000000001</v>
      </c>
      <c r="H336" s="30" t="s">
        <v>170</v>
      </c>
      <c r="I336" s="30" t="s">
        <v>171</v>
      </c>
      <c r="J336" s="30">
        <v>2</v>
      </c>
      <c r="K336" s="30">
        <v>10</v>
      </c>
      <c r="L336" s="30" t="s">
        <v>172</v>
      </c>
      <c r="M336" s="30" t="s">
        <v>177</v>
      </c>
      <c r="N336" s="30" t="s">
        <v>174</v>
      </c>
      <c r="O336" s="32">
        <v>0.48648799999999998</v>
      </c>
      <c r="P336" s="32">
        <v>0.84899999999999998</v>
      </c>
      <c r="Q336" s="32">
        <f t="shared" si="5"/>
        <v>0.17379533745168005</v>
      </c>
    </row>
    <row r="337" spans="1:17" x14ac:dyDescent="0.25">
      <c r="A337" s="30">
        <v>2331</v>
      </c>
      <c r="B337" s="30">
        <v>2322</v>
      </c>
      <c r="C337" s="30">
        <v>1180</v>
      </c>
      <c r="D337" s="30">
        <v>1180</v>
      </c>
      <c r="E337" s="30" t="s">
        <v>151</v>
      </c>
      <c r="F337" s="30" t="s">
        <v>181</v>
      </c>
      <c r="G337" s="31">
        <v>13.571199999999999</v>
      </c>
      <c r="H337" s="30" t="s">
        <v>170</v>
      </c>
      <c r="I337" s="30" t="s">
        <v>171</v>
      </c>
      <c r="J337" s="30">
        <v>2</v>
      </c>
      <c r="K337" s="30">
        <v>10</v>
      </c>
      <c r="L337" s="30" t="s">
        <v>172</v>
      </c>
      <c r="M337" s="30" t="s">
        <v>177</v>
      </c>
      <c r="N337" s="30" t="s">
        <v>174</v>
      </c>
      <c r="O337" s="32">
        <v>0.48648799999999998</v>
      </c>
      <c r="P337" s="32">
        <v>0.84899999999999998</v>
      </c>
      <c r="Q337" s="32">
        <f t="shared" si="5"/>
        <v>0.99693611778559998</v>
      </c>
    </row>
    <row r="338" spans="1:17" x14ac:dyDescent="0.25">
      <c r="A338" s="30">
        <v>2332</v>
      </c>
      <c r="B338" s="30">
        <v>2323</v>
      </c>
      <c r="C338" s="30">
        <v>1180</v>
      </c>
      <c r="D338" s="30">
        <v>1180</v>
      </c>
      <c r="E338" s="30" t="s">
        <v>151</v>
      </c>
      <c r="F338" s="30" t="s">
        <v>194</v>
      </c>
      <c r="G338" s="31">
        <v>0.15668099999999999</v>
      </c>
      <c r="H338" s="30" t="s">
        <v>170</v>
      </c>
      <c r="I338" s="30" t="s">
        <v>171</v>
      </c>
      <c r="J338" s="30">
        <v>2</v>
      </c>
      <c r="K338" s="30">
        <v>10</v>
      </c>
      <c r="L338" s="30" t="s">
        <v>172</v>
      </c>
      <c r="M338" s="30" t="s">
        <v>177</v>
      </c>
      <c r="N338" s="30" t="s">
        <v>174</v>
      </c>
      <c r="O338" s="32">
        <v>0.48648799999999998</v>
      </c>
      <c r="P338" s="32">
        <v>0.84899999999999998</v>
      </c>
      <c r="Q338" s="32">
        <f t="shared" si="5"/>
        <v>1.1509737375528E-2</v>
      </c>
    </row>
    <row r="339" spans="1:17" x14ac:dyDescent="0.25">
      <c r="A339" s="30">
        <v>2336</v>
      </c>
      <c r="B339" s="30">
        <v>2327</v>
      </c>
      <c r="C339" s="30">
        <v>1180</v>
      </c>
      <c r="D339" s="30">
        <v>1180</v>
      </c>
      <c r="E339" s="30" t="s">
        <v>151</v>
      </c>
      <c r="F339" s="30" t="s">
        <v>182</v>
      </c>
      <c r="G339" s="31">
        <v>8.8441299999999998</v>
      </c>
      <c r="H339" s="30" t="s">
        <v>170</v>
      </c>
      <c r="I339" s="30" t="s">
        <v>171</v>
      </c>
      <c r="J339" s="30">
        <v>2</v>
      </c>
      <c r="K339" s="30">
        <v>10</v>
      </c>
      <c r="L339" s="30" t="s">
        <v>172</v>
      </c>
      <c r="M339" s="30" t="s">
        <v>177</v>
      </c>
      <c r="N339" s="30" t="s">
        <v>174</v>
      </c>
      <c r="O339" s="32">
        <v>0.48648799999999998</v>
      </c>
      <c r="P339" s="32">
        <v>0.84899999999999998</v>
      </c>
      <c r="Q339" s="32">
        <f t="shared" si="5"/>
        <v>0.64968703043144005</v>
      </c>
    </row>
    <row r="340" spans="1:17" x14ac:dyDescent="0.25">
      <c r="A340" s="30">
        <v>2337</v>
      </c>
      <c r="B340" s="30">
        <v>2328</v>
      </c>
      <c r="C340" s="30">
        <v>1180</v>
      </c>
      <c r="D340" s="30">
        <v>1180</v>
      </c>
      <c r="E340" s="30" t="s">
        <v>151</v>
      </c>
      <c r="F340" s="30" t="s">
        <v>182</v>
      </c>
      <c r="G340" s="31">
        <v>210.465</v>
      </c>
      <c r="H340" s="30" t="s">
        <v>170</v>
      </c>
      <c r="I340" s="30" t="s">
        <v>171</v>
      </c>
      <c r="J340" s="30">
        <v>2</v>
      </c>
      <c r="K340" s="30">
        <v>10</v>
      </c>
      <c r="L340" s="30" t="s">
        <v>172</v>
      </c>
      <c r="M340" s="30" t="s">
        <v>177</v>
      </c>
      <c r="N340" s="30" t="s">
        <v>174</v>
      </c>
      <c r="O340" s="32">
        <v>0.48648799999999998</v>
      </c>
      <c r="P340" s="32">
        <v>0.84899999999999998</v>
      </c>
      <c r="Q340" s="32">
        <f t="shared" si="5"/>
        <v>15.460693234920003</v>
      </c>
    </row>
    <row r="341" spans="1:17" x14ac:dyDescent="0.25">
      <c r="A341" s="30">
        <v>2338</v>
      </c>
      <c r="B341" s="30">
        <v>2329</v>
      </c>
      <c r="C341" s="30">
        <v>1180</v>
      </c>
      <c r="D341" s="30">
        <v>1180</v>
      </c>
      <c r="E341" s="30" t="s">
        <v>151</v>
      </c>
      <c r="F341" s="30" t="s">
        <v>182</v>
      </c>
      <c r="G341" s="31">
        <v>204.01300000000001</v>
      </c>
      <c r="H341" s="30" t="s">
        <v>170</v>
      </c>
      <c r="I341" s="30" t="s">
        <v>171</v>
      </c>
      <c r="J341" s="30">
        <v>2</v>
      </c>
      <c r="K341" s="30">
        <v>10</v>
      </c>
      <c r="L341" s="30" t="s">
        <v>172</v>
      </c>
      <c r="M341" s="30" t="s">
        <v>177</v>
      </c>
      <c r="N341" s="30" t="s">
        <v>174</v>
      </c>
      <c r="O341" s="32">
        <v>0.48648799999999998</v>
      </c>
      <c r="P341" s="32">
        <v>0.84899999999999998</v>
      </c>
      <c r="Q341" s="32">
        <f t="shared" si="5"/>
        <v>14.986731327944002</v>
      </c>
    </row>
    <row r="342" spans="1:17" x14ac:dyDescent="0.25">
      <c r="A342" s="30">
        <v>2339</v>
      </c>
      <c r="B342" s="30">
        <v>2330</v>
      </c>
      <c r="C342" s="30">
        <v>1180</v>
      </c>
      <c r="D342" s="30">
        <v>1180</v>
      </c>
      <c r="E342" s="30" t="s">
        <v>151</v>
      </c>
      <c r="F342" s="30" t="s">
        <v>182</v>
      </c>
      <c r="G342" s="31">
        <v>3.4858099999999999</v>
      </c>
      <c r="H342" s="30" t="s">
        <v>170</v>
      </c>
      <c r="I342" s="30" t="s">
        <v>171</v>
      </c>
      <c r="J342" s="30">
        <v>2</v>
      </c>
      <c r="K342" s="30">
        <v>10</v>
      </c>
      <c r="L342" s="30" t="s">
        <v>172</v>
      </c>
      <c r="M342" s="30" t="s">
        <v>177</v>
      </c>
      <c r="N342" s="30" t="s">
        <v>174</v>
      </c>
      <c r="O342" s="32">
        <v>0.48648799999999998</v>
      </c>
      <c r="P342" s="32">
        <v>0.84899999999999998</v>
      </c>
      <c r="Q342" s="32">
        <f t="shared" si="5"/>
        <v>0.25606651502728001</v>
      </c>
    </row>
    <row r="343" spans="1:17" x14ac:dyDescent="0.25">
      <c r="A343" s="30">
        <v>2340</v>
      </c>
      <c r="B343" s="30">
        <v>2331</v>
      </c>
      <c r="C343" s="30">
        <v>1180</v>
      </c>
      <c r="D343" s="30">
        <v>1180</v>
      </c>
      <c r="E343" s="30" t="s">
        <v>151</v>
      </c>
      <c r="F343" s="30" t="s">
        <v>182</v>
      </c>
      <c r="G343" s="31">
        <v>9.87791</v>
      </c>
      <c r="H343" s="30" t="s">
        <v>170</v>
      </c>
      <c r="I343" s="30" t="s">
        <v>171</v>
      </c>
      <c r="J343" s="30">
        <v>2</v>
      </c>
      <c r="K343" s="30">
        <v>10</v>
      </c>
      <c r="L343" s="30" t="s">
        <v>172</v>
      </c>
      <c r="M343" s="30" t="s">
        <v>177</v>
      </c>
      <c r="N343" s="30" t="s">
        <v>174</v>
      </c>
      <c r="O343" s="32">
        <v>0.48648799999999998</v>
      </c>
      <c r="P343" s="32">
        <v>0.84899999999999998</v>
      </c>
      <c r="Q343" s="32">
        <f t="shared" si="5"/>
        <v>0.72562818669208018</v>
      </c>
    </row>
    <row r="344" spans="1:17" x14ac:dyDescent="0.25">
      <c r="A344" s="30">
        <v>2341</v>
      </c>
      <c r="B344" s="30">
        <v>2332</v>
      </c>
      <c r="C344" s="30">
        <v>1180</v>
      </c>
      <c r="D344" s="30">
        <v>1180</v>
      </c>
      <c r="E344" s="30" t="s">
        <v>151</v>
      </c>
      <c r="F344" s="30" t="s">
        <v>182</v>
      </c>
      <c r="G344" s="31">
        <v>2.9197899999999999</v>
      </c>
      <c r="H344" s="30" t="s">
        <v>170</v>
      </c>
      <c r="I344" s="30" t="s">
        <v>171</v>
      </c>
      <c r="J344" s="30">
        <v>2</v>
      </c>
      <c r="K344" s="30">
        <v>10</v>
      </c>
      <c r="L344" s="30" t="s">
        <v>172</v>
      </c>
      <c r="M344" s="30" t="s">
        <v>177</v>
      </c>
      <c r="N344" s="30" t="s">
        <v>174</v>
      </c>
      <c r="O344" s="32">
        <v>0.48648799999999998</v>
      </c>
      <c r="P344" s="32">
        <v>0.84899999999999998</v>
      </c>
      <c r="Q344" s="32">
        <f t="shared" si="5"/>
        <v>0.21448686242552001</v>
      </c>
    </row>
    <row r="345" spans="1:17" x14ac:dyDescent="0.25">
      <c r="A345" s="30">
        <v>2342</v>
      </c>
      <c r="B345" s="30">
        <v>2333</v>
      </c>
      <c r="C345" s="30">
        <v>1180</v>
      </c>
      <c r="D345" s="30">
        <v>1180</v>
      </c>
      <c r="E345" s="30" t="s">
        <v>151</v>
      </c>
      <c r="F345" s="30" t="s">
        <v>182</v>
      </c>
      <c r="G345" s="31">
        <v>59.573500000000003</v>
      </c>
      <c r="H345" s="30" t="s">
        <v>170</v>
      </c>
      <c r="I345" s="30" t="s">
        <v>171</v>
      </c>
      <c r="J345" s="30">
        <v>2</v>
      </c>
      <c r="K345" s="30">
        <v>10</v>
      </c>
      <c r="L345" s="30" t="s">
        <v>172</v>
      </c>
      <c r="M345" s="30" t="s">
        <v>177</v>
      </c>
      <c r="N345" s="30" t="s">
        <v>174</v>
      </c>
      <c r="O345" s="32">
        <v>0.48648799999999998</v>
      </c>
      <c r="P345" s="32">
        <v>0.84899999999999998</v>
      </c>
      <c r="Q345" s="32">
        <f t="shared" si="5"/>
        <v>4.3762507230680008</v>
      </c>
    </row>
    <row r="346" spans="1:17" x14ac:dyDescent="0.25">
      <c r="A346" s="30">
        <v>2343</v>
      </c>
      <c r="B346" s="30">
        <v>2334</v>
      </c>
      <c r="C346" s="30">
        <v>1180</v>
      </c>
      <c r="D346" s="30">
        <v>1180</v>
      </c>
      <c r="E346" s="30" t="s">
        <v>151</v>
      </c>
      <c r="F346" s="30" t="s">
        <v>182</v>
      </c>
      <c r="G346" s="31">
        <v>3.8260799999999998E-2</v>
      </c>
      <c r="H346" s="30" t="s">
        <v>170</v>
      </c>
      <c r="I346" s="30" t="s">
        <v>171</v>
      </c>
      <c r="J346" s="30">
        <v>2</v>
      </c>
      <c r="K346" s="30">
        <v>10</v>
      </c>
      <c r="L346" s="30" t="s">
        <v>172</v>
      </c>
      <c r="M346" s="30" t="s">
        <v>177</v>
      </c>
      <c r="N346" s="30" t="s">
        <v>174</v>
      </c>
      <c r="O346" s="32">
        <v>0.48648799999999998</v>
      </c>
      <c r="P346" s="32">
        <v>0.84899999999999998</v>
      </c>
      <c r="Q346" s="32">
        <f t="shared" si="5"/>
        <v>2.8106264306303999E-3</v>
      </c>
    </row>
    <row r="347" spans="1:17" x14ac:dyDescent="0.25">
      <c r="A347" s="30">
        <v>2344</v>
      </c>
      <c r="B347" s="30">
        <v>2335</v>
      </c>
      <c r="C347" s="30">
        <v>1180</v>
      </c>
      <c r="D347" s="30">
        <v>1180</v>
      </c>
      <c r="E347" s="30" t="s">
        <v>151</v>
      </c>
      <c r="F347" s="30" t="s">
        <v>182</v>
      </c>
      <c r="G347" s="31">
        <v>50.319299999999998</v>
      </c>
      <c r="H347" s="30" t="s">
        <v>170</v>
      </c>
      <c r="I347" s="30" t="s">
        <v>171</v>
      </c>
      <c r="J347" s="30">
        <v>2</v>
      </c>
      <c r="K347" s="30">
        <v>10</v>
      </c>
      <c r="L347" s="30" t="s">
        <v>172</v>
      </c>
      <c r="M347" s="30" t="s">
        <v>177</v>
      </c>
      <c r="N347" s="30" t="s">
        <v>174</v>
      </c>
      <c r="O347" s="32">
        <v>0.48648799999999998</v>
      </c>
      <c r="P347" s="32">
        <v>0.84899999999999998</v>
      </c>
      <c r="Q347" s="32">
        <f t="shared" si="5"/>
        <v>3.6964400783784006</v>
      </c>
    </row>
    <row r="348" spans="1:17" x14ac:dyDescent="0.25">
      <c r="A348" s="30">
        <v>2345</v>
      </c>
      <c r="B348" s="30">
        <v>2336</v>
      </c>
      <c r="C348" s="30">
        <v>1180</v>
      </c>
      <c r="D348" s="30">
        <v>1180</v>
      </c>
      <c r="E348" s="30" t="s">
        <v>151</v>
      </c>
      <c r="F348" s="30" t="s">
        <v>182</v>
      </c>
      <c r="G348" s="31">
        <v>39.245100000000001</v>
      </c>
      <c r="H348" s="30" t="s">
        <v>170</v>
      </c>
      <c r="I348" s="30" t="s">
        <v>171</v>
      </c>
      <c r="J348" s="30">
        <v>2</v>
      </c>
      <c r="K348" s="30">
        <v>10</v>
      </c>
      <c r="L348" s="30" t="s">
        <v>172</v>
      </c>
      <c r="M348" s="30" t="s">
        <v>177</v>
      </c>
      <c r="N348" s="30" t="s">
        <v>174</v>
      </c>
      <c r="O348" s="32">
        <v>0.48648799999999998</v>
      </c>
      <c r="P348" s="32">
        <v>0.84899999999999998</v>
      </c>
      <c r="Q348" s="32">
        <f t="shared" si="5"/>
        <v>2.8829328015288</v>
      </c>
    </row>
    <row r="349" spans="1:17" x14ac:dyDescent="0.25">
      <c r="A349" s="30">
        <v>2346</v>
      </c>
      <c r="B349" s="30">
        <v>2337</v>
      </c>
      <c r="C349" s="30">
        <v>1180</v>
      </c>
      <c r="D349" s="30">
        <v>1180</v>
      </c>
      <c r="E349" s="30" t="s">
        <v>151</v>
      </c>
      <c r="F349" s="30" t="s">
        <v>182</v>
      </c>
      <c r="G349" s="31">
        <v>0.19084699999999999</v>
      </c>
      <c r="H349" s="30" t="s">
        <v>170</v>
      </c>
      <c r="I349" s="30" t="s">
        <v>171</v>
      </c>
      <c r="J349" s="30">
        <v>2</v>
      </c>
      <c r="K349" s="30">
        <v>10</v>
      </c>
      <c r="L349" s="30" t="s">
        <v>172</v>
      </c>
      <c r="M349" s="30" t="s">
        <v>177</v>
      </c>
      <c r="N349" s="30" t="s">
        <v>174</v>
      </c>
      <c r="O349" s="32">
        <v>0.48648799999999998</v>
      </c>
      <c r="P349" s="32">
        <v>0.84899999999999998</v>
      </c>
      <c r="Q349" s="32">
        <f t="shared" si="5"/>
        <v>1.4019561075736002E-2</v>
      </c>
    </row>
    <row r="350" spans="1:17" x14ac:dyDescent="0.25">
      <c r="A350" s="30">
        <v>2347</v>
      </c>
      <c r="B350" s="30">
        <v>2338</v>
      </c>
      <c r="C350" s="30">
        <v>1180</v>
      </c>
      <c r="D350" s="30">
        <v>1180</v>
      </c>
      <c r="E350" s="30" t="s">
        <v>151</v>
      </c>
      <c r="F350" s="30" t="s">
        <v>182</v>
      </c>
      <c r="G350" s="31">
        <v>16.542899999999999</v>
      </c>
      <c r="H350" s="30" t="s">
        <v>170</v>
      </c>
      <c r="I350" s="30" t="s">
        <v>171</v>
      </c>
      <c r="J350" s="30">
        <v>2</v>
      </c>
      <c r="K350" s="30">
        <v>10</v>
      </c>
      <c r="L350" s="30" t="s">
        <v>172</v>
      </c>
      <c r="M350" s="30" t="s">
        <v>177</v>
      </c>
      <c r="N350" s="30" t="s">
        <v>174</v>
      </c>
      <c r="O350" s="32">
        <v>0.48648799999999998</v>
      </c>
      <c r="P350" s="32">
        <v>0.84899999999999998</v>
      </c>
      <c r="Q350" s="32">
        <f t="shared" si="5"/>
        <v>1.2152362726152</v>
      </c>
    </row>
    <row r="351" spans="1:17" x14ac:dyDescent="0.25">
      <c r="A351" s="30">
        <v>2348</v>
      </c>
      <c r="B351" s="30">
        <v>2339</v>
      </c>
      <c r="C351" s="30">
        <v>1180</v>
      </c>
      <c r="D351" s="30">
        <v>1180</v>
      </c>
      <c r="E351" s="30" t="s">
        <v>151</v>
      </c>
      <c r="F351" s="30" t="s">
        <v>182</v>
      </c>
      <c r="G351" s="31">
        <v>21.221499999999999</v>
      </c>
      <c r="H351" s="30" t="s">
        <v>170</v>
      </c>
      <c r="I351" s="30" t="s">
        <v>171</v>
      </c>
      <c r="J351" s="30">
        <v>2</v>
      </c>
      <c r="K351" s="30">
        <v>10</v>
      </c>
      <c r="L351" s="30" t="s">
        <v>172</v>
      </c>
      <c r="M351" s="30" t="s">
        <v>177</v>
      </c>
      <c r="N351" s="30" t="s">
        <v>174</v>
      </c>
      <c r="O351" s="32">
        <v>0.48648799999999998</v>
      </c>
      <c r="P351" s="32">
        <v>0.84899999999999998</v>
      </c>
      <c r="Q351" s="32">
        <f t="shared" si="5"/>
        <v>1.558924768892</v>
      </c>
    </row>
    <row r="352" spans="1:17" x14ac:dyDescent="0.25">
      <c r="A352" s="30">
        <v>2349</v>
      </c>
      <c r="B352" s="30">
        <v>2340</v>
      </c>
      <c r="C352" s="30">
        <v>1180</v>
      </c>
      <c r="D352" s="30">
        <v>1180</v>
      </c>
      <c r="E352" s="30" t="s">
        <v>151</v>
      </c>
      <c r="F352" s="30" t="s">
        <v>182</v>
      </c>
      <c r="G352" s="31">
        <v>86.598500000000001</v>
      </c>
      <c r="H352" s="30" t="s">
        <v>170</v>
      </c>
      <c r="I352" s="30" t="s">
        <v>171</v>
      </c>
      <c r="J352" s="30">
        <v>2</v>
      </c>
      <c r="K352" s="30">
        <v>10</v>
      </c>
      <c r="L352" s="30" t="s">
        <v>172</v>
      </c>
      <c r="M352" s="30" t="s">
        <v>177</v>
      </c>
      <c r="N352" s="30" t="s">
        <v>174</v>
      </c>
      <c r="O352" s="32">
        <v>0.48648799999999998</v>
      </c>
      <c r="P352" s="32">
        <v>0.84899999999999998</v>
      </c>
      <c r="Q352" s="32">
        <f t="shared" si="5"/>
        <v>6.3614987912680006</v>
      </c>
    </row>
    <row r="353" spans="1:17" x14ac:dyDescent="0.25">
      <c r="A353" s="30">
        <v>2350</v>
      </c>
      <c r="B353" s="30">
        <v>2341</v>
      </c>
      <c r="C353" s="30">
        <v>1180</v>
      </c>
      <c r="D353" s="30">
        <v>1180</v>
      </c>
      <c r="E353" s="30" t="s">
        <v>151</v>
      </c>
      <c r="F353" s="30" t="s">
        <v>182</v>
      </c>
      <c r="G353" s="31">
        <v>22.6798</v>
      </c>
      <c r="H353" s="30" t="s">
        <v>170</v>
      </c>
      <c r="I353" s="30" t="s">
        <v>171</v>
      </c>
      <c r="J353" s="30">
        <v>2</v>
      </c>
      <c r="K353" s="30">
        <v>10</v>
      </c>
      <c r="L353" s="30" t="s">
        <v>172</v>
      </c>
      <c r="M353" s="30" t="s">
        <v>177</v>
      </c>
      <c r="N353" s="30" t="s">
        <v>174</v>
      </c>
      <c r="O353" s="32">
        <v>0.48648799999999998</v>
      </c>
      <c r="P353" s="32">
        <v>0.84899999999999998</v>
      </c>
      <c r="Q353" s="32">
        <f t="shared" si="5"/>
        <v>1.6660510319024</v>
      </c>
    </row>
    <row r="354" spans="1:17" x14ac:dyDescent="0.25">
      <c r="A354" s="30">
        <v>2351</v>
      </c>
      <c r="B354" s="30">
        <v>2342</v>
      </c>
      <c r="C354" s="30">
        <v>1180</v>
      </c>
      <c r="D354" s="30">
        <v>1180</v>
      </c>
      <c r="E354" s="30" t="s">
        <v>151</v>
      </c>
      <c r="F354" s="30" t="s">
        <v>182</v>
      </c>
      <c r="G354" s="31">
        <v>82.437600000000003</v>
      </c>
      <c r="H354" s="30" t="s">
        <v>170</v>
      </c>
      <c r="I354" s="30" t="s">
        <v>171</v>
      </c>
      <c r="J354" s="30">
        <v>2</v>
      </c>
      <c r="K354" s="30">
        <v>10</v>
      </c>
      <c r="L354" s="30" t="s">
        <v>172</v>
      </c>
      <c r="M354" s="30" t="s">
        <v>177</v>
      </c>
      <c r="N354" s="30" t="s">
        <v>174</v>
      </c>
      <c r="O354" s="32">
        <v>0.48648799999999998</v>
      </c>
      <c r="P354" s="32">
        <v>0.84899999999999998</v>
      </c>
      <c r="Q354" s="32">
        <f t="shared" si="5"/>
        <v>6.0558403754688008</v>
      </c>
    </row>
    <row r="355" spans="1:17" x14ac:dyDescent="0.25">
      <c r="A355" s="30">
        <v>2352</v>
      </c>
      <c r="B355" s="30">
        <v>2343</v>
      </c>
      <c r="C355" s="30">
        <v>1180</v>
      </c>
      <c r="D355" s="30">
        <v>1180</v>
      </c>
      <c r="E355" s="30" t="s">
        <v>151</v>
      </c>
      <c r="F355" s="30" t="s">
        <v>182</v>
      </c>
      <c r="G355" s="31">
        <v>5.5293099999999997</v>
      </c>
      <c r="H355" s="30" t="s">
        <v>170</v>
      </c>
      <c r="I355" s="30" t="s">
        <v>171</v>
      </c>
      <c r="J355" s="30">
        <v>2</v>
      </c>
      <c r="K355" s="30">
        <v>10</v>
      </c>
      <c r="L355" s="30" t="s">
        <v>172</v>
      </c>
      <c r="M355" s="30" t="s">
        <v>177</v>
      </c>
      <c r="N355" s="30" t="s">
        <v>174</v>
      </c>
      <c r="O355" s="32">
        <v>0.48648799999999998</v>
      </c>
      <c r="P355" s="32">
        <v>0.84899999999999998</v>
      </c>
      <c r="Q355" s="32">
        <f t="shared" si="5"/>
        <v>0.40618138745527999</v>
      </c>
    </row>
    <row r="356" spans="1:17" x14ac:dyDescent="0.25">
      <c r="A356" s="30">
        <v>2353</v>
      </c>
      <c r="B356" s="30">
        <v>2344</v>
      </c>
      <c r="C356" s="30">
        <v>1180</v>
      </c>
      <c r="D356" s="30">
        <v>1180</v>
      </c>
      <c r="E356" s="30" t="s">
        <v>151</v>
      </c>
      <c r="F356" s="30" t="s">
        <v>182</v>
      </c>
      <c r="G356" s="31">
        <v>26.316400000000002</v>
      </c>
      <c r="H356" s="30" t="s">
        <v>170</v>
      </c>
      <c r="I356" s="30" t="s">
        <v>171</v>
      </c>
      <c r="J356" s="30">
        <v>2</v>
      </c>
      <c r="K356" s="30">
        <v>10</v>
      </c>
      <c r="L356" s="30" t="s">
        <v>172</v>
      </c>
      <c r="M356" s="30" t="s">
        <v>177</v>
      </c>
      <c r="N356" s="30" t="s">
        <v>174</v>
      </c>
      <c r="O356" s="32">
        <v>0.48648799999999998</v>
      </c>
      <c r="P356" s="32">
        <v>0.84899999999999998</v>
      </c>
      <c r="Q356" s="32">
        <f t="shared" si="5"/>
        <v>1.9331945332832003</v>
      </c>
    </row>
    <row r="357" spans="1:17" x14ac:dyDescent="0.25">
      <c r="A357" s="30">
        <v>2354</v>
      </c>
      <c r="B357" s="30">
        <v>2345</v>
      </c>
      <c r="C357" s="30">
        <v>1180</v>
      </c>
      <c r="D357" s="30">
        <v>1180</v>
      </c>
      <c r="E357" s="30" t="s">
        <v>151</v>
      </c>
      <c r="F357" s="30" t="s">
        <v>182</v>
      </c>
      <c r="G357" s="31">
        <v>5.2780899999999997</v>
      </c>
      <c r="H357" s="30" t="s">
        <v>170</v>
      </c>
      <c r="I357" s="30" t="s">
        <v>171</v>
      </c>
      <c r="J357" s="30">
        <v>2</v>
      </c>
      <c r="K357" s="30">
        <v>10</v>
      </c>
      <c r="L357" s="30" t="s">
        <v>172</v>
      </c>
      <c r="M357" s="30" t="s">
        <v>177</v>
      </c>
      <c r="N357" s="30" t="s">
        <v>174</v>
      </c>
      <c r="O357" s="32">
        <v>0.48648799999999998</v>
      </c>
      <c r="P357" s="32">
        <v>0.84899999999999998</v>
      </c>
      <c r="Q357" s="32">
        <f t="shared" si="5"/>
        <v>0.38772684463592005</v>
      </c>
    </row>
    <row r="358" spans="1:17" x14ac:dyDescent="0.25">
      <c r="A358" s="30">
        <v>2355</v>
      </c>
      <c r="B358" s="30">
        <v>2346</v>
      </c>
      <c r="C358" s="30">
        <v>1180</v>
      </c>
      <c r="D358" s="30">
        <v>1180</v>
      </c>
      <c r="E358" s="30" t="s">
        <v>151</v>
      </c>
      <c r="F358" s="30" t="s">
        <v>182</v>
      </c>
      <c r="G358" s="31">
        <v>105.024</v>
      </c>
      <c r="H358" s="30" t="s">
        <v>170</v>
      </c>
      <c r="I358" s="30" t="s">
        <v>171</v>
      </c>
      <c r="J358" s="30">
        <v>2</v>
      </c>
      <c r="K358" s="30">
        <v>10</v>
      </c>
      <c r="L358" s="30" t="s">
        <v>172</v>
      </c>
      <c r="M358" s="30" t="s">
        <v>177</v>
      </c>
      <c r="N358" s="30" t="s">
        <v>174</v>
      </c>
      <c r="O358" s="32">
        <v>0.48648799999999998</v>
      </c>
      <c r="P358" s="32">
        <v>0.84899999999999998</v>
      </c>
      <c r="Q358" s="32">
        <f t="shared" si="5"/>
        <v>7.715030272512001</v>
      </c>
    </row>
    <row r="359" spans="1:17" x14ac:dyDescent="0.25">
      <c r="A359" s="30">
        <v>2356</v>
      </c>
      <c r="B359" s="30">
        <v>2347</v>
      </c>
      <c r="C359" s="30">
        <v>1180</v>
      </c>
      <c r="D359" s="30">
        <v>1180</v>
      </c>
      <c r="E359" s="30" t="s">
        <v>151</v>
      </c>
      <c r="F359" s="30" t="s">
        <v>182</v>
      </c>
      <c r="G359" s="31">
        <v>9.8514599999999994</v>
      </c>
      <c r="H359" s="30" t="s">
        <v>170</v>
      </c>
      <c r="I359" s="30" t="s">
        <v>171</v>
      </c>
      <c r="J359" s="30">
        <v>2</v>
      </c>
      <c r="K359" s="30">
        <v>10</v>
      </c>
      <c r="L359" s="30" t="s">
        <v>172</v>
      </c>
      <c r="M359" s="30" t="s">
        <v>177</v>
      </c>
      <c r="N359" s="30" t="s">
        <v>174</v>
      </c>
      <c r="O359" s="32">
        <v>0.48648799999999998</v>
      </c>
      <c r="P359" s="32">
        <v>0.84899999999999998</v>
      </c>
      <c r="Q359" s="32">
        <f t="shared" si="5"/>
        <v>0.72368517794448006</v>
      </c>
    </row>
    <row r="360" spans="1:17" x14ac:dyDescent="0.25">
      <c r="A360" s="30">
        <v>2357</v>
      </c>
      <c r="B360" s="30">
        <v>2348</v>
      </c>
      <c r="C360" s="30">
        <v>1180</v>
      </c>
      <c r="D360" s="30">
        <v>1180</v>
      </c>
      <c r="E360" s="30" t="s">
        <v>151</v>
      </c>
      <c r="F360" s="30" t="s">
        <v>182</v>
      </c>
      <c r="G360" s="31">
        <v>7.1526699999999996</v>
      </c>
      <c r="H360" s="30" t="s">
        <v>170</v>
      </c>
      <c r="I360" s="30" t="s">
        <v>171</v>
      </c>
      <c r="J360" s="30">
        <v>2</v>
      </c>
      <c r="K360" s="30">
        <v>10</v>
      </c>
      <c r="L360" s="30" t="s">
        <v>172</v>
      </c>
      <c r="M360" s="30" t="s">
        <v>177</v>
      </c>
      <c r="N360" s="30" t="s">
        <v>174</v>
      </c>
      <c r="O360" s="32">
        <v>0.48648799999999998</v>
      </c>
      <c r="P360" s="32">
        <v>0.84899999999999998</v>
      </c>
      <c r="Q360" s="32">
        <f t="shared" si="5"/>
        <v>0.52543290656696007</v>
      </c>
    </row>
    <row r="361" spans="1:17" x14ac:dyDescent="0.25">
      <c r="A361" s="30">
        <v>2358</v>
      </c>
      <c r="B361" s="30">
        <v>2349</v>
      </c>
      <c r="C361" s="30">
        <v>1180</v>
      </c>
      <c r="D361" s="30">
        <v>1180</v>
      </c>
      <c r="E361" s="30" t="s">
        <v>151</v>
      </c>
      <c r="F361" s="30" t="s">
        <v>182</v>
      </c>
      <c r="G361" s="31">
        <v>15.743499999999999</v>
      </c>
      <c r="H361" s="30" t="s">
        <v>170</v>
      </c>
      <c r="I361" s="30" t="s">
        <v>171</v>
      </c>
      <c r="J361" s="30">
        <v>2</v>
      </c>
      <c r="K361" s="30">
        <v>10</v>
      </c>
      <c r="L361" s="30" t="s">
        <v>172</v>
      </c>
      <c r="M361" s="30" t="s">
        <v>177</v>
      </c>
      <c r="N361" s="30" t="s">
        <v>174</v>
      </c>
      <c r="O361" s="32">
        <v>0.48648799999999998</v>
      </c>
      <c r="P361" s="32">
        <v>0.84899999999999998</v>
      </c>
      <c r="Q361" s="32">
        <f t="shared" si="5"/>
        <v>1.1565125980280002</v>
      </c>
    </row>
    <row r="362" spans="1:17" x14ac:dyDescent="0.25">
      <c r="A362" s="30">
        <v>2359</v>
      </c>
      <c r="B362" s="30">
        <v>2350</v>
      </c>
      <c r="C362" s="30">
        <v>1180</v>
      </c>
      <c r="D362" s="30">
        <v>1180</v>
      </c>
      <c r="E362" s="30" t="s">
        <v>151</v>
      </c>
      <c r="F362" s="30" t="s">
        <v>182</v>
      </c>
      <c r="G362" s="31">
        <v>13.1099</v>
      </c>
      <c r="H362" s="30" t="s">
        <v>170</v>
      </c>
      <c r="I362" s="30" t="s">
        <v>171</v>
      </c>
      <c r="J362" s="30">
        <v>2</v>
      </c>
      <c r="K362" s="30">
        <v>10</v>
      </c>
      <c r="L362" s="30" t="s">
        <v>172</v>
      </c>
      <c r="M362" s="30" t="s">
        <v>177</v>
      </c>
      <c r="N362" s="30" t="s">
        <v>174</v>
      </c>
      <c r="O362" s="32">
        <v>0.48648799999999998</v>
      </c>
      <c r="P362" s="32">
        <v>0.84899999999999998</v>
      </c>
      <c r="Q362" s="32">
        <f t="shared" si="5"/>
        <v>0.96304916371119997</v>
      </c>
    </row>
    <row r="363" spans="1:17" x14ac:dyDescent="0.25">
      <c r="A363" s="30">
        <v>2360</v>
      </c>
      <c r="B363" s="30">
        <v>2351</v>
      </c>
      <c r="C363" s="30">
        <v>1180</v>
      </c>
      <c r="D363" s="30">
        <v>1180</v>
      </c>
      <c r="E363" s="30" t="s">
        <v>151</v>
      </c>
      <c r="F363" s="30" t="s">
        <v>182</v>
      </c>
      <c r="G363" s="31">
        <v>8.7174700000000005</v>
      </c>
      <c r="H363" s="30" t="s">
        <v>170</v>
      </c>
      <c r="I363" s="30" t="s">
        <v>171</v>
      </c>
      <c r="J363" s="30">
        <v>2</v>
      </c>
      <c r="K363" s="30">
        <v>10</v>
      </c>
      <c r="L363" s="30" t="s">
        <v>172</v>
      </c>
      <c r="M363" s="30" t="s">
        <v>177</v>
      </c>
      <c r="N363" s="30" t="s">
        <v>174</v>
      </c>
      <c r="O363" s="32">
        <v>0.48648799999999998</v>
      </c>
      <c r="P363" s="32">
        <v>0.84899999999999998</v>
      </c>
      <c r="Q363" s="32">
        <f t="shared" si="5"/>
        <v>0.64038262634936005</v>
      </c>
    </row>
    <row r="364" spans="1:17" x14ac:dyDescent="0.25">
      <c r="A364" s="30">
        <v>2361</v>
      </c>
      <c r="B364" s="30">
        <v>2352</v>
      </c>
      <c r="C364" s="30">
        <v>1180</v>
      </c>
      <c r="D364" s="30">
        <v>1180</v>
      </c>
      <c r="E364" s="30" t="s">
        <v>151</v>
      </c>
      <c r="F364" s="30" t="s">
        <v>182</v>
      </c>
      <c r="G364" s="31">
        <v>15.0246</v>
      </c>
      <c r="H364" s="30" t="s">
        <v>170</v>
      </c>
      <c r="I364" s="30" t="s">
        <v>171</v>
      </c>
      <c r="J364" s="30">
        <v>2</v>
      </c>
      <c r="K364" s="30">
        <v>10</v>
      </c>
      <c r="L364" s="30" t="s">
        <v>172</v>
      </c>
      <c r="M364" s="30" t="s">
        <v>177</v>
      </c>
      <c r="N364" s="30" t="s">
        <v>174</v>
      </c>
      <c r="O364" s="32">
        <v>0.48648799999999998</v>
      </c>
      <c r="P364" s="32">
        <v>0.84899999999999998</v>
      </c>
      <c r="Q364" s="32">
        <f t="shared" si="5"/>
        <v>1.1037024283248</v>
      </c>
    </row>
    <row r="365" spans="1:17" x14ac:dyDescent="0.25">
      <c r="A365" s="30">
        <v>2362</v>
      </c>
      <c r="B365" s="30">
        <v>2353</v>
      </c>
      <c r="C365" s="30">
        <v>1180</v>
      </c>
      <c r="D365" s="30">
        <v>1180</v>
      </c>
      <c r="E365" s="30" t="s">
        <v>151</v>
      </c>
      <c r="F365" s="30" t="s">
        <v>182</v>
      </c>
      <c r="G365" s="31">
        <v>0.13813300000000001</v>
      </c>
      <c r="H365" s="30" t="s">
        <v>170</v>
      </c>
      <c r="I365" s="30" t="s">
        <v>171</v>
      </c>
      <c r="J365" s="30">
        <v>2</v>
      </c>
      <c r="K365" s="30">
        <v>10</v>
      </c>
      <c r="L365" s="30" t="s">
        <v>172</v>
      </c>
      <c r="M365" s="30" t="s">
        <v>177</v>
      </c>
      <c r="N365" s="30" t="s">
        <v>174</v>
      </c>
      <c r="O365" s="32">
        <v>0.48648799999999998</v>
      </c>
      <c r="P365" s="32">
        <v>0.84899999999999998</v>
      </c>
      <c r="Q365" s="32">
        <f t="shared" si="5"/>
        <v>1.0147207082504002E-2</v>
      </c>
    </row>
    <row r="366" spans="1:17" x14ac:dyDescent="0.25">
      <c r="A366" s="30">
        <v>2363</v>
      </c>
      <c r="B366" s="30">
        <v>2354</v>
      </c>
      <c r="C366" s="30">
        <v>1180</v>
      </c>
      <c r="D366" s="30">
        <v>1180</v>
      </c>
      <c r="E366" s="30" t="s">
        <v>151</v>
      </c>
      <c r="F366" s="30" t="s">
        <v>182</v>
      </c>
      <c r="G366" s="31">
        <v>9.2693600000000007</v>
      </c>
      <c r="H366" s="30" t="s">
        <v>170</v>
      </c>
      <c r="I366" s="30" t="s">
        <v>171</v>
      </c>
      <c r="J366" s="30">
        <v>2</v>
      </c>
      <c r="K366" s="30">
        <v>10</v>
      </c>
      <c r="L366" s="30" t="s">
        <v>172</v>
      </c>
      <c r="M366" s="30" t="s">
        <v>177</v>
      </c>
      <c r="N366" s="30" t="s">
        <v>174</v>
      </c>
      <c r="O366" s="32">
        <v>0.48648799999999998</v>
      </c>
      <c r="P366" s="32">
        <v>0.84899999999999998</v>
      </c>
      <c r="Q366" s="32">
        <f t="shared" si="5"/>
        <v>0.6809242935596802</v>
      </c>
    </row>
    <row r="367" spans="1:17" x14ac:dyDescent="0.25">
      <c r="A367" s="30">
        <v>2364</v>
      </c>
      <c r="B367" s="30">
        <v>2355</v>
      </c>
      <c r="C367" s="30">
        <v>1180</v>
      </c>
      <c r="D367" s="30">
        <v>1180</v>
      </c>
      <c r="E367" s="30" t="s">
        <v>151</v>
      </c>
      <c r="F367" s="30" t="s">
        <v>182</v>
      </c>
      <c r="G367" s="31">
        <v>1.07565</v>
      </c>
      <c r="H367" s="30" t="s">
        <v>170</v>
      </c>
      <c r="I367" s="30" t="s">
        <v>171</v>
      </c>
      <c r="J367" s="30">
        <v>2</v>
      </c>
      <c r="K367" s="30">
        <v>10</v>
      </c>
      <c r="L367" s="30" t="s">
        <v>172</v>
      </c>
      <c r="M367" s="30" t="s">
        <v>177</v>
      </c>
      <c r="N367" s="30" t="s">
        <v>174</v>
      </c>
      <c r="O367" s="32">
        <v>0.48648799999999998</v>
      </c>
      <c r="P367" s="32">
        <v>0.84899999999999998</v>
      </c>
      <c r="Q367" s="32">
        <f t="shared" si="5"/>
        <v>7.9016913397200003E-2</v>
      </c>
    </row>
    <row r="368" spans="1:17" x14ac:dyDescent="0.25">
      <c r="A368" s="30">
        <v>2369</v>
      </c>
      <c r="B368" s="30">
        <v>2360</v>
      </c>
      <c r="C368" s="30">
        <v>1180</v>
      </c>
      <c r="D368" s="30">
        <v>1180</v>
      </c>
      <c r="E368" s="30" t="s">
        <v>151</v>
      </c>
      <c r="F368" s="30" t="s">
        <v>183</v>
      </c>
      <c r="G368" s="31">
        <v>4.2268999999999997</v>
      </c>
      <c r="H368" s="30" t="s">
        <v>170</v>
      </c>
      <c r="I368" s="30" t="s">
        <v>171</v>
      </c>
      <c r="J368" s="30">
        <v>2</v>
      </c>
      <c r="K368" s="30">
        <v>10</v>
      </c>
      <c r="L368" s="30" t="s">
        <v>172</v>
      </c>
      <c r="M368" s="30" t="s">
        <v>177</v>
      </c>
      <c r="N368" s="30" t="s">
        <v>174</v>
      </c>
      <c r="O368" s="32">
        <v>0.48648799999999998</v>
      </c>
      <c r="P368" s="32">
        <v>0.84899999999999998</v>
      </c>
      <c r="Q368" s="32">
        <f t="shared" si="5"/>
        <v>0.3105067552072</v>
      </c>
    </row>
    <row r="369" spans="1:17" x14ac:dyDescent="0.25">
      <c r="A369" s="30">
        <v>2370</v>
      </c>
      <c r="B369" s="30">
        <v>2361</v>
      </c>
      <c r="C369" s="30">
        <v>1180</v>
      </c>
      <c r="D369" s="30">
        <v>1180</v>
      </c>
      <c r="E369" s="30" t="s">
        <v>151</v>
      </c>
      <c r="F369" s="30" t="s">
        <v>183</v>
      </c>
      <c r="G369" s="31">
        <v>2.2587700000000002</v>
      </c>
      <c r="H369" s="30" t="s">
        <v>170</v>
      </c>
      <c r="I369" s="30" t="s">
        <v>171</v>
      </c>
      <c r="J369" s="30">
        <v>2</v>
      </c>
      <c r="K369" s="30">
        <v>10</v>
      </c>
      <c r="L369" s="30" t="s">
        <v>172</v>
      </c>
      <c r="M369" s="30" t="s">
        <v>177</v>
      </c>
      <c r="N369" s="30" t="s">
        <v>174</v>
      </c>
      <c r="O369" s="32">
        <v>0.48648799999999998</v>
      </c>
      <c r="P369" s="32">
        <v>0.84899999999999998</v>
      </c>
      <c r="Q369" s="32">
        <f t="shared" si="5"/>
        <v>0.16592853946376004</v>
      </c>
    </row>
    <row r="370" spans="1:17" x14ac:dyDescent="0.25">
      <c r="A370" s="30">
        <v>2371</v>
      </c>
      <c r="B370" s="30">
        <v>2362</v>
      </c>
      <c r="C370" s="30">
        <v>1180</v>
      </c>
      <c r="D370" s="30">
        <v>1180</v>
      </c>
      <c r="E370" s="30" t="s">
        <v>151</v>
      </c>
      <c r="F370" s="30" t="s">
        <v>183</v>
      </c>
      <c r="G370" s="31">
        <v>17.6739</v>
      </c>
      <c r="H370" s="30" t="s">
        <v>170</v>
      </c>
      <c r="I370" s="30" t="s">
        <v>171</v>
      </c>
      <c r="J370" s="30">
        <v>2</v>
      </c>
      <c r="K370" s="30">
        <v>10</v>
      </c>
      <c r="L370" s="30" t="s">
        <v>172</v>
      </c>
      <c r="M370" s="30" t="s">
        <v>177</v>
      </c>
      <c r="N370" s="30" t="s">
        <v>174</v>
      </c>
      <c r="O370" s="32">
        <v>0.48648799999999998</v>
      </c>
      <c r="P370" s="32">
        <v>0.84899999999999998</v>
      </c>
      <c r="Q370" s="32">
        <f t="shared" si="5"/>
        <v>1.2983191797432001</v>
      </c>
    </row>
    <row r="371" spans="1:17" x14ac:dyDescent="0.25">
      <c r="A371" s="30">
        <v>2372</v>
      </c>
      <c r="B371" s="30">
        <v>2363</v>
      </c>
      <c r="C371" s="30">
        <v>1180</v>
      </c>
      <c r="D371" s="30">
        <v>1180</v>
      </c>
      <c r="E371" s="30" t="s">
        <v>151</v>
      </c>
      <c r="F371" s="30" t="s">
        <v>183</v>
      </c>
      <c r="G371" s="31">
        <v>18.793800000000001</v>
      </c>
      <c r="H371" s="30" t="s">
        <v>170</v>
      </c>
      <c r="I371" s="30" t="s">
        <v>171</v>
      </c>
      <c r="J371" s="30">
        <v>2</v>
      </c>
      <c r="K371" s="30">
        <v>10</v>
      </c>
      <c r="L371" s="30" t="s">
        <v>172</v>
      </c>
      <c r="M371" s="30" t="s">
        <v>177</v>
      </c>
      <c r="N371" s="30" t="s">
        <v>174</v>
      </c>
      <c r="O371" s="32">
        <v>0.48648799999999998</v>
      </c>
      <c r="P371" s="32">
        <v>0.84899999999999998</v>
      </c>
      <c r="Q371" s="32">
        <f t="shared" si="5"/>
        <v>1.3805866843344003</v>
      </c>
    </row>
    <row r="372" spans="1:17" x14ac:dyDescent="0.25">
      <c r="A372" s="30">
        <v>2373</v>
      </c>
      <c r="B372" s="30">
        <v>2364</v>
      </c>
      <c r="C372" s="30">
        <v>1180</v>
      </c>
      <c r="D372" s="30">
        <v>1180</v>
      </c>
      <c r="E372" s="30" t="s">
        <v>151</v>
      </c>
      <c r="F372" s="30" t="s">
        <v>183</v>
      </c>
      <c r="G372" s="31">
        <v>5.8031699999999997</v>
      </c>
      <c r="H372" s="30" t="s">
        <v>170</v>
      </c>
      <c r="I372" s="30" t="s">
        <v>171</v>
      </c>
      <c r="J372" s="30">
        <v>2</v>
      </c>
      <c r="K372" s="30">
        <v>10</v>
      </c>
      <c r="L372" s="30" t="s">
        <v>172</v>
      </c>
      <c r="M372" s="30" t="s">
        <v>177</v>
      </c>
      <c r="N372" s="30" t="s">
        <v>174</v>
      </c>
      <c r="O372" s="32">
        <v>0.48648799999999998</v>
      </c>
      <c r="P372" s="32">
        <v>0.84899999999999998</v>
      </c>
      <c r="Q372" s="32">
        <f t="shared" si="5"/>
        <v>0.42629905761096004</v>
      </c>
    </row>
    <row r="373" spans="1:17" x14ac:dyDescent="0.25">
      <c r="A373" s="30">
        <v>2374</v>
      </c>
      <c r="B373" s="30">
        <v>2365</v>
      </c>
      <c r="C373" s="30">
        <v>1180</v>
      </c>
      <c r="D373" s="30">
        <v>1180</v>
      </c>
      <c r="E373" s="30" t="s">
        <v>151</v>
      </c>
      <c r="F373" s="30" t="s">
        <v>183</v>
      </c>
      <c r="G373" s="31">
        <v>5.5793900000000001</v>
      </c>
      <c r="H373" s="30" t="s">
        <v>170</v>
      </c>
      <c r="I373" s="30" t="s">
        <v>171</v>
      </c>
      <c r="J373" s="30">
        <v>2</v>
      </c>
      <c r="K373" s="30">
        <v>10</v>
      </c>
      <c r="L373" s="30" t="s">
        <v>172</v>
      </c>
      <c r="M373" s="30" t="s">
        <v>177</v>
      </c>
      <c r="N373" s="30" t="s">
        <v>174</v>
      </c>
      <c r="O373" s="32">
        <v>0.48648799999999998</v>
      </c>
      <c r="P373" s="32">
        <v>0.84899999999999998</v>
      </c>
      <c r="Q373" s="32">
        <f t="shared" si="5"/>
        <v>0.40986024863032006</v>
      </c>
    </row>
    <row r="374" spans="1:17" x14ac:dyDescent="0.25">
      <c r="A374" s="30">
        <v>2375</v>
      </c>
      <c r="B374" s="30">
        <v>2366</v>
      </c>
      <c r="C374" s="30">
        <v>1180</v>
      </c>
      <c r="D374" s="30">
        <v>1180</v>
      </c>
      <c r="E374" s="30" t="s">
        <v>151</v>
      </c>
      <c r="F374" s="30" t="s">
        <v>183</v>
      </c>
      <c r="G374" s="31">
        <v>4.9666899999999998</v>
      </c>
      <c r="H374" s="30" t="s">
        <v>170</v>
      </c>
      <c r="I374" s="30" t="s">
        <v>171</v>
      </c>
      <c r="J374" s="30">
        <v>2</v>
      </c>
      <c r="K374" s="30">
        <v>10</v>
      </c>
      <c r="L374" s="30" t="s">
        <v>172</v>
      </c>
      <c r="M374" s="30" t="s">
        <v>177</v>
      </c>
      <c r="N374" s="30" t="s">
        <v>174</v>
      </c>
      <c r="O374" s="32">
        <v>0.48648799999999998</v>
      </c>
      <c r="P374" s="32">
        <v>0.84899999999999998</v>
      </c>
      <c r="Q374" s="32">
        <f t="shared" si="5"/>
        <v>0.36485149779272003</v>
      </c>
    </row>
    <row r="375" spans="1:17" x14ac:dyDescent="0.25">
      <c r="A375" s="30">
        <v>2376</v>
      </c>
      <c r="B375" s="30">
        <v>2367</v>
      </c>
      <c r="C375" s="30">
        <v>1180</v>
      </c>
      <c r="D375" s="30">
        <v>1180</v>
      </c>
      <c r="E375" s="30" t="s">
        <v>151</v>
      </c>
      <c r="F375" s="30" t="s">
        <v>183</v>
      </c>
      <c r="G375" s="31">
        <v>14.6508</v>
      </c>
      <c r="H375" s="30" t="s">
        <v>170</v>
      </c>
      <c r="I375" s="30" t="s">
        <v>171</v>
      </c>
      <c r="J375" s="30">
        <v>2</v>
      </c>
      <c r="K375" s="30">
        <v>10</v>
      </c>
      <c r="L375" s="30" t="s">
        <v>172</v>
      </c>
      <c r="M375" s="30" t="s">
        <v>177</v>
      </c>
      <c r="N375" s="30" t="s">
        <v>174</v>
      </c>
      <c r="O375" s="32">
        <v>0.48648799999999998</v>
      </c>
      <c r="P375" s="32">
        <v>0.84899999999999998</v>
      </c>
      <c r="Q375" s="32">
        <f t="shared" si="5"/>
        <v>1.0762431969504003</v>
      </c>
    </row>
    <row r="376" spans="1:17" x14ac:dyDescent="0.25">
      <c r="A376" s="30">
        <v>2377</v>
      </c>
      <c r="B376" s="30">
        <v>2368</v>
      </c>
      <c r="C376" s="30">
        <v>1180</v>
      </c>
      <c r="D376" s="30">
        <v>1180</v>
      </c>
      <c r="E376" s="30" t="s">
        <v>151</v>
      </c>
      <c r="F376" s="30" t="s">
        <v>183</v>
      </c>
      <c r="G376" s="31">
        <v>2.2398500000000001</v>
      </c>
      <c r="H376" s="30" t="s">
        <v>170</v>
      </c>
      <c r="I376" s="30" t="s">
        <v>171</v>
      </c>
      <c r="J376" s="30">
        <v>2</v>
      </c>
      <c r="K376" s="30">
        <v>10</v>
      </c>
      <c r="L376" s="30" t="s">
        <v>172</v>
      </c>
      <c r="M376" s="30" t="s">
        <v>177</v>
      </c>
      <c r="N376" s="30" t="s">
        <v>174</v>
      </c>
      <c r="O376" s="32">
        <v>0.48648799999999998</v>
      </c>
      <c r="P376" s="32">
        <v>0.84899999999999998</v>
      </c>
      <c r="Q376" s="32">
        <f t="shared" si="5"/>
        <v>0.16453868216680004</v>
      </c>
    </row>
    <row r="377" spans="1:17" x14ac:dyDescent="0.25">
      <c r="A377" s="30">
        <v>2561</v>
      </c>
      <c r="B377" s="30">
        <v>2552</v>
      </c>
      <c r="C377" s="30">
        <v>1210</v>
      </c>
      <c r="D377" s="30">
        <v>1210</v>
      </c>
      <c r="E377" s="30" t="s">
        <v>151</v>
      </c>
      <c r="F377" s="30" t="s">
        <v>169</v>
      </c>
      <c r="G377" s="31">
        <v>2.8453100000000002E-3</v>
      </c>
      <c r="H377" s="30" t="s">
        <v>170</v>
      </c>
      <c r="I377" s="30" t="s">
        <v>171</v>
      </c>
      <c r="J377" s="30">
        <v>19</v>
      </c>
      <c r="K377" s="30">
        <v>10</v>
      </c>
      <c r="L377" s="30" t="s">
        <v>172</v>
      </c>
      <c r="M377" s="30" t="s">
        <v>195</v>
      </c>
      <c r="N377" s="30" t="s">
        <v>196</v>
      </c>
      <c r="O377" s="32">
        <v>0.60924900000000004</v>
      </c>
      <c r="P377" s="32">
        <v>0.84899999999999998</v>
      </c>
      <c r="Q377" s="32">
        <f t="shared" si="5"/>
        <v>2.6175884310069008E-4</v>
      </c>
    </row>
    <row r="378" spans="1:17" x14ac:dyDescent="0.25">
      <c r="A378" s="30">
        <v>2563</v>
      </c>
      <c r="B378" s="30">
        <v>2554</v>
      </c>
      <c r="C378" s="30">
        <v>1210</v>
      </c>
      <c r="D378" s="30">
        <v>1210</v>
      </c>
      <c r="E378" s="30" t="s">
        <v>151</v>
      </c>
      <c r="F378" s="30" t="s">
        <v>169</v>
      </c>
      <c r="G378" s="31">
        <v>117.672</v>
      </c>
      <c r="H378" s="30" t="s">
        <v>170</v>
      </c>
      <c r="I378" s="30" t="s">
        <v>171</v>
      </c>
      <c r="J378" s="30">
        <v>19</v>
      </c>
      <c r="K378" s="30">
        <v>10</v>
      </c>
      <c r="L378" s="30" t="s">
        <v>172</v>
      </c>
      <c r="M378" s="30" t="s">
        <v>195</v>
      </c>
      <c r="N378" s="30" t="s">
        <v>196</v>
      </c>
      <c r="O378" s="32">
        <v>0.60924900000000004</v>
      </c>
      <c r="P378" s="32">
        <v>0.84899999999999998</v>
      </c>
      <c r="Q378" s="32">
        <f t="shared" si="5"/>
        <v>10.825423797528002</v>
      </c>
    </row>
    <row r="379" spans="1:17" x14ac:dyDescent="0.25">
      <c r="A379" s="30">
        <v>2564</v>
      </c>
      <c r="B379" s="30">
        <v>2555</v>
      </c>
      <c r="C379" s="30">
        <v>1210</v>
      </c>
      <c r="D379" s="30">
        <v>1210</v>
      </c>
      <c r="E379" s="30" t="s">
        <v>151</v>
      </c>
      <c r="F379" s="30" t="s">
        <v>169</v>
      </c>
      <c r="G379" s="31">
        <v>12.714499999999999</v>
      </c>
      <c r="H379" s="30" t="s">
        <v>170</v>
      </c>
      <c r="I379" s="30" t="s">
        <v>171</v>
      </c>
      <c r="J379" s="30">
        <v>19</v>
      </c>
      <c r="K379" s="30">
        <v>10</v>
      </c>
      <c r="L379" s="30" t="s">
        <v>172</v>
      </c>
      <c r="M379" s="30" t="s">
        <v>195</v>
      </c>
      <c r="N379" s="30" t="s">
        <v>196</v>
      </c>
      <c r="O379" s="32">
        <v>0.60924900000000004</v>
      </c>
      <c r="P379" s="32">
        <v>0.84899999999999998</v>
      </c>
      <c r="Q379" s="32">
        <f t="shared" si="5"/>
        <v>1.1696907579855003</v>
      </c>
    </row>
    <row r="380" spans="1:17" x14ac:dyDescent="0.25">
      <c r="A380" s="30">
        <v>2565</v>
      </c>
      <c r="B380" s="30">
        <v>2556</v>
      </c>
      <c r="C380" s="30">
        <v>1210</v>
      </c>
      <c r="D380" s="30">
        <v>1210</v>
      </c>
      <c r="E380" s="30" t="s">
        <v>151</v>
      </c>
      <c r="F380" s="30" t="s">
        <v>169</v>
      </c>
      <c r="G380" s="31">
        <v>8.2106600000000002E-2</v>
      </c>
      <c r="H380" s="30" t="s">
        <v>170</v>
      </c>
      <c r="I380" s="30" t="s">
        <v>171</v>
      </c>
      <c r="J380" s="30">
        <v>19</v>
      </c>
      <c r="K380" s="30">
        <v>10</v>
      </c>
      <c r="L380" s="30" t="s">
        <v>172</v>
      </c>
      <c r="M380" s="30" t="s">
        <v>195</v>
      </c>
      <c r="N380" s="30" t="s">
        <v>196</v>
      </c>
      <c r="O380" s="32">
        <v>0.60924900000000004</v>
      </c>
      <c r="P380" s="32">
        <v>0.84899999999999998</v>
      </c>
      <c r="Q380" s="32">
        <f t="shared" si="5"/>
        <v>7.5535279554534021E-3</v>
      </c>
    </row>
    <row r="381" spans="1:17" x14ac:dyDescent="0.25">
      <c r="A381" s="30">
        <v>2566</v>
      </c>
      <c r="B381" s="30">
        <v>2557</v>
      </c>
      <c r="C381" s="30">
        <v>1210</v>
      </c>
      <c r="D381" s="30">
        <v>1210</v>
      </c>
      <c r="E381" s="30" t="s">
        <v>151</v>
      </c>
      <c r="F381" s="30" t="s">
        <v>169</v>
      </c>
      <c r="G381" s="31">
        <v>36.871000000000002</v>
      </c>
      <c r="H381" s="30" t="s">
        <v>170</v>
      </c>
      <c r="I381" s="30" t="s">
        <v>171</v>
      </c>
      <c r="J381" s="30">
        <v>19</v>
      </c>
      <c r="K381" s="30">
        <v>10</v>
      </c>
      <c r="L381" s="30" t="s">
        <v>172</v>
      </c>
      <c r="M381" s="30" t="s">
        <v>195</v>
      </c>
      <c r="N381" s="30" t="s">
        <v>196</v>
      </c>
      <c r="O381" s="32">
        <v>0.60924900000000004</v>
      </c>
      <c r="P381" s="32">
        <v>0.84899999999999998</v>
      </c>
      <c r="Q381" s="32">
        <f t="shared" si="5"/>
        <v>3.3920066017290011</v>
      </c>
    </row>
    <row r="382" spans="1:17" x14ac:dyDescent="0.25">
      <c r="A382" s="30">
        <v>2567</v>
      </c>
      <c r="B382" s="30">
        <v>2558</v>
      </c>
      <c r="C382" s="30">
        <v>1210</v>
      </c>
      <c r="D382" s="30">
        <v>1210</v>
      </c>
      <c r="E382" s="30" t="s">
        <v>151</v>
      </c>
      <c r="F382" s="30" t="s">
        <v>169</v>
      </c>
      <c r="G382" s="31">
        <v>295.15499999999997</v>
      </c>
      <c r="H382" s="30" t="s">
        <v>170</v>
      </c>
      <c r="I382" s="30" t="s">
        <v>171</v>
      </c>
      <c r="J382" s="30">
        <v>19</v>
      </c>
      <c r="K382" s="30">
        <v>10</v>
      </c>
      <c r="L382" s="30" t="s">
        <v>172</v>
      </c>
      <c r="M382" s="30" t="s">
        <v>195</v>
      </c>
      <c r="N382" s="30" t="s">
        <v>196</v>
      </c>
      <c r="O382" s="32">
        <v>0.60924900000000004</v>
      </c>
      <c r="P382" s="32">
        <v>0.84899999999999998</v>
      </c>
      <c r="Q382" s="32">
        <f t="shared" si="5"/>
        <v>27.153256177845002</v>
      </c>
    </row>
    <row r="383" spans="1:17" x14ac:dyDescent="0.25">
      <c r="A383" s="30">
        <v>2568</v>
      </c>
      <c r="B383" s="30">
        <v>2559</v>
      </c>
      <c r="C383" s="30">
        <v>1210</v>
      </c>
      <c r="D383" s="30">
        <v>1210</v>
      </c>
      <c r="E383" s="30" t="s">
        <v>151</v>
      </c>
      <c r="F383" s="30" t="s">
        <v>169</v>
      </c>
      <c r="G383" s="31">
        <v>3.1453500000000001</v>
      </c>
      <c r="H383" s="30" t="s">
        <v>170</v>
      </c>
      <c r="I383" s="30" t="s">
        <v>171</v>
      </c>
      <c r="J383" s="30">
        <v>19</v>
      </c>
      <c r="K383" s="30">
        <v>10</v>
      </c>
      <c r="L383" s="30" t="s">
        <v>172</v>
      </c>
      <c r="M383" s="30" t="s">
        <v>195</v>
      </c>
      <c r="N383" s="30" t="s">
        <v>196</v>
      </c>
      <c r="O383" s="32">
        <v>0.60924900000000004</v>
      </c>
      <c r="P383" s="32">
        <v>0.84899999999999998</v>
      </c>
      <c r="Q383" s="32">
        <f t="shared" si="5"/>
        <v>0.28936150266465005</v>
      </c>
    </row>
    <row r="384" spans="1:17" x14ac:dyDescent="0.25">
      <c r="A384" s="30">
        <v>2569</v>
      </c>
      <c r="B384" s="30">
        <v>2560</v>
      </c>
      <c r="C384" s="30">
        <v>1210</v>
      </c>
      <c r="D384" s="30">
        <v>1210</v>
      </c>
      <c r="E384" s="30" t="s">
        <v>151</v>
      </c>
      <c r="F384" s="30" t="s">
        <v>169</v>
      </c>
      <c r="G384" s="31">
        <v>22.8325</v>
      </c>
      <c r="H384" s="30" t="s">
        <v>170</v>
      </c>
      <c r="I384" s="30" t="s">
        <v>171</v>
      </c>
      <c r="J384" s="30">
        <v>19</v>
      </c>
      <c r="K384" s="30">
        <v>10</v>
      </c>
      <c r="L384" s="30" t="s">
        <v>172</v>
      </c>
      <c r="M384" s="30" t="s">
        <v>195</v>
      </c>
      <c r="N384" s="30" t="s">
        <v>196</v>
      </c>
      <c r="O384" s="32">
        <v>0.60924900000000004</v>
      </c>
      <c r="P384" s="32">
        <v>0.84899999999999998</v>
      </c>
      <c r="Q384" s="32">
        <f t="shared" si="5"/>
        <v>2.1005123466675006</v>
      </c>
    </row>
    <row r="385" spans="1:17" x14ac:dyDescent="0.25">
      <c r="A385" s="30">
        <v>2570</v>
      </c>
      <c r="B385" s="30">
        <v>2561</v>
      </c>
      <c r="C385" s="30">
        <v>1210</v>
      </c>
      <c r="D385" s="30">
        <v>1210</v>
      </c>
      <c r="E385" s="30" t="s">
        <v>151</v>
      </c>
      <c r="F385" s="30" t="s">
        <v>169</v>
      </c>
      <c r="G385" s="31">
        <v>1.3491100000000001E-2</v>
      </c>
      <c r="H385" s="30" t="s">
        <v>170</v>
      </c>
      <c r="I385" s="30" t="s">
        <v>171</v>
      </c>
      <c r="J385" s="30">
        <v>19</v>
      </c>
      <c r="K385" s="30">
        <v>10</v>
      </c>
      <c r="L385" s="30" t="s">
        <v>172</v>
      </c>
      <c r="M385" s="30" t="s">
        <v>195</v>
      </c>
      <c r="N385" s="30" t="s">
        <v>196</v>
      </c>
      <c r="O385" s="32">
        <v>0.60924900000000004</v>
      </c>
      <c r="P385" s="32">
        <v>0.84899999999999998</v>
      </c>
      <c r="Q385" s="32">
        <f t="shared" si="5"/>
        <v>1.2411353167689004E-3</v>
      </c>
    </row>
    <row r="386" spans="1:17" x14ac:dyDescent="0.25">
      <c r="A386" s="30">
        <v>2571</v>
      </c>
      <c r="B386" s="30">
        <v>2562</v>
      </c>
      <c r="C386" s="30">
        <v>1210</v>
      </c>
      <c r="D386" s="30">
        <v>1210</v>
      </c>
      <c r="E386" s="30" t="s">
        <v>151</v>
      </c>
      <c r="F386" s="30" t="s">
        <v>169</v>
      </c>
      <c r="G386" s="31">
        <v>41.667200000000001</v>
      </c>
      <c r="H386" s="30" t="s">
        <v>170</v>
      </c>
      <c r="I386" s="30" t="s">
        <v>171</v>
      </c>
      <c r="J386" s="30">
        <v>19</v>
      </c>
      <c r="K386" s="30">
        <v>10</v>
      </c>
      <c r="L386" s="30" t="s">
        <v>172</v>
      </c>
      <c r="M386" s="30" t="s">
        <v>195</v>
      </c>
      <c r="N386" s="30" t="s">
        <v>196</v>
      </c>
      <c r="O386" s="32">
        <v>0.60924900000000004</v>
      </c>
      <c r="P386" s="32">
        <v>0.84899999999999998</v>
      </c>
      <c r="Q386" s="32">
        <f t="shared" ref="Q386:Q449" si="6">G386*O386*(1-P386)</f>
        <v>3.8332406898528006</v>
      </c>
    </row>
    <row r="387" spans="1:17" x14ac:dyDescent="0.25">
      <c r="A387" s="30">
        <v>2572</v>
      </c>
      <c r="B387" s="30">
        <v>2563</v>
      </c>
      <c r="C387" s="30">
        <v>1210</v>
      </c>
      <c r="D387" s="30">
        <v>1210</v>
      </c>
      <c r="E387" s="30" t="s">
        <v>151</v>
      </c>
      <c r="F387" s="30" t="s">
        <v>169</v>
      </c>
      <c r="G387" s="31">
        <v>7.7685400000000002E-2</v>
      </c>
      <c r="H387" s="30" t="s">
        <v>170</v>
      </c>
      <c r="I387" s="30" t="s">
        <v>171</v>
      </c>
      <c r="J387" s="30">
        <v>19</v>
      </c>
      <c r="K387" s="30">
        <v>10</v>
      </c>
      <c r="L387" s="30" t="s">
        <v>172</v>
      </c>
      <c r="M387" s="30" t="s">
        <v>195</v>
      </c>
      <c r="N387" s="30" t="s">
        <v>196</v>
      </c>
      <c r="O387" s="32">
        <v>0.60924900000000004</v>
      </c>
      <c r="P387" s="32">
        <v>0.84899999999999998</v>
      </c>
      <c r="Q387" s="32">
        <f t="shared" si="6"/>
        <v>7.1467925919546016E-3</v>
      </c>
    </row>
    <row r="388" spans="1:17" x14ac:dyDescent="0.25">
      <c r="A388" s="30">
        <v>2573</v>
      </c>
      <c r="B388" s="30">
        <v>2564</v>
      </c>
      <c r="C388" s="30">
        <v>1210</v>
      </c>
      <c r="D388" s="30">
        <v>1210</v>
      </c>
      <c r="E388" s="30" t="s">
        <v>151</v>
      </c>
      <c r="F388" s="30" t="s">
        <v>169</v>
      </c>
      <c r="G388" s="31">
        <v>7.7491299999999999E-3</v>
      </c>
      <c r="H388" s="30" t="s">
        <v>170</v>
      </c>
      <c r="I388" s="30" t="s">
        <v>171</v>
      </c>
      <c r="J388" s="30">
        <v>19</v>
      </c>
      <c r="K388" s="30">
        <v>10</v>
      </c>
      <c r="L388" s="30" t="s">
        <v>172</v>
      </c>
      <c r="M388" s="30" t="s">
        <v>195</v>
      </c>
      <c r="N388" s="30" t="s">
        <v>196</v>
      </c>
      <c r="O388" s="32">
        <v>0.60924900000000004</v>
      </c>
      <c r="P388" s="32">
        <v>0.84899999999999998</v>
      </c>
      <c r="Q388" s="32">
        <f t="shared" si="6"/>
        <v>7.1289360520887014E-4</v>
      </c>
    </row>
    <row r="389" spans="1:17" x14ac:dyDescent="0.25">
      <c r="A389" s="30">
        <v>2574</v>
      </c>
      <c r="B389" s="30">
        <v>2565</v>
      </c>
      <c r="C389" s="30">
        <v>1210</v>
      </c>
      <c r="D389" s="30">
        <v>1210</v>
      </c>
      <c r="E389" s="30" t="s">
        <v>151</v>
      </c>
      <c r="F389" s="30" t="s">
        <v>169</v>
      </c>
      <c r="G389" s="31">
        <v>1.49312</v>
      </c>
      <c r="H389" s="30" t="s">
        <v>170</v>
      </c>
      <c r="I389" s="30" t="s">
        <v>171</v>
      </c>
      <c r="J389" s="30">
        <v>19</v>
      </c>
      <c r="K389" s="30">
        <v>10</v>
      </c>
      <c r="L389" s="30" t="s">
        <v>172</v>
      </c>
      <c r="M389" s="30" t="s">
        <v>195</v>
      </c>
      <c r="N389" s="30" t="s">
        <v>196</v>
      </c>
      <c r="O389" s="32">
        <v>0.60924900000000004</v>
      </c>
      <c r="P389" s="32">
        <v>0.84899999999999998</v>
      </c>
      <c r="Q389" s="32">
        <f t="shared" si="6"/>
        <v>0.13736196189888003</v>
      </c>
    </row>
    <row r="390" spans="1:17" x14ac:dyDescent="0.25">
      <c r="A390" s="30">
        <v>2575</v>
      </c>
      <c r="B390" s="30">
        <v>2566</v>
      </c>
      <c r="C390" s="30">
        <v>1210</v>
      </c>
      <c r="D390" s="30">
        <v>1210</v>
      </c>
      <c r="E390" s="30" t="s">
        <v>151</v>
      </c>
      <c r="F390" s="30" t="s">
        <v>169</v>
      </c>
      <c r="G390" s="31">
        <v>4.5653100000000002</v>
      </c>
      <c r="H390" s="30" t="s">
        <v>170</v>
      </c>
      <c r="I390" s="30" t="s">
        <v>171</v>
      </c>
      <c r="J390" s="30">
        <v>19</v>
      </c>
      <c r="K390" s="30">
        <v>10</v>
      </c>
      <c r="L390" s="30" t="s">
        <v>172</v>
      </c>
      <c r="M390" s="30" t="s">
        <v>195</v>
      </c>
      <c r="N390" s="30" t="s">
        <v>196</v>
      </c>
      <c r="O390" s="32">
        <v>0.60924900000000004</v>
      </c>
      <c r="P390" s="32">
        <v>0.84899999999999998</v>
      </c>
      <c r="Q390" s="32">
        <f t="shared" si="6"/>
        <v>0.41999299338069007</v>
      </c>
    </row>
    <row r="391" spans="1:17" x14ac:dyDescent="0.25">
      <c r="A391" s="30">
        <v>2576</v>
      </c>
      <c r="B391" s="30">
        <v>2567</v>
      </c>
      <c r="C391" s="30">
        <v>1210</v>
      </c>
      <c r="D391" s="30">
        <v>1210</v>
      </c>
      <c r="E391" s="30" t="s">
        <v>151</v>
      </c>
      <c r="F391" s="30" t="s">
        <v>169</v>
      </c>
      <c r="G391" s="31">
        <v>63.971800000000002</v>
      </c>
      <c r="H391" s="30" t="s">
        <v>170</v>
      </c>
      <c r="I391" s="30" t="s">
        <v>171</v>
      </c>
      <c r="J391" s="30">
        <v>19</v>
      </c>
      <c r="K391" s="30">
        <v>10</v>
      </c>
      <c r="L391" s="30" t="s">
        <v>172</v>
      </c>
      <c r="M391" s="30" t="s">
        <v>195</v>
      </c>
      <c r="N391" s="30" t="s">
        <v>196</v>
      </c>
      <c r="O391" s="32">
        <v>0.60924900000000004</v>
      </c>
      <c r="P391" s="32">
        <v>0.84899999999999998</v>
      </c>
      <c r="Q391" s="32">
        <f t="shared" si="6"/>
        <v>5.8851880319082017</v>
      </c>
    </row>
    <row r="392" spans="1:17" x14ac:dyDescent="0.25">
      <c r="A392" s="30">
        <v>2577</v>
      </c>
      <c r="B392" s="30">
        <v>2568</v>
      </c>
      <c r="C392" s="30">
        <v>1210</v>
      </c>
      <c r="D392" s="30">
        <v>1210</v>
      </c>
      <c r="E392" s="30" t="s">
        <v>151</v>
      </c>
      <c r="F392" s="30" t="s">
        <v>169</v>
      </c>
      <c r="G392" s="31">
        <v>200.155</v>
      </c>
      <c r="H392" s="30" t="s">
        <v>170</v>
      </c>
      <c r="I392" s="30" t="s">
        <v>171</v>
      </c>
      <c r="J392" s="30">
        <v>19</v>
      </c>
      <c r="K392" s="30">
        <v>10</v>
      </c>
      <c r="L392" s="30" t="s">
        <v>172</v>
      </c>
      <c r="M392" s="30" t="s">
        <v>195</v>
      </c>
      <c r="N392" s="30" t="s">
        <v>196</v>
      </c>
      <c r="O392" s="32">
        <v>0.60924900000000004</v>
      </c>
      <c r="P392" s="32">
        <v>0.84899999999999998</v>
      </c>
      <c r="Q392" s="32">
        <f t="shared" si="6"/>
        <v>18.413579272845006</v>
      </c>
    </row>
    <row r="393" spans="1:17" x14ac:dyDescent="0.25">
      <c r="A393" s="30">
        <v>2578</v>
      </c>
      <c r="B393" s="30">
        <v>2569</v>
      </c>
      <c r="C393" s="30">
        <v>1210</v>
      </c>
      <c r="D393" s="30">
        <v>1210</v>
      </c>
      <c r="E393" s="30" t="s">
        <v>151</v>
      </c>
      <c r="F393" s="30" t="s">
        <v>169</v>
      </c>
      <c r="G393" s="31">
        <v>91.760099999999994</v>
      </c>
      <c r="H393" s="30" t="s">
        <v>170</v>
      </c>
      <c r="I393" s="30" t="s">
        <v>171</v>
      </c>
      <c r="J393" s="30">
        <v>19</v>
      </c>
      <c r="K393" s="30">
        <v>10</v>
      </c>
      <c r="L393" s="30" t="s">
        <v>172</v>
      </c>
      <c r="M393" s="30" t="s">
        <v>195</v>
      </c>
      <c r="N393" s="30" t="s">
        <v>196</v>
      </c>
      <c r="O393" s="32">
        <v>0.60924900000000004</v>
      </c>
      <c r="P393" s="32">
        <v>0.84899999999999998</v>
      </c>
      <c r="Q393" s="32">
        <f t="shared" si="6"/>
        <v>8.4416171238999027</v>
      </c>
    </row>
    <row r="394" spans="1:17" x14ac:dyDescent="0.25">
      <c r="A394" s="30">
        <v>2579</v>
      </c>
      <c r="B394" s="30">
        <v>2570</v>
      </c>
      <c r="C394" s="30">
        <v>1210</v>
      </c>
      <c r="D394" s="30">
        <v>1210</v>
      </c>
      <c r="E394" s="30" t="s">
        <v>151</v>
      </c>
      <c r="F394" s="30" t="s">
        <v>169</v>
      </c>
      <c r="G394" s="31">
        <v>8.9999300000000009</v>
      </c>
      <c r="H394" s="30" t="s">
        <v>170</v>
      </c>
      <c r="I394" s="30" t="s">
        <v>171</v>
      </c>
      <c r="J394" s="30">
        <v>19</v>
      </c>
      <c r="K394" s="30">
        <v>10</v>
      </c>
      <c r="L394" s="30" t="s">
        <v>172</v>
      </c>
      <c r="M394" s="30" t="s">
        <v>195</v>
      </c>
      <c r="N394" s="30" t="s">
        <v>196</v>
      </c>
      <c r="O394" s="32">
        <v>0.60924900000000004</v>
      </c>
      <c r="P394" s="32">
        <v>0.84899999999999998</v>
      </c>
      <c r="Q394" s="32">
        <f t="shared" si="6"/>
        <v>0.82796295123807018</v>
      </c>
    </row>
    <row r="395" spans="1:17" x14ac:dyDescent="0.25">
      <c r="A395" s="30">
        <v>2580</v>
      </c>
      <c r="B395" s="30">
        <v>2571</v>
      </c>
      <c r="C395" s="30">
        <v>1210</v>
      </c>
      <c r="D395" s="30">
        <v>1210</v>
      </c>
      <c r="E395" s="30" t="s">
        <v>151</v>
      </c>
      <c r="F395" s="30" t="s">
        <v>169</v>
      </c>
      <c r="G395" s="31">
        <v>3.9300799999999998</v>
      </c>
      <c r="H395" s="30" t="s">
        <v>170</v>
      </c>
      <c r="I395" s="30" t="s">
        <v>171</v>
      </c>
      <c r="J395" s="30">
        <v>19</v>
      </c>
      <c r="K395" s="30">
        <v>10</v>
      </c>
      <c r="L395" s="30" t="s">
        <v>172</v>
      </c>
      <c r="M395" s="30" t="s">
        <v>195</v>
      </c>
      <c r="N395" s="30" t="s">
        <v>196</v>
      </c>
      <c r="O395" s="32">
        <v>0.60924900000000004</v>
      </c>
      <c r="P395" s="32">
        <v>0.84899999999999998</v>
      </c>
      <c r="Q395" s="32">
        <f t="shared" si="6"/>
        <v>0.36155399379792008</v>
      </c>
    </row>
    <row r="396" spans="1:17" x14ac:dyDescent="0.25">
      <c r="A396" s="30">
        <v>2581</v>
      </c>
      <c r="B396" s="30">
        <v>2572</v>
      </c>
      <c r="C396" s="30">
        <v>1210</v>
      </c>
      <c r="D396" s="30">
        <v>1210</v>
      </c>
      <c r="E396" s="30" t="s">
        <v>151</v>
      </c>
      <c r="F396" s="30" t="s">
        <v>169</v>
      </c>
      <c r="G396" s="31">
        <v>6.5770299999999997</v>
      </c>
      <c r="H396" s="30" t="s">
        <v>170</v>
      </c>
      <c r="I396" s="30" t="s">
        <v>171</v>
      </c>
      <c r="J396" s="30">
        <v>19</v>
      </c>
      <c r="K396" s="30">
        <v>10</v>
      </c>
      <c r="L396" s="30" t="s">
        <v>172</v>
      </c>
      <c r="M396" s="30" t="s">
        <v>195</v>
      </c>
      <c r="N396" s="30" t="s">
        <v>196</v>
      </c>
      <c r="O396" s="32">
        <v>0.60924900000000004</v>
      </c>
      <c r="P396" s="32">
        <v>0.84899999999999998</v>
      </c>
      <c r="Q396" s="32">
        <f t="shared" si="6"/>
        <v>0.60506439152097002</v>
      </c>
    </row>
    <row r="397" spans="1:17" x14ac:dyDescent="0.25">
      <c r="A397" s="30">
        <v>2582</v>
      </c>
      <c r="B397" s="30">
        <v>2573</v>
      </c>
      <c r="C397" s="30">
        <v>1210</v>
      </c>
      <c r="D397" s="30">
        <v>1210</v>
      </c>
      <c r="E397" s="30" t="s">
        <v>151</v>
      </c>
      <c r="F397" s="30" t="s">
        <v>169</v>
      </c>
      <c r="G397" s="31">
        <v>6.1796199999999999</v>
      </c>
      <c r="H397" s="30" t="s">
        <v>170</v>
      </c>
      <c r="I397" s="30" t="s">
        <v>171</v>
      </c>
      <c r="J397" s="30">
        <v>19</v>
      </c>
      <c r="K397" s="30">
        <v>10</v>
      </c>
      <c r="L397" s="30" t="s">
        <v>172</v>
      </c>
      <c r="M397" s="30" t="s">
        <v>195</v>
      </c>
      <c r="N397" s="30" t="s">
        <v>196</v>
      </c>
      <c r="O397" s="32">
        <v>0.60924900000000004</v>
      </c>
      <c r="P397" s="32">
        <v>0.84899999999999998</v>
      </c>
      <c r="Q397" s="32">
        <f t="shared" si="6"/>
        <v>0.56850402311238013</v>
      </c>
    </row>
    <row r="398" spans="1:17" x14ac:dyDescent="0.25">
      <c r="A398" s="30">
        <v>2583</v>
      </c>
      <c r="B398" s="30">
        <v>2574</v>
      </c>
      <c r="C398" s="30">
        <v>1210</v>
      </c>
      <c r="D398" s="30">
        <v>1210</v>
      </c>
      <c r="E398" s="30" t="s">
        <v>151</v>
      </c>
      <c r="F398" s="30" t="s">
        <v>169</v>
      </c>
      <c r="G398" s="31">
        <v>7.2977100000000004</v>
      </c>
      <c r="H398" s="30" t="s">
        <v>170</v>
      </c>
      <c r="I398" s="30" t="s">
        <v>171</v>
      </c>
      <c r="J398" s="30">
        <v>19</v>
      </c>
      <c r="K398" s="30">
        <v>10</v>
      </c>
      <c r="L398" s="30" t="s">
        <v>172</v>
      </c>
      <c r="M398" s="30" t="s">
        <v>195</v>
      </c>
      <c r="N398" s="30" t="s">
        <v>196</v>
      </c>
      <c r="O398" s="32">
        <v>0.60924900000000004</v>
      </c>
      <c r="P398" s="32">
        <v>0.84899999999999998</v>
      </c>
      <c r="Q398" s="32">
        <f t="shared" si="6"/>
        <v>0.67136450048829011</v>
      </c>
    </row>
    <row r="399" spans="1:17" x14ac:dyDescent="0.25">
      <c r="A399" s="30">
        <v>2584</v>
      </c>
      <c r="B399" s="30">
        <v>2575</v>
      </c>
      <c r="C399" s="30">
        <v>1210</v>
      </c>
      <c r="D399" s="30">
        <v>1210</v>
      </c>
      <c r="E399" s="30" t="s">
        <v>151</v>
      </c>
      <c r="F399" s="30" t="s">
        <v>169</v>
      </c>
      <c r="G399" s="31">
        <v>86.364099999999993</v>
      </c>
      <c r="H399" s="30" t="s">
        <v>170</v>
      </c>
      <c r="I399" s="30" t="s">
        <v>171</v>
      </c>
      <c r="J399" s="30">
        <v>19</v>
      </c>
      <c r="K399" s="30">
        <v>10</v>
      </c>
      <c r="L399" s="30" t="s">
        <v>172</v>
      </c>
      <c r="M399" s="30" t="s">
        <v>195</v>
      </c>
      <c r="N399" s="30" t="s">
        <v>196</v>
      </c>
      <c r="O399" s="32">
        <v>0.60924900000000004</v>
      </c>
      <c r="P399" s="32">
        <v>0.84899999999999998</v>
      </c>
      <c r="Q399" s="32">
        <f t="shared" si="6"/>
        <v>7.9452034756959007</v>
      </c>
    </row>
    <row r="400" spans="1:17" x14ac:dyDescent="0.25">
      <c r="A400" s="30">
        <v>2585</v>
      </c>
      <c r="B400" s="30">
        <v>2576</v>
      </c>
      <c r="C400" s="30">
        <v>1210</v>
      </c>
      <c r="D400" s="30">
        <v>1210</v>
      </c>
      <c r="E400" s="30" t="s">
        <v>151</v>
      </c>
      <c r="F400" s="30" t="s">
        <v>169</v>
      </c>
      <c r="G400" s="31">
        <v>1.54844</v>
      </c>
      <c r="H400" s="30" t="s">
        <v>170</v>
      </c>
      <c r="I400" s="30" t="s">
        <v>171</v>
      </c>
      <c r="J400" s="30">
        <v>19</v>
      </c>
      <c r="K400" s="30">
        <v>10</v>
      </c>
      <c r="L400" s="30" t="s">
        <v>172</v>
      </c>
      <c r="M400" s="30" t="s">
        <v>195</v>
      </c>
      <c r="N400" s="30" t="s">
        <v>196</v>
      </c>
      <c r="O400" s="32">
        <v>0.60924900000000004</v>
      </c>
      <c r="P400" s="32">
        <v>0.84899999999999998</v>
      </c>
      <c r="Q400" s="32">
        <f t="shared" si="6"/>
        <v>0.14245121375556002</v>
      </c>
    </row>
    <row r="401" spans="1:17" x14ac:dyDescent="0.25">
      <c r="A401" s="30">
        <v>2586</v>
      </c>
      <c r="B401" s="30">
        <v>2577</v>
      </c>
      <c r="C401" s="30">
        <v>1210</v>
      </c>
      <c r="D401" s="30">
        <v>1210</v>
      </c>
      <c r="E401" s="30" t="s">
        <v>151</v>
      </c>
      <c r="F401" s="30" t="s">
        <v>169</v>
      </c>
      <c r="G401" s="31">
        <v>22.925899999999999</v>
      </c>
      <c r="H401" s="30" t="s">
        <v>170</v>
      </c>
      <c r="I401" s="30" t="s">
        <v>171</v>
      </c>
      <c r="J401" s="30">
        <v>19</v>
      </c>
      <c r="K401" s="30">
        <v>10</v>
      </c>
      <c r="L401" s="30" t="s">
        <v>172</v>
      </c>
      <c r="M401" s="30" t="s">
        <v>195</v>
      </c>
      <c r="N401" s="30" t="s">
        <v>196</v>
      </c>
      <c r="O401" s="32">
        <v>0.60924900000000004</v>
      </c>
      <c r="P401" s="32">
        <v>0.84899999999999998</v>
      </c>
      <c r="Q401" s="32">
        <f t="shared" si="6"/>
        <v>2.1091048290141003</v>
      </c>
    </row>
    <row r="402" spans="1:17" x14ac:dyDescent="0.25">
      <c r="A402" s="30">
        <v>2587</v>
      </c>
      <c r="B402" s="30">
        <v>2578</v>
      </c>
      <c r="C402" s="30">
        <v>1210</v>
      </c>
      <c r="D402" s="30">
        <v>1210</v>
      </c>
      <c r="E402" s="30" t="s">
        <v>151</v>
      </c>
      <c r="F402" s="30" t="s">
        <v>169</v>
      </c>
      <c r="G402" s="31">
        <v>15.8612</v>
      </c>
      <c r="H402" s="30" t="s">
        <v>170</v>
      </c>
      <c r="I402" s="30" t="s">
        <v>171</v>
      </c>
      <c r="J402" s="30">
        <v>19</v>
      </c>
      <c r="K402" s="30">
        <v>10</v>
      </c>
      <c r="L402" s="30" t="s">
        <v>172</v>
      </c>
      <c r="M402" s="30" t="s">
        <v>195</v>
      </c>
      <c r="N402" s="30" t="s">
        <v>196</v>
      </c>
      <c r="O402" s="32">
        <v>0.60924900000000004</v>
      </c>
      <c r="P402" s="32">
        <v>0.84899999999999998</v>
      </c>
      <c r="Q402" s="32">
        <f t="shared" si="6"/>
        <v>1.4591764560588003</v>
      </c>
    </row>
    <row r="403" spans="1:17" x14ac:dyDescent="0.25">
      <c r="A403" s="30">
        <v>2588</v>
      </c>
      <c r="B403" s="30">
        <v>2579</v>
      </c>
      <c r="C403" s="30">
        <v>1210</v>
      </c>
      <c r="D403" s="30">
        <v>1210</v>
      </c>
      <c r="E403" s="30" t="s">
        <v>151</v>
      </c>
      <c r="F403" s="30" t="s">
        <v>169</v>
      </c>
      <c r="G403" s="31">
        <v>12.3916</v>
      </c>
      <c r="H403" s="30" t="s">
        <v>170</v>
      </c>
      <c r="I403" s="30" t="s">
        <v>171</v>
      </c>
      <c r="J403" s="30">
        <v>19</v>
      </c>
      <c r="K403" s="30">
        <v>10</v>
      </c>
      <c r="L403" s="30" t="s">
        <v>172</v>
      </c>
      <c r="M403" s="30" t="s">
        <v>195</v>
      </c>
      <c r="N403" s="30" t="s">
        <v>196</v>
      </c>
      <c r="O403" s="32">
        <v>0.60924900000000004</v>
      </c>
      <c r="P403" s="32">
        <v>0.84899999999999998</v>
      </c>
      <c r="Q403" s="32">
        <f t="shared" si="6"/>
        <v>1.1399850561684002</v>
      </c>
    </row>
    <row r="404" spans="1:17" x14ac:dyDescent="0.25">
      <c r="A404" s="30">
        <v>2589</v>
      </c>
      <c r="B404" s="30">
        <v>2580</v>
      </c>
      <c r="C404" s="30">
        <v>1210</v>
      </c>
      <c r="D404" s="30">
        <v>1210</v>
      </c>
      <c r="E404" s="30" t="s">
        <v>151</v>
      </c>
      <c r="F404" s="30" t="s">
        <v>169</v>
      </c>
      <c r="G404" s="31">
        <v>2.7494299999999998</v>
      </c>
      <c r="H404" s="30" t="s">
        <v>170</v>
      </c>
      <c r="I404" s="30" t="s">
        <v>171</v>
      </c>
      <c r="J404" s="30">
        <v>19</v>
      </c>
      <c r="K404" s="30">
        <v>10</v>
      </c>
      <c r="L404" s="30" t="s">
        <v>172</v>
      </c>
      <c r="M404" s="30" t="s">
        <v>195</v>
      </c>
      <c r="N404" s="30" t="s">
        <v>196</v>
      </c>
      <c r="O404" s="32">
        <v>0.60924900000000004</v>
      </c>
      <c r="P404" s="32">
        <v>0.84899999999999998</v>
      </c>
      <c r="Q404" s="32">
        <f t="shared" si="6"/>
        <v>0.25293820918857002</v>
      </c>
    </row>
    <row r="405" spans="1:17" x14ac:dyDescent="0.25">
      <c r="A405" s="30">
        <v>2590</v>
      </c>
      <c r="B405" s="30">
        <v>2581</v>
      </c>
      <c r="C405" s="30">
        <v>1210</v>
      </c>
      <c r="D405" s="30">
        <v>1210</v>
      </c>
      <c r="E405" s="30" t="s">
        <v>151</v>
      </c>
      <c r="F405" s="30" t="s">
        <v>169</v>
      </c>
      <c r="G405" s="31">
        <v>113.852</v>
      </c>
      <c r="H405" s="30" t="s">
        <v>170</v>
      </c>
      <c r="I405" s="30" t="s">
        <v>171</v>
      </c>
      <c r="J405" s="30">
        <v>19</v>
      </c>
      <c r="K405" s="30">
        <v>10</v>
      </c>
      <c r="L405" s="30" t="s">
        <v>172</v>
      </c>
      <c r="M405" s="30" t="s">
        <v>195</v>
      </c>
      <c r="N405" s="30" t="s">
        <v>196</v>
      </c>
      <c r="O405" s="32">
        <v>0.60924900000000004</v>
      </c>
      <c r="P405" s="32">
        <v>0.84899999999999998</v>
      </c>
      <c r="Q405" s="32">
        <f t="shared" si="6"/>
        <v>10.473996789348003</v>
      </c>
    </row>
    <row r="406" spans="1:17" x14ac:dyDescent="0.25">
      <c r="A406" s="30">
        <v>2591</v>
      </c>
      <c r="B406" s="30">
        <v>2582</v>
      </c>
      <c r="C406" s="30">
        <v>1210</v>
      </c>
      <c r="D406" s="30">
        <v>1210</v>
      </c>
      <c r="E406" s="30" t="s">
        <v>151</v>
      </c>
      <c r="F406" s="30" t="s">
        <v>169</v>
      </c>
      <c r="G406" s="31">
        <v>19.999199999999998</v>
      </c>
      <c r="H406" s="30" t="s">
        <v>170</v>
      </c>
      <c r="I406" s="30" t="s">
        <v>171</v>
      </c>
      <c r="J406" s="30">
        <v>19</v>
      </c>
      <c r="K406" s="30">
        <v>10</v>
      </c>
      <c r="L406" s="30" t="s">
        <v>172</v>
      </c>
      <c r="M406" s="30" t="s">
        <v>195</v>
      </c>
      <c r="N406" s="30" t="s">
        <v>196</v>
      </c>
      <c r="O406" s="32">
        <v>0.60924900000000004</v>
      </c>
      <c r="P406" s="32">
        <v>0.84899999999999998</v>
      </c>
      <c r="Q406" s="32">
        <f t="shared" si="6"/>
        <v>1.8398583827208004</v>
      </c>
    </row>
    <row r="407" spans="1:17" x14ac:dyDescent="0.25">
      <c r="A407" s="30">
        <v>2592</v>
      </c>
      <c r="B407" s="30">
        <v>2583</v>
      </c>
      <c r="C407" s="30">
        <v>1210</v>
      </c>
      <c r="D407" s="30">
        <v>1210</v>
      </c>
      <c r="E407" s="30" t="s">
        <v>151</v>
      </c>
      <c r="F407" s="30" t="s">
        <v>169</v>
      </c>
      <c r="G407" s="31">
        <v>36.056899999999999</v>
      </c>
      <c r="H407" s="30" t="s">
        <v>170</v>
      </c>
      <c r="I407" s="30" t="s">
        <v>171</v>
      </c>
      <c r="J407" s="30">
        <v>19</v>
      </c>
      <c r="K407" s="30">
        <v>10</v>
      </c>
      <c r="L407" s="30" t="s">
        <v>172</v>
      </c>
      <c r="M407" s="30" t="s">
        <v>195</v>
      </c>
      <c r="N407" s="30" t="s">
        <v>196</v>
      </c>
      <c r="O407" s="32">
        <v>0.60924900000000004</v>
      </c>
      <c r="P407" s="32">
        <v>0.84899999999999998</v>
      </c>
      <c r="Q407" s="32">
        <f t="shared" si="6"/>
        <v>3.3171121704831008</v>
      </c>
    </row>
    <row r="408" spans="1:17" x14ac:dyDescent="0.25">
      <c r="A408" s="30">
        <v>2593</v>
      </c>
      <c r="B408" s="30">
        <v>2584</v>
      </c>
      <c r="C408" s="30">
        <v>1210</v>
      </c>
      <c r="D408" s="30">
        <v>1210</v>
      </c>
      <c r="E408" s="30" t="s">
        <v>151</v>
      </c>
      <c r="F408" s="30" t="s">
        <v>169</v>
      </c>
      <c r="G408" s="31">
        <v>18.278600000000001</v>
      </c>
      <c r="H408" s="30" t="s">
        <v>170</v>
      </c>
      <c r="I408" s="30" t="s">
        <v>171</v>
      </c>
      <c r="J408" s="30">
        <v>19</v>
      </c>
      <c r="K408" s="30">
        <v>10</v>
      </c>
      <c r="L408" s="30" t="s">
        <v>172</v>
      </c>
      <c r="M408" s="30" t="s">
        <v>195</v>
      </c>
      <c r="N408" s="30" t="s">
        <v>196</v>
      </c>
      <c r="O408" s="32">
        <v>0.60924900000000004</v>
      </c>
      <c r="P408" s="32">
        <v>0.84899999999999998</v>
      </c>
      <c r="Q408" s="32">
        <f t="shared" si="6"/>
        <v>1.6815690344814005</v>
      </c>
    </row>
    <row r="409" spans="1:17" x14ac:dyDescent="0.25">
      <c r="A409" s="30">
        <v>2594</v>
      </c>
      <c r="B409" s="30">
        <v>2585</v>
      </c>
      <c r="C409" s="30">
        <v>1210</v>
      </c>
      <c r="D409" s="30">
        <v>1210</v>
      </c>
      <c r="E409" s="30" t="s">
        <v>151</v>
      </c>
      <c r="F409" s="30" t="s">
        <v>169</v>
      </c>
      <c r="G409" s="31">
        <v>80.030199999999994</v>
      </c>
      <c r="H409" s="30" t="s">
        <v>170</v>
      </c>
      <c r="I409" s="30" t="s">
        <v>171</v>
      </c>
      <c r="J409" s="30">
        <v>19</v>
      </c>
      <c r="K409" s="30">
        <v>10</v>
      </c>
      <c r="L409" s="30" t="s">
        <v>172</v>
      </c>
      <c r="M409" s="30" t="s">
        <v>195</v>
      </c>
      <c r="N409" s="30" t="s">
        <v>196</v>
      </c>
      <c r="O409" s="32">
        <v>0.60924900000000004</v>
      </c>
      <c r="P409" s="32">
        <v>0.84899999999999998</v>
      </c>
      <c r="Q409" s="32">
        <f t="shared" si="6"/>
        <v>7.362506217289801</v>
      </c>
    </row>
    <row r="410" spans="1:17" x14ac:dyDescent="0.25">
      <c r="A410" s="30">
        <v>2595</v>
      </c>
      <c r="B410" s="30">
        <v>2586</v>
      </c>
      <c r="C410" s="30">
        <v>1210</v>
      </c>
      <c r="D410" s="30">
        <v>1210</v>
      </c>
      <c r="E410" s="30" t="s">
        <v>151</v>
      </c>
      <c r="F410" s="30" t="s">
        <v>169</v>
      </c>
      <c r="G410" s="31">
        <v>5.9021699999999999</v>
      </c>
      <c r="H410" s="30" t="s">
        <v>170</v>
      </c>
      <c r="I410" s="30" t="s">
        <v>171</v>
      </c>
      <c r="J410" s="30">
        <v>19</v>
      </c>
      <c r="K410" s="30">
        <v>10</v>
      </c>
      <c r="L410" s="30" t="s">
        <v>172</v>
      </c>
      <c r="M410" s="30" t="s">
        <v>195</v>
      </c>
      <c r="N410" s="30" t="s">
        <v>196</v>
      </c>
      <c r="O410" s="32">
        <v>0.60924900000000004</v>
      </c>
      <c r="P410" s="32">
        <v>0.84899999999999998</v>
      </c>
      <c r="Q410" s="32">
        <f t="shared" si="6"/>
        <v>0.54297956671983016</v>
      </c>
    </row>
    <row r="411" spans="1:17" x14ac:dyDescent="0.25">
      <c r="A411" s="30">
        <v>2596</v>
      </c>
      <c r="B411" s="30">
        <v>2587</v>
      </c>
      <c r="C411" s="30">
        <v>1210</v>
      </c>
      <c r="D411" s="30">
        <v>1210</v>
      </c>
      <c r="E411" s="30" t="s">
        <v>151</v>
      </c>
      <c r="F411" s="30" t="s">
        <v>169</v>
      </c>
      <c r="G411" s="31">
        <v>13.3279</v>
      </c>
      <c r="H411" s="30" t="s">
        <v>170</v>
      </c>
      <c r="I411" s="30" t="s">
        <v>171</v>
      </c>
      <c r="J411" s="30">
        <v>19</v>
      </c>
      <c r="K411" s="30">
        <v>10</v>
      </c>
      <c r="L411" s="30" t="s">
        <v>172</v>
      </c>
      <c r="M411" s="30" t="s">
        <v>195</v>
      </c>
      <c r="N411" s="30" t="s">
        <v>196</v>
      </c>
      <c r="O411" s="32">
        <v>0.60924900000000004</v>
      </c>
      <c r="P411" s="32">
        <v>0.84899999999999998</v>
      </c>
      <c r="Q411" s="32">
        <f t="shared" si="6"/>
        <v>1.2261214718121003</v>
      </c>
    </row>
    <row r="412" spans="1:17" x14ac:dyDescent="0.25">
      <c r="A412" s="30">
        <v>2597</v>
      </c>
      <c r="B412" s="30">
        <v>2588</v>
      </c>
      <c r="C412" s="30">
        <v>1210</v>
      </c>
      <c r="D412" s="30">
        <v>1210</v>
      </c>
      <c r="E412" s="30" t="s">
        <v>151</v>
      </c>
      <c r="F412" s="30" t="s">
        <v>169</v>
      </c>
      <c r="G412" s="31">
        <v>37.158299999999997</v>
      </c>
      <c r="H412" s="30" t="s">
        <v>170</v>
      </c>
      <c r="I412" s="30" t="s">
        <v>171</v>
      </c>
      <c r="J412" s="30">
        <v>19</v>
      </c>
      <c r="K412" s="30">
        <v>10</v>
      </c>
      <c r="L412" s="30" t="s">
        <v>172</v>
      </c>
      <c r="M412" s="30" t="s">
        <v>195</v>
      </c>
      <c r="N412" s="30" t="s">
        <v>196</v>
      </c>
      <c r="O412" s="32">
        <v>0.60924900000000004</v>
      </c>
      <c r="P412" s="32">
        <v>0.84899999999999998</v>
      </c>
      <c r="Q412" s="32">
        <f t="shared" si="6"/>
        <v>3.4184372246217003</v>
      </c>
    </row>
    <row r="413" spans="1:17" x14ac:dyDescent="0.25">
      <c r="A413" s="30">
        <v>2598</v>
      </c>
      <c r="B413" s="30">
        <v>2589</v>
      </c>
      <c r="C413" s="30">
        <v>1210</v>
      </c>
      <c r="D413" s="30">
        <v>1210</v>
      </c>
      <c r="E413" s="30" t="s">
        <v>151</v>
      </c>
      <c r="F413" s="30" t="s">
        <v>169</v>
      </c>
      <c r="G413" s="31">
        <v>3.9863900000000001</v>
      </c>
      <c r="H413" s="30" t="s">
        <v>170</v>
      </c>
      <c r="I413" s="30" t="s">
        <v>171</v>
      </c>
      <c r="J413" s="30">
        <v>19</v>
      </c>
      <c r="K413" s="30">
        <v>10</v>
      </c>
      <c r="L413" s="30" t="s">
        <v>172</v>
      </c>
      <c r="M413" s="30" t="s">
        <v>195</v>
      </c>
      <c r="N413" s="30" t="s">
        <v>196</v>
      </c>
      <c r="O413" s="32">
        <v>0.60924900000000004</v>
      </c>
      <c r="P413" s="32">
        <v>0.84899999999999998</v>
      </c>
      <c r="Q413" s="32">
        <f t="shared" si="6"/>
        <v>0.36673432228761005</v>
      </c>
    </row>
    <row r="414" spans="1:17" x14ac:dyDescent="0.25">
      <c r="A414" s="30">
        <v>2599</v>
      </c>
      <c r="B414" s="30">
        <v>2590</v>
      </c>
      <c r="C414" s="30">
        <v>1210</v>
      </c>
      <c r="D414" s="30">
        <v>1210</v>
      </c>
      <c r="E414" s="30" t="s">
        <v>151</v>
      </c>
      <c r="F414" s="30" t="s">
        <v>169</v>
      </c>
      <c r="G414" s="31">
        <v>1.36974</v>
      </c>
      <c r="H414" s="30" t="s">
        <v>170</v>
      </c>
      <c r="I414" s="30" t="s">
        <v>171</v>
      </c>
      <c r="J414" s="30">
        <v>19</v>
      </c>
      <c r="K414" s="30">
        <v>10</v>
      </c>
      <c r="L414" s="30" t="s">
        <v>172</v>
      </c>
      <c r="M414" s="30" t="s">
        <v>195</v>
      </c>
      <c r="N414" s="30" t="s">
        <v>196</v>
      </c>
      <c r="O414" s="32">
        <v>0.60924900000000004</v>
      </c>
      <c r="P414" s="32">
        <v>0.84899999999999998</v>
      </c>
      <c r="Q414" s="32">
        <f t="shared" si="6"/>
        <v>0.12601142151426001</v>
      </c>
    </row>
    <row r="415" spans="1:17" x14ac:dyDescent="0.25">
      <c r="A415" s="30">
        <v>2600</v>
      </c>
      <c r="B415" s="30">
        <v>2591</v>
      </c>
      <c r="C415" s="30">
        <v>1210</v>
      </c>
      <c r="D415" s="30">
        <v>1210</v>
      </c>
      <c r="E415" s="30" t="s">
        <v>151</v>
      </c>
      <c r="F415" s="30" t="s">
        <v>169</v>
      </c>
      <c r="G415" s="31">
        <v>95.302999999999997</v>
      </c>
      <c r="H415" s="30" t="s">
        <v>170</v>
      </c>
      <c r="I415" s="30" t="s">
        <v>171</v>
      </c>
      <c r="J415" s="30">
        <v>19</v>
      </c>
      <c r="K415" s="30">
        <v>10</v>
      </c>
      <c r="L415" s="30" t="s">
        <v>172</v>
      </c>
      <c r="M415" s="30" t="s">
        <v>195</v>
      </c>
      <c r="N415" s="30" t="s">
        <v>196</v>
      </c>
      <c r="O415" s="32">
        <v>0.60924900000000004</v>
      </c>
      <c r="P415" s="32">
        <v>0.84899999999999998</v>
      </c>
      <c r="Q415" s="32">
        <f t="shared" si="6"/>
        <v>8.767551874497002</v>
      </c>
    </row>
    <row r="416" spans="1:17" x14ac:dyDescent="0.25">
      <c r="A416" s="30">
        <v>2601</v>
      </c>
      <c r="B416" s="30">
        <v>2592</v>
      </c>
      <c r="C416" s="30">
        <v>1210</v>
      </c>
      <c r="D416" s="30">
        <v>1210</v>
      </c>
      <c r="E416" s="30" t="s">
        <v>151</v>
      </c>
      <c r="F416" s="30" t="s">
        <v>169</v>
      </c>
      <c r="G416" s="31">
        <v>10.011100000000001</v>
      </c>
      <c r="H416" s="30" t="s">
        <v>170</v>
      </c>
      <c r="I416" s="30" t="s">
        <v>171</v>
      </c>
      <c r="J416" s="30">
        <v>19</v>
      </c>
      <c r="K416" s="30">
        <v>10</v>
      </c>
      <c r="L416" s="30" t="s">
        <v>172</v>
      </c>
      <c r="M416" s="30" t="s">
        <v>195</v>
      </c>
      <c r="N416" s="30" t="s">
        <v>196</v>
      </c>
      <c r="O416" s="32">
        <v>0.60924900000000004</v>
      </c>
      <c r="P416" s="32">
        <v>0.84899999999999998</v>
      </c>
      <c r="Q416" s="32">
        <f t="shared" si="6"/>
        <v>0.92098715224890026</v>
      </c>
    </row>
    <row r="417" spans="1:17" x14ac:dyDescent="0.25">
      <c r="A417" s="30">
        <v>2602</v>
      </c>
      <c r="B417" s="30">
        <v>2593</v>
      </c>
      <c r="C417" s="30">
        <v>1210</v>
      </c>
      <c r="D417" s="30">
        <v>1210</v>
      </c>
      <c r="E417" s="30" t="s">
        <v>151</v>
      </c>
      <c r="F417" s="30" t="s">
        <v>169</v>
      </c>
      <c r="G417" s="31">
        <v>9.2327499999999993</v>
      </c>
      <c r="H417" s="30" t="s">
        <v>170</v>
      </c>
      <c r="I417" s="30" t="s">
        <v>171</v>
      </c>
      <c r="J417" s="30">
        <v>19</v>
      </c>
      <c r="K417" s="30">
        <v>10</v>
      </c>
      <c r="L417" s="30" t="s">
        <v>172</v>
      </c>
      <c r="M417" s="30" t="s">
        <v>195</v>
      </c>
      <c r="N417" s="30" t="s">
        <v>196</v>
      </c>
      <c r="O417" s="32">
        <v>0.60924900000000004</v>
      </c>
      <c r="P417" s="32">
        <v>0.84899999999999998</v>
      </c>
      <c r="Q417" s="32">
        <f t="shared" si="6"/>
        <v>0.84938159941725022</v>
      </c>
    </row>
    <row r="418" spans="1:17" x14ac:dyDescent="0.25">
      <c r="A418" s="30">
        <v>2603</v>
      </c>
      <c r="B418" s="30">
        <v>2594</v>
      </c>
      <c r="C418" s="30">
        <v>1210</v>
      </c>
      <c r="D418" s="30">
        <v>1210</v>
      </c>
      <c r="E418" s="30" t="s">
        <v>151</v>
      </c>
      <c r="F418" s="30" t="s">
        <v>169</v>
      </c>
      <c r="G418" s="31">
        <v>7.2647300000000001</v>
      </c>
      <c r="H418" s="30" t="s">
        <v>170</v>
      </c>
      <c r="I418" s="30" t="s">
        <v>171</v>
      </c>
      <c r="J418" s="30">
        <v>19</v>
      </c>
      <c r="K418" s="30">
        <v>10</v>
      </c>
      <c r="L418" s="30" t="s">
        <v>172</v>
      </c>
      <c r="M418" s="30" t="s">
        <v>195</v>
      </c>
      <c r="N418" s="30" t="s">
        <v>196</v>
      </c>
      <c r="O418" s="32">
        <v>0.60924900000000004</v>
      </c>
      <c r="P418" s="32">
        <v>0.84899999999999998</v>
      </c>
      <c r="Q418" s="32">
        <f t="shared" si="6"/>
        <v>0.66833045265327018</v>
      </c>
    </row>
    <row r="419" spans="1:17" x14ac:dyDescent="0.25">
      <c r="A419" s="30">
        <v>2604</v>
      </c>
      <c r="B419" s="30">
        <v>2595</v>
      </c>
      <c r="C419" s="30">
        <v>1210</v>
      </c>
      <c r="D419" s="30">
        <v>1210</v>
      </c>
      <c r="E419" s="30" t="s">
        <v>151</v>
      </c>
      <c r="F419" s="30" t="s">
        <v>169</v>
      </c>
      <c r="G419" s="31">
        <v>4.8907100000000003</v>
      </c>
      <c r="H419" s="30" t="s">
        <v>170</v>
      </c>
      <c r="I419" s="30" t="s">
        <v>171</v>
      </c>
      <c r="J419" s="30">
        <v>19</v>
      </c>
      <c r="K419" s="30">
        <v>10</v>
      </c>
      <c r="L419" s="30" t="s">
        <v>172</v>
      </c>
      <c r="M419" s="30" t="s">
        <v>195</v>
      </c>
      <c r="N419" s="30" t="s">
        <v>196</v>
      </c>
      <c r="O419" s="32">
        <v>0.60924900000000004</v>
      </c>
      <c r="P419" s="32">
        <v>0.84899999999999998</v>
      </c>
      <c r="Q419" s="32">
        <f t="shared" si="6"/>
        <v>0.44992868669529013</v>
      </c>
    </row>
    <row r="420" spans="1:17" x14ac:dyDescent="0.25">
      <c r="A420" s="30">
        <v>2605</v>
      </c>
      <c r="B420" s="30">
        <v>2596</v>
      </c>
      <c r="C420" s="30">
        <v>1210</v>
      </c>
      <c r="D420" s="30">
        <v>1210</v>
      </c>
      <c r="E420" s="30" t="s">
        <v>151</v>
      </c>
      <c r="F420" s="30" t="s">
        <v>169</v>
      </c>
      <c r="G420" s="31">
        <v>10.394</v>
      </c>
      <c r="H420" s="30" t="s">
        <v>170</v>
      </c>
      <c r="I420" s="30" t="s">
        <v>171</v>
      </c>
      <c r="J420" s="30">
        <v>19</v>
      </c>
      <c r="K420" s="30">
        <v>10</v>
      </c>
      <c r="L420" s="30" t="s">
        <v>172</v>
      </c>
      <c r="M420" s="30" t="s">
        <v>195</v>
      </c>
      <c r="N420" s="30" t="s">
        <v>196</v>
      </c>
      <c r="O420" s="32">
        <v>0.60924900000000004</v>
      </c>
      <c r="P420" s="32">
        <v>0.84899999999999998</v>
      </c>
      <c r="Q420" s="32">
        <f t="shared" si="6"/>
        <v>0.9562126500060002</v>
      </c>
    </row>
    <row r="421" spans="1:17" x14ac:dyDescent="0.25">
      <c r="A421" s="30">
        <v>2606</v>
      </c>
      <c r="B421" s="30">
        <v>2597</v>
      </c>
      <c r="C421" s="30">
        <v>1210</v>
      </c>
      <c r="D421" s="30">
        <v>1210</v>
      </c>
      <c r="E421" s="30" t="s">
        <v>151</v>
      </c>
      <c r="F421" s="30" t="s">
        <v>169</v>
      </c>
      <c r="G421" s="31">
        <v>3.8594300000000001</v>
      </c>
      <c r="H421" s="30" t="s">
        <v>170</v>
      </c>
      <c r="I421" s="30" t="s">
        <v>171</v>
      </c>
      <c r="J421" s="30">
        <v>19</v>
      </c>
      <c r="K421" s="30">
        <v>10</v>
      </c>
      <c r="L421" s="30" t="s">
        <v>172</v>
      </c>
      <c r="M421" s="30" t="s">
        <v>195</v>
      </c>
      <c r="N421" s="30" t="s">
        <v>196</v>
      </c>
      <c r="O421" s="32">
        <v>0.60924900000000004</v>
      </c>
      <c r="P421" s="32">
        <v>0.84899999999999998</v>
      </c>
      <c r="Q421" s="32">
        <f t="shared" si="6"/>
        <v>0.35505443407857012</v>
      </c>
    </row>
    <row r="422" spans="1:17" x14ac:dyDescent="0.25">
      <c r="A422" s="30">
        <v>2607</v>
      </c>
      <c r="B422" s="30">
        <v>2598</v>
      </c>
      <c r="C422" s="30">
        <v>1210</v>
      </c>
      <c r="D422" s="30">
        <v>1210</v>
      </c>
      <c r="E422" s="30" t="s">
        <v>151</v>
      </c>
      <c r="F422" s="30" t="s">
        <v>169</v>
      </c>
      <c r="G422" s="31">
        <v>24.487500000000001</v>
      </c>
      <c r="H422" s="30" t="s">
        <v>170</v>
      </c>
      <c r="I422" s="30" t="s">
        <v>171</v>
      </c>
      <c r="J422" s="30">
        <v>19</v>
      </c>
      <c r="K422" s="30">
        <v>10</v>
      </c>
      <c r="L422" s="30" t="s">
        <v>172</v>
      </c>
      <c r="M422" s="30" t="s">
        <v>195</v>
      </c>
      <c r="N422" s="30" t="s">
        <v>196</v>
      </c>
      <c r="O422" s="32">
        <v>0.60924900000000004</v>
      </c>
      <c r="P422" s="32">
        <v>0.84899999999999998</v>
      </c>
      <c r="Q422" s="32">
        <f t="shared" si="6"/>
        <v>2.2527667180125004</v>
      </c>
    </row>
    <row r="423" spans="1:17" x14ac:dyDescent="0.25">
      <c r="A423" s="30">
        <v>2608</v>
      </c>
      <c r="B423" s="30">
        <v>2599</v>
      </c>
      <c r="C423" s="30">
        <v>1210</v>
      </c>
      <c r="D423" s="30">
        <v>1210</v>
      </c>
      <c r="E423" s="30" t="s">
        <v>151</v>
      </c>
      <c r="F423" s="30" t="s">
        <v>169</v>
      </c>
      <c r="G423" s="31">
        <v>47.375300000000003</v>
      </c>
      <c r="H423" s="30" t="s">
        <v>170</v>
      </c>
      <c r="I423" s="30" t="s">
        <v>171</v>
      </c>
      <c r="J423" s="30">
        <v>19</v>
      </c>
      <c r="K423" s="30">
        <v>10</v>
      </c>
      <c r="L423" s="30" t="s">
        <v>172</v>
      </c>
      <c r="M423" s="30" t="s">
        <v>195</v>
      </c>
      <c r="N423" s="30" t="s">
        <v>196</v>
      </c>
      <c r="O423" s="32">
        <v>0.60924900000000004</v>
      </c>
      <c r="P423" s="32">
        <v>0.84899999999999998</v>
      </c>
      <c r="Q423" s="32">
        <f t="shared" si="6"/>
        <v>4.3583664766047017</v>
      </c>
    </row>
    <row r="424" spans="1:17" x14ac:dyDescent="0.25">
      <c r="A424" s="30">
        <v>2609</v>
      </c>
      <c r="B424" s="30">
        <v>2600</v>
      </c>
      <c r="C424" s="30">
        <v>1210</v>
      </c>
      <c r="D424" s="30">
        <v>1210</v>
      </c>
      <c r="E424" s="30" t="s">
        <v>151</v>
      </c>
      <c r="F424" s="30" t="s">
        <v>169</v>
      </c>
      <c r="G424" s="31">
        <v>68.098200000000006</v>
      </c>
      <c r="H424" s="30" t="s">
        <v>170</v>
      </c>
      <c r="I424" s="30" t="s">
        <v>171</v>
      </c>
      <c r="J424" s="30">
        <v>19</v>
      </c>
      <c r="K424" s="30">
        <v>10</v>
      </c>
      <c r="L424" s="30" t="s">
        <v>172</v>
      </c>
      <c r="M424" s="30" t="s">
        <v>195</v>
      </c>
      <c r="N424" s="30" t="s">
        <v>196</v>
      </c>
      <c r="O424" s="32">
        <v>0.60924900000000004</v>
      </c>
      <c r="P424" s="32">
        <v>0.84899999999999998</v>
      </c>
      <c r="Q424" s="32">
        <f t="shared" si="6"/>
        <v>6.264802798021802</v>
      </c>
    </row>
    <row r="425" spans="1:17" x14ac:dyDescent="0.25">
      <c r="A425" s="30">
        <v>2610</v>
      </c>
      <c r="B425" s="30">
        <v>2601</v>
      </c>
      <c r="C425" s="30">
        <v>1210</v>
      </c>
      <c r="D425" s="30">
        <v>1210</v>
      </c>
      <c r="E425" s="30" t="s">
        <v>151</v>
      </c>
      <c r="F425" s="30" t="s">
        <v>169</v>
      </c>
      <c r="G425" s="31">
        <v>5.4797399999999996</v>
      </c>
      <c r="H425" s="30" t="s">
        <v>170</v>
      </c>
      <c r="I425" s="30" t="s">
        <v>171</v>
      </c>
      <c r="J425" s="30">
        <v>19</v>
      </c>
      <c r="K425" s="30">
        <v>10</v>
      </c>
      <c r="L425" s="30" t="s">
        <v>172</v>
      </c>
      <c r="M425" s="30" t="s">
        <v>195</v>
      </c>
      <c r="N425" s="30" t="s">
        <v>196</v>
      </c>
      <c r="O425" s="32">
        <v>0.60924900000000004</v>
      </c>
      <c r="P425" s="32">
        <v>0.84899999999999998</v>
      </c>
      <c r="Q425" s="32">
        <f t="shared" si="6"/>
        <v>0.50411744340426012</v>
      </c>
    </row>
    <row r="426" spans="1:17" x14ac:dyDescent="0.25">
      <c r="A426" s="30">
        <v>2611</v>
      </c>
      <c r="B426" s="30">
        <v>2602</v>
      </c>
      <c r="C426" s="30">
        <v>1210</v>
      </c>
      <c r="D426" s="30">
        <v>1210</v>
      </c>
      <c r="E426" s="30" t="s">
        <v>151</v>
      </c>
      <c r="F426" s="30" t="s">
        <v>169</v>
      </c>
      <c r="G426" s="31">
        <v>14.196400000000001</v>
      </c>
      <c r="H426" s="30" t="s">
        <v>170</v>
      </c>
      <c r="I426" s="30" t="s">
        <v>171</v>
      </c>
      <c r="J426" s="30">
        <v>19</v>
      </c>
      <c r="K426" s="30">
        <v>10</v>
      </c>
      <c r="L426" s="30" t="s">
        <v>172</v>
      </c>
      <c r="M426" s="30" t="s">
        <v>195</v>
      </c>
      <c r="N426" s="30" t="s">
        <v>196</v>
      </c>
      <c r="O426" s="32">
        <v>0.60924900000000004</v>
      </c>
      <c r="P426" s="32">
        <v>0.84899999999999998</v>
      </c>
      <c r="Q426" s="32">
        <f t="shared" si="6"/>
        <v>1.3060205180436002</v>
      </c>
    </row>
    <row r="427" spans="1:17" x14ac:dyDescent="0.25">
      <c r="A427" s="30">
        <v>2612</v>
      </c>
      <c r="B427" s="30">
        <v>2603</v>
      </c>
      <c r="C427" s="30">
        <v>1210</v>
      </c>
      <c r="D427" s="30">
        <v>1210</v>
      </c>
      <c r="E427" s="30" t="s">
        <v>151</v>
      </c>
      <c r="F427" s="30" t="s">
        <v>169</v>
      </c>
      <c r="G427" s="31">
        <v>10.221299999999999</v>
      </c>
      <c r="H427" s="30" t="s">
        <v>170</v>
      </c>
      <c r="I427" s="30" t="s">
        <v>171</v>
      </c>
      <c r="J427" s="30">
        <v>19</v>
      </c>
      <c r="K427" s="30">
        <v>10</v>
      </c>
      <c r="L427" s="30" t="s">
        <v>172</v>
      </c>
      <c r="M427" s="30" t="s">
        <v>195</v>
      </c>
      <c r="N427" s="30" t="s">
        <v>196</v>
      </c>
      <c r="O427" s="32">
        <v>0.60924900000000004</v>
      </c>
      <c r="P427" s="32">
        <v>0.84899999999999998</v>
      </c>
      <c r="Q427" s="32">
        <f t="shared" si="6"/>
        <v>0.94032483735870009</v>
      </c>
    </row>
    <row r="428" spans="1:17" x14ac:dyDescent="0.25">
      <c r="A428" s="30">
        <v>2613</v>
      </c>
      <c r="B428" s="30">
        <v>2604</v>
      </c>
      <c r="C428" s="30">
        <v>1210</v>
      </c>
      <c r="D428" s="30">
        <v>1210</v>
      </c>
      <c r="E428" s="30" t="s">
        <v>151</v>
      </c>
      <c r="F428" s="30" t="s">
        <v>169</v>
      </c>
      <c r="G428" s="31">
        <v>154.43799999999999</v>
      </c>
      <c r="H428" s="30" t="s">
        <v>170</v>
      </c>
      <c r="I428" s="30" t="s">
        <v>171</v>
      </c>
      <c r="J428" s="30">
        <v>19</v>
      </c>
      <c r="K428" s="30">
        <v>10</v>
      </c>
      <c r="L428" s="30" t="s">
        <v>172</v>
      </c>
      <c r="M428" s="30" t="s">
        <v>195</v>
      </c>
      <c r="N428" s="30" t="s">
        <v>196</v>
      </c>
      <c r="O428" s="32">
        <v>0.60924900000000004</v>
      </c>
      <c r="P428" s="32">
        <v>0.84899999999999998</v>
      </c>
      <c r="Q428" s="32">
        <f t="shared" si="6"/>
        <v>14.207770756362001</v>
      </c>
    </row>
    <row r="429" spans="1:17" x14ac:dyDescent="0.25">
      <c r="A429" s="30">
        <v>2614</v>
      </c>
      <c r="B429" s="30">
        <v>2605</v>
      </c>
      <c r="C429" s="30">
        <v>1210</v>
      </c>
      <c r="D429" s="30">
        <v>1210</v>
      </c>
      <c r="E429" s="30" t="s">
        <v>151</v>
      </c>
      <c r="F429" s="30" t="s">
        <v>169</v>
      </c>
      <c r="G429" s="31">
        <v>32.064100000000003</v>
      </c>
      <c r="H429" s="30" t="s">
        <v>170</v>
      </c>
      <c r="I429" s="30" t="s">
        <v>171</v>
      </c>
      <c r="J429" s="30">
        <v>19</v>
      </c>
      <c r="K429" s="30">
        <v>10</v>
      </c>
      <c r="L429" s="30" t="s">
        <v>172</v>
      </c>
      <c r="M429" s="30" t="s">
        <v>195</v>
      </c>
      <c r="N429" s="30" t="s">
        <v>196</v>
      </c>
      <c r="O429" s="32">
        <v>0.60924900000000004</v>
      </c>
      <c r="P429" s="32">
        <v>0.84899999999999998</v>
      </c>
      <c r="Q429" s="32">
        <f t="shared" si="6"/>
        <v>2.9497881499959013</v>
      </c>
    </row>
    <row r="430" spans="1:17" x14ac:dyDescent="0.25">
      <c r="A430" s="30">
        <v>2615</v>
      </c>
      <c r="B430" s="30">
        <v>2606</v>
      </c>
      <c r="C430" s="30">
        <v>1210</v>
      </c>
      <c r="D430" s="30">
        <v>1210</v>
      </c>
      <c r="E430" s="30" t="s">
        <v>151</v>
      </c>
      <c r="F430" s="30" t="s">
        <v>169</v>
      </c>
      <c r="G430" s="31">
        <v>7.7609000000000004</v>
      </c>
      <c r="H430" s="30" t="s">
        <v>170</v>
      </c>
      <c r="I430" s="30" t="s">
        <v>171</v>
      </c>
      <c r="J430" s="30">
        <v>19</v>
      </c>
      <c r="K430" s="30">
        <v>10</v>
      </c>
      <c r="L430" s="30" t="s">
        <v>172</v>
      </c>
      <c r="M430" s="30" t="s">
        <v>195</v>
      </c>
      <c r="N430" s="30" t="s">
        <v>196</v>
      </c>
      <c r="O430" s="32">
        <v>0.60924900000000004</v>
      </c>
      <c r="P430" s="32">
        <v>0.84899999999999998</v>
      </c>
      <c r="Q430" s="32">
        <f t="shared" si="6"/>
        <v>0.71397640517910022</v>
      </c>
    </row>
    <row r="431" spans="1:17" x14ac:dyDescent="0.25">
      <c r="A431" s="30">
        <v>2616</v>
      </c>
      <c r="B431" s="30">
        <v>2607</v>
      </c>
      <c r="C431" s="30">
        <v>1210</v>
      </c>
      <c r="D431" s="30">
        <v>1210</v>
      </c>
      <c r="E431" s="30" t="s">
        <v>151</v>
      </c>
      <c r="F431" s="30" t="s">
        <v>169</v>
      </c>
      <c r="G431" s="31">
        <v>119.404</v>
      </c>
      <c r="H431" s="30" t="s">
        <v>170</v>
      </c>
      <c r="I431" s="30" t="s">
        <v>171</v>
      </c>
      <c r="J431" s="30">
        <v>19</v>
      </c>
      <c r="K431" s="30">
        <v>10</v>
      </c>
      <c r="L431" s="30" t="s">
        <v>172</v>
      </c>
      <c r="M431" s="30" t="s">
        <v>195</v>
      </c>
      <c r="N431" s="30" t="s">
        <v>196</v>
      </c>
      <c r="O431" s="32">
        <v>0.60924900000000004</v>
      </c>
      <c r="P431" s="32">
        <v>0.84899999999999998</v>
      </c>
      <c r="Q431" s="32">
        <f t="shared" si="6"/>
        <v>10.984761906996001</v>
      </c>
    </row>
    <row r="432" spans="1:17" x14ac:dyDescent="0.25">
      <c r="A432" s="30">
        <v>2617</v>
      </c>
      <c r="B432" s="30">
        <v>2608</v>
      </c>
      <c r="C432" s="30">
        <v>1210</v>
      </c>
      <c r="D432" s="30">
        <v>1210</v>
      </c>
      <c r="E432" s="30" t="s">
        <v>151</v>
      </c>
      <c r="F432" s="30" t="s">
        <v>169</v>
      </c>
      <c r="G432" s="31">
        <v>119.97799999999999</v>
      </c>
      <c r="H432" s="30" t="s">
        <v>170</v>
      </c>
      <c r="I432" s="30" t="s">
        <v>171</v>
      </c>
      <c r="J432" s="30">
        <v>19</v>
      </c>
      <c r="K432" s="30">
        <v>10</v>
      </c>
      <c r="L432" s="30" t="s">
        <v>172</v>
      </c>
      <c r="M432" s="30" t="s">
        <v>195</v>
      </c>
      <c r="N432" s="30" t="s">
        <v>196</v>
      </c>
      <c r="O432" s="32">
        <v>0.60924900000000004</v>
      </c>
      <c r="P432" s="32">
        <v>0.84899999999999998</v>
      </c>
      <c r="Q432" s="32">
        <f t="shared" si="6"/>
        <v>11.037567954822002</v>
      </c>
    </row>
    <row r="433" spans="1:17" x14ac:dyDescent="0.25">
      <c r="A433" s="30">
        <v>2618</v>
      </c>
      <c r="B433" s="30">
        <v>2609</v>
      </c>
      <c r="C433" s="30">
        <v>1210</v>
      </c>
      <c r="D433" s="30">
        <v>1210</v>
      </c>
      <c r="E433" s="30" t="s">
        <v>151</v>
      </c>
      <c r="F433" s="30" t="s">
        <v>169</v>
      </c>
      <c r="G433" s="31">
        <v>13.196</v>
      </c>
      <c r="H433" s="30" t="s">
        <v>170</v>
      </c>
      <c r="I433" s="30" t="s">
        <v>171</v>
      </c>
      <c r="J433" s="30">
        <v>19</v>
      </c>
      <c r="K433" s="30">
        <v>10</v>
      </c>
      <c r="L433" s="30" t="s">
        <v>172</v>
      </c>
      <c r="M433" s="30" t="s">
        <v>195</v>
      </c>
      <c r="N433" s="30" t="s">
        <v>196</v>
      </c>
      <c r="O433" s="32">
        <v>0.60924900000000004</v>
      </c>
      <c r="P433" s="32">
        <v>0.84899999999999998</v>
      </c>
      <c r="Q433" s="32">
        <f t="shared" si="6"/>
        <v>1.2139871204040003</v>
      </c>
    </row>
    <row r="434" spans="1:17" x14ac:dyDescent="0.25">
      <c r="A434" s="30">
        <v>2619</v>
      </c>
      <c r="B434" s="30">
        <v>2610</v>
      </c>
      <c r="C434" s="30">
        <v>1210</v>
      </c>
      <c r="D434" s="30">
        <v>1210</v>
      </c>
      <c r="E434" s="30" t="s">
        <v>151</v>
      </c>
      <c r="F434" s="30" t="s">
        <v>169</v>
      </c>
      <c r="G434" s="31">
        <v>3.86639</v>
      </c>
      <c r="H434" s="30" t="s">
        <v>170</v>
      </c>
      <c r="I434" s="30" t="s">
        <v>171</v>
      </c>
      <c r="J434" s="30">
        <v>19</v>
      </c>
      <c r="K434" s="30">
        <v>10</v>
      </c>
      <c r="L434" s="30" t="s">
        <v>172</v>
      </c>
      <c r="M434" s="30" t="s">
        <v>195</v>
      </c>
      <c r="N434" s="30" t="s">
        <v>196</v>
      </c>
      <c r="O434" s="32">
        <v>0.60924900000000004</v>
      </c>
      <c r="P434" s="32">
        <v>0.84899999999999998</v>
      </c>
      <c r="Q434" s="32">
        <f t="shared" si="6"/>
        <v>0.35569473040761007</v>
      </c>
    </row>
    <row r="435" spans="1:17" x14ac:dyDescent="0.25">
      <c r="A435" s="30">
        <v>2620</v>
      </c>
      <c r="B435" s="30">
        <v>2611</v>
      </c>
      <c r="C435" s="30">
        <v>1210</v>
      </c>
      <c r="D435" s="30">
        <v>1210</v>
      </c>
      <c r="E435" s="30" t="s">
        <v>151</v>
      </c>
      <c r="F435" s="30" t="s">
        <v>169</v>
      </c>
      <c r="G435" s="31">
        <v>75.197699999999998</v>
      </c>
      <c r="H435" s="30" t="s">
        <v>170</v>
      </c>
      <c r="I435" s="30" t="s">
        <v>171</v>
      </c>
      <c r="J435" s="30">
        <v>19</v>
      </c>
      <c r="K435" s="30">
        <v>10</v>
      </c>
      <c r="L435" s="30" t="s">
        <v>172</v>
      </c>
      <c r="M435" s="30" t="s">
        <v>195</v>
      </c>
      <c r="N435" s="30" t="s">
        <v>196</v>
      </c>
      <c r="O435" s="32">
        <v>0.60924900000000004</v>
      </c>
      <c r="P435" s="32">
        <v>0.84899999999999998</v>
      </c>
      <c r="Q435" s="32">
        <f t="shared" si="6"/>
        <v>6.9179326526223015</v>
      </c>
    </row>
    <row r="436" spans="1:17" x14ac:dyDescent="0.25">
      <c r="A436" s="30">
        <v>2621</v>
      </c>
      <c r="B436" s="30">
        <v>2612</v>
      </c>
      <c r="C436" s="30">
        <v>1210</v>
      </c>
      <c r="D436" s="30">
        <v>1210</v>
      </c>
      <c r="E436" s="30" t="s">
        <v>151</v>
      </c>
      <c r="F436" s="30" t="s">
        <v>169</v>
      </c>
      <c r="G436" s="31">
        <v>5.3281299999999998</v>
      </c>
      <c r="H436" s="30" t="s">
        <v>170</v>
      </c>
      <c r="I436" s="30" t="s">
        <v>171</v>
      </c>
      <c r="J436" s="30">
        <v>19</v>
      </c>
      <c r="K436" s="30">
        <v>10</v>
      </c>
      <c r="L436" s="30" t="s">
        <v>172</v>
      </c>
      <c r="M436" s="30" t="s">
        <v>195</v>
      </c>
      <c r="N436" s="30" t="s">
        <v>196</v>
      </c>
      <c r="O436" s="32">
        <v>0.60924900000000004</v>
      </c>
      <c r="P436" s="32">
        <v>0.84899999999999998</v>
      </c>
      <c r="Q436" s="32">
        <f t="shared" si="6"/>
        <v>0.4901698390298701</v>
      </c>
    </row>
    <row r="437" spans="1:17" x14ac:dyDescent="0.25">
      <c r="A437" s="30">
        <v>2622</v>
      </c>
      <c r="B437" s="30">
        <v>2613</v>
      </c>
      <c r="C437" s="30">
        <v>1210</v>
      </c>
      <c r="D437" s="30">
        <v>1210</v>
      </c>
      <c r="E437" s="30" t="s">
        <v>151</v>
      </c>
      <c r="F437" s="30" t="s">
        <v>169</v>
      </c>
      <c r="G437" s="31">
        <v>8.9386200000000001E-5</v>
      </c>
      <c r="H437" s="30" t="s">
        <v>170</v>
      </c>
      <c r="I437" s="30" t="s">
        <v>171</v>
      </c>
      <c r="J437" s="30">
        <v>19</v>
      </c>
      <c r="K437" s="30">
        <v>10</v>
      </c>
      <c r="L437" s="30" t="s">
        <v>172</v>
      </c>
      <c r="M437" s="30" t="s">
        <v>195</v>
      </c>
      <c r="N437" s="30" t="s">
        <v>196</v>
      </c>
      <c r="O437" s="32">
        <v>0.60924900000000004</v>
      </c>
      <c r="P437" s="32">
        <v>0.84899999999999998</v>
      </c>
      <c r="Q437" s="32">
        <f t="shared" si="6"/>
        <v>8.223226397533803E-6</v>
      </c>
    </row>
    <row r="438" spans="1:17" x14ac:dyDescent="0.25">
      <c r="A438" s="30">
        <v>2623</v>
      </c>
      <c r="B438" s="30">
        <v>2614</v>
      </c>
      <c r="C438" s="30">
        <v>1210</v>
      </c>
      <c r="D438" s="30">
        <v>1210</v>
      </c>
      <c r="E438" s="30" t="s">
        <v>151</v>
      </c>
      <c r="F438" s="30" t="s">
        <v>169</v>
      </c>
      <c r="G438" s="31">
        <v>109.879</v>
      </c>
      <c r="H438" s="30" t="s">
        <v>170</v>
      </c>
      <c r="I438" s="30" t="s">
        <v>171</v>
      </c>
      <c r="J438" s="30">
        <v>19</v>
      </c>
      <c r="K438" s="30">
        <v>10</v>
      </c>
      <c r="L438" s="30" t="s">
        <v>172</v>
      </c>
      <c r="M438" s="30" t="s">
        <v>195</v>
      </c>
      <c r="N438" s="30" t="s">
        <v>196</v>
      </c>
      <c r="O438" s="32">
        <v>0.60924900000000004</v>
      </c>
      <c r="P438" s="32">
        <v>0.84899999999999998</v>
      </c>
      <c r="Q438" s="32">
        <f t="shared" si="6"/>
        <v>10.108494301521002</v>
      </c>
    </row>
    <row r="439" spans="1:17" x14ac:dyDescent="0.25">
      <c r="A439" s="30">
        <v>2624</v>
      </c>
      <c r="B439" s="30">
        <v>2615</v>
      </c>
      <c r="C439" s="30">
        <v>1210</v>
      </c>
      <c r="D439" s="30">
        <v>1210</v>
      </c>
      <c r="E439" s="30" t="s">
        <v>151</v>
      </c>
      <c r="F439" s="30" t="s">
        <v>169</v>
      </c>
      <c r="G439" s="31">
        <v>24.7134</v>
      </c>
      <c r="H439" s="30" t="s">
        <v>170</v>
      </c>
      <c r="I439" s="30" t="s">
        <v>171</v>
      </c>
      <c r="J439" s="30">
        <v>19</v>
      </c>
      <c r="K439" s="30">
        <v>10</v>
      </c>
      <c r="L439" s="30" t="s">
        <v>172</v>
      </c>
      <c r="M439" s="30" t="s">
        <v>195</v>
      </c>
      <c r="N439" s="30" t="s">
        <v>196</v>
      </c>
      <c r="O439" s="32">
        <v>0.60924900000000004</v>
      </c>
      <c r="P439" s="32">
        <v>0.84899999999999998</v>
      </c>
      <c r="Q439" s="32">
        <f t="shared" si="6"/>
        <v>2.2735487497266007</v>
      </c>
    </row>
    <row r="440" spans="1:17" x14ac:dyDescent="0.25">
      <c r="A440" s="30">
        <v>2625</v>
      </c>
      <c r="B440" s="30">
        <v>2616</v>
      </c>
      <c r="C440" s="30">
        <v>1210</v>
      </c>
      <c r="D440" s="30">
        <v>1210</v>
      </c>
      <c r="E440" s="30" t="s">
        <v>151</v>
      </c>
      <c r="F440" s="30" t="s">
        <v>169</v>
      </c>
      <c r="G440" s="31">
        <v>6.2833600000000001</v>
      </c>
      <c r="H440" s="30" t="s">
        <v>170</v>
      </c>
      <c r="I440" s="30" t="s">
        <v>171</v>
      </c>
      <c r="J440" s="30">
        <v>19</v>
      </c>
      <c r="K440" s="30">
        <v>10</v>
      </c>
      <c r="L440" s="30" t="s">
        <v>172</v>
      </c>
      <c r="M440" s="30" t="s">
        <v>195</v>
      </c>
      <c r="N440" s="30" t="s">
        <v>196</v>
      </c>
      <c r="O440" s="32">
        <v>0.60924900000000004</v>
      </c>
      <c r="P440" s="32">
        <v>0.84899999999999998</v>
      </c>
      <c r="Q440" s="32">
        <f t="shared" si="6"/>
        <v>0.57804775029264011</v>
      </c>
    </row>
    <row r="441" spans="1:17" x14ac:dyDescent="0.25">
      <c r="A441" s="30">
        <v>2626</v>
      </c>
      <c r="B441" s="30">
        <v>2617</v>
      </c>
      <c r="C441" s="30">
        <v>1210</v>
      </c>
      <c r="D441" s="30">
        <v>1210</v>
      </c>
      <c r="E441" s="30" t="s">
        <v>151</v>
      </c>
      <c r="F441" s="30" t="s">
        <v>169</v>
      </c>
      <c r="G441" s="31">
        <v>92.764200000000002</v>
      </c>
      <c r="H441" s="30" t="s">
        <v>170</v>
      </c>
      <c r="I441" s="30" t="s">
        <v>171</v>
      </c>
      <c r="J441" s="30">
        <v>19</v>
      </c>
      <c r="K441" s="30">
        <v>10</v>
      </c>
      <c r="L441" s="30" t="s">
        <v>172</v>
      </c>
      <c r="M441" s="30" t="s">
        <v>195</v>
      </c>
      <c r="N441" s="30" t="s">
        <v>196</v>
      </c>
      <c r="O441" s="32">
        <v>0.60924900000000004</v>
      </c>
      <c r="P441" s="32">
        <v>0.84899999999999998</v>
      </c>
      <c r="Q441" s="32">
        <f t="shared" si="6"/>
        <v>8.5339909089558024</v>
      </c>
    </row>
    <row r="442" spans="1:17" x14ac:dyDescent="0.25">
      <c r="A442" s="30">
        <v>2627</v>
      </c>
      <c r="B442" s="30">
        <v>2618</v>
      </c>
      <c r="C442" s="30">
        <v>1210</v>
      </c>
      <c r="D442" s="30">
        <v>1210</v>
      </c>
      <c r="E442" s="30" t="s">
        <v>151</v>
      </c>
      <c r="F442" s="30" t="s">
        <v>169</v>
      </c>
      <c r="G442" s="31">
        <v>8.6389899999999997</v>
      </c>
      <c r="H442" s="30" t="s">
        <v>170</v>
      </c>
      <c r="I442" s="30" t="s">
        <v>171</v>
      </c>
      <c r="J442" s="30">
        <v>19</v>
      </c>
      <c r="K442" s="30">
        <v>10</v>
      </c>
      <c r="L442" s="30" t="s">
        <v>172</v>
      </c>
      <c r="M442" s="30" t="s">
        <v>195</v>
      </c>
      <c r="N442" s="30" t="s">
        <v>196</v>
      </c>
      <c r="O442" s="32">
        <v>0.60924900000000004</v>
      </c>
      <c r="P442" s="32">
        <v>0.84899999999999998</v>
      </c>
      <c r="Q442" s="32">
        <f t="shared" si="6"/>
        <v>0.79475769879501013</v>
      </c>
    </row>
    <row r="443" spans="1:17" x14ac:dyDescent="0.25">
      <c r="A443" s="30">
        <v>2628</v>
      </c>
      <c r="B443" s="30">
        <v>2619</v>
      </c>
      <c r="C443" s="30">
        <v>1210</v>
      </c>
      <c r="D443" s="30">
        <v>1210</v>
      </c>
      <c r="E443" s="30" t="s">
        <v>151</v>
      </c>
      <c r="F443" s="30" t="s">
        <v>169</v>
      </c>
      <c r="G443" s="31">
        <v>16.014299999999999</v>
      </c>
      <c r="H443" s="30" t="s">
        <v>170</v>
      </c>
      <c r="I443" s="30" t="s">
        <v>171</v>
      </c>
      <c r="J443" s="30">
        <v>19</v>
      </c>
      <c r="K443" s="30">
        <v>10</v>
      </c>
      <c r="L443" s="30" t="s">
        <v>172</v>
      </c>
      <c r="M443" s="30" t="s">
        <v>195</v>
      </c>
      <c r="N443" s="30" t="s">
        <v>196</v>
      </c>
      <c r="O443" s="32">
        <v>0.60924900000000004</v>
      </c>
      <c r="P443" s="32">
        <v>0.84899999999999998</v>
      </c>
      <c r="Q443" s="32">
        <f t="shared" si="6"/>
        <v>1.4732611353657001</v>
      </c>
    </row>
    <row r="444" spans="1:17" x14ac:dyDescent="0.25">
      <c r="A444" s="30">
        <v>2629</v>
      </c>
      <c r="B444" s="30">
        <v>2620</v>
      </c>
      <c r="C444" s="30">
        <v>1210</v>
      </c>
      <c r="D444" s="30">
        <v>1210</v>
      </c>
      <c r="E444" s="30" t="s">
        <v>151</v>
      </c>
      <c r="F444" s="30" t="s">
        <v>169</v>
      </c>
      <c r="G444" s="31">
        <v>154.072</v>
      </c>
      <c r="H444" s="30" t="s">
        <v>170</v>
      </c>
      <c r="I444" s="30" t="s">
        <v>171</v>
      </c>
      <c r="J444" s="30">
        <v>19</v>
      </c>
      <c r="K444" s="30">
        <v>10</v>
      </c>
      <c r="L444" s="30" t="s">
        <v>172</v>
      </c>
      <c r="M444" s="30" t="s">
        <v>195</v>
      </c>
      <c r="N444" s="30" t="s">
        <v>196</v>
      </c>
      <c r="O444" s="32">
        <v>0.60924900000000004</v>
      </c>
      <c r="P444" s="32">
        <v>0.84899999999999998</v>
      </c>
      <c r="Q444" s="32">
        <f t="shared" si="6"/>
        <v>14.174100001128004</v>
      </c>
    </row>
    <row r="445" spans="1:17" x14ac:dyDescent="0.25">
      <c r="A445" s="30">
        <v>2630</v>
      </c>
      <c r="B445" s="30">
        <v>2621</v>
      </c>
      <c r="C445" s="30">
        <v>1210</v>
      </c>
      <c r="D445" s="30">
        <v>1210</v>
      </c>
      <c r="E445" s="30" t="s">
        <v>151</v>
      </c>
      <c r="F445" s="30" t="s">
        <v>169</v>
      </c>
      <c r="G445" s="31">
        <v>24.136500000000002</v>
      </c>
      <c r="H445" s="30" t="s">
        <v>170</v>
      </c>
      <c r="I445" s="30" t="s">
        <v>171</v>
      </c>
      <c r="J445" s="30">
        <v>19</v>
      </c>
      <c r="K445" s="30">
        <v>10</v>
      </c>
      <c r="L445" s="30" t="s">
        <v>172</v>
      </c>
      <c r="M445" s="30" t="s">
        <v>195</v>
      </c>
      <c r="N445" s="30" t="s">
        <v>196</v>
      </c>
      <c r="O445" s="32">
        <v>0.60924900000000004</v>
      </c>
      <c r="P445" s="32">
        <v>0.84899999999999998</v>
      </c>
      <c r="Q445" s="32">
        <f t="shared" si="6"/>
        <v>2.2204759117635007</v>
      </c>
    </row>
    <row r="446" spans="1:17" x14ac:dyDescent="0.25">
      <c r="A446" s="30">
        <v>2631</v>
      </c>
      <c r="B446" s="30">
        <v>2622</v>
      </c>
      <c r="C446" s="30">
        <v>1210</v>
      </c>
      <c r="D446" s="30">
        <v>1210</v>
      </c>
      <c r="E446" s="30" t="s">
        <v>151</v>
      </c>
      <c r="F446" s="30" t="s">
        <v>169</v>
      </c>
      <c r="G446" s="31">
        <v>141.54499999999999</v>
      </c>
      <c r="H446" s="30" t="s">
        <v>170</v>
      </c>
      <c r="I446" s="30" t="s">
        <v>171</v>
      </c>
      <c r="J446" s="30">
        <v>19</v>
      </c>
      <c r="K446" s="30">
        <v>10</v>
      </c>
      <c r="L446" s="30" t="s">
        <v>172</v>
      </c>
      <c r="M446" s="30" t="s">
        <v>195</v>
      </c>
      <c r="N446" s="30" t="s">
        <v>196</v>
      </c>
      <c r="O446" s="32">
        <v>0.60924900000000004</v>
      </c>
      <c r="P446" s="32">
        <v>0.84899999999999998</v>
      </c>
      <c r="Q446" s="32">
        <f t="shared" si="6"/>
        <v>13.021658605455002</v>
      </c>
    </row>
    <row r="447" spans="1:17" x14ac:dyDescent="0.25">
      <c r="A447" s="30">
        <v>2632</v>
      </c>
      <c r="B447" s="30">
        <v>2623</v>
      </c>
      <c r="C447" s="30">
        <v>1210</v>
      </c>
      <c r="D447" s="30">
        <v>1210</v>
      </c>
      <c r="E447" s="30" t="s">
        <v>151</v>
      </c>
      <c r="F447" s="30" t="s">
        <v>169</v>
      </c>
      <c r="G447" s="31">
        <v>10.8385</v>
      </c>
      <c r="H447" s="30" t="s">
        <v>170</v>
      </c>
      <c r="I447" s="30" t="s">
        <v>171</v>
      </c>
      <c r="J447" s="30">
        <v>19</v>
      </c>
      <c r="K447" s="30">
        <v>10</v>
      </c>
      <c r="L447" s="30" t="s">
        <v>172</v>
      </c>
      <c r="M447" s="30" t="s">
        <v>195</v>
      </c>
      <c r="N447" s="30" t="s">
        <v>196</v>
      </c>
      <c r="O447" s="32">
        <v>0.60924900000000004</v>
      </c>
      <c r="P447" s="32">
        <v>0.84899999999999998</v>
      </c>
      <c r="Q447" s="32">
        <f t="shared" si="6"/>
        <v>0.99710513826150027</v>
      </c>
    </row>
    <row r="448" spans="1:17" x14ac:dyDescent="0.25">
      <c r="A448" s="30">
        <v>2633</v>
      </c>
      <c r="B448" s="30">
        <v>2624</v>
      </c>
      <c r="C448" s="30">
        <v>1210</v>
      </c>
      <c r="D448" s="30">
        <v>1210</v>
      </c>
      <c r="E448" s="30" t="s">
        <v>151</v>
      </c>
      <c r="F448" s="30" t="s">
        <v>169</v>
      </c>
      <c r="G448" s="31">
        <v>60.149000000000001</v>
      </c>
      <c r="H448" s="30" t="s">
        <v>170</v>
      </c>
      <c r="I448" s="30" t="s">
        <v>171</v>
      </c>
      <c r="J448" s="30">
        <v>19</v>
      </c>
      <c r="K448" s="30">
        <v>10</v>
      </c>
      <c r="L448" s="30" t="s">
        <v>172</v>
      </c>
      <c r="M448" s="30" t="s">
        <v>195</v>
      </c>
      <c r="N448" s="30" t="s">
        <v>196</v>
      </c>
      <c r="O448" s="32">
        <v>0.60924900000000004</v>
      </c>
      <c r="P448" s="32">
        <v>0.84899999999999998</v>
      </c>
      <c r="Q448" s="32">
        <f t="shared" si="6"/>
        <v>5.5335034332510009</v>
      </c>
    </row>
    <row r="449" spans="1:17" x14ac:dyDescent="0.25">
      <c r="A449" s="30">
        <v>2634</v>
      </c>
      <c r="B449" s="30">
        <v>2625</v>
      </c>
      <c r="C449" s="30">
        <v>1210</v>
      </c>
      <c r="D449" s="30">
        <v>1210</v>
      </c>
      <c r="E449" s="30" t="s">
        <v>151</v>
      </c>
      <c r="F449" s="30" t="s">
        <v>169</v>
      </c>
      <c r="G449" s="31">
        <v>304.24099999999999</v>
      </c>
      <c r="H449" s="30" t="s">
        <v>170</v>
      </c>
      <c r="I449" s="30" t="s">
        <v>171</v>
      </c>
      <c r="J449" s="30">
        <v>19</v>
      </c>
      <c r="K449" s="30">
        <v>10</v>
      </c>
      <c r="L449" s="30" t="s">
        <v>172</v>
      </c>
      <c r="M449" s="30" t="s">
        <v>195</v>
      </c>
      <c r="N449" s="30" t="s">
        <v>196</v>
      </c>
      <c r="O449" s="32">
        <v>0.60924900000000004</v>
      </c>
      <c r="P449" s="32">
        <v>0.84899999999999998</v>
      </c>
      <c r="Q449" s="32">
        <f t="shared" si="6"/>
        <v>27.989137276359006</v>
      </c>
    </row>
    <row r="450" spans="1:17" x14ac:dyDescent="0.25">
      <c r="A450" s="30">
        <v>2635</v>
      </c>
      <c r="B450" s="30">
        <v>2626</v>
      </c>
      <c r="C450" s="30">
        <v>1210</v>
      </c>
      <c r="D450" s="30">
        <v>1210</v>
      </c>
      <c r="E450" s="30" t="s">
        <v>151</v>
      </c>
      <c r="F450" s="30" t="s">
        <v>169</v>
      </c>
      <c r="G450" s="31">
        <v>12.832800000000001</v>
      </c>
      <c r="H450" s="30" t="s">
        <v>170</v>
      </c>
      <c r="I450" s="30" t="s">
        <v>171</v>
      </c>
      <c r="J450" s="30">
        <v>19</v>
      </c>
      <c r="K450" s="30">
        <v>10</v>
      </c>
      <c r="L450" s="30" t="s">
        <v>172</v>
      </c>
      <c r="M450" s="30" t="s">
        <v>195</v>
      </c>
      <c r="N450" s="30" t="s">
        <v>196</v>
      </c>
      <c r="O450" s="32">
        <v>0.60924900000000004</v>
      </c>
      <c r="P450" s="32">
        <v>0.84899999999999998</v>
      </c>
      <c r="Q450" s="32">
        <f t="shared" ref="Q450:Q513" si="7">G450*O450*(1-P450)</f>
        <v>1.1805739556472004</v>
      </c>
    </row>
    <row r="451" spans="1:17" x14ac:dyDescent="0.25">
      <c r="A451" s="30">
        <v>2636</v>
      </c>
      <c r="B451" s="30">
        <v>2627</v>
      </c>
      <c r="C451" s="30">
        <v>1210</v>
      </c>
      <c r="D451" s="30">
        <v>1210</v>
      </c>
      <c r="E451" s="30" t="s">
        <v>151</v>
      </c>
      <c r="F451" s="30" t="s">
        <v>169</v>
      </c>
      <c r="G451" s="31">
        <v>45.747100000000003</v>
      </c>
      <c r="H451" s="30" t="s">
        <v>170</v>
      </c>
      <c r="I451" s="30" t="s">
        <v>171</v>
      </c>
      <c r="J451" s="30">
        <v>19</v>
      </c>
      <c r="K451" s="30">
        <v>10</v>
      </c>
      <c r="L451" s="30" t="s">
        <v>172</v>
      </c>
      <c r="M451" s="30" t="s">
        <v>195</v>
      </c>
      <c r="N451" s="30" t="s">
        <v>196</v>
      </c>
      <c r="O451" s="32">
        <v>0.60924900000000004</v>
      </c>
      <c r="P451" s="32">
        <v>0.84899999999999998</v>
      </c>
      <c r="Q451" s="32">
        <f t="shared" si="7"/>
        <v>4.208577614112901</v>
      </c>
    </row>
    <row r="452" spans="1:17" x14ac:dyDescent="0.25">
      <c r="A452" s="30">
        <v>2637</v>
      </c>
      <c r="B452" s="30">
        <v>2628</v>
      </c>
      <c r="C452" s="30">
        <v>1210</v>
      </c>
      <c r="D452" s="30">
        <v>1210</v>
      </c>
      <c r="E452" s="30" t="s">
        <v>151</v>
      </c>
      <c r="F452" s="30" t="s">
        <v>169</v>
      </c>
      <c r="G452" s="31">
        <v>69.507999999999996</v>
      </c>
      <c r="H452" s="30" t="s">
        <v>170</v>
      </c>
      <c r="I452" s="30" t="s">
        <v>171</v>
      </c>
      <c r="J452" s="30">
        <v>19</v>
      </c>
      <c r="K452" s="30">
        <v>10</v>
      </c>
      <c r="L452" s="30" t="s">
        <v>172</v>
      </c>
      <c r="M452" s="30" t="s">
        <v>195</v>
      </c>
      <c r="N452" s="30" t="s">
        <v>196</v>
      </c>
      <c r="O452" s="32">
        <v>0.60924900000000004</v>
      </c>
      <c r="P452" s="32">
        <v>0.84899999999999998</v>
      </c>
      <c r="Q452" s="32">
        <f t="shared" si="7"/>
        <v>6.394499603292001</v>
      </c>
    </row>
    <row r="453" spans="1:17" x14ac:dyDescent="0.25">
      <c r="A453" s="30">
        <v>2638</v>
      </c>
      <c r="B453" s="30">
        <v>2629</v>
      </c>
      <c r="C453" s="30">
        <v>1210</v>
      </c>
      <c r="D453" s="30">
        <v>1210</v>
      </c>
      <c r="E453" s="30" t="s">
        <v>151</v>
      </c>
      <c r="F453" s="30" t="s">
        <v>169</v>
      </c>
      <c r="G453" s="31">
        <v>139.96600000000001</v>
      </c>
      <c r="H453" s="30" t="s">
        <v>170</v>
      </c>
      <c r="I453" s="30" t="s">
        <v>171</v>
      </c>
      <c r="J453" s="30">
        <v>19</v>
      </c>
      <c r="K453" s="30">
        <v>10</v>
      </c>
      <c r="L453" s="30" t="s">
        <v>172</v>
      </c>
      <c r="M453" s="30" t="s">
        <v>195</v>
      </c>
      <c r="N453" s="30" t="s">
        <v>196</v>
      </c>
      <c r="O453" s="32">
        <v>0.60924900000000004</v>
      </c>
      <c r="P453" s="32">
        <v>0.84899999999999998</v>
      </c>
      <c r="Q453" s="32">
        <f t="shared" si="7"/>
        <v>12.876395975634004</v>
      </c>
    </row>
    <row r="454" spans="1:17" x14ac:dyDescent="0.25">
      <c r="A454" s="30">
        <v>2639</v>
      </c>
      <c r="B454" s="30">
        <v>2630</v>
      </c>
      <c r="C454" s="30">
        <v>1210</v>
      </c>
      <c r="D454" s="30">
        <v>1210</v>
      </c>
      <c r="E454" s="30" t="s">
        <v>151</v>
      </c>
      <c r="F454" s="30" t="s">
        <v>169</v>
      </c>
      <c r="G454" s="31">
        <v>65.287000000000006</v>
      </c>
      <c r="H454" s="30" t="s">
        <v>170</v>
      </c>
      <c r="I454" s="30" t="s">
        <v>171</v>
      </c>
      <c r="J454" s="30">
        <v>19</v>
      </c>
      <c r="K454" s="30">
        <v>10</v>
      </c>
      <c r="L454" s="30" t="s">
        <v>172</v>
      </c>
      <c r="M454" s="30" t="s">
        <v>195</v>
      </c>
      <c r="N454" s="30" t="s">
        <v>196</v>
      </c>
      <c r="O454" s="32">
        <v>0.60924900000000004</v>
      </c>
      <c r="P454" s="32">
        <v>0.84899999999999998</v>
      </c>
      <c r="Q454" s="32">
        <f t="shared" si="7"/>
        <v>6.0061819589130012</v>
      </c>
    </row>
    <row r="455" spans="1:17" x14ac:dyDescent="0.25">
      <c r="A455" s="30">
        <v>2640</v>
      </c>
      <c r="B455" s="30">
        <v>2631</v>
      </c>
      <c r="C455" s="30">
        <v>1210</v>
      </c>
      <c r="D455" s="30">
        <v>1210</v>
      </c>
      <c r="E455" s="30" t="s">
        <v>151</v>
      </c>
      <c r="F455" s="30" t="s">
        <v>169</v>
      </c>
      <c r="G455" s="31">
        <v>1.1472500000000001</v>
      </c>
      <c r="H455" s="30" t="s">
        <v>170</v>
      </c>
      <c r="I455" s="30" t="s">
        <v>171</v>
      </c>
      <c r="J455" s="30">
        <v>19</v>
      </c>
      <c r="K455" s="30">
        <v>10</v>
      </c>
      <c r="L455" s="30" t="s">
        <v>172</v>
      </c>
      <c r="M455" s="30" t="s">
        <v>195</v>
      </c>
      <c r="N455" s="30" t="s">
        <v>196</v>
      </c>
      <c r="O455" s="32">
        <v>0.60924900000000004</v>
      </c>
      <c r="P455" s="32">
        <v>0.84899999999999998</v>
      </c>
      <c r="Q455" s="32">
        <f t="shared" si="7"/>
        <v>0.10554309820275004</v>
      </c>
    </row>
    <row r="456" spans="1:17" x14ac:dyDescent="0.25">
      <c r="A456" s="30">
        <v>2641</v>
      </c>
      <c r="B456" s="30">
        <v>2632</v>
      </c>
      <c r="C456" s="30">
        <v>1210</v>
      </c>
      <c r="D456" s="30">
        <v>1210</v>
      </c>
      <c r="E456" s="30" t="s">
        <v>151</v>
      </c>
      <c r="F456" s="30" t="s">
        <v>169</v>
      </c>
      <c r="G456" s="31">
        <v>28.8962</v>
      </c>
      <c r="H456" s="30" t="s">
        <v>170</v>
      </c>
      <c r="I456" s="30" t="s">
        <v>171</v>
      </c>
      <c r="J456" s="30">
        <v>19</v>
      </c>
      <c r="K456" s="30">
        <v>10</v>
      </c>
      <c r="L456" s="30" t="s">
        <v>172</v>
      </c>
      <c r="M456" s="30" t="s">
        <v>195</v>
      </c>
      <c r="N456" s="30" t="s">
        <v>196</v>
      </c>
      <c r="O456" s="32">
        <v>0.60924900000000004</v>
      </c>
      <c r="P456" s="32">
        <v>0.84899999999999998</v>
      </c>
      <c r="Q456" s="32">
        <f t="shared" si="7"/>
        <v>2.6583521240238008</v>
      </c>
    </row>
    <row r="457" spans="1:17" x14ac:dyDescent="0.25">
      <c r="A457" s="30">
        <v>2642</v>
      </c>
      <c r="B457" s="30">
        <v>2633</v>
      </c>
      <c r="C457" s="30">
        <v>1210</v>
      </c>
      <c r="D457" s="30">
        <v>1210</v>
      </c>
      <c r="E457" s="30" t="s">
        <v>151</v>
      </c>
      <c r="F457" s="30" t="s">
        <v>169</v>
      </c>
      <c r="G457" s="31">
        <v>15.307600000000001</v>
      </c>
      <c r="H457" s="30" t="s">
        <v>170</v>
      </c>
      <c r="I457" s="30" t="s">
        <v>171</v>
      </c>
      <c r="J457" s="30">
        <v>19</v>
      </c>
      <c r="K457" s="30">
        <v>10</v>
      </c>
      <c r="L457" s="30" t="s">
        <v>172</v>
      </c>
      <c r="M457" s="30" t="s">
        <v>195</v>
      </c>
      <c r="N457" s="30" t="s">
        <v>196</v>
      </c>
      <c r="O457" s="32">
        <v>0.60924900000000004</v>
      </c>
      <c r="P457" s="32">
        <v>0.84899999999999998</v>
      </c>
      <c r="Q457" s="32">
        <f t="shared" si="7"/>
        <v>1.4082471388524005</v>
      </c>
    </row>
    <row r="458" spans="1:17" x14ac:dyDescent="0.25">
      <c r="A458" s="30">
        <v>2643</v>
      </c>
      <c r="B458" s="30">
        <v>2634</v>
      </c>
      <c r="C458" s="30">
        <v>1210</v>
      </c>
      <c r="D458" s="30">
        <v>1210</v>
      </c>
      <c r="E458" s="30" t="s">
        <v>151</v>
      </c>
      <c r="F458" s="30" t="s">
        <v>169</v>
      </c>
      <c r="G458" s="31">
        <v>36.656500000000001</v>
      </c>
      <c r="H458" s="30" t="s">
        <v>170</v>
      </c>
      <c r="I458" s="30" t="s">
        <v>171</v>
      </c>
      <c r="J458" s="30">
        <v>19</v>
      </c>
      <c r="K458" s="30">
        <v>10</v>
      </c>
      <c r="L458" s="30" t="s">
        <v>172</v>
      </c>
      <c r="M458" s="30" t="s">
        <v>195</v>
      </c>
      <c r="N458" s="30" t="s">
        <v>196</v>
      </c>
      <c r="O458" s="32">
        <v>0.60924900000000004</v>
      </c>
      <c r="P458" s="32">
        <v>0.84899999999999998</v>
      </c>
      <c r="Q458" s="32">
        <f t="shared" si="7"/>
        <v>3.3722733312435009</v>
      </c>
    </row>
    <row r="459" spans="1:17" x14ac:dyDescent="0.25">
      <c r="A459" s="30">
        <v>2644</v>
      </c>
      <c r="B459" s="30">
        <v>2635</v>
      </c>
      <c r="C459" s="30">
        <v>1210</v>
      </c>
      <c r="D459" s="30">
        <v>1210</v>
      </c>
      <c r="E459" s="30" t="s">
        <v>151</v>
      </c>
      <c r="F459" s="30" t="s">
        <v>169</v>
      </c>
      <c r="G459" s="31">
        <v>15.3969</v>
      </c>
      <c r="H459" s="30" t="s">
        <v>170</v>
      </c>
      <c r="I459" s="30" t="s">
        <v>171</v>
      </c>
      <c r="J459" s="30">
        <v>19</v>
      </c>
      <c r="K459" s="30">
        <v>10</v>
      </c>
      <c r="L459" s="30" t="s">
        <v>172</v>
      </c>
      <c r="M459" s="30" t="s">
        <v>195</v>
      </c>
      <c r="N459" s="30" t="s">
        <v>196</v>
      </c>
      <c r="O459" s="32">
        <v>0.60924900000000004</v>
      </c>
      <c r="P459" s="32">
        <v>0.84899999999999998</v>
      </c>
      <c r="Q459" s="32">
        <f t="shared" si="7"/>
        <v>1.4164624351431003</v>
      </c>
    </row>
    <row r="460" spans="1:17" x14ac:dyDescent="0.25">
      <c r="A460" s="30">
        <v>2645</v>
      </c>
      <c r="B460" s="30">
        <v>2636</v>
      </c>
      <c r="C460" s="30">
        <v>1210</v>
      </c>
      <c r="D460" s="30">
        <v>1210</v>
      </c>
      <c r="E460" s="30" t="s">
        <v>151</v>
      </c>
      <c r="F460" s="30" t="s">
        <v>178</v>
      </c>
      <c r="G460" s="31">
        <v>1.06698</v>
      </c>
      <c r="H460" s="30" t="s">
        <v>170</v>
      </c>
      <c r="I460" s="30" t="s">
        <v>171</v>
      </c>
      <c r="J460" s="30">
        <v>19</v>
      </c>
      <c r="K460" s="30">
        <v>10</v>
      </c>
      <c r="L460" s="30" t="s">
        <v>172</v>
      </c>
      <c r="M460" s="30" t="s">
        <v>195</v>
      </c>
      <c r="N460" s="30" t="s">
        <v>196</v>
      </c>
      <c r="O460" s="32">
        <v>0.60924900000000004</v>
      </c>
      <c r="P460" s="32">
        <v>0.84899999999999998</v>
      </c>
      <c r="Q460" s="32">
        <f t="shared" si="7"/>
        <v>9.8158531201020027E-2</v>
      </c>
    </row>
    <row r="461" spans="1:17" x14ac:dyDescent="0.25">
      <c r="A461" s="30">
        <v>2646</v>
      </c>
      <c r="B461" s="30">
        <v>2637</v>
      </c>
      <c r="C461" s="30">
        <v>1210</v>
      </c>
      <c r="D461" s="30">
        <v>1210</v>
      </c>
      <c r="E461" s="30" t="s">
        <v>151</v>
      </c>
      <c r="F461" s="30" t="s">
        <v>178</v>
      </c>
      <c r="G461" s="31">
        <v>7.6097099999999998</v>
      </c>
      <c r="H461" s="30" t="s">
        <v>170</v>
      </c>
      <c r="I461" s="30" t="s">
        <v>171</v>
      </c>
      <c r="J461" s="30">
        <v>19</v>
      </c>
      <c r="K461" s="30">
        <v>10</v>
      </c>
      <c r="L461" s="30" t="s">
        <v>172</v>
      </c>
      <c r="M461" s="30" t="s">
        <v>195</v>
      </c>
      <c r="N461" s="30" t="s">
        <v>196</v>
      </c>
      <c r="O461" s="32">
        <v>0.60924900000000004</v>
      </c>
      <c r="P461" s="32">
        <v>0.84899999999999998</v>
      </c>
      <c r="Q461" s="32">
        <f t="shared" si="7"/>
        <v>0.70006743937629012</v>
      </c>
    </row>
    <row r="462" spans="1:17" x14ac:dyDescent="0.25">
      <c r="A462" s="30">
        <v>2647</v>
      </c>
      <c r="B462" s="30">
        <v>2638</v>
      </c>
      <c r="C462" s="30">
        <v>1210</v>
      </c>
      <c r="D462" s="30">
        <v>1210</v>
      </c>
      <c r="E462" s="30" t="s">
        <v>151</v>
      </c>
      <c r="F462" s="30" t="s">
        <v>176</v>
      </c>
      <c r="G462" s="31">
        <v>0.55288099999999996</v>
      </c>
      <c r="H462" s="30" t="s">
        <v>170</v>
      </c>
      <c r="I462" s="30" t="s">
        <v>171</v>
      </c>
      <c r="J462" s="30">
        <v>19</v>
      </c>
      <c r="K462" s="30">
        <v>10</v>
      </c>
      <c r="L462" s="30" t="s">
        <v>172</v>
      </c>
      <c r="M462" s="30" t="s">
        <v>195</v>
      </c>
      <c r="N462" s="30" t="s">
        <v>196</v>
      </c>
      <c r="O462" s="32">
        <v>0.60924900000000004</v>
      </c>
      <c r="P462" s="32">
        <v>0.84899999999999998</v>
      </c>
      <c r="Q462" s="32">
        <f t="shared" si="7"/>
        <v>5.0863171651719004E-2</v>
      </c>
    </row>
    <row r="463" spans="1:17" x14ac:dyDescent="0.25">
      <c r="A463" s="30">
        <v>2648</v>
      </c>
      <c r="B463" s="30">
        <v>2639</v>
      </c>
      <c r="C463" s="30">
        <v>1210</v>
      </c>
      <c r="D463" s="30">
        <v>1210</v>
      </c>
      <c r="E463" s="30" t="s">
        <v>151</v>
      </c>
      <c r="F463" s="30" t="s">
        <v>176</v>
      </c>
      <c r="G463" s="31">
        <v>34.21</v>
      </c>
      <c r="H463" s="30" t="s">
        <v>170</v>
      </c>
      <c r="I463" s="30" t="s">
        <v>171</v>
      </c>
      <c r="J463" s="30">
        <v>19</v>
      </c>
      <c r="K463" s="30">
        <v>10</v>
      </c>
      <c r="L463" s="30" t="s">
        <v>172</v>
      </c>
      <c r="M463" s="30" t="s">
        <v>195</v>
      </c>
      <c r="N463" s="30" t="s">
        <v>196</v>
      </c>
      <c r="O463" s="32">
        <v>0.60924900000000004</v>
      </c>
      <c r="P463" s="32">
        <v>0.84899999999999998</v>
      </c>
      <c r="Q463" s="32">
        <f t="shared" si="7"/>
        <v>3.1472036517900008</v>
      </c>
    </row>
    <row r="464" spans="1:17" x14ac:dyDescent="0.25">
      <c r="A464" s="30">
        <v>2649</v>
      </c>
      <c r="B464" s="30">
        <v>2640</v>
      </c>
      <c r="C464" s="30">
        <v>1210</v>
      </c>
      <c r="D464" s="30">
        <v>1210</v>
      </c>
      <c r="E464" s="30" t="s">
        <v>151</v>
      </c>
      <c r="F464" s="30" t="s">
        <v>176</v>
      </c>
      <c r="G464" s="31">
        <v>14.116</v>
      </c>
      <c r="H464" s="30" t="s">
        <v>170</v>
      </c>
      <c r="I464" s="30" t="s">
        <v>171</v>
      </c>
      <c r="J464" s="30">
        <v>19</v>
      </c>
      <c r="K464" s="30">
        <v>10</v>
      </c>
      <c r="L464" s="30" t="s">
        <v>172</v>
      </c>
      <c r="M464" s="30" t="s">
        <v>195</v>
      </c>
      <c r="N464" s="30" t="s">
        <v>196</v>
      </c>
      <c r="O464" s="32">
        <v>0.60924900000000004</v>
      </c>
      <c r="P464" s="32">
        <v>0.84899999999999998</v>
      </c>
      <c r="Q464" s="32">
        <f t="shared" si="7"/>
        <v>1.2986239914840003</v>
      </c>
    </row>
    <row r="465" spans="1:17" x14ac:dyDescent="0.25">
      <c r="A465" s="30">
        <v>2650</v>
      </c>
      <c r="B465" s="30">
        <v>2641</v>
      </c>
      <c r="C465" s="30">
        <v>1210</v>
      </c>
      <c r="D465" s="30">
        <v>1210</v>
      </c>
      <c r="E465" s="30" t="s">
        <v>151</v>
      </c>
      <c r="F465" s="30" t="s">
        <v>176</v>
      </c>
      <c r="G465" s="31">
        <v>29.0108</v>
      </c>
      <c r="H465" s="30" t="s">
        <v>170</v>
      </c>
      <c r="I465" s="30" t="s">
        <v>171</v>
      </c>
      <c r="J465" s="30">
        <v>19</v>
      </c>
      <c r="K465" s="30">
        <v>10</v>
      </c>
      <c r="L465" s="30" t="s">
        <v>172</v>
      </c>
      <c r="M465" s="30" t="s">
        <v>195</v>
      </c>
      <c r="N465" s="30" t="s">
        <v>196</v>
      </c>
      <c r="O465" s="32">
        <v>0.60924900000000004</v>
      </c>
      <c r="P465" s="32">
        <v>0.84899999999999998</v>
      </c>
      <c r="Q465" s="32">
        <f t="shared" si="7"/>
        <v>2.6688949342692005</v>
      </c>
    </row>
    <row r="466" spans="1:17" x14ac:dyDescent="0.25">
      <c r="A466" s="30">
        <v>2651</v>
      </c>
      <c r="B466" s="30">
        <v>2642</v>
      </c>
      <c r="C466" s="30">
        <v>1210</v>
      </c>
      <c r="D466" s="30">
        <v>1210</v>
      </c>
      <c r="E466" s="30" t="s">
        <v>151</v>
      </c>
      <c r="F466" s="30" t="s">
        <v>176</v>
      </c>
      <c r="G466" s="31">
        <v>18.509899999999998</v>
      </c>
      <c r="H466" s="30" t="s">
        <v>170</v>
      </c>
      <c r="I466" s="30" t="s">
        <v>171</v>
      </c>
      <c r="J466" s="30">
        <v>19</v>
      </c>
      <c r="K466" s="30">
        <v>10</v>
      </c>
      <c r="L466" s="30" t="s">
        <v>172</v>
      </c>
      <c r="M466" s="30" t="s">
        <v>195</v>
      </c>
      <c r="N466" s="30" t="s">
        <v>196</v>
      </c>
      <c r="O466" s="32">
        <v>0.60924900000000004</v>
      </c>
      <c r="P466" s="32">
        <v>0.84899999999999998</v>
      </c>
      <c r="Q466" s="32">
        <f t="shared" si="7"/>
        <v>1.7028478478301001</v>
      </c>
    </row>
    <row r="467" spans="1:17" x14ac:dyDescent="0.25">
      <c r="A467" s="30">
        <v>2652</v>
      </c>
      <c r="B467" s="30">
        <v>2643</v>
      </c>
      <c r="C467" s="30">
        <v>1210</v>
      </c>
      <c r="D467" s="30">
        <v>1210</v>
      </c>
      <c r="E467" s="30" t="s">
        <v>151</v>
      </c>
      <c r="F467" s="30" t="s">
        <v>176</v>
      </c>
      <c r="G467" s="31">
        <v>5.6095899999999999</v>
      </c>
      <c r="H467" s="30" t="s">
        <v>170</v>
      </c>
      <c r="I467" s="30" t="s">
        <v>171</v>
      </c>
      <c r="J467" s="30">
        <v>19</v>
      </c>
      <c r="K467" s="30">
        <v>10</v>
      </c>
      <c r="L467" s="30" t="s">
        <v>172</v>
      </c>
      <c r="M467" s="30" t="s">
        <v>195</v>
      </c>
      <c r="N467" s="30" t="s">
        <v>196</v>
      </c>
      <c r="O467" s="32">
        <v>0.60924900000000004</v>
      </c>
      <c r="P467" s="32">
        <v>0.84899999999999998</v>
      </c>
      <c r="Q467" s="32">
        <f t="shared" si="7"/>
        <v>0.51606320178441012</v>
      </c>
    </row>
    <row r="468" spans="1:17" x14ac:dyDescent="0.25">
      <c r="A468" s="30">
        <v>2653</v>
      </c>
      <c r="B468" s="30">
        <v>2644</v>
      </c>
      <c r="C468" s="30">
        <v>1210</v>
      </c>
      <c r="D468" s="30">
        <v>1210</v>
      </c>
      <c r="E468" s="30" t="s">
        <v>151</v>
      </c>
      <c r="F468" s="30" t="s">
        <v>176</v>
      </c>
      <c r="G468" s="31">
        <v>0.14904200000000001</v>
      </c>
      <c r="H468" s="30" t="s">
        <v>170</v>
      </c>
      <c r="I468" s="30" t="s">
        <v>171</v>
      </c>
      <c r="J468" s="30">
        <v>19</v>
      </c>
      <c r="K468" s="30">
        <v>10</v>
      </c>
      <c r="L468" s="30" t="s">
        <v>172</v>
      </c>
      <c r="M468" s="30" t="s">
        <v>195</v>
      </c>
      <c r="N468" s="30" t="s">
        <v>196</v>
      </c>
      <c r="O468" s="32">
        <v>0.60924900000000004</v>
      </c>
      <c r="P468" s="32">
        <v>0.84899999999999998</v>
      </c>
      <c r="Q468" s="32">
        <f t="shared" si="7"/>
        <v>1.3711357108158004E-2</v>
      </c>
    </row>
    <row r="469" spans="1:17" x14ac:dyDescent="0.25">
      <c r="A469" s="30">
        <v>2654</v>
      </c>
      <c r="B469" s="30">
        <v>2645</v>
      </c>
      <c r="C469" s="30">
        <v>1210</v>
      </c>
      <c r="D469" s="30">
        <v>1210</v>
      </c>
      <c r="E469" s="30" t="s">
        <v>151</v>
      </c>
      <c r="F469" s="30" t="s">
        <v>176</v>
      </c>
      <c r="G469" s="31">
        <v>2.2591999999999999</v>
      </c>
      <c r="H469" s="30" t="s">
        <v>170</v>
      </c>
      <c r="I469" s="30" t="s">
        <v>171</v>
      </c>
      <c r="J469" s="30">
        <v>19</v>
      </c>
      <c r="K469" s="30">
        <v>10</v>
      </c>
      <c r="L469" s="30" t="s">
        <v>172</v>
      </c>
      <c r="M469" s="30" t="s">
        <v>195</v>
      </c>
      <c r="N469" s="30" t="s">
        <v>196</v>
      </c>
      <c r="O469" s="32">
        <v>0.60924900000000004</v>
      </c>
      <c r="P469" s="32">
        <v>0.84899999999999998</v>
      </c>
      <c r="Q469" s="32">
        <f t="shared" si="7"/>
        <v>0.20783871646080002</v>
      </c>
    </row>
    <row r="470" spans="1:17" x14ac:dyDescent="0.25">
      <c r="A470" s="30">
        <v>2655</v>
      </c>
      <c r="B470" s="30">
        <v>2646</v>
      </c>
      <c r="C470" s="30">
        <v>1210</v>
      </c>
      <c r="D470" s="30">
        <v>1210</v>
      </c>
      <c r="E470" s="30" t="s">
        <v>151</v>
      </c>
      <c r="F470" s="30" t="s">
        <v>176</v>
      </c>
      <c r="G470" s="31">
        <v>25.2393</v>
      </c>
      <c r="H470" s="30" t="s">
        <v>170</v>
      </c>
      <c r="I470" s="30" t="s">
        <v>171</v>
      </c>
      <c r="J470" s="30">
        <v>19</v>
      </c>
      <c r="K470" s="30">
        <v>10</v>
      </c>
      <c r="L470" s="30" t="s">
        <v>172</v>
      </c>
      <c r="M470" s="30" t="s">
        <v>195</v>
      </c>
      <c r="N470" s="30" t="s">
        <v>196</v>
      </c>
      <c r="O470" s="32">
        <v>0.60924900000000004</v>
      </c>
      <c r="P470" s="32">
        <v>0.84899999999999998</v>
      </c>
      <c r="Q470" s="32">
        <f t="shared" si="7"/>
        <v>2.3219297611407006</v>
      </c>
    </row>
    <row r="471" spans="1:17" x14ac:dyDescent="0.25">
      <c r="A471" s="30">
        <v>2656</v>
      </c>
      <c r="B471" s="30">
        <v>2647</v>
      </c>
      <c r="C471" s="30">
        <v>1210</v>
      </c>
      <c r="D471" s="30">
        <v>1210</v>
      </c>
      <c r="E471" s="30" t="s">
        <v>151</v>
      </c>
      <c r="F471" s="30" t="s">
        <v>176</v>
      </c>
      <c r="G471" s="31">
        <v>27.583300000000001</v>
      </c>
      <c r="H471" s="30" t="s">
        <v>170</v>
      </c>
      <c r="I471" s="30" t="s">
        <v>171</v>
      </c>
      <c r="J471" s="30">
        <v>19</v>
      </c>
      <c r="K471" s="30">
        <v>10</v>
      </c>
      <c r="L471" s="30" t="s">
        <v>172</v>
      </c>
      <c r="M471" s="30" t="s">
        <v>195</v>
      </c>
      <c r="N471" s="30" t="s">
        <v>196</v>
      </c>
      <c r="O471" s="32">
        <v>0.60924900000000004</v>
      </c>
      <c r="P471" s="32">
        <v>0.84899999999999998</v>
      </c>
      <c r="Q471" s="32">
        <f t="shared" si="7"/>
        <v>2.5375697891967004</v>
      </c>
    </row>
    <row r="472" spans="1:17" x14ac:dyDescent="0.25">
      <c r="A472" s="30">
        <v>2657</v>
      </c>
      <c r="B472" s="30">
        <v>2648</v>
      </c>
      <c r="C472" s="30">
        <v>1210</v>
      </c>
      <c r="D472" s="30">
        <v>1210</v>
      </c>
      <c r="E472" s="30" t="s">
        <v>151</v>
      </c>
      <c r="F472" s="30" t="s">
        <v>176</v>
      </c>
      <c r="G472" s="31">
        <v>4.5672100000000002</v>
      </c>
      <c r="H472" s="30" t="s">
        <v>170</v>
      </c>
      <c r="I472" s="30" t="s">
        <v>171</v>
      </c>
      <c r="J472" s="30">
        <v>19</v>
      </c>
      <c r="K472" s="30">
        <v>10</v>
      </c>
      <c r="L472" s="30" t="s">
        <v>172</v>
      </c>
      <c r="M472" s="30" t="s">
        <v>195</v>
      </c>
      <c r="N472" s="30" t="s">
        <v>196</v>
      </c>
      <c r="O472" s="32">
        <v>0.60924900000000004</v>
      </c>
      <c r="P472" s="32">
        <v>0.84899999999999998</v>
      </c>
      <c r="Q472" s="32">
        <f t="shared" si="7"/>
        <v>0.42016778691879014</v>
      </c>
    </row>
    <row r="473" spans="1:17" x14ac:dyDescent="0.25">
      <c r="A473" s="30">
        <v>2658</v>
      </c>
      <c r="B473" s="30">
        <v>2649</v>
      </c>
      <c r="C473" s="30">
        <v>1210</v>
      </c>
      <c r="D473" s="30">
        <v>1210</v>
      </c>
      <c r="E473" s="30" t="s">
        <v>151</v>
      </c>
      <c r="F473" s="30" t="s">
        <v>176</v>
      </c>
      <c r="G473" s="31">
        <v>2.7332900000000002</v>
      </c>
      <c r="H473" s="30" t="s">
        <v>170</v>
      </c>
      <c r="I473" s="30" t="s">
        <v>171</v>
      </c>
      <c r="J473" s="30">
        <v>19</v>
      </c>
      <c r="K473" s="30">
        <v>10</v>
      </c>
      <c r="L473" s="30" t="s">
        <v>172</v>
      </c>
      <c r="M473" s="30" t="s">
        <v>195</v>
      </c>
      <c r="N473" s="30" t="s">
        <v>196</v>
      </c>
      <c r="O473" s="32">
        <v>0.60924900000000004</v>
      </c>
      <c r="P473" s="32">
        <v>0.84899999999999998</v>
      </c>
      <c r="Q473" s="32">
        <f t="shared" si="7"/>
        <v>0.25145338408071011</v>
      </c>
    </row>
    <row r="474" spans="1:17" x14ac:dyDescent="0.25">
      <c r="A474" s="30">
        <v>2659</v>
      </c>
      <c r="B474" s="30">
        <v>2650</v>
      </c>
      <c r="C474" s="30">
        <v>1210</v>
      </c>
      <c r="D474" s="30">
        <v>1210</v>
      </c>
      <c r="E474" s="30" t="s">
        <v>151</v>
      </c>
      <c r="F474" s="30" t="s">
        <v>176</v>
      </c>
      <c r="G474" s="31">
        <v>36.3127</v>
      </c>
      <c r="H474" s="30" t="s">
        <v>170</v>
      </c>
      <c r="I474" s="30" t="s">
        <v>171</v>
      </c>
      <c r="J474" s="30">
        <v>19</v>
      </c>
      <c r="K474" s="30">
        <v>10</v>
      </c>
      <c r="L474" s="30" t="s">
        <v>172</v>
      </c>
      <c r="M474" s="30" t="s">
        <v>195</v>
      </c>
      <c r="N474" s="30" t="s">
        <v>196</v>
      </c>
      <c r="O474" s="32">
        <v>0.60924900000000004</v>
      </c>
      <c r="P474" s="32">
        <v>0.84899999999999998</v>
      </c>
      <c r="Q474" s="32">
        <f t="shared" si="7"/>
        <v>3.3406449005073009</v>
      </c>
    </row>
    <row r="475" spans="1:17" x14ac:dyDescent="0.25">
      <c r="A475" s="30">
        <v>2660</v>
      </c>
      <c r="B475" s="30">
        <v>2651</v>
      </c>
      <c r="C475" s="30">
        <v>1210</v>
      </c>
      <c r="D475" s="30">
        <v>1210</v>
      </c>
      <c r="E475" s="30" t="s">
        <v>151</v>
      </c>
      <c r="F475" s="30" t="s">
        <v>176</v>
      </c>
      <c r="G475" s="31">
        <v>2.5499399999999999</v>
      </c>
      <c r="H475" s="30" t="s">
        <v>170</v>
      </c>
      <c r="I475" s="30" t="s">
        <v>171</v>
      </c>
      <c r="J475" s="30">
        <v>19</v>
      </c>
      <c r="K475" s="30">
        <v>10</v>
      </c>
      <c r="L475" s="30" t="s">
        <v>172</v>
      </c>
      <c r="M475" s="30" t="s">
        <v>195</v>
      </c>
      <c r="N475" s="30" t="s">
        <v>196</v>
      </c>
      <c r="O475" s="32">
        <v>0.60924900000000004</v>
      </c>
      <c r="P475" s="32">
        <v>0.84899999999999998</v>
      </c>
      <c r="Q475" s="32">
        <f t="shared" si="7"/>
        <v>0.23458580765406004</v>
      </c>
    </row>
    <row r="476" spans="1:17" x14ac:dyDescent="0.25">
      <c r="A476" s="30">
        <v>2661</v>
      </c>
      <c r="B476" s="30">
        <v>2652</v>
      </c>
      <c r="C476" s="30">
        <v>1210</v>
      </c>
      <c r="D476" s="30">
        <v>1210</v>
      </c>
      <c r="E476" s="30" t="s">
        <v>151</v>
      </c>
      <c r="F476" s="30" t="s">
        <v>176</v>
      </c>
      <c r="G476" s="31">
        <v>36.264299999999999</v>
      </c>
      <c r="H476" s="30" t="s">
        <v>170</v>
      </c>
      <c r="I476" s="30" t="s">
        <v>171</v>
      </c>
      <c r="J476" s="30">
        <v>19</v>
      </c>
      <c r="K476" s="30">
        <v>10</v>
      </c>
      <c r="L476" s="30" t="s">
        <v>172</v>
      </c>
      <c r="M476" s="30" t="s">
        <v>195</v>
      </c>
      <c r="N476" s="30" t="s">
        <v>196</v>
      </c>
      <c r="O476" s="32">
        <v>0.60924900000000004</v>
      </c>
      <c r="P476" s="32">
        <v>0.84899999999999998</v>
      </c>
      <c r="Q476" s="32">
        <f t="shared" si="7"/>
        <v>3.3361922651157006</v>
      </c>
    </row>
    <row r="477" spans="1:17" x14ac:dyDescent="0.25">
      <c r="A477" s="30">
        <v>2662</v>
      </c>
      <c r="B477" s="30">
        <v>2653</v>
      </c>
      <c r="C477" s="30">
        <v>1210</v>
      </c>
      <c r="D477" s="30">
        <v>1210</v>
      </c>
      <c r="E477" s="30" t="s">
        <v>151</v>
      </c>
      <c r="F477" s="30" t="s">
        <v>176</v>
      </c>
      <c r="G477" s="31">
        <v>2.05071</v>
      </c>
      <c r="H477" s="30" t="s">
        <v>170</v>
      </c>
      <c r="I477" s="30" t="s">
        <v>171</v>
      </c>
      <c r="J477" s="30">
        <v>19</v>
      </c>
      <c r="K477" s="30">
        <v>10</v>
      </c>
      <c r="L477" s="30" t="s">
        <v>172</v>
      </c>
      <c r="M477" s="30" t="s">
        <v>195</v>
      </c>
      <c r="N477" s="30" t="s">
        <v>196</v>
      </c>
      <c r="O477" s="32">
        <v>0.60924900000000004</v>
      </c>
      <c r="P477" s="32">
        <v>0.84899999999999998</v>
      </c>
      <c r="Q477" s="32">
        <f t="shared" si="7"/>
        <v>0.18865834553529004</v>
      </c>
    </row>
    <row r="478" spans="1:17" x14ac:dyDescent="0.25">
      <c r="A478" s="30">
        <v>2663</v>
      </c>
      <c r="B478" s="30">
        <v>2654</v>
      </c>
      <c r="C478" s="30">
        <v>1210</v>
      </c>
      <c r="D478" s="30">
        <v>1210</v>
      </c>
      <c r="E478" s="30" t="s">
        <v>151</v>
      </c>
      <c r="F478" s="30" t="s">
        <v>176</v>
      </c>
      <c r="G478" s="31">
        <v>1.0424500000000001</v>
      </c>
      <c r="H478" s="30" t="s">
        <v>170</v>
      </c>
      <c r="I478" s="30" t="s">
        <v>171</v>
      </c>
      <c r="J478" s="30">
        <v>19</v>
      </c>
      <c r="K478" s="30">
        <v>10</v>
      </c>
      <c r="L478" s="30" t="s">
        <v>172</v>
      </c>
      <c r="M478" s="30" t="s">
        <v>195</v>
      </c>
      <c r="N478" s="30" t="s">
        <v>196</v>
      </c>
      <c r="O478" s="32">
        <v>0.60924900000000004</v>
      </c>
      <c r="P478" s="32">
        <v>0.84899999999999998</v>
      </c>
      <c r="Q478" s="32">
        <f t="shared" si="7"/>
        <v>9.5901854627550034E-2</v>
      </c>
    </row>
    <row r="479" spans="1:17" x14ac:dyDescent="0.25">
      <c r="A479" s="30">
        <v>2664</v>
      </c>
      <c r="B479" s="30">
        <v>2655</v>
      </c>
      <c r="C479" s="30">
        <v>1210</v>
      </c>
      <c r="D479" s="30">
        <v>1210</v>
      </c>
      <c r="E479" s="30" t="s">
        <v>151</v>
      </c>
      <c r="F479" s="30" t="s">
        <v>176</v>
      </c>
      <c r="G479" s="31">
        <v>49.136800000000001</v>
      </c>
      <c r="H479" s="30" t="s">
        <v>170</v>
      </c>
      <c r="I479" s="30" t="s">
        <v>171</v>
      </c>
      <c r="J479" s="30">
        <v>19</v>
      </c>
      <c r="K479" s="30">
        <v>10</v>
      </c>
      <c r="L479" s="30" t="s">
        <v>172</v>
      </c>
      <c r="M479" s="30" t="s">
        <v>195</v>
      </c>
      <c r="N479" s="30" t="s">
        <v>196</v>
      </c>
      <c r="O479" s="32">
        <v>0.60924900000000004</v>
      </c>
      <c r="P479" s="32">
        <v>0.84899999999999998</v>
      </c>
      <c r="Q479" s="32">
        <f t="shared" si="7"/>
        <v>4.5204184857432015</v>
      </c>
    </row>
    <row r="480" spans="1:17" x14ac:dyDescent="0.25">
      <c r="A480" s="30">
        <v>2665</v>
      </c>
      <c r="B480" s="30">
        <v>2656</v>
      </c>
      <c r="C480" s="30">
        <v>1210</v>
      </c>
      <c r="D480" s="30">
        <v>1210</v>
      </c>
      <c r="E480" s="30" t="s">
        <v>151</v>
      </c>
      <c r="F480" s="30" t="s">
        <v>176</v>
      </c>
      <c r="G480" s="31">
        <v>7.7983200000000004</v>
      </c>
      <c r="H480" s="30" t="s">
        <v>170</v>
      </c>
      <c r="I480" s="30" t="s">
        <v>171</v>
      </c>
      <c r="J480" s="30">
        <v>19</v>
      </c>
      <c r="K480" s="30">
        <v>10</v>
      </c>
      <c r="L480" s="30" t="s">
        <v>172</v>
      </c>
      <c r="M480" s="30" t="s">
        <v>195</v>
      </c>
      <c r="N480" s="30" t="s">
        <v>196</v>
      </c>
      <c r="O480" s="32">
        <v>0.60924900000000004</v>
      </c>
      <c r="P480" s="32">
        <v>0.84899999999999998</v>
      </c>
      <c r="Q480" s="32">
        <f t="shared" si="7"/>
        <v>0.71741891791368018</v>
      </c>
    </row>
    <row r="481" spans="1:17" x14ac:dyDescent="0.25">
      <c r="A481" s="30">
        <v>2666</v>
      </c>
      <c r="B481" s="30">
        <v>2657</v>
      </c>
      <c r="C481" s="30">
        <v>1210</v>
      </c>
      <c r="D481" s="30">
        <v>1210</v>
      </c>
      <c r="E481" s="30" t="s">
        <v>151</v>
      </c>
      <c r="F481" s="30" t="s">
        <v>176</v>
      </c>
      <c r="G481" s="31">
        <v>24.522500000000001</v>
      </c>
      <c r="H481" s="30" t="s">
        <v>170</v>
      </c>
      <c r="I481" s="30" t="s">
        <v>171</v>
      </c>
      <c r="J481" s="30">
        <v>19</v>
      </c>
      <c r="K481" s="30">
        <v>10</v>
      </c>
      <c r="L481" s="30" t="s">
        <v>172</v>
      </c>
      <c r="M481" s="30" t="s">
        <v>195</v>
      </c>
      <c r="N481" s="30" t="s">
        <v>196</v>
      </c>
      <c r="O481" s="32">
        <v>0.60924900000000004</v>
      </c>
      <c r="P481" s="32">
        <v>0.84899999999999998</v>
      </c>
      <c r="Q481" s="32">
        <f t="shared" si="7"/>
        <v>2.2559865989775005</v>
      </c>
    </row>
    <row r="482" spans="1:17" x14ac:dyDescent="0.25">
      <c r="A482" s="30">
        <v>2667</v>
      </c>
      <c r="B482" s="30">
        <v>2658</v>
      </c>
      <c r="C482" s="30">
        <v>1210</v>
      </c>
      <c r="D482" s="30">
        <v>1210</v>
      </c>
      <c r="E482" s="30" t="s">
        <v>151</v>
      </c>
      <c r="F482" s="30" t="s">
        <v>176</v>
      </c>
      <c r="G482" s="31">
        <v>33.868200000000002</v>
      </c>
      <c r="H482" s="30" t="s">
        <v>170</v>
      </c>
      <c r="I482" s="30" t="s">
        <v>171</v>
      </c>
      <c r="J482" s="30">
        <v>19</v>
      </c>
      <c r="K482" s="30">
        <v>10</v>
      </c>
      <c r="L482" s="30" t="s">
        <v>172</v>
      </c>
      <c r="M482" s="30" t="s">
        <v>195</v>
      </c>
      <c r="N482" s="30" t="s">
        <v>196</v>
      </c>
      <c r="O482" s="32">
        <v>0.60924900000000004</v>
      </c>
      <c r="P482" s="32">
        <v>0.84899999999999998</v>
      </c>
      <c r="Q482" s="32">
        <f t="shared" si="7"/>
        <v>3.1157592142518009</v>
      </c>
    </row>
    <row r="483" spans="1:17" x14ac:dyDescent="0.25">
      <c r="A483" s="30">
        <v>2668</v>
      </c>
      <c r="B483" s="30">
        <v>2659</v>
      </c>
      <c r="C483" s="30">
        <v>1210</v>
      </c>
      <c r="D483" s="30">
        <v>1210</v>
      </c>
      <c r="E483" s="30" t="s">
        <v>151</v>
      </c>
      <c r="F483" s="30" t="s">
        <v>176</v>
      </c>
      <c r="G483" s="31">
        <v>71.6083</v>
      </c>
      <c r="H483" s="30" t="s">
        <v>170</v>
      </c>
      <c r="I483" s="30" t="s">
        <v>171</v>
      </c>
      <c r="J483" s="30">
        <v>19</v>
      </c>
      <c r="K483" s="30">
        <v>10</v>
      </c>
      <c r="L483" s="30" t="s">
        <v>172</v>
      </c>
      <c r="M483" s="30" t="s">
        <v>195</v>
      </c>
      <c r="N483" s="30" t="s">
        <v>196</v>
      </c>
      <c r="O483" s="32">
        <v>0.60924900000000004</v>
      </c>
      <c r="P483" s="32">
        <v>0.84899999999999998</v>
      </c>
      <c r="Q483" s="32">
        <f t="shared" si="7"/>
        <v>6.5877200601717014</v>
      </c>
    </row>
    <row r="484" spans="1:17" x14ac:dyDescent="0.25">
      <c r="A484" s="30">
        <v>2788</v>
      </c>
      <c r="B484" s="30">
        <v>2716</v>
      </c>
      <c r="C484" s="30">
        <v>1210</v>
      </c>
      <c r="D484" s="30">
        <v>1210</v>
      </c>
      <c r="E484" s="30" t="s">
        <v>151</v>
      </c>
      <c r="F484" s="30" t="s">
        <v>179</v>
      </c>
      <c r="G484" s="31">
        <v>62.262500000000003</v>
      </c>
      <c r="H484" s="30" t="s">
        <v>170</v>
      </c>
      <c r="I484" s="30" t="s">
        <v>171</v>
      </c>
      <c r="J484" s="30">
        <v>19</v>
      </c>
      <c r="K484" s="30">
        <v>10</v>
      </c>
      <c r="L484" s="30" t="s">
        <v>172</v>
      </c>
      <c r="M484" s="30" t="s">
        <v>195</v>
      </c>
      <c r="N484" s="30" t="s">
        <v>196</v>
      </c>
      <c r="O484" s="32">
        <v>0.60924900000000004</v>
      </c>
      <c r="P484" s="32">
        <v>0.84899999999999998</v>
      </c>
      <c r="Q484" s="32">
        <f t="shared" si="7"/>
        <v>5.7279382452375014</v>
      </c>
    </row>
    <row r="485" spans="1:17" x14ac:dyDescent="0.25">
      <c r="A485" s="30">
        <v>2789</v>
      </c>
      <c r="B485" s="30">
        <v>2717</v>
      </c>
      <c r="C485" s="30">
        <v>1210</v>
      </c>
      <c r="D485" s="30">
        <v>1210</v>
      </c>
      <c r="E485" s="30" t="s">
        <v>151</v>
      </c>
      <c r="F485" s="30" t="s">
        <v>179</v>
      </c>
      <c r="G485" s="31">
        <v>132.66900000000001</v>
      </c>
      <c r="H485" s="30" t="s">
        <v>170</v>
      </c>
      <c r="I485" s="30" t="s">
        <v>171</v>
      </c>
      <c r="J485" s="30">
        <v>19</v>
      </c>
      <c r="K485" s="30">
        <v>10</v>
      </c>
      <c r="L485" s="30" t="s">
        <v>172</v>
      </c>
      <c r="M485" s="30" t="s">
        <v>195</v>
      </c>
      <c r="N485" s="30" t="s">
        <v>196</v>
      </c>
      <c r="O485" s="32">
        <v>0.60924900000000004</v>
      </c>
      <c r="P485" s="32">
        <v>0.84899999999999998</v>
      </c>
      <c r="Q485" s="32">
        <f t="shared" si="7"/>
        <v>12.205096792731004</v>
      </c>
    </row>
    <row r="486" spans="1:17" x14ac:dyDescent="0.25">
      <c r="A486" s="30">
        <v>2790</v>
      </c>
      <c r="B486" s="30">
        <v>2718</v>
      </c>
      <c r="C486" s="30">
        <v>1210</v>
      </c>
      <c r="D486" s="30">
        <v>1210</v>
      </c>
      <c r="E486" s="30" t="s">
        <v>151</v>
      </c>
      <c r="F486" s="30" t="s">
        <v>179</v>
      </c>
      <c r="G486" s="31">
        <v>45.252099999999999</v>
      </c>
      <c r="H486" s="30" t="s">
        <v>170</v>
      </c>
      <c r="I486" s="30" t="s">
        <v>171</v>
      </c>
      <c r="J486" s="30">
        <v>19</v>
      </c>
      <c r="K486" s="30">
        <v>10</v>
      </c>
      <c r="L486" s="30" t="s">
        <v>172</v>
      </c>
      <c r="M486" s="30" t="s">
        <v>195</v>
      </c>
      <c r="N486" s="30" t="s">
        <v>196</v>
      </c>
      <c r="O486" s="32">
        <v>0.60924900000000004</v>
      </c>
      <c r="P486" s="32">
        <v>0.84899999999999998</v>
      </c>
      <c r="Q486" s="32">
        <f t="shared" si="7"/>
        <v>4.1630392976079005</v>
      </c>
    </row>
    <row r="487" spans="1:17" x14ac:dyDescent="0.25">
      <c r="A487" s="30">
        <v>2791</v>
      </c>
      <c r="B487" s="30">
        <v>2719</v>
      </c>
      <c r="C487" s="30">
        <v>1210</v>
      </c>
      <c r="D487" s="30">
        <v>1210</v>
      </c>
      <c r="E487" s="30" t="s">
        <v>151</v>
      </c>
      <c r="F487" s="30" t="s">
        <v>179</v>
      </c>
      <c r="G487" s="31">
        <v>54.170099999999998</v>
      </c>
      <c r="H487" s="30" t="s">
        <v>170</v>
      </c>
      <c r="I487" s="30" t="s">
        <v>171</v>
      </c>
      <c r="J487" s="30">
        <v>19</v>
      </c>
      <c r="K487" s="30">
        <v>10</v>
      </c>
      <c r="L487" s="30" t="s">
        <v>172</v>
      </c>
      <c r="M487" s="30" t="s">
        <v>195</v>
      </c>
      <c r="N487" s="30" t="s">
        <v>196</v>
      </c>
      <c r="O487" s="32">
        <v>0.60924900000000004</v>
      </c>
      <c r="P487" s="32">
        <v>0.84899999999999998</v>
      </c>
      <c r="Q487" s="32">
        <f t="shared" si="7"/>
        <v>4.9834649674899012</v>
      </c>
    </row>
    <row r="488" spans="1:17" x14ac:dyDescent="0.25">
      <c r="A488" s="30">
        <v>2792</v>
      </c>
      <c r="B488" s="30">
        <v>2720</v>
      </c>
      <c r="C488" s="30">
        <v>1210</v>
      </c>
      <c r="D488" s="30">
        <v>1210</v>
      </c>
      <c r="E488" s="30" t="s">
        <v>151</v>
      </c>
      <c r="F488" s="30" t="s">
        <v>179</v>
      </c>
      <c r="G488" s="31">
        <v>37.135100000000001</v>
      </c>
      <c r="H488" s="30" t="s">
        <v>170</v>
      </c>
      <c r="I488" s="30" t="s">
        <v>171</v>
      </c>
      <c r="J488" s="30">
        <v>19</v>
      </c>
      <c r="K488" s="30">
        <v>10</v>
      </c>
      <c r="L488" s="30" t="s">
        <v>172</v>
      </c>
      <c r="M488" s="30" t="s">
        <v>195</v>
      </c>
      <c r="N488" s="30" t="s">
        <v>196</v>
      </c>
      <c r="O488" s="32">
        <v>0.60924900000000004</v>
      </c>
      <c r="P488" s="32">
        <v>0.84899999999999998</v>
      </c>
      <c r="Q488" s="32">
        <f t="shared" si="7"/>
        <v>3.4163029035249011</v>
      </c>
    </row>
    <row r="489" spans="1:17" x14ac:dyDescent="0.25">
      <c r="A489" s="30">
        <v>2793</v>
      </c>
      <c r="B489" s="30">
        <v>2721</v>
      </c>
      <c r="C489" s="30">
        <v>1210</v>
      </c>
      <c r="D489" s="30">
        <v>1210</v>
      </c>
      <c r="E489" s="30" t="s">
        <v>151</v>
      </c>
      <c r="F489" s="30" t="s">
        <v>179</v>
      </c>
      <c r="G489" s="31">
        <v>55.150399999999998</v>
      </c>
      <c r="H489" s="30" t="s">
        <v>170</v>
      </c>
      <c r="I489" s="30" t="s">
        <v>171</v>
      </c>
      <c r="J489" s="30">
        <v>19</v>
      </c>
      <c r="K489" s="30">
        <v>10</v>
      </c>
      <c r="L489" s="30" t="s">
        <v>172</v>
      </c>
      <c r="M489" s="30" t="s">
        <v>195</v>
      </c>
      <c r="N489" s="30" t="s">
        <v>196</v>
      </c>
      <c r="O489" s="32">
        <v>0.60924900000000004</v>
      </c>
      <c r="P489" s="32">
        <v>0.84899999999999998</v>
      </c>
      <c r="Q489" s="32">
        <f t="shared" si="7"/>
        <v>5.0736492334896006</v>
      </c>
    </row>
    <row r="490" spans="1:17" x14ac:dyDescent="0.25">
      <c r="A490" s="30">
        <v>2794</v>
      </c>
      <c r="B490" s="30">
        <v>2722</v>
      </c>
      <c r="C490" s="30">
        <v>1210</v>
      </c>
      <c r="D490" s="30">
        <v>1210</v>
      </c>
      <c r="E490" s="30" t="s">
        <v>151</v>
      </c>
      <c r="F490" s="30" t="s">
        <v>179</v>
      </c>
      <c r="G490" s="31">
        <v>3.9572799999999999</v>
      </c>
      <c r="H490" s="30" t="s">
        <v>170</v>
      </c>
      <c r="I490" s="30" t="s">
        <v>171</v>
      </c>
      <c r="J490" s="30">
        <v>19</v>
      </c>
      <c r="K490" s="30">
        <v>10</v>
      </c>
      <c r="L490" s="30" t="s">
        <v>172</v>
      </c>
      <c r="M490" s="30" t="s">
        <v>195</v>
      </c>
      <c r="N490" s="30" t="s">
        <v>196</v>
      </c>
      <c r="O490" s="32">
        <v>0.60924900000000004</v>
      </c>
      <c r="P490" s="32">
        <v>0.84899999999999998</v>
      </c>
      <c r="Q490" s="32">
        <f t="shared" si="7"/>
        <v>0.36405630129072009</v>
      </c>
    </row>
    <row r="491" spans="1:17" x14ac:dyDescent="0.25">
      <c r="A491" s="30">
        <v>2795</v>
      </c>
      <c r="B491" s="30">
        <v>2723</v>
      </c>
      <c r="C491" s="30">
        <v>1210</v>
      </c>
      <c r="D491" s="30">
        <v>1210</v>
      </c>
      <c r="E491" s="30" t="s">
        <v>151</v>
      </c>
      <c r="F491" s="30" t="s">
        <v>179</v>
      </c>
      <c r="G491" s="31">
        <v>18.5959</v>
      </c>
      <c r="H491" s="30" t="s">
        <v>170</v>
      </c>
      <c r="I491" s="30" t="s">
        <v>171</v>
      </c>
      <c r="J491" s="30">
        <v>19</v>
      </c>
      <c r="K491" s="30">
        <v>10</v>
      </c>
      <c r="L491" s="30" t="s">
        <v>172</v>
      </c>
      <c r="M491" s="30" t="s">
        <v>195</v>
      </c>
      <c r="N491" s="30" t="s">
        <v>196</v>
      </c>
      <c r="O491" s="32">
        <v>0.60924900000000004</v>
      </c>
      <c r="P491" s="32">
        <v>0.84899999999999998</v>
      </c>
      <c r="Q491" s="32">
        <f t="shared" si="7"/>
        <v>1.7107595553441002</v>
      </c>
    </row>
    <row r="492" spans="1:17" x14ac:dyDescent="0.25">
      <c r="A492" s="30">
        <v>2797</v>
      </c>
      <c r="B492" s="30">
        <v>2725</v>
      </c>
      <c r="C492" s="30">
        <v>1210</v>
      </c>
      <c r="D492" s="30">
        <v>1210</v>
      </c>
      <c r="E492" s="30" t="s">
        <v>151</v>
      </c>
      <c r="F492" s="30" t="s">
        <v>179</v>
      </c>
      <c r="G492" s="31">
        <v>46.616300000000003</v>
      </c>
      <c r="H492" s="30" t="s">
        <v>170</v>
      </c>
      <c r="I492" s="30" t="s">
        <v>171</v>
      </c>
      <c r="J492" s="30">
        <v>19</v>
      </c>
      <c r="K492" s="30">
        <v>10</v>
      </c>
      <c r="L492" s="30" t="s">
        <v>172</v>
      </c>
      <c r="M492" s="30" t="s">
        <v>195</v>
      </c>
      <c r="N492" s="30" t="s">
        <v>196</v>
      </c>
      <c r="O492" s="32">
        <v>0.60924900000000004</v>
      </c>
      <c r="P492" s="32">
        <v>0.84899999999999998</v>
      </c>
      <c r="Q492" s="32">
        <f t="shared" si="7"/>
        <v>4.2885410579637009</v>
      </c>
    </row>
    <row r="493" spans="1:17" x14ac:dyDescent="0.25">
      <c r="A493" s="30">
        <v>2798</v>
      </c>
      <c r="B493" s="30">
        <v>2726</v>
      </c>
      <c r="C493" s="30">
        <v>1210</v>
      </c>
      <c r="D493" s="30">
        <v>1210</v>
      </c>
      <c r="E493" s="30" t="s">
        <v>151</v>
      </c>
      <c r="F493" s="30" t="s">
        <v>179</v>
      </c>
      <c r="G493" s="31">
        <v>104.65300000000001</v>
      </c>
      <c r="H493" s="30" t="s">
        <v>170</v>
      </c>
      <c r="I493" s="30" t="s">
        <v>171</v>
      </c>
      <c r="J493" s="30">
        <v>19</v>
      </c>
      <c r="K493" s="30">
        <v>10</v>
      </c>
      <c r="L493" s="30" t="s">
        <v>172</v>
      </c>
      <c r="M493" s="30" t="s">
        <v>195</v>
      </c>
      <c r="N493" s="30" t="s">
        <v>196</v>
      </c>
      <c r="O493" s="32">
        <v>0.60924900000000004</v>
      </c>
      <c r="P493" s="32">
        <v>0.84899999999999998</v>
      </c>
      <c r="Q493" s="32">
        <f t="shared" si="7"/>
        <v>9.6277200751470033</v>
      </c>
    </row>
    <row r="494" spans="1:17" x14ac:dyDescent="0.25">
      <c r="A494" s="30">
        <v>2799</v>
      </c>
      <c r="B494" s="30">
        <v>2727</v>
      </c>
      <c r="C494" s="30">
        <v>1210</v>
      </c>
      <c r="D494" s="30">
        <v>1210</v>
      </c>
      <c r="E494" s="30" t="s">
        <v>151</v>
      </c>
      <c r="F494" s="30" t="s">
        <v>179</v>
      </c>
      <c r="G494" s="31">
        <v>30.557200000000002</v>
      </c>
      <c r="H494" s="30" t="s">
        <v>170</v>
      </c>
      <c r="I494" s="30" t="s">
        <v>171</v>
      </c>
      <c r="J494" s="30">
        <v>19</v>
      </c>
      <c r="K494" s="30">
        <v>10</v>
      </c>
      <c r="L494" s="30" t="s">
        <v>172</v>
      </c>
      <c r="M494" s="30" t="s">
        <v>195</v>
      </c>
      <c r="N494" s="30" t="s">
        <v>196</v>
      </c>
      <c r="O494" s="32">
        <v>0.60924900000000004</v>
      </c>
      <c r="P494" s="32">
        <v>0.84899999999999998</v>
      </c>
      <c r="Q494" s="32">
        <f t="shared" si="7"/>
        <v>2.8111584749628005</v>
      </c>
    </row>
    <row r="495" spans="1:17" x14ac:dyDescent="0.25">
      <c r="A495" s="30">
        <v>2800</v>
      </c>
      <c r="B495" s="30">
        <v>2728</v>
      </c>
      <c r="C495" s="30">
        <v>1210</v>
      </c>
      <c r="D495" s="30">
        <v>1210</v>
      </c>
      <c r="E495" s="30" t="s">
        <v>151</v>
      </c>
      <c r="F495" s="30" t="s">
        <v>179</v>
      </c>
      <c r="G495" s="31">
        <v>0.177007</v>
      </c>
      <c r="H495" s="30" t="s">
        <v>170</v>
      </c>
      <c r="I495" s="30" t="s">
        <v>171</v>
      </c>
      <c r="J495" s="30">
        <v>19</v>
      </c>
      <c r="K495" s="30">
        <v>10</v>
      </c>
      <c r="L495" s="30" t="s">
        <v>172</v>
      </c>
      <c r="M495" s="30" t="s">
        <v>195</v>
      </c>
      <c r="N495" s="30" t="s">
        <v>196</v>
      </c>
      <c r="O495" s="32">
        <v>0.60924900000000004</v>
      </c>
      <c r="P495" s="32">
        <v>0.84899999999999998</v>
      </c>
      <c r="Q495" s="32">
        <f t="shared" si="7"/>
        <v>1.6284041999193002E-2</v>
      </c>
    </row>
    <row r="496" spans="1:17" x14ac:dyDescent="0.25">
      <c r="A496" s="30">
        <v>2815</v>
      </c>
      <c r="B496" s="30">
        <v>2743</v>
      </c>
      <c r="C496" s="30">
        <v>1210</v>
      </c>
      <c r="D496" s="30">
        <v>1210</v>
      </c>
      <c r="E496" s="30" t="s">
        <v>151</v>
      </c>
      <c r="F496" s="30" t="s">
        <v>203</v>
      </c>
      <c r="G496" s="31">
        <v>0.112362</v>
      </c>
      <c r="H496" s="30" t="s">
        <v>170</v>
      </c>
      <c r="I496" s="30" t="s">
        <v>171</v>
      </c>
      <c r="J496" s="30">
        <v>19</v>
      </c>
      <c r="K496" s="30">
        <v>10</v>
      </c>
      <c r="L496" s="30" t="s">
        <v>172</v>
      </c>
      <c r="M496" s="30" t="s">
        <v>195</v>
      </c>
      <c r="N496" s="30" t="s">
        <v>196</v>
      </c>
      <c r="O496" s="32">
        <v>0.60924900000000004</v>
      </c>
      <c r="P496" s="32">
        <v>0.84899999999999998</v>
      </c>
      <c r="Q496" s="32">
        <f t="shared" si="7"/>
        <v>1.0336921856838002E-2</v>
      </c>
    </row>
    <row r="497" spans="1:17" x14ac:dyDescent="0.25">
      <c r="A497" s="30">
        <v>2816</v>
      </c>
      <c r="B497" s="30">
        <v>2744</v>
      </c>
      <c r="C497" s="30">
        <v>1210</v>
      </c>
      <c r="D497" s="30">
        <v>1210</v>
      </c>
      <c r="E497" s="30" t="s">
        <v>151</v>
      </c>
      <c r="F497" s="30" t="s">
        <v>203</v>
      </c>
      <c r="G497" s="31">
        <v>0.44218200000000002</v>
      </c>
      <c r="H497" s="30" t="s">
        <v>170</v>
      </c>
      <c r="I497" s="30" t="s">
        <v>171</v>
      </c>
      <c r="J497" s="30">
        <v>19</v>
      </c>
      <c r="K497" s="30">
        <v>10</v>
      </c>
      <c r="L497" s="30" t="s">
        <v>172</v>
      </c>
      <c r="M497" s="30" t="s">
        <v>195</v>
      </c>
      <c r="N497" s="30" t="s">
        <v>196</v>
      </c>
      <c r="O497" s="32">
        <v>0.60924900000000004</v>
      </c>
      <c r="P497" s="32">
        <v>0.84899999999999998</v>
      </c>
      <c r="Q497" s="32">
        <f t="shared" si="7"/>
        <v>4.0679240139018011E-2</v>
      </c>
    </row>
    <row r="498" spans="1:17" x14ac:dyDescent="0.25">
      <c r="A498" s="30">
        <v>2850</v>
      </c>
      <c r="B498" s="30">
        <v>2778</v>
      </c>
      <c r="C498" s="30">
        <v>1210</v>
      </c>
      <c r="D498" s="30">
        <v>1210</v>
      </c>
      <c r="E498" s="30" t="s">
        <v>151</v>
      </c>
      <c r="F498" s="30" t="s">
        <v>175</v>
      </c>
      <c r="G498" s="31">
        <v>2.0986899999999999</v>
      </c>
      <c r="H498" s="30" t="s">
        <v>170</v>
      </c>
      <c r="I498" s="30" t="s">
        <v>171</v>
      </c>
      <c r="J498" s="30">
        <v>19</v>
      </c>
      <c r="K498" s="30">
        <v>10</v>
      </c>
      <c r="L498" s="30" t="s">
        <v>172</v>
      </c>
      <c r="M498" s="30" t="s">
        <v>195</v>
      </c>
      <c r="N498" s="30" t="s">
        <v>196</v>
      </c>
      <c r="O498" s="32">
        <v>0.60924900000000004</v>
      </c>
      <c r="P498" s="32">
        <v>0.84899999999999998</v>
      </c>
      <c r="Q498" s="32">
        <f t="shared" si="7"/>
        <v>0.19307234235531004</v>
      </c>
    </row>
    <row r="499" spans="1:17" x14ac:dyDescent="0.25">
      <c r="A499" s="30">
        <v>2854</v>
      </c>
      <c r="B499" s="30">
        <v>2782</v>
      </c>
      <c r="C499" s="30">
        <v>1210</v>
      </c>
      <c r="D499" s="30">
        <v>1210</v>
      </c>
      <c r="E499" s="30" t="s">
        <v>151</v>
      </c>
      <c r="F499" s="30" t="s">
        <v>175</v>
      </c>
      <c r="G499" s="31">
        <v>0.24996499999999999</v>
      </c>
      <c r="H499" s="30" t="s">
        <v>170</v>
      </c>
      <c r="I499" s="30" t="s">
        <v>171</v>
      </c>
      <c r="J499" s="30">
        <v>19</v>
      </c>
      <c r="K499" s="30">
        <v>10</v>
      </c>
      <c r="L499" s="30" t="s">
        <v>172</v>
      </c>
      <c r="M499" s="30" t="s">
        <v>195</v>
      </c>
      <c r="N499" s="30" t="s">
        <v>196</v>
      </c>
      <c r="O499" s="32">
        <v>0.60924900000000004</v>
      </c>
      <c r="P499" s="32">
        <v>0.84899999999999998</v>
      </c>
      <c r="Q499" s="32">
        <f t="shared" si="7"/>
        <v>2.2995929869035005E-2</v>
      </c>
    </row>
    <row r="500" spans="1:17" x14ac:dyDescent="0.25">
      <c r="A500" s="30">
        <v>2857</v>
      </c>
      <c r="B500" s="30">
        <v>2785</v>
      </c>
      <c r="C500" s="30">
        <v>1210</v>
      </c>
      <c r="D500" s="30">
        <v>1210</v>
      </c>
      <c r="E500" s="30" t="s">
        <v>151</v>
      </c>
      <c r="F500" s="30" t="s">
        <v>175</v>
      </c>
      <c r="G500" s="31">
        <v>166.78200000000001</v>
      </c>
      <c r="H500" s="30" t="s">
        <v>170</v>
      </c>
      <c r="I500" s="30" t="s">
        <v>171</v>
      </c>
      <c r="J500" s="30">
        <v>19</v>
      </c>
      <c r="K500" s="30">
        <v>10</v>
      </c>
      <c r="L500" s="30" t="s">
        <v>172</v>
      </c>
      <c r="M500" s="30" t="s">
        <v>195</v>
      </c>
      <c r="N500" s="30" t="s">
        <v>196</v>
      </c>
      <c r="O500" s="32">
        <v>0.60924900000000004</v>
      </c>
      <c r="P500" s="32">
        <v>0.84899999999999998</v>
      </c>
      <c r="Q500" s="32">
        <f t="shared" si="7"/>
        <v>15.343376774418005</v>
      </c>
    </row>
    <row r="501" spans="1:17" x14ac:dyDescent="0.25">
      <c r="A501" s="30">
        <v>2861</v>
      </c>
      <c r="B501" s="30">
        <v>2789</v>
      </c>
      <c r="C501" s="30">
        <v>1210</v>
      </c>
      <c r="D501" s="30">
        <v>1210</v>
      </c>
      <c r="E501" s="30" t="s">
        <v>151</v>
      </c>
      <c r="F501" s="30" t="s">
        <v>175</v>
      </c>
      <c r="G501" s="31">
        <v>10.5755</v>
      </c>
      <c r="H501" s="30" t="s">
        <v>170</v>
      </c>
      <c r="I501" s="30" t="s">
        <v>171</v>
      </c>
      <c r="J501" s="30">
        <v>19</v>
      </c>
      <c r="K501" s="30">
        <v>10</v>
      </c>
      <c r="L501" s="30" t="s">
        <v>172</v>
      </c>
      <c r="M501" s="30" t="s">
        <v>195</v>
      </c>
      <c r="N501" s="30" t="s">
        <v>196</v>
      </c>
      <c r="O501" s="32">
        <v>0.60924900000000004</v>
      </c>
      <c r="P501" s="32">
        <v>0.84899999999999998</v>
      </c>
      <c r="Q501" s="32">
        <f t="shared" si="7"/>
        <v>0.97291003272450027</v>
      </c>
    </row>
    <row r="502" spans="1:17" x14ac:dyDescent="0.25">
      <c r="A502" s="30">
        <v>2863</v>
      </c>
      <c r="B502" s="30">
        <v>2791</v>
      </c>
      <c r="C502" s="30">
        <v>1210</v>
      </c>
      <c r="D502" s="30">
        <v>1210</v>
      </c>
      <c r="E502" s="30" t="s">
        <v>151</v>
      </c>
      <c r="F502" s="30" t="s">
        <v>175</v>
      </c>
      <c r="G502" s="31">
        <v>8.9202300000000001</v>
      </c>
      <c r="H502" s="30" t="s">
        <v>170</v>
      </c>
      <c r="I502" s="30" t="s">
        <v>171</v>
      </c>
      <c r="J502" s="30">
        <v>19</v>
      </c>
      <c r="K502" s="30">
        <v>10</v>
      </c>
      <c r="L502" s="30" t="s">
        <v>172</v>
      </c>
      <c r="M502" s="30" t="s">
        <v>195</v>
      </c>
      <c r="N502" s="30" t="s">
        <v>196</v>
      </c>
      <c r="O502" s="32">
        <v>0.60924900000000004</v>
      </c>
      <c r="P502" s="32">
        <v>0.84899999999999998</v>
      </c>
      <c r="Q502" s="32">
        <f t="shared" si="7"/>
        <v>0.82063082229777018</v>
      </c>
    </row>
    <row r="503" spans="1:17" x14ac:dyDescent="0.25">
      <c r="A503" s="30">
        <v>2865</v>
      </c>
      <c r="B503" s="30">
        <v>2793</v>
      </c>
      <c r="C503" s="30">
        <v>1210</v>
      </c>
      <c r="D503" s="30">
        <v>1210</v>
      </c>
      <c r="E503" s="30" t="s">
        <v>151</v>
      </c>
      <c r="F503" s="30" t="s">
        <v>175</v>
      </c>
      <c r="G503" s="31">
        <v>49.881300000000003</v>
      </c>
      <c r="H503" s="30" t="s">
        <v>170</v>
      </c>
      <c r="I503" s="30" t="s">
        <v>171</v>
      </c>
      <c r="J503" s="30">
        <v>19</v>
      </c>
      <c r="K503" s="30">
        <v>10</v>
      </c>
      <c r="L503" s="30" t="s">
        <v>172</v>
      </c>
      <c r="M503" s="30" t="s">
        <v>195</v>
      </c>
      <c r="N503" s="30" t="s">
        <v>196</v>
      </c>
      <c r="O503" s="32">
        <v>0.60924900000000004</v>
      </c>
      <c r="P503" s="32">
        <v>0.84899999999999998</v>
      </c>
      <c r="Q503" s="32">
        <f t="shared" si="7"/>
        <v>4.5889099536987015</v>
      </c>
    </row>
    <row r="504" spans="1:17" x14ac:dyDescent="0.25">
      <c r="A504" s="30">
        <v>2866</v>
      </c>
      <c r="B504" s="30">
        <v>2794</v>
      </c>
      <c r="C504" s="30">
        <v>1210</v>
      </c>
      <c r="D504" s="30">
        <v>1210</v>
      </c>
      <c r="E504" s="30" t="s">
        <v>151</v>
      </c>
      <c r="F504" s="30" t="s">
        <v>175</v>
      </c>
      <c r="G504" s="31">
        <v>29.360099999999999</v>
      </c>
      <c r="H504" s="30" t="s">
        <v>170</v>
      </c>
      <c r="I504" s="30" t="s">
        <v>171</v>
      </c>
      <c r="J504" s="30">
        <v>19</v>
      </c>
      <c r="K504" s="30">
        <v>10</v>
      </c>
      <c r="L504" s="30" t="s">
        <v>172</v>
      </c>
      <c r="M504" s="30" t="s">
        <v>195</v>
      </c>
      <c r="N504" s="30" t="s">
        <v>196</v>
      </c>
      <c r="O504" s="32">
        <v>0.60924900000000004</v>
      </c>
      <c r="P504" s="32">
        <v>0.84899999999999998</v>
      </c>
      <c r="Q504" s="32">
        <f t="shared" si="7"/>
        <v>2.7010293462999009</v>
      </c>
    </row>
    <row r="505" spans="1:17" x14ac:dyDescent="0.25">
      <c r="A505" s="30">
        <v>2867</v>
      </c>
      <c r="B505" s="30">
        <v>2795</v>
      </c>
      <c r="C505" s="30">
        <v>1210</v>
      </c>
      <c r="D505" s="30">
        <v>1210</v>
      </c>
      <c r="E505" s="30" t="s">
        <v>151</v>
      </c>
      <c r="F505" s="30" t="s">
        <v>175</v>
      </c>
      <c r="G505" s="31">
        <v>1002.23</v>
      </c>
      <c r="H505" s="30" t="s">
        <v>170</v>
      </c>
      <c r="I505" s="30" t="s">
        <v>171</v>
      </c>
      <c r="J505" s="30">
        <v>19</v>
      </c>
      <c r="K505" s="30">
        <v>10</v>
      </c>
      <c r="L505" s="30" t="s">
        <v>172</v>
      </c>
      <c r="M505" s="30" t="s">
        <v>195</v>
      </c>
      <c r="N505" s="30" t="s">
        <v>196</v>
      </c>
      <c r="O505" s="32">
        <v>0.60924900000000004</v>
      </c>
      <c r="P505" s="32">
        <v>0.84899999999999998</v>
      </c>
      <c r="Q505" s="32">
        <f t="shared" si="7"/>
        <v>92.201751415770033</v>
      </c>
    </row>
    <row r="506" spans="1:17" x14ac:dyDescent="0.25">
      <c r="A506" s="30">
        <v>2868</v>
      </c>
      <c r="B506" s="30">
        <v>2796</v>
      </c>
      <c r="C506" s="30">
        <v>1210</v>
      </c>
      <c r="D506" s="30">
        <v>1210</v>
      </c>
      <c r="E506" s="30" t="s">
        <v>151</v>
      </c>
      <c r="F506" s="30" t="s">
        <v>175</v>
      </c>
      <c r="G506" s="31">
        <v>1.8057099999999999</v>
      </c>
      <c r="H506" s="30" t="s">
        <v>170</v>
      </c>
      <c r="I506" s="30" t="s">
        <v>171</v>
      </c>
      <c r="J506" s="30">
        <v>19</v>
      </c>
      <c r="K506" s="30">
        <v>10</v>
      </c>
      <c r="L506" s="30" t="s">
        <v>172</v>
      </c>
      <c r="M506" s="30" t="s">
        <v>195</v>
      </c>
      <c r="N506" s="30" t="s">
        <v>196</v>
      </c>
      <c r="O506" s="32">
        <v>0.60924900000000004</v>
      </c>
      <c r="P506" s="32">
        <v>0.84899999999999998</v>
      </c>
      <c r="Q506" s="32">
        <f t="shared" si="7"/>
        <v>0.16611917878029001</v>
      </c>
    </row>
    <row r="507" spans="1:17" x14ac:dyDescent="0.25">
      <c r="A507" s="30">
        <v>2869</v>
      </c>
      <c r="B507" s="30">
        <v>2797</v>
      </c>
      <c r="C507" s="30">
        <v>1210</v>
      </c>
      <c r="D507" s="30">
        <v>1210</v>
      </c>
      <c r="E507" s="30" t="s">
        <v>151</v>
      </c>
      <c r="F507" s="30" t="s">
        <v>175</v>
      </c>
      <c r="G507" s="31">
        <v>7.4976200000000004</v>
      </c>
      <c r="H507" s="30" t="s">
        <v>170</v>
      </c>
      <c r="I507" s="30" t="s">
        <v>171</v>
      </c>
      <c r="J507" s="30">
        <v>19</v>
      </c>
      <c r="K507" s="30">
        <v>10</v>
      </c>
      <c r="L507" s="30" t="s">
        <v>172</v>
      </c>
      <c r="M507" s="30" t="s">
        <v>195</v>
      </c>
      <c r="N507" s="30" t="s">
        <v>196</v>
      </c>
      <c r="O507" s="32">
        <v>0.60924900000000004</v>
      </c>
      <c r="P507" s="32">
        <v>0.84899999999999998</v>
      </c>
      <c r="Q507" s="32">
        <f t="shared" si="7"/>
        <v>0.68975554059438027</v>
      </c>
    </row>
    <row r="508" spans="1:17" x14ac:dyDescent="0.25">
      <c r="A508" s="30">
        <v>2870</v>
      </c>
      <c r="B508" s="30">
        <v>2798</v>
      </c>
      <c r="C508" s="30">
        <v>1210</v>
      </c>
      <c r="D508" s="30">
        <v>1210</v>
      </c>
      <c r="E508" s="30" t="s">
        <v>151</v>
      </c>
      <c r="F508" s="30" t="s">
        <v>175</v>
      </c>
      <c r="G508" s="31">
        <v>9.9610599999999998</v>
      </c>
      <c r="H508" s="30" t="s">
        <v>170</v>
      </c>
      <c r="I508" s="30" t="s">
        <v>171</v>
      </c>
      <c r="J508" s="30">
        <v>19</v>
      </c>
      <c r="K508" s="30">
        <v>10</v>
      </c>
      <c r="L508" s="30" t="s">
        <v>172</v>
      </c>
      <c r="M508" s="30" t="s">
        <v>195</v>
      </c>
      <c r="N508" s="30" t="s">
        <v>196</v>
      </c>
      <c r="O508" s="32">
        <v>0.60924900000000004</v>
      </c>
      <c r="P508" s="32">
        <v>0.84899999999999998</v>
      </c>
      <c r="Q508" s="32">
        <f t="shared" si="7"/>
        <v>0.91638364243494019</v>
      </c>
    </row>
    <row r="509" spans="1:17" x14ac:dyDescent="0.25">
      <c r="A509" s="30">
        <v>2871</v>
      </c>
      <c r="B509" s="30">
        <v>2799</v>
      </c>
      <c r="C509" s="30">
        <v>1210</v>
      </c>
      <c r="D509" s="30">
        <v>1210</v>
      </c>
      <c r="E509" s="30" t="s">
        <v>151</v>
      </c>
      <c r="F509" s="30" t="s">
        <v>175</v>
      </c>
      <c r="G509" s="31">
        <v>0.12654899999999999</v>
      </c>
      <c r="H509" s="30" t="s">
        <v>170</v>
      </c>
      <c r="I509" s="30" t="s">
        <v>171</v>
      </c>
      <c r="J509" s="30">
        <v>19</v>
      </c>
      <c r="K509" s="30">
        <v>10</v>
      </c>
      <c r="L509" s="30" t="s">
        <v>172</v>
      </c>
      <c r="M509" s="30" t="s">
        <v>195</v>
      </c>
      <c r="N509" s="30" t="s">
        <v>196</v>
      </c>
      <c r="O509" s="32">
        <v>0.60924900000000004</v>
      </c>
      <c r="P509" s="32">
        <v>0.84899999999999998</v>
      </c>
      <c r="Q509" s="32">
        <f t="shared" si="7"/>
        <v>1.1642077606851002E-2</v>
      </c>
    </row>
    <row r="510" spans="1:17" x14ac:dyDescent="0.25">
      <c r="A510" s="30">
        <v>2872</v>
      </c>
      <c r="B510" s="30">
        <v>2800</v>
      </c>
      <c r="C510" s="30">
        <v>1210</v>
      </c>
      <c r="D510" s="30">
        <v>1210</v>
      </c>
      <c r="E510" s="30" t="s">
        <v>151</v>
      </c>
      <c r="F510" s="30" t="s">
        <v>175</v>
      </c>
      <c r="G510" s="31">
        <v>36.334099999999999</v>
      </c>
      <c r="H510" s="30" t="s">
        <v>170</v>
      </c>
      <c r="I510" s="30" t="s">
        <v>171</v>
      </c>
      <c r="J510" s="30">
        <v>19</v>
      </c>
      <c r="K510" s="30">
        <v>10</v>
      </c>
      <c r="L510" s="30" t="s">
        <v>172</v>
      </c>
      <c r="M510" s="30" t="s">
        <v>195</v>
      </c>
      <c r="N510" s="30" t="s">
        <v>196</v>
      </c>
      <c r="O510" s="32">
        <v>0.60924900000000004</v>
      </c>
      <c r="P510" s="32">
        <v>0.84899999999999998</v>
      </c>
      <c r="Q510" s="32">
        <f t="shared" si="7"/>
        <v>3.3426136277259006</v>
      </c>
    </row>
    <row r="511" spans="1:17" x14ac:dyDescent="0.25">
      <c r="A511" s="30">
        <v>2873</v>
      </c>
      <c r="B511" s="30">
        <v>2801</v>
      </c>
      <c r="C511" s="30">
        <v>1210</v>
      </c>
      <c r="D511" s="30">
        <v>1210</v>
      </c>
      <c r="E511" s="30" t="s">
        <v>151</v>
      </c>
      <c r="F511" s="30" t="s">
        <v>175</v>
      </c>
      <c r="G511" s="31">
        <v>22.920500000000001</v>
      </c>
      <c r="H511" s="30" t="s">
        <v>170</v>
      </c>
      <c r="I511" s="30" t="s">
        <v>171</v>
      </c>
      <c r="J511" s="30">
        <v>19</v>
      </c>
      <c r="K511" s="30">
        <v>10</v>
      </c>
      <c r="L511" s="30" t="s">
        <v>172</v>
      </c>
      <c r="M511" s="30" t="s">
        <v>195</v>
      </c>
      <c r="N511" s="30" t="s">
        <v>196</v>
      </c>
      <c r="O511" s="32">
        <v>0.60924900000000004</v>
      </c>
      <c r="P511" s="32">
        <v>0.84899999999999998</v>
      </c>
      <c r="Q511" s="32">
        <f t="shared" si="7"/>
        <v>2.1086080473795006</v>
      </c>
    </row>
    <row r="512" spans="1:17" x14ac:dyDescent="0.25">
      <c r="A512" s="30">
        <v>2874</v>
      </c>
      <c r="B512" s="30">
        <v>2802</v>
      </c>
      <c r="C512" s="30">
        <v>1210</v>
      </c>
      <c r="D512" s="30">
        <v>1210</v>
      </c>
      <c r="E512" s="30" t="s">
        <v>151</v>
      </c>
      <c r="F512" s="30" t="s">
        <v>175</v>
      </c>
      <c r="G512" s="31">
        <v>0.54177799999999998</v>
      </c>
      <c r="H512" s="30" t="s">
        <v>170</v>
      </c>
      <c r="I512" s="30" t="s">
        <v>171</v>
      </c>
      <c r="J512" s="30">
        <v>19</v>
      </c>
      <c r="K512" s="30">
        <v>10</v>
      </c>
      <c r="L512" s="30" t="s">
        <v>172</v>
      </c>
      <c r="M512" s="30" t="s">
        <v>195</v>
      </c>
      <c r="N512" s="30" t="s">
        <v>196</v>
      </c>
      <c r="O512" s="32">
        <v>0.60924900000000004</v>
      </c>
      <c r="P512" s="32">
        <v>0.84899999999999998</v>
      </c>
      <c r="Q512" s="32">
        <f t="shared" si="7"/>
        <v>4.9841733413022005E-2</v>
      </c>
    </row>
    <row r="513" spans="1:17" x14ac:dyDescent="0.25">
      <c r="A513" s="30">
        <v>2875</v>
      </c>
      <c r="B513" s="30">
        <v>2803</v>
      </c>
      <c r="C513" s="30">
        <v>1210</v>
      </c>
      <c r="D513" s="30">
        <v>1210</v>
      </c>
      <c r="E513" s="30" t="s">
        <v>151</v>
      </c>
      <c r="F513" s="30" t="s">
        <v>175</v>
      </c>
      <c r="G513" s="31">
        <v>15.5265</v>
      </c>
      <c r="H513" s="30" t="s">
        <v>170</v>
      </c>
      <c r="I513" s="30" t="s">
        <v>171</v>
      </c>
      <c r="J513" s="30">
        <v>19</v>
      </c>
      <c r="K513" s="30">
        <v>10</v>
      </c>
      <c r="L513" s="30" t="s">
        <v>172</v>
      </c>
      <c r="M513" s="30" t="s">
        <v>195</v>
      </c>
      <c r="N513" s="30" t="s">
        <v>196</v>
      </c>
      <c r="O513" s="32">
        <v>0.60924900000000004</v>
      </c>
      <c r="P513" s="32">
        <v>0.84899999999999998</v>
      </c>
      <c r="Q513" s="32">
        <f t="shared" si="7"/>
        <v>1.4283851943735002</v>
      </c>
    </row>
    <row r="514" spans="1:17" x14ac:dyDescent="0.25">
      <c r="A514" s="30">
        <v>2876</v>
      </c>
      <c r="B514" s="30">
        <v>2804</v>
      </c>
      <c r="C514" s="30">
        <v>1210</v>
      </c>
      <c r="D514" s="30">
        <v>1210</v>
      </c>
      <c r="E514" s="30" t="s">
        <v>151</v>
      </c>
      <c r="F514" s="30" t="s">
        <v>180</v>
      </c>
      <c r="G514" s="31">
        <v>196.70699999999999</v>
      </c>
      <c r="H514" s="30" t="s">
        <v>170</v>
      </c>
      <c r="I514" s="30" t="s">
        <v>171</v>
      </c>
      <c r="J514" s="30">
        <v>19</v>
      </c>
      <c r="K514" s="30">
        <v>10</v>
      </c>
      <c r="L514" s="30" t="s">
        <v>172</v>
      </c>
      <c r="M514" s="30" t="s">
        <v>195</v>
      </c>
      <c r="N514" s="30" t="s">
        <v>196</v>
      </c>
      <c r="O514" s="32">
        <v>0.60924900000000004</v>
      </c>
      <c r="P514" s="32">
        <v>0.84899999999999998</v>
      </c>
      <c r="Q514" s="32">
        <f t="shared" ref="Q514:Q577" si="8">G514*O514*(1-P514)</f>
        <v>18.096374999493005</v>
      </c>
    </row>
    <row r="515" spans="1:17" x14ac:dyDescent="0.25">
      <c r="A515" s="30">
        <v>2877</v>
      </c>
      <c r="B515" s="30">
        <v>2805</v>
      </c>
      <c r="C515" s="30">
        <v>1210</v>
      </c>
      <c r="D515" s="30">
        <v>1210</v>
      </c>
      <c r="E515" s="30" t="s">
        <v>151</v>
      </c>
      <c r="F515" s="30" t="s">
        <v>180</v>
      </c>
      <c r="G515" s="31">
        <v>0.21965699999999999</v>
      </c>
      <c r="H515" s="30" t="s">
        <v>170</v>
      </c>
      <c r="I515" s="30" t="s">
        <v>171</v>
      </c>
      <c r="J515" s="30">
        <v>19</v>
      </c>
      <c r="K515" s="30">
        <v>10</v>
      </c>
      <c r="L515" s="30" t="s">
        <v>172</v>
      </c>
      <c r="M515" s="30" t="s">
        <v>195</v>
      </c>
      <c r="N515" s="30" t="s">
        <v>196</v>
      </c>
      <c r="O515" s="32">
        <v>0.60924900000000004</v>
      </c>
      <c r="P515" s="32">
        <v>0.84899999999999998</v>
      </c>
      <c r="Q515" s="32">
        <f t="shared" si="8"/>
        <v>2.0207696946543004E-2</v>
      </c>
    </row>
    <row r="516" spans="1:17" x14ac:dyDescent="0.25">
      <c r="A516" s="30">
        <v>2878</v>
      </c>
      <c r="B516" s="30">
        <v>2806</v>
      </c>
      <c r="C516" s="30">
        <v>1210</v>
      </c>
      <c r="D516" s="30">
        <v>1210</v>
      </c>
      <c r="E516" s="30" t="s">
        <v>151</v>
      </c>
      <c r="F516" s="30" t="s">
        <v>180</v>
      </c>
      <c r="G516" s="31">
        <v>7.5020300000000004</v>
      </c>
      <c r="H516" s="30" t="s">
        <v>170</v>
      </c>
      <c r="I516" s="30" t="s">
        <v>171</v>
      </c>
      <c r="J516" s="30">
        <v>19</v>
      </c>
      <c r="K516" s="30">
        <v>10</v>
      </c>
      <c r="L516" s="30" t="s">
        <v>172</v>
      </c>
      <c r="M516" s="30" t="s">
        <v>195</v>
      </c>
      <c r="N516" s="30" t="s">
        <v>196</v>
      </c>
      <c r="O516" s="32">
        <v>0.60924900000000004</v>
      </c>
      <c r="P516" s="32">
        <v>0.84899999999999998</v>
      </c>
      <c r="Q516" s="32">
        <f t="shared" si="8"/>
        <v>0.69016124559597025</v>
      </c>
    </row>
    <row r="517" spans="1:17" x14ac:dyDescent="0.25">
      <c r="A517" s="30">
        <v>2879</v>
      </c>
      <c r="B517" s="30">
        <v>2807</v>
      </c>
      <c r="C517" s="30">
        <v>1210</v>
      </c>
      <c r="D517" s="30">
        <v>1210</v>
      </c>
      <c r="E517" s="30" t="s">
        <v>151</v>
      </c>
      <c r="F517" s="30" t="s">
        <v>180</v>
      </c>
      <c r="G517" s="31">
        <v>0.15961700000000001</v>
      </c>
      <c r="H517" s="30" t="s">
        <v>170</v>
      </c>
      <c r="I517" s="30" t="s">
        <v>171</v>
      </c>
      <c r="J517" s="30">
        <v>19</v>
      </c>
      <c r="K517" s="30">
        <v>10</v>
      </c>
      <c r="L517" s="30" t="s">
        <v>172</v>
      </c>
      <c r="M517" s="30" t="s">
        <v>195</v>
      </c>
      <c r="N517" s="30" t="s">
        <v>196</v>
      </c>
      <c r="O517" s="32">
        <v>0.60924900000000004</v>
      </c>
      <c r="P517" s="32">
        <v>0.84899999999999998</v>
      </c>
      <c r="Q517" s="32">
        <f t="shared" si="8"/>
        <v>1.4684221142583005E-2</v>
      </c>
    </row>
    <row r="518" spans="1:17" x14ac:dyDescent="0.25">
      <c r="A518" s="30">
        <v>2880</v>
      </c>
      <c r="B518" s="30">
        <v>2808</v>
      </c>
      <c r="C518" s="30">
        <v>1210</v>
      </c>
      <c r="D518" s="30">
        <v>1210</v>
      </c>
      <c r="E518" s="30" t="s">
        <v>151</v>
      </c>
      <c r="F518" s="30" t="s">
        <v>180</v>
      </c>
      <c r="G518" s="31">
        <v>30.009499999999999</v>
      </c>
      <c r="H518" s="30" t="s">
        <v>170</v>
      </c>
      <c r="I518" s="30" t="s">
        <v>171</v>
      </c>
      <c r="J518" s="30">
        <v>19</v>
      </c>
      <c r="K518" s="30">
        <v>10</v>
      </c>
      <c r="L518" s="30" t="s">
        <v>172</v>
      </c>
      <c r="M518" s="30" t="s">
        <v>195</v>
      </c>
      <c r="N518" s="30" t="s">
        <v>196</v>
      </c>
      <c r="O518" s="32">
        <v>0.60924900000000004</v>
      </c>
      <c r="P518" s="32">
        <v>0.84899999999999998</v>
      </c>
      <c r="Q518" s="32">
        <f t="shared" si="8"/>
        <v>2.7607719376905004</v>
      </c>
    </row>
    <row r="519" spans="1:17" x14ac:dyDescent="0.25">
      <c r="A519" s="30">
        <v>2884</v>
      </c>
      <c r="B519" s="30">
        <v>2812</v>
      </c>
      <c r="C519" s="30">
        <v>1210</v>
      </c>
      <c r="D519" s="30">
        <v>1210</v>
      </c>
      <c r="E519" s="30" t="s">
        <v>151</v>
      </c>
      <c r="F519" s="30" t="s">
        <v>180</v>
      </c>
      <c r="G519" s="31">
        <v>273.26600000000002</v>
      </c>
      <c r="H519" s="30" t="s">
        <v>170</v>
      </c>
      <c r="I519" s="30" t="s">
        <v>171</v>
      </c>
      <c r="J519" s="30">
        <v>19</v>
      </c>
      <c r="K519" s="30">
        <v>10</v>
      </c>
      <c r="L519" s="30" t="s">
        <v>172</v>
      </c>
      <c r="M519" s="30" t="s">
        <v>195</v>
      </c>
      <c r="N519" s="30" t="s">
        <v>196</v>
      </c>
      <c r="O519" s="32">
        <v>0.60924900000000004</v>
      </c>
      <c r="P519" s="32">
        <v>0.84899999999999998</v>
      </c>
      <c r="Q519" s="32">
        <f t="shared" si="8"/>
        <v>25.139542622334005</v>
      </c>
    </row>
    <row r="520" spans="1:17" x14ac:dyDescent="0.25">
      <c r="A520" s="30">
        <v>2913</v>
      </c>
      <c r="B520" s="30">
        <v>2841</v>
      </c>
      <c r="C520" s="30">
        <v>1210</v>
      </c>
      <c r="D520" s="30">
        <v>1210</v>
      </c>
      <c r="E520" s="30" t="s">
        <v>151</v>
      </c>
      <c r="F520" s="30" t="s">
        <v>182</v>
      </c>
      <c r="G520" s="31">
        <v>669.69200000000001</v>
      </c>
      <c r="H520" s="30" t="s">
        <v>170</v>
      </c>
      <c r="I520" s="30" t="s">
        <v>171</v>
      </c>
      <c r="J520" s="30">
        <v>19</v>
      </c>
      <c r="K520" s="30">
        <v>10</v>
      </c>
      <c r="L520" s="30" t="s">
        <v>172</v>
      </c>
      <c r="M520" s="30" t="s">
        <v>195</v>
      </c>
      <c r="N520" s="30" t="s">
        <v>196</v>
      </c>
      <c r="O520" s="32">
        <v>0.60924900000000004</v>
      </c>
      <c r="P520" s="32">
        <v>0.84899999999999998</v>
      </c>
      <c r="Q520" s="32">
        <f t="shared" si="8"/>
        <v>61.609386377508017</v>
      </c>
    </row>
    <row r="521" spans="1:17" x14ac:dyDescent="0.25">
      <c r="A521" s="30">
        <v>2914</v>
      </c>
      <c r="B521" s="30">
        <v>2842</v>
      </c>
      <c r="C521" s="30">
        <v>1210</v>
      </c>
      <c r="D521" s="30">
        <v>1210</v>
      </c>
      <c r="E521" s="30" t="s">
        <v>151</v>
      </c>
      <c r="F521" s="30" t="s">
        <v>182</v>
      </c>
      <c r="G521" s="31">
        <v>86.228499999999997</v>
      </c>
      <c r="H521" s="30" t="s">
        <v>170</v>
      </c>
      <c r="I521" s="30" t="s">
        <v>171</v>
      </c>
      <c r="J521" s="30">
        <v>19</v>
      </c>
      <c r="K521" s="30">
        <v>10</v>
      </c>
      <c r="L521" s="30" t="s">
        <v>172</v>
      </c>
      <c r="M521" s="30" t="s">
        <v>195</v>
      </c>
      <c r="N521" s="30" t="s">
        <v>196</v>
      </c>
      <c r="O521" s="32">
        <v>0.60924900000000004</v>
      </c>
      <c r="P521" s="32">
        <v>0.84899999999999998</v>
      </c>
      <c r="Q521" s="32">
        <f t="shared" si="8"/>
        <v>7.9327287368715007</v>
      </c>
    </row>
    <row r="522" spans="1:17" x14ac:dyDescent="0.25">
      <c r="A522" s="30">
        <v>2915</v>
      </c>
      <c r="B522" s="30">
        <v>2843</v>
      </c>
      <c r="C522" s="30">
        <v>1210</v>
      </c>
      <c r="D522" s="30">
        <v>1210</v>
      </c>
      <c r="E522" s="30" t="s">
        <v>151</v>
      </c>
      <c r="F522" s="30" t="s">
        <v>182</v>
      </c>
      <c r="G522" s="31">
        <v>51.071899999999999</v>
      </c>
      <c r="H522" s="30" t="s">
        <v>170</v>
      </c>
      <c r="I522" s="30" t="s">
        <v>171</v>
      </c>
      <c r="J522" s="30">
        <v>19</v>
      </c>
      <c r="K522" s="30">
        <v>10</v>
      </c>
      <c r="L522" s="30" t="s">
        <v>172</v>
      </c>
      <c r="M522" s="30" t="s">
        <v>195</v>
      </c>
      <c r="N522" s="30" t="s">
        <v>196</v>
      </c>
      <c r="O522" s="32">
        <v>0.60924900000000004</v>
      </c>
      <c r="P522" s="32">
        <v>0.84899999999999998</v>
      </c>
      <c r="Q522" s="32">
        <f t="shared" si="8"/>
        <v>4.6984411044681016</v>
      </c>
    </row>
    <row r="523" spans="1:17" x14ac:dyDescent="0.25">
      <c r="A523" s="30">
        <v>2916</v>
      </c>
      <c r="B523" s="30">
        <v>2844</v>
      </c>
      <c r="C523" s="30">
        <v>1210</v>
      </c>
      <c r="D523" s="30">
        <v>1210</v>
      </c>
      <c r="E523" s="30" t="s">
        <v>151</v>
      </c>
      <c r="F523" s="30" t="s">
        <v>182</v>
      </c>
      <c r="G523" s="31">
        <v>46.184199999999997</v>
      </c>
      <c r="H523" s="30" t="s">
        <v>170</v>
      </c>
      <c r="I523" s="30" t="s">
        <v>171</v>
      </c>
      <c r="J523" s="30">
        <v>19</v>
      </c>
      <c r="K523" s="30">
        <v>10</v>
      </c>
      <c r="L523" s="30" t="s">
        <v>172</v>
      </c>
      <c r="M523" s="30" t="s">
        <v>195</v>
      </c>
      <c r="N523" s="30" t="s">
        <v>196</v>
      </c>
      <c r="O523" s="32">
        <v>0.60924900000000004</v>
      </c>
      <c r="P523" s="32">
        <v>0.84899999999999998</v>
      </c>
      <c r="Q523" s="32">
        <f t="shared" si="8"/>
        <v>4.2487893275358006</v>
      </c>
    </row>
    <row r="524" spans="1:17" x14ac:dyDescent="0.25">
      <c r="A524" s="30">
        <v>2917</v>
      </c>
      <c r="B524" s="30">
        <v>2845</v>
      </c>
      <c r="C524" s="30">
        <v>1210</v>
      </c>
      <c r="D524" s="30">
        <v>1210</v>
      </c>
      <c r="E524" s="30" t="s">
        <v>151</v>
      </c>
      <c r="F524" s="30" t="s">
        <v>182</v>
      </c>
      <c r="G524" s="31">
        <v>5.1287199999999998E-2</v>
      </c>
      <c r="H524" s="30" t="s">
        <v>170</v>
      </c>
      <c r="I524" s="30" t="s">
        <v>171</v>
      </c>
      <c r="J524" s="30">
        <v>19</v>
      </c>
      <c r="K524" s="30">
        <v>10</v>
      </c>
      <c r="L524" s="30" t="s">
        <v>172</v>
      </c>
      <c r="M524" s="30" t="s">
        <v>195</v>
      </c>
      <c r="N524" s="30" t="s">
        <v>196</v>
      </c>
      <c r="O524" s="32">
        <v>0.60924900000000004</v>
      </c>
      <c r="P524" s="32">
        <v>0.84899999999999998</v>
      </c>
      <c r="Q524" s="32">
        <f t="shared" si="8"/>
        <v>4.7182479722328004E-3</v>
      </c>
    </row>
    <row r="525" spans="1:17" x14ac:dyDescent="0.25">
      <c r="A525" s="30">
        <v>2918</v>
      </c>
      <c r="B525" s="30">
        <v>2846</v>
      </c>
      <c r="C525" s="30">
        <v>1210</v>
      </c>
      <c r="D525" s="30">
        <v>1210</v>
      </c>
      <c r="E525" s="30" t="s">
        <v>151</v>
      </c>
      <c r="F525" s="30" t="s">
        <v>182</v>
      </c>
      <c r="G525" s="31">
        <v>5.4399499999999998E-3</v>
      </c>
      <c r="H525" s="30" t="s">
        <v>170</v>
      </c>
      <c r="I525" s="30" t="s">
        <v>171</v>
      </c>
      <c r="J525" s="30">
        <v>19</v>
      </c>
      <c r="K525" s="30">
        <v>10</v>
      </c>
      <c r="L525" s="30" t="s">
        <v>172</v>
      </c>
      <c r="M525" s="30" t="s">
        <v>195</v>
      </c>
      <c r="N525" s="30" t="s">
        <v>196</v>
      </c>
      <c r="O525" s="32">
        <v>0.60924900000000004</v>
      </c>
      <c r="P525" s="32">
        <v>0.84899999999999998</v>
      </c>
      <c r="Q525" s="32">
        <f t="shared" si="8"/>
        <v>5.0045689873005005E-4</v>
      </c>
    </row>
    <row r="526" spans="1:17" x14ac:dyDescent="0.25">
      <c r="A526" s="30">
        <v>2919</v>
      </c>
      <c r="B526" s="30">
        <v>2847</v>
      </c>
      <c r="C526" s="30">
        <v>1210</v>
      </c>
      <c r="D526" s="30">
        <v>1210</v>
      </c>
      <c r="E526" s="30" t="s">
        <v>151</v>
      </c>
      <c r="F526" s="30" t="s">
        <v>182</v>
      </c>
      <c r="G526" s="31">
        <v>18.4697</v>
      </c>
      <c r="H526" s="30" t="s">
        <v>170</v>
      </c>
      <c r="I526" s="30" t="s">
        <v>171</v>
      </c>
      <c r="J526" s="30">
        <v>19</v>
      </c>
      <c r="K526" s="30">
        <v>10</v>
      </c>
      <c r="L526" s="30" t="s">
        <v>172</v>
      </c>
      <c r="M526" s="30" t="s">
        <v>195</v>
      </c>
      <c r="N526" s="30" t="s">
        <v>196</v>
      </c>
      <c r="O526" s="32">
        <v>0.60924900000000004</v>
      </c>
      <c r="P526" s="32">
        <v>0.84899999999999998</v>
      </c>
      <c r="Q526" s="32">
        <f t="shared" si="8"/>
        <v>1.6991495845503002</v>
      </c>
    </row>
    <row r="527" spans="1:17" x14ac:dyDescent="0.25">
      <c r="A527" s="30">
        <v>2920</v>
      </c>
      <c r="B527" s="30">
        <v>2848</v>
      </c>
      <c r="C527" s="30">
        <v>1210</v>
      </c>
      <c r="D527" s="30">
        <v>1210</v>
      </c>
      <c r="E527" s="30" t="s">
        <v>151</v>
      </c>
      <c r="F527" s="30" t="s">
        <v>182</v>
      </c>
      <c r="G527" s="31">
        <v>8.3886400000000005</v>
      </c>
      <c r="H527" s="30" t="s">
        <v>170</v>
      </c>
      <c r="I527" s="30" t="s">
        <v>171</v>
      </c>
      <c r="J527" s="30">
        <v>19</v>
      </c>
      <c r="K527" s="30">
        <v>10</v>
      </c>
      <c r="L527" s="30" t="s">
        <v>172</v>
      </c>
      <c r="M527" s="30" t="s">
        <v>195</v>
      </c>
      <c r="N527" s="30" t="s">
        <v>196</v>
      </c>
      <c r="O527" s="32">
        <v>0.60924900000000004</v>
      </c>
      <c r="P527" s="32">
        <v>0.84899999999999998</v>
      </c>
      <c r="Q527" s="32">
        <f t="shared" si="8"/>
        <v>0.77172635023536029</v>
      </c>
    </row>
    <row r="528" spans="1:17" x14ac:dyDescent="0.25">
      <c r="A528" s="30">
        <v>2921</v>
      </c>
      <c r="B528" s="30">
        <v>2849</v>
      </c>
      <c r="C528" s="30">
        <v>1210</v>
      </c>
      <c r="D528" s="30">
        <v>1210</v>
      </c>
      <c r="E528" s="30" t="s">
        <v>151</v>
      </c>
      <c r="F528" s="30" t="s">
        <v>182</v>
      </c>
      <c r="G528" s="31">
        <v>28.571100000000001</v>
      </c>
      <c r="H528" s="30" t="s">
        <v>170</v>
      </c>
      <c r="I528" s="30" t="s">
        <v>171</v>
      </c>
      <c r="J528" s="30">
        <v>19</v>
      </c>
      <c r="K528" s="30">
        <v>10</v>
      </c>
      <c r="L528" s="30" t="s">
        <v>172</v>
      </c>
      <c r="M528" s="30" t="s">
        <v>195</v>
      </c>
      <c r="N528" s="30" t="s">
        <v>196</v>
      </c>
      <c r="O528" s="32">
        <v>0.60924900000000004</v>
      </c>
      <c r="P528" s="32">
        <v>0.84899999999999998</v>
      </c>
      <c r="Q528" s="32">
        <f t="shared" si="8"/>
        <v>2.6284440296889002</v>
      </c>
    </row>
    <row r="529" spans="1:17" x14ac:dyDescent="0.25">
      <c r="A529" s="30">
        <v>2922</v>
      </c>
      <c r="B529" s="30">
        <v>2850</v>
      </c>
      <c r="C529" s="30">
        <v>1210</v>
      </c>
      <c r="D529" s="30">
        <v>1210</v>
      </c>
      <c r="E529" s="30" t="s">
        <v>151</v>
      </c>
      <c r="F529" s="30" t="s">
        <v>182</v>
      </c>
      <c r="G529" s="31">
        <v>18.838799999999999</v>
      </c>
      <c r="H529" s="30" t="s">
        <v>170</v>
      </c>
      <c r="I529" s="30" t="s">
        <v>171</v>
      </c>
      <c r="J529" s="30">
        <v>19</v>
      </c>
      <c r="K529" s="30">
        <v>10</v>
      </c>
      <c r="L529" s="30" t="s">
        <v>172</v>
      </c>
      <c r="M529" s="30" t="s">
        <v>195</v>
      </c>
      <c r="N529" s="30" t="s">
        <v>196</v>
      </c>
      <c r="O529" s="32">
        <v>0.60924900000000004</v>
      </c>
      <c r="P529" s="32">
        <v>0.84899999999999998</v>
      </c>
      <c r="Q529" s="32">
        <f t="shared" si="8"/>
        <v>1.7331055292412003</v>
      </c>
    </row>
    <row r="530" spans="1:17" x14ac:dyDescent="0.25">
      <c r="A530" s="30">
        <v>2923</v>
      </c>
      <c r="B530" s="30">
        <v>2851</v>
      </c>
      <c r="C530" s="30">
        <v>1210</v>
      </c>
      <c r="D530" s="30">
        <v>1210</v>
      </c>
      <c r="E530" s="30" t="s">
        <v>151</v>
      </c>
      <c r="F530" s="30" t="s">
        <v>182</v>
      </c>
      <c r="G530" s="31">
        <v>68.688400000000001</v>
      </c>
      <c r="H530" s="30" t="s">
        <v>170</v>
      </c>
      <c r="I530" s="30" t="s">
        <v>171</v>
      </c>
      <c r="J530" s="30">
        <v>19</v>
      </c>
      <c r="K530" s="30">
        <v>10</v>
      </c>
      <c r="L530" s="30" t="s">
        <v>172</v>
      </c>
      <c r="M530" s="30" t="s">
        <v>195</v>
      </c>
      <c r="N530" s="30" t="s">
        <v>196</v>
      </c>
      <c r="O530" s="32">
        <v>0.60924900000000004</v>
      </c>
      <c r="P530" s="32">
        <v>0.84899999999999998</v>
      </c>
      <c r="Q530" s="32">
        <f t="shared" si="8"/>
        <v>6.3190991907516016</v>
      </c>
    </row>
    <row r="531" spans="1:17" x14ac:dyDescent="0.25">
      <c r="A531" s="30">
        <v>2924</v>
      </c>
      <c r="B531" s="30">
        <v>2852</v>
      </c>
      <c r="C531" s="30">
        <v>1210</v>
      </c>
      <c r="D531" s="30">
        <v>1210</v>
      </c>
      <c r="E531" s="30" t="s">
        <v>151</v>
      </c>
      <c r="F531" s="30" t="s">
        <v>182</v>
      </c>
      <c r="G531" s="31">
        <v>0.192163</v>
      </c>
      <c r="H531" s="30" t="s">
        <v>170</v>
      </c>
      <c r="I531" s="30" t="s">
        <v>171</v>
      </c>
      <c r="J531" s="30">
        <v>19</v>
      </c>
      <c r="K531" s="30">
        <v>10</v>
      </c>
      <c r="L531" s="30" t="s">
        <v>172</v>
      </c>
      <c r="M531" s="30" t="s">
        <v>195</v>
      </c>
      <c r="N531" s="30" t="s">
        <v>196</v>
      </c>
      <c r="O531" s="32">
        <v>0.60924900000000004</v>
      </c>
      <c r="P531" s="32">
        <v>0.84899999999999998</v>
      </c>
      <c r="Q531" s="32">
        <f t="shared" si="8"/>
        <v>1.7678342453637006E-2</v>
      </c>
    </row>
    <row r="532" spans="1:17" x14ac:dyDescent="0.25">
      <c r="A532" s="30">
        <v>2925</v>
      </c>
      <c r="B532" s="30">
        <v>2853</v>
      </c>
      <c r="C532" s="30">
        <v>1210</v>
      </c>
      <c r="D532" s="30">
        <v>1210</v>
      </c>
      <c r="E532" s="30" t="s">
        <v>151</v>
      </c>
      <c r="F532" s="30" t="s">
        <v>182</v>
      </c>
      <c r="G532" s="31">
        <v>2.0997600000000002E-2</v>
      </c>
      <c r="H532" s="30" t="s">
        <v>170</v>
      </c>
      <c r="I532" s="30" t="s">
        <v>171</v>
      </c>
      <c r="J532" s="30">
        <v>19</v>
      </c>
      <c r="K532" s="30">
        <v>10</v>
      </c>
      <c r="L532" s="30" t="s">
        <v>172</v>
      </c>
      <c r="M532" s="30" t="s">
        <v>195</v>
      </c>
      <c r="N532" s="30" t="s">
        <v>196</v>
      </c>
      <c r="O532" s="32">
        <v>0.60924900000000004</v>
      </c>
      <c r="P532" s="32">
        <v>0.84899999999999998</v>
      </c>
      <c r="Q532" s="32">
        <f t="shared" si="8"/>
        <v>1.9317077871624005E-3</v>
      </c>
    </row>
    <row r="533" spans="1:17" x14ac:dyDescent="0.25">
      <c r="A533" s="30">
        <v>2926</v>
      </c>
      <c r="B533" s="30">
        <v>2854</v>
      </c>
      <c r="C533" s="30">
        <v>1210</v>
      </c>
      <c r="D533" s="30">
        <v>1210</v>
      </c>
      <c r="E533" s="30" t="s">
        <v>151</v>
      </c>
      <c r="F533" s="30" t="s">
        <v>182</v>
      </c>
      <c r="G533" s="31">
        <v>25.642199999999999</v>
      </c>
      <c r="H533" s="30" t="s">
        <v>170</v>
      </c>
      <c r="I533" s="30" t="s">
        <v>171</v>
      </c>
      <c r="J533" s="30">
        <v>19</v>
      </c>
      <c r="K533" s="30">
        <v>10</v>
      </c>
      <c r="L533" s="30" t="s">
        <v>172</v>
      </c>
      <c r="M533" s="30" t="s">
        <v>195</v>
      </c>
      <c r="N533" s="30" t="s">
        <v>196</v>
      </c>
      <c r="O533" s="32">
        <v>0.60924900000000004</v>
      </c>
      <c r="P533" s="32">
        <v>0.84899999999999998</v>
      </c>
      <c r="Q533" s="32">
        <f t="shared" si="8"/>
        <v>2.3589951908778004</v>
      </c>
    </row>
    <row r="534" spans="1:17" x14ac:dyDescent="0.25">
      <c r="A534" s="30">
        <v>2927</v>
      </c>
      <c r="B534" s="30">
        <v>2855</v>
      </c>
      <c r="C534" s="30">
        <v>1210</v>
      </c>
      <c r="D534" s="30">
        <v>1210</v>
      </c>
      <c r="E534" s="30" t="s">
        <v>151</v>
      </c>
      <c r="F534" s="30" t="s">
        <v>182</v>
      </c>
      <c r="G534" s="31">
        <v>17.871400000000001</v>
      </c>
      <c r="H534" s="30" t="s">
        <v>170</v>
      </c>
      <c r="I534" s="30" t="s">
        <v>171</v>
      </c>
      <c r="J534" s="30">
        <v>19</v>
      </c>
      <c r="K534" s="30">
        <v>10</v>
      </c>
      <c r="L534" s="30" t="s">
        <v>172</v>
      </c>
      <c r="M534" s="30" t="s">
        <v>195</v>
      </c>
      <c r="N534" s="30" t="s">
        <v>196</v>
      </c>
      <c r="O534" s="32">
        <v>0.60924900000000004</v>
      </c>
      <c r="P534" s="32">
        <v>0.84899999999999998</v>
      </c>
      <c r="Q534" s="32">
        <f t="shared" si="8"/>
        <v>1.6441080193686006</v>
      </c>
    </row>
    <row r="535" spans="1:17" x14ac:dyDescent="0.25">
      <c r="A535" s="30">
        <v>2928</v>
      </c>
      <c r="B535" s="30">
        <v>2856</v>
      </c>
      <c r="C535" s="30">
        <v>1210</v>
      </c>
      <c r="D535" s="30">
        <v>1210</v>
      </c>
      <c r="E535" s="30" t="s">
        <v>151</v>
      </c>
      <c r="F535" s="30" t="s">
        <v>182</v>
      </c>
      <c r="G535" s="31">
        <v>16.927299999999999</v>
      </c>
      <c r="H535" s="30" t="s">
        <v>170</v>
      </c>
      <c r="I535" s="30" t="s">
        <v>171</v>
      </c>
      <c r="J535" s="30">
        <v>19</v>
      </c>
      <c r="K535" s="30">
        <v>10</v>
      </c>
      <c r="L535" s="30" t="s">
        <v>172</v>
      </c>
      <c r="M535" s="30" t="s">
        <v>195</v>
      </c>
      <c r="N535" s="30" t="s">
        <v>196</v>
      </c>
      <c r="O535" s="32">
        <v>0.60924900000000004</v>
      </c>
      <c r="P535" s="32">
        <v>0.84899999999999998</v>
      </c>
      <c r="Q535" s="32">
        <f t="shared" si="8"/>
        <v>1.5572540302527003</v>
      </c>
    </row>
    <row r="536" spans="1:17" x14ac:dyDescent="0.25">
      <c r="A536" s="30">
        <v>2929</v>
      </c>
      <c r="B536" s="30">
        <v>2857</v>
      </c>
      <c r="C536" s="30">
        <v>1210</v>
      </c>
      <c r="D536" s="30">
        <v>1210</v>
      </c>
      <c r="E536" s="30" t="s">
        <v>151</v>
      </c>
      <c r="F536" s="30" t="s">
        <v>182</v>
      </c>
      <c r="G536" s="31">
        <v>12.3689</v>
      </c>
      <c r="H536" s="30" t="s">
        <v>170</v>
      </c>
      <c r="I536" s="30" t="s">
        <v>171</v>
      </c>
      <c r="J536" s="30">
        <v>19</v>
      </c>
      <c r="K536" s="30">
        <v>10</v>
      </c>
      <c r="L536" s="30" t="s">
        <v>172</v>
      </c>
      <c r="M536" s="30" t="s">
        <v>195</v>
      </c>
      <c r="N536" s="30" t="s">
        <v>196</v>
      </c>
      <c r="O536" s="32">
        <v>0.60924900000000004</v>
      </c>
      <c r="P536" s="32">
        <v>0.84899999999999998</v>
      </c>
      <c r="Q536" s="32">
        <f t="shared" si="8"/>
        <v>1.1378967333711003</v>
      </c>
    </row>
    <row r="537" spans="1:17" x14ac:dyDescent="0.25">
      <c r="A537" s="30">
        <v>2930</v>
      </c>
      <c r="B537" s="30">
        <v>2858</v>
      </c>
      <c r="C537" s="30">
        <v>1210</v>
      </c>
      <c r="D537" s="30">
        <v>1210</v>
      </c>
      <c r="E537" s="30" t="s">
        <v>151</v>
      </c>
      <c r="F537" s="30" t="s">
        <v>182</v>
      </c>
      <c r="G537" s="31">
        <v>1.19037E-2</v>
      </c>
      <c r="H537" s="30" t="s">
        <v>170</v>
      </c>
      <c r="I537" s="30" t="s">
        <v>171</v>
      </c>
      <c r="J537" s="30">
        <v>19</v>
      </c>
      <c r="K537" s="30">
        <v>10</v>
      </c>
      <c r="L537" s="30" t="s">
        <v>172</v>
      </c>
      <c r="M537" s="30" t="s">
        <v>195</v>
      </c>
      <c r="N537" s="30" t="s">
        <v>196</v>
      </c>
      <c r="O537" s="32">
        <v>0.60924900000000004</v>
      </c>
      <c r="P537" s="32">
        <v>0.84899999999999998</v>
      </c>
      <c r="Q537" s="32">
        <f t="shared" si="8"/>
        <v>1.0950999155163001E-3</v>
      </c>
    </row>
    <row r="538" spans="1:17" x14ac:dyDescent="0.25">
      <c r="A538" s="30">
        <v>2931</v>
      </c>
      <c r="B538" s="30">
        <v>2859</v>
      </c>
      <c r="C538" s="30">
        <v>1210</v>
      </c>
      <c r="D538" s="30">
        <v>1210</v>
      </c>
      <c r="E538" s="30" t="s">
        <v>151</v>
      </c>
      <c r="F538" s="30" t="s">
        <v>182</v>
      </c>
      <c r="G538" s="31">
        <v>0.26176300000000002</v>
      </c>
      <c r="H538" s="30" t="s">
        <v>170</v>
      </c>
      <c r="I538" s="30" t="s">
        <v>171</v>
      </c>
      <c r="J538" s="30">
        <v>19</v>
      </c>
      <c r="K538" s="30">
        <v>10</v>
      </c>
      <c r="L538" s="30" t="s">
        <v>172</v>
      </c>
      <c r="M538" s="30" t="s">
        <v>195</v>
      </c>
      <c r="N538" s="30" t="s">
        <v>196</v>
      </c>
      <c r="O538" s="32">
        <v>0.60924900000000004</v>
      </c>
      <c r="P538" s="32">
        <v>0.84899999999999998</v>
      </c>
      <c r="Q538" s="32">
        <f t="shared" si="8"/>
        <v>2.4081305744037006E-2</v>
      </c>
    </row>
    <row r="539" spans="1:17" x14ac:dyDescent="0.25">
      <c r="A539" s="30">
        <v>2932</v>
      </c>
      <c r="B539" s="30">
        <v>2860</v>
      </c>
      <c r="C539" s="30">
        <v>1210</v>
      </c>
      <c r="D539" s="30">
        <v>1210</v>
      </c>
      <c r="E539" s="30" t="s">
        <v>151</v>
      </c>
      <c r="F539" s="30" t="s">
        <v>182</v>
      </c>
      <c r="G539" s="31">
        <v>1.0536700000000001</v>
      </c>
      <c r="H539" s="30" t="s">
        <v>170</v>
      </c>
      <c r="I539" s="30" t="s">
        <v>171</v>
      </c>
      <c r="J539" s="30">
        <v>19</v>
      </c>
      <c r="K539" s="30">
        <v>10</v>
      </c>
      <c r="L539" s="30" t="s">
        <v>172</v>
      </c>
      <c r="M539" s="30" t="s">
        <v>195</v>
      </c>
      <c r="N539" s="30" t="s">
        <v>196</v>
      </c>
      <c r="O539" s="32">
        <v>0.60924900000000004</v>
      </c>
      <c r="P539" s="32">
        <v>0.84899999999999998</v>
      </c>
      <c r="Q539" s="32">
        <f t="shared" si="8"/>
        <v>9.6934056468330032E-2</v>
      </c>
    </row>
    <row r="540" spans="1:17" x14ac:dyDescent="0.25">
      <c r="A540" s="30">
        <v>2933</v>
      </c>
      <c r="B540" s="30">
        <v>2861</v>
      </c>
      <c r="C540" s="30">
        <v>1210</v>
      </c>
      <c r="D540" s="30">
        <v>1210</v>
      </c>
      <c r="E540" s="30" t="s">
        <v>151</v>
      </c>
      <c r="F540" s="30" t="s">
        <v>182</v>
      </c>
      <c r="G540" s="31">
        <v>66.710999999999999</v>
      </c>
      <c r="H540" s="30" t="s">
        <v>170</v>
      </c>
      <c r="I540" s="30" t="s">
        <v>171</v>
      </c>
      <c r="J540" s="30">
        <v>19</v>
      </c>
      <c r="K540" s="30">
        <v>10</v>
      </c>
      <c r="L540" s="30" t="s">
        <v>172</v>
      </c>
      <c r="M540" s="30" t="s">
        <v>195</v>
      </c>
      <c r="N540" s="30" t="s">
        <v>196</v>
      </c>
      <c r="O540" s="32">
        <v>0.60924900000000004</v>
      </c>
      <c r="P540" s="32">
        <v>0.84899999999999998</v>
      </c>
      <c r="Q540" s="32">
        <f t="shared" si="8"/>
        <v>6.1371851158890012</v>
      </c>
    </row>
    <row r="541" spans="1:17" x14ac:dyDescent="0.25">
      <c r="A541" s="30">
        <v>2934</v>
      </c>
      <c r="B541" s="30">
        <v>2862</v>
      </c>
      <c r="C541" s="30">
        <v>1210</v>
      </c>
      <c r="D541" s="30">
        <v>1210</v>
      </c>
      <c r="E541" s="30" t="s">
        <v>151</v>
      </c>
      <c r="F541" s="30" t="s">
        <v>182</v>
      </c>
      <c r="G541" s="31">
        <v>48.750300000000003</v>
      </c>
      <c r="H541" s="30" t="s">
        <v>170</v>
      </c>
      <c r="I541" s="30" t="s">
        <v>171</v>
      </c>
      <c r="J541" s="30">
        <v>19</v>
      </c>
      <c r="K541" s="30">
        <v>10</v>
      </c>
      <c r="L541" s="30" t="s">
        <v>172</v>
      </c>
      <c r="M541" s="30" t="s">
        <v>195</v>
      </c>
      <c r="N541" s="30" t="s">
        <v>196</v>
      </c>
      <c r="O541" s="32">
        <v>0.60924900000000004</v>
      </c>
      <c r="P541" s="32">
        <v>0.84899999999999998</v>
      </c>
      <c r="Q541" s="32">
        <f t="shared" si="8"/>
        <v>4.4848618002297016</v>
      </c>
    </row>
    <row r="542" spans="1:17" x14ac:dyDescent="0.25">
      <c r="A542" s="30">
        <v>2935</v>
      </c>
      <c r="B542" s="30">
        <v>2863</v>
      </c>
      <c r="C542" s="30">
        <v>1210</v>
      </c>
      <c r="D542" s="30">
        <v>1210</v>
      </c>
      <c r="E542" s="30" t="s">
        <v>151</v>
      </c>
      <c r="F542" s="30" t="s">
        <v>182</v>
      </c>
      <c r="G542" s="31">
        <v>7.3520099999999999</v>
      </c>
      <c r="H542" s="30" t="s">
        <v>170</v>
      </c>
      <c r="I542" s="30" t="s">
        <v>171</v>
      </c>
      <c r="J542" s="30">
        <v>19</v>
      </c>
      <c r="K542" s="30">
        <v>10</v>
      </c>
      <c r="L542" s="30" t="s">
        <v>172</v>
      </c>
      <c r="M542" s="30" t="s">
        <v>195</v>
      </c>
      <c r="N542" s="30" t="s">
        <v>196</v>
      </c>
      <c r="O542" s="32">
        <v>0.60924900000000004</v>
      </c>
      <c r="P542" s="32">
        <v>0.84899999999999998</v>
      </c>
      <c r="Q542" s="32">
        <f t="shared" si="8"/>
        <v>0.67635991581399013</v>
      </c>
    </row>
    <row r="543" spans="1:17" x14ac:dyDescent="0.25">
      <c r="A543" s="30">
        <v>2936</v>
      </c>
      <c r="B543" s="30">
        <v>2864</v>
      </c>
      <c r="C543" s="30">
        <v>1210</v>
      </c>
      <c r="D543" s="30">
        <v>1210</v>
      </c>
      <c r="E543" s="30" t="s">
        <v>151</v>
      </c>
      <c r="F543" s="30" t="s">
        <v>182</v>
      </c>
      <c r="G543" s="31">
        <v>11.208399999999999</v>
      </c>
      <c r="H543" s="30" t="s">
        <v>170</v>
      </c>
      <c r="I543" s="30" t="s">
        <v>171</v>
      </c>
      <c r="J543" s="30">
        <v>19</v>
      </c>
      <c r="K543" s="30">
        <v>10</v>
      </c>
      <c r="L543" s="30" t="s">
        <v>172</v>
      </c>
      <c r="M543" s="30" t="s">
        <v>195</v>
      </c>
      <c r="N543" s="30" t="s">
        <v>196</v>
      </c>
      <c r="O543" s="32">
        <v>0.60924900000000004</v>
      </c>
      <c r="P543" s="32">
        <v>0.84899999999999998</v>
      </c>
      <c r="Q543" s="32">
        <f t="shared" si="8"/>
        <v>1.0311346802316002</v>
      </c>
    </row>
    <row r="544" spans="1:17" x14ac:dyDescent="0.25">
      <c r="A544" s="30">
        <v>2937</v>
      </c>
      <c r="B544" s="30">
        <v>2865</v>
      </c>
      <c r="C544" s="30">
        <v>1210</v>
      </c>
      <c r="D544" s="30">
        <v>1210</v>
      </c>
      <c r="E544" s="30" t="s">
        <v>151</v>
      </c>
      <c r="F544" s="30" t="s">
        <v>182</v>
      </c>
      <c r="G544" s="31">
        <v>6.5845000000000002</v>
      </c>
      <c r="H544" s="30" t="s">
        <v>170</v>
      </c>
      <c r="I544" s="30" t="s">
        <v>171</v>
      </c>
      <c r="J544" s="30">
        <v>19</v>
      </c>
      <c r="K544" s="30">
        <v>10</v>
      </c>
      <c r="L544" s="30" t="s">
        <v>172</v>
      </c>
      <c r="M544" s="30" t="s">
        <v>195</v>
      </c>
      <c r="N544" s="30" t="s">
        <v>196</v>
      </c>
      <c r="O544" s="32">
        <v>0.60924900000000004</v>
      </c>
      <c r="P544" s="32">
        <v>0.84899999999999998</v>
      </c>
      <c r="Q544" s="32">
        <f t="shared" si="8"/>
        <v>0.60575160611550016</v>
      </c>
    </row>
    <row r="545" spans="1:17" x14ac:dyDescent="0.25">
      <c r="A545" s="30">
        <v>2938</v>
      </c>
      <c r="B545" s="30">
        <v>2866</v>
      </c>
      <c r="C545" s="30">
        <v>1210</v>
      </c>
      <c r="D545" s="30">
        <v>1210</v>
      </c>
      <c r="E545" s="30" t="s">
        <v>151</v>
      </c>
      <c r="F545" s="30" t="s">
        <v>182</v>
      </c>
      <c r="G545" s="31">
        <v>5.1234000000000002</v>
      </c>
      <c r="H545" s="30" t="s">
        <v>170</v>
      </c>
      <c r="I545" s="30" t="s">
        <v>171</v>
      </c>
      <c r="J545" s="30">
        <v>19</v>
      </c>
      <c r="K545" s="30">
        <v>10</v>
      </c>
      <c r="L545" s="30" t="s">
        <v>172</v>
      </c>
      <c r="M545" s="30" t="s">
        <v>195</v>
      </c>
      <c r="N545" s="30" t="s">
        <v>196</v>
      </c>
      <c r="O545" s="32">
        <v>0.60924900000000004</v>
      </c>
      <c r="P545" s="32">
        <v>0.84899999999999998</v>
      </c>
      <c r="Q545" s="32">
        <f t="shared" si="8"/>
        <v>0.47133537531660014</v>
      </c>
    </row>
    <row r="546" spans="1:17" x14ac:dyDescent="0.25">
      <c r="A546" s="30">
        <v>2939</v>
      </c>
      <c r="B546" s="30">
        <v>2867</v>
      </c>
      <c r="C546" s="30">
        <v>1210</v>
      </c>
      <c r="D546" s="30">
        <v>1210</v>
      </c>
      <c r="E546" s="30" t="s">
        <v>151</v>
      </c>
      <c r="F546" s="30" t="s">
        <v>182</v>
      </c>
      <c r="G546" s="31">
        <v>18.714600000000001</v>
      </c>
      <c r="H546" s="30" t="s">
        <v>170</v>
      </c>
      <c r="I546" s="30" t="s">
        <v>171</v>
      </c>
      <c r="J546" s="30">
        <v>19</v>
      </c>
      <c r="K546" s="30">
        <v>10</v>
      </c>
      <c r="L546" s="30" t="s">
        <v>172</v>
      </c>
      <c r="M546" s="30" t="s">
        <v>195</v>
      </c>
      <c r="N546" s="30" t="s">
        <v>196</v>
      </c>
      <c r="O546" s="32">
        <v>0.60924900000000004</v>
      </c>
      <c r="P546" s="32">
        <v>0.84899999999999998</v>
      </c>
      <c r="Q546" s="32">
        <f t="shared" si="8"/>
        <v>1.7216795516454004</v>
      </c>
    </row>
    <row r="547" spans="1:17" x14ac:dyDescent="0.25">
      <c r="A547" s="30">
        <v>2940</v>
      </c>
      <c r="B547" s="30">
        <v>2868</v>
      </c>
      <c r="C547" s="30">
        <v>1210</v>
      </c>
      <c r="D547" s="30">
        <v>1210</v>
      </c>
      <c r="E547" s="30" t="s">
        <v>151</v>
      </c>
      <c r="F547" s="30" t="s">
        <v>182</v>
      </c>
      <c r="G547" s="31">
        <v>11.1557</v>
      </c>
      <c r="H547" s="30" t="s">
        <v>170</v>
      </c>
      <c r="I547" s="30" t="s">
        <v>171</v>
      </c>
      <c r="J547" s="30">
        <v>19</v>
      </c>
      <c r="K547" s="30">
        <v>10</v>
      </c>
      <c r="L547" s="30" t="s">
        <v>172</v>
      </c>
      <c r="M547" s="30" t="s">
        <v>195</v>
      </c>
      <c r="N547" s="30" t="s">
        <v>196</v>
      </c>
      <c r="O547" s="32">
        <v>0.60924900000000004</v>
      </c>
      <c r="P547" s="32">
        <v>0.84899999999999998</v>
      </c>
      <c r="Q547" s="32">
        <f t="shared" si="8"/>
        <v>1.0262864594643002</v>
      </c>
    </row>
    <row r="548" spans="1:17" x14ac:dyDescent="0.25">
      <c r="A548" s="30">
        <v>2941</v>
      </c>
      <c r="B548" s="30">
        <v>2869</v>
      </c>
      <c r="C548" s="30">
        <v>1210</v>
      </c>
      <c r="D548" s="30">
        <v>1210</v>
      </c>
      <c r="E548" s="30" t="s">
        <v>151</v>
      </c>
      <c r="F548" s="30" t="s">
        <v>182</v>
      </c>
      <c r="G548" s="31">
        <v>366.27499999999998</v>
      </c>
      <c r="H548" s="30" t="s">
        <v>170</v>
      </c>
      <c r="I548" s="30" t="s">
        <v>171</v>
      </c>
      <c r="J548" s="30">
        <v>19</v>
      </c>
      <c r="K548" s="30">
        <v>10</v>
      </c>
      <c r="L548" s="30" t="s">
        <v>172</v>
      </c>
      <c r="M548" s="30" t="s">
        <v>195</v>
      </c>
      <c r="N548" s="30" t="s">
        <v>196</v>
      </c>
      <c r="O548" s="32">
        <v>0.60924900000000004</v>
      </c>
      <c r="P548" s="32">
        <v>0.84899999999999998</v>
      </c>
      <c r="Q548" s="32">
        <f t="shared" si="8"/>
        <v>33.696054298725002</v>
      </c>
    </row>
    <row r="549" spans="1:17" x14ac:dyDescent="0.25">
      <c r="A549" s="30">
        <v>2942</v>
      </c>
      <c r="B549" s="30">
        <v>2870</v>
      </c>
      <c r="C549" s="30">
        <v>1210</v>
      </c>
      <c r="D549" s="30">
        <v>1210</v>
      </c>
      <c r="E549" s="30" t="s">
        <v>151</v>
      </c>
      <c r="F549" s="30" t="s">
        <v>182</v>
      </c>
      <c r="G549" s="31">
        <v>9.0588000000000005E-3</v>
      </c>
      <c r="H549" s="30" t="s">
        <v>170</v>
      </c>
      <c r="I549" s="30" t="s">
        <v>171</v>
      </c>
      <c r="J549" s="30">
        <v>19</v>
      </c>
      <c r="K549" s="30">
        <v>10</v>
      </c>
      <c r="L549" s="30" t="s">
        <v>172</v>
      </c>
      <c r="M549" s="30" t="s">
        <v>195</v>
      </c>
      <c r="N549" s="30" t="s">
        <v>196</v>
      </c>
      <c r="O549" s="32">
        <v>0.60924900000000004</v>
      </c>
      <c r="P549" s="32">
        <v>0.84899999999999998</v>
      </c>
      <c r="Q549" s="32">
        <f t="shared" si="8"/>
        <v>8.3337879102120022E-4</v>
      </c>
    </row>
    <row r="550" spans="1:17" x14ac:dyDescent="0.25">
      <c r="A550" s="30">
        <v>2943</v>
      </c>
      <c r="B550" s="30">
        <v>2871</v>
      </c>
      <c r="C550" s="30">
        <v>1210</v>
      </c>
      <c r="D550" s="30">
        <v>1210</v>
      </c>
      <c r="E550" s="30" t="s">
        <v>151</v>
      </c>
      <c r="F550" s="30" t="s">
        <v>182</v>
      </c>
      <c r="G550" s="31">
        <v>6.21471E-3</v>
      </c>
      <c r="H550" s="30" t="s">
        <v>170</v>
      </c>
      <c r="I550" s="30" t="s">
        <v>171</v>
      </c>
      <c r="J550" s="30">
        <v>19</v>
      </c>
      <c r="K550" s="30">
        <v>10</v>
      </c>
      <c r="L550" s="30" t="s">
        <v>172</v>
      </c>
      <c r="M550" s="30" t="s">
        <v>195</v>
      </c>
      <c r="N550" s="30" t="s">
        <v>196</v>
      </c>
      <c r="O550" s="32">
        <v>0.60924900000000004</v>
      </c>
      <c r="P550" s="32">
        <v>0.84899999999999998</v>
      </c>
      <c r="Q550" s="32">
        <f t="shared" si="8"/>
        <v>5.717321837712901E-4</v>
      </c>
    </row>
    <row r="551" spans="1:17" x14ac:dyDescent="0.25">
      <c r="A551" s="30">
        <v>2944</v>
      </c>
      <c r="B551" s="30">
        <v>2872</v>
      </c>
      <c r="C551" s="30">
        <v>1210</v>
      </c>
      <c r="D551" s="30">
        <v>1210</v>
      </c>
      <c r="E551" s="30" t="s">
        <v>151</v>
      </c>
      <c r="F551" s="30" t="s">
        <v>182</v>
      </c>
      <c r="G551" s="31">
        <v>49.604300000000002</v>
      </c>
      <c r="H551" s="30" t="s">
        <v>170</v>
      </c>
      <c r="I551" s="30" t="s">
        <v>171</v>
      </c>
      <c r="J551" s="30">
        <v>19</v>
      </c>
      <c r="K551" s="30">
        <v>10</v>
      </c>
      <c r="L551" s="30" t="s">
        <v>172</v>
      </c>
      <c r="M551" s="30" t="s">
        <v>195</v>
      </c>
      <c r="N551" s="30" t="s">
        <v>196</v>
      </c>
      <c r="O551" s="32">
        <v>0.60924900000000004</v>
      </c>
      <c r="P551" s="32">
        <v>0.84899999999999998</v>
      </c>
      <c r="Q551" s="32">
        <f t="shared" si="8"/>
        <v>4.5634268957757014</v>
      </c>
    </row>
    <row r="552" spans="1:17" x14ac:dyDescent="0.25">
      <c r="A552" s="30">
        <v>2945</v>
      </c>
      <c r="B552" s="30">
        <v>2873</v>
      </c>
      <c r="C552" s="30">
        <v>1210</v>
      </c>
      <c r="D552" s="30">
        <v>1210</v>
      </c>
      <c r="E552" s="30" t="s">
        <v>151</v>
      </c>
      <c r="F552" s="30" t="s">
        <v>182</v>
      </c>
      <c r="G552" s="31">
        <v>6.4592099999999997</v>
      </c>
      <c r="H552" s="30" t="s">
        <v>170</v>
      </c>
      <c r="I552" s="30" t="s">
        <v>171</v>
      </c>
      <c r="J552" s="30">
        <v>19</v>
      </c>
      <c r="K552" s="30">
        <v>10</v>
      </c>
      <c r="L552" s="30" t="s">
        <v>172</v>
      </c>
      <c r="M552" s="30" t="s">
        <v>195</v>
      </c>
      <c r="N552" s="30" t="s">
        <v>196</v>
      </c>
      <c r="O552" s="32">
        <v>0.60924900000000004</v>
      </c>
      <c r="P552" s="32">
        <v>0.84899999999999998</v>
      </c>
      <c r="Q552" s="32">
        <f t="shared" si="8"/>
        <v>0.59422535222679018</v>
      </c>
    </row>
    <row r="553" spans="1:17" x14ac:dyDescent="0.25">
      <c r="A553" s="30">
        <v>2946</v>
      </c>
      <c r="B553" s="30">
        <v>2874</v>
      </c>
      <c r="C553" s="30">
        <v>1210</v>
      </c>
      <c r="D553" s="30">
        <v>1210</v>
      </c>
      <c r="E553" s="30" t="s">
        <v>151</v>
      </c>
      <c r="F553" s="30" t="s">
        <v>182</v>
      </c>
      <c r="G553" s="31">
        <v>4.7992600000000003</v>
      </c>
      <c r="H553" s="30" t="s">
        <v>170</v>
      </c>
      <c r="I553" s="30" t="s">
        <v>171</v>
      </c>
      <c r="J553" s="30">
        <v>19</v>
      </c>
      <c r="K553" s="30">
        <v>10</v>
      </c>
      <c r="L553" s="30" t="s">
        <v>172</v>
      </c>
      <c r="M553" s="30" t="s">
        <v>195</v>
      </c>
      <c r="N553" s="30" t="s">
        <v>196</v>
      </c>
      <c r="O553" s="32">
        <v>0.60924900000000004</v>
      </c>
      <c r="P553" s="32">
        <v>0.84899999999999998</v>
      </c>
      <c r="Q553" s="32">
        <f t="shared" si="8"/>
        <v>0.44151559771674009</v>
      </c>
    </row>
    <row r="554" spans="1:17" x14ac:dyDescent="0.25">
      <c r="A554" s="30">
        <v>2947</v>
      </c>
      <c r="B554" s="30">
        <v>2875</v>
      </c>
      <c r="C554" s="30">
        <v>1210</v>
      </c>
      <c r="D554" s="30">
        <v>1210</v>
      </c>
      <c r="E554" s="30" t="s">
        <v>151</v>
      </c>
      <c r="F554" s="30" t="s">
        <v>182</v>
      </c>
      <c r="G554" s="31">
        <v>16.106100000000001</v>
      </c>
      <c r="H554" s="30" t="s">
        <v>170</v>
      </c>
      <c r="I554" s="30" t="s">
        <v>171</v>
      </c>
      <c r="J554" s="30">
        <v>19</v>
      </c>
      <c r="K554" s="30">
        <v>10</v>
      </c>
      <c r="L554" s="30" t="s">
        <v>172</v>
      </c>
      <c r="M554" s="30" t="s">
        <v>195</v>
      </c>
      <c r="N554" s="30" t="s">
        <v>196</v>
      </c>
      <c r="O554" s="32">
        <v>0.60924900000000004</v>
      </c>
      <c r="P554" s="32">
        <v>0.84899999999999998</v>
      </c>
      <c r="Q554" s="32">
        <f t="shared" si="8"/>
        <v>1.4817064231539006</v>
      </c>
    </row>
    <row r="555" spans="1:17" x14ac:dyDescent="0.25">
      <c r="A555" s="30">
        <v>3017</v>
      </c>
      <c r="B555" s="30">
        <v>2945</v>
      </c>
      <c r="C555" s="30">
        <v>1210</v>
      </c>
      <c r="D555" s="30">
        <v>1210</v>
      </c>
      <c r="E555" s="30" t="s">
        <v>151</v>
      </c>
      <c r="F555" s="30" t="s">
        <v>183</v>
      </c>
      <c r="G555" s="31">
        <v>37.7913</v>
      </c>
      <c r="H555" s="30" t="s">
        <v>170</v>
      </c>
      <c r="I555" s="30" t="s">
        <v>171</v>
      </c>
      <c r="J555" s="30">
        <v>19</v>
      </c>
      <c r="K555" s="30">
        <v>10</v>
      </c>
      <c r="L555" s="30" t="s">
        <v>172</v>
      </c>
      <c r="M555" s="30" t="s">
        <v>195</v>
      </c>
      <c r="N555" s="30" t="s">
        <v>196</v>
      </c>
      <c r="O555" s="32">
        <v>0.60924900000000004</v>
      </c>
      <c r="P555" s="32">
        <v>0.84899999999999998</v>
      </c>
      <c r="Q555" s="32">
        <f t="shared" si="8"/>
        <v>3.4766710717887008</v>
      </c>
    </row>
    <row r="556" spans="1:17" x14ac:dyDescent="0.25">
      <c r="A556" s="30">
        <v>3018</v>
      </c>
      <c r="B556" s="30">
        <v>2946</v>
      </c>
      <c r="C556" s="30">
        <v>1210</v>
      </c>
      <c r="D556" s="30">
        <v>1210</v>
      </c>
      <c r="E556" s="30" t="s">
        <v>151</v>
      </c>
      <c r="F556" s="30" t="s">
        <v>183</v>
      </c>
      <c r="G556" s="31">
        <v>1.9441200000000001</v>
      </c>
      <c r="H556" s="30" t="s">
        <v>170</v>
      </c>
      <c r="I556" s="30" t="s">
        <v>171</v>
      </c>
      <c r="J556" s="30">
        <v>19</v>
      </c>
      <c r="K556" s="30">
        <v>10</v>
      </c>
      <c r="L556" s="30" t="s">
        <v>172</v>
      </c>
      <c r="M556" s="30" t="s">
        <v>195</v>
      </c>
      <c r="N556" s="30" t="s">
        <v>196</v>
      </c>
      <c r="O556" s="32">
        <v>0.60924900000000004</v>
      </c>
      <c r="P556" s="32">
        <v>0.84899999999999998</v>
      </c>
      <c r="Q556" s="32">
        <f t="shared" si="8"/>
        <v>0.17885242804788004</v>
      </c>
    </row>
    <row r="557" spans="1:17" x14ac:dyDescent="0.25">
      <c r="A557" s="30">
        <v>3021</v>
      </c>
      <c r="B557" s="30">
        <v>2949</v>
      </c>
      <c r="C557" s="30">
        <v>1210</v>
      </c>
      <c r="D557" s="30">
        <v>1210</v>
      </c>
      <c r="E557" s="30" t="s">
        <v>151</v>
      </c>
      <c r="F557" s="30" t="s">
        <v>183</v>
      </c>
      <c r="G557" s="31">
        <v>72.228800000000007</v>
      </c>
      <c r="H557" s="30" t="s">
        <v>170</v>
      </c>
      <c r="I557" s="30" t="s">
        <v>171</v>
      </c>
      <c r="J557" s="30">
        <v>19</v>
      </c>
      <c r="K557" s="30">
        <v>10</v>
      </c>
      <c r="L557" s="30" t="s">
        <v>172</v>
      </c>
      <c r="M557" s="30" t="s">
        <v>195</v>
      </c>
      <c r="N557" s="30" t="s">
        <v>196</v>
      </c>
      <c r="O557" s="32">
        <v>0.60924900000000004</v>
      </c>
      <c r="P557" s="32">
        <v>0.84899999999999998</v>
      </c>
      <c r="Q557" s="32">
        <f t="shared" si="8"/>
        <v>6.6448039498512026</v>
      </c>
    </row>
    <row r="558" spans="1:17" x14ac:dyDescent="0.25">
      <c r="A558" s="30">
        <v>3022</v>
      </c>
      <c r="B558" s="30">
        <v>2950</v>
      </c>
      <c r="C558" s="30">
        <v>1210</v>
      </c>
      <c r="D558" s="30">
        <v>1210</v>
      </c>
      <c r="E558" s="30" t="s">
        <v>151</v>
      </c>
      <c r="F558" s="30" t="s">
        <v>183</v>
      </c>
      <c r="G558" s="31">
        <v>43.794600000000003</v>
      </c>
      <c r="H558" s="30" t="s">
        <v>170</v>
      </c>
      <c r="I558" s="30" t="s">
        <v>171</v>
      </c>
      <c r="J558" s="30">
        <v>19</v>
      </c>
      <c r="K558" s="30">
        <v>10</v>
      </c>
      <c r="L558" s="30" t="s">
        <v>172</v>
      </c>
      <c r="M558" s="30" t="s">
        <v>195</v>
      </c>
      <c r="N558" s="30" t="s">
        <v>196</v>
      </c>
      <c r="O558" s="32">
        <v>0.60924900000000004</v>
      </c>
      <c r="P558" s="32">
        <v>0.84899999999999998</v>
      </c>
      <c r="Q558" s="32">
        <f t="shared" si="8"/>
        <v>4.0289542545654013</v>
      </c>
    </row>
    <row r="559" spans="1:17" x14ac:dyDescent="0.25">
      <c r="A559" s="30">
        <v>3023</v>
      </c>
      <c r="B559" s="30">
        <v>2951</v>
      </c>
      <c r="C559" s="30">
        <v>1210</v>
      </c>
      <c r="D559" s="30">
        <v>1210</v>
      </c>
      <c r="E559" s="30" t="s">
        <v>151</v>
      </c>
      <c r="F559" s="30" t="s">
        <v>183</v>
      </c>
      <c r="G559" s="31">
        <v>24.637899999999998</v>
      </c>
      <c r="H559" s="30" t="s">
        <v>170</v>
      </c>
      <c r="I559" s="30" t="s">
        <v>171</v>
      </c>
      <c r="J559" s="30">
        <v>19</v>
      </c>
      <c r="K559" s="30">
        <v>10</v>
      </c>
      <c r="L559" s="30" t="s">
        <v>172</v>
      </c>
      <c r="M559" s="30" t="s">
        <v>195</v>
      </c>
      <c r="N559" s="30" t="s">
        <v>196</v>
      </c>
      <c r="O559" s="32">
        <v>0.60924900000000004</v>
      </c>
      <c r="P559" s="32">
        <v>0.84899999999999998</v>
      </c>
      <c r="Q559" s="32">
        <f t="shared" si="8"/>
        <v>2.2666030065021006</v>
      </c>
    </row>
    <row r="560" spans="1:17" x14ac:dyDescent="0.25">
      <c r="A560" s="30">
        <v>3024</v>
      </c>
      <c r="B560" s="30">
        <v>2952</v>
      </c>
      <c r="C560" s="30">
        <v>1210</v>
      </c>
      <c r="D560" s="30">
        <v>1210</v>
      </c>
      <c r="E560" s="30" t="s">
        <v>151</v>
      </c>
      <c r="F560" s="30" t="s">
        <v>183</v>
      </c>
      <c r="G560" s="31">
        <v>12.199299999999999</v>
      </c>
      <c r="H560" s="30" t="s">
        <v>170</v>
      </c>
      <c r="I560" s="30" t="s">
        <v>171</v>
      </c>
      <c r="J560" s="30">
        <v>19</v>
      </c>
      <c r="K560" s="30">
        <v>10</v>
      </c>
      <c r="L560" s="30" t="s">
        <v>172</v>
      </c>
      <c r="M560" s="30" t="s">
        <v>195</v>
      </c>
      <c r="N560" s="30" t="s">
        <v>196</v>
      </c>
      <c r="O560" s="32">
        <v>0.60924900000000004</v>
      </c>
      <c r="P560" s="32">
        <v>0.84899999999999998</v>
      </c>
      <c r="Q560" s="32">
        <f t="shared" si="8"/>
        <v>1.1222941101807002</v>
      </c>
    </row>
    <row r="561" spans="1:17" x14ac:dyDescent="0.25">
      <c r="A561" s="30">
        <v>3025</v>
      </c>
      <c r="B561" s="30">
        <v>2953</v>
      </c>
      <c r="C561" s="30">
        <v>1210</v>
      </c>
      <c r="D561" s="30">
        <v>1210</v>
      </c>
      <c r="E561" s="30" t="s">
        <v>151</v>
      </c>
      <c r="F561" s="30" t="s">
        <v>183</v>
      </c>
      <c r="G561" s="31">
        <v>4.98909</v>
      </c>
      <c r="H561" s="30" t="s">
        <v>170</v>
      </c>
      <c r="I561" s="30" t="s">
        <v>171</v>
      </c>
      <c r="J561" s="30">
        <v>19</v>
      </c>
      <c r="K561" s="30">
        <v>10</v>
      </c>
      <c r="L561" s="30" t="s">
        <v>172</v>
      </c>
      <c r="M561" s="30" t="s">
        <v>195</v>
      </c>
      <c r="N561" s="30" t="s">
        <v>196</v>
      </c>
      <c r="O561" s="32">
        <v>0.60924900000000004</v>
      </c>
      <c r="P561" s="32">
        <v>0.84899999999999998</v>
      </c>
      <c r="Q561" s="32">
        <f t="shared" si="8"/>
        <v>0.45897931210491011</v>
      </c>
    </row>
    <row r="562" spans="1:17" x14ac:dyDescent="0.25">
      <c r="A562" s="30">
        <v>3026</v>
      </c>
      <c r="B562" s="30">
        <v>2954</v>
      </c>
      <c r="C562" s="30">
        <v>1210</v>
      </c>
      <c r="D562" s="30">
        <v>1210</v>
      </c>
      <c r="E562" s="30" t="s">
        <v>151</v>
      </c>
      <c r="F562" s="30" t="s">
        <v>183</v>
      </c>
      <c r="G562" s="31">
        <v>30.119199999999999</v>
      </c>
      <c r="H562" s="30" t="s">
        <v>170</v>
      </c>
      <c r="I562" s="30" t="s">
        <v>171</v>
      </c>
      <c r="J562" s="30">
        <v>19</v>
      </c>
      <c r="K562" s="30">
        <v>10</v>
      </c>
      <c r="L562" s="30" t="s">
        <v>172</v>
      </c>
      <c r="M562" s="30" t="s">
        <v>195</v>
      </c>
      <c r="N562" s="30" t="s">
        <v>196</v>
      </c>
      <c r="O562" s="32">
        <v>0.60924900000000004</v>
      </c>
      <c r="P562" s="32">
        <v>0.84899999999999998</v>
      </c>
      <c r="Q562" s="32">
        <f t="shared" si="8"/>
        <v>2.7708639646008004</v>
      </c>
    </row>
    <row r="563" spans="1:17" x14ac:dyDescent="0.25">
      <c r="A563" s="30">
        <v>3027</v>
      </c>
      <c r="B563" s="30">
        <v>2955</v>
      </c>
      <c r="C563" s="30">
        <v>1210</v>
      </c>
      <c r="D563" s="30">
        <v>1210</v>
      </c>
      <c r="E563" s="30" t="s">
        <v>151</v>
      </c>
      <c r="F563" s="30" t="s">
        <v>183</v>
      </c>
      <c r="G563" s="31">
        <v>60.262300000000003</v>
      </c>
      <c r="H563" s="30" t="s">
        <v>170</v>
      </c>
      <c r="I563" s="30" t="s">
        <v>171</v>
      </c>
      <c r="J563" s="30">
        <v>19</v>
      </c>
      <c r="K563" s="30">
        <v>10</v>
      </c>
      <c r="L563" s="30" t="s">
        <v>172</v>
      </c>
      <c r="M563" s="30" t="s">
        <v>195</v>
      </c>
      <c r="N563" s="30" t="s">
        <v>196</v>
      </c>
      <c r="O563" s="32">
        <v>0.60924900000000004</v>
      </c>
      <c r="P563" s="32">
        <v>0.84899999999999998</v>
      </c>
      <c r="Q563" s="32">
        <f t="shared" si="8"/>
        <v>5.5439266479177016</v>
      </c>
    </row>
    <row r="564" spans="1:17" x14ac:dyDescent="0.25">
      <c r="A564" s="30">
        <v>3028</v>
      </c>
      <c r="B564" s="30">
        <v>2956</v>
      </c>
      <c r="C564" s="30">
        <v>1210</v>
      </c>
      <c r="D564" s="30">
        <v>1210</v>
      </c>
      <c r="E564" s="30" t="s">
        <v>151</v>
      </c>
      <c r="F564" s="30" t="s">
        <v>183</v>
      </c>
      <c r="G564" s="31">
        <v>7.8914999999999997</v>
      </c>
      <c r="H564" s="30" t="s">
        <v>170</v>
      </c>
      <c r="I564" s="30" t="s">
        <v>171</v>
      </c>
      <c r="J564" s="30">
        <v>19</v>
      </c>
      <c r="K564" s="30">
        <v>10</v>
      </c>
      <c r="L564" s="30" t="s">
        <v>172</v>
      </c>
      <c r="M564" s="30" t="s">
        <v>195</v>
      </c>
      <c r="N564" s="30" t="s">
        <v>196</v>
      </c>
      <c r="O564" s="32">
        <v>0.60924900000000004</v>
      </c>
      <c r="P564" s="32">
        <v>0.84899999999999998</v>
      </c>
      <c r="Q564" s="32">
        <f t="shared" si="8"/>
        <v>0.72599116100850014</v>
      </c>
    </row>
    <row r="565" spans="1:17" x14ac:dyDescent="0.25">
      <c r="A565" s="30">
        <v>3029</v>
      </c>
      <c r="B565" s="30">
        <v>2957</v>
      </c>
      <c r="C565" s="30">
        <v>1210</v>
      </c>
      <c r="D565" s="30">
        <v>1210</v>
      </c>
      <c r="E565" s="30" t="s">
        <v>151</v>
      </c>
      <c r="F565" s="30" t="s">
        <v>183</v>
      </c>
      <c r="G565" s="31">
        <v>1.76396</v>
      </c>
      <c r="H565" s="30" t="s">
        <v>170</v>
      </c>
      <c r="I565" s="30" t="s">
        <v>171</v>
      </c>
      <c r="J565" s="30">
        <v>19</v>
      </c>
      <c r="K565" s="30">
        <v>10</v>
      </c>
      <c r="L565" s="30" t="s">
        <v>172</v>
      </c>
      <c r="M565" s="30" t="s">
        <v>195</v>
      </c>
      <c r="N565" s="30" t="s">
        <v>196</v>
      </c>
      <c r="O565" s="32">
        <v>0.60924900000000004</v>
      </c>
      <c r="P565" s="32">
        <v>0.84899999999999998</v>
      </c>
      <c r="Q565" s="32">
        <f t="shared" si="8"/>
        <v>0.16227832077204005</v>
      </c>
    </row>
    <row r="566" spans="1:17" x14ac:dyDescent="0.25">
      <c r="A566" s="30">
        <v>3030</v>
      </c>
      <c r="B566" s="30">
        <v>2958</v>
      </c>
      <c r="C566" s="30">
        <v>1210</v>
      </c>
      <c r="D566" s="30">
        <v>1210</v>
      </c>
      <c r="E566" s="30" t="s">
        <v>151</v>
      </c>
      <c r="F566" s="30" t="s">
        <v>183</v>
      </c>
      <c r="G566" s="31">
        <v>30.834900000000001</v>
      </c>
      <c r="H566" s="30" t="s">
        <v>170</v>
      </c>
      <c r="I566" s="30" t="s">
        <v>171</v>
      </c>
      <c r="J566" s="30">
        <v>19</v>
      </c>
      <c r="K566" s="30">
        <v>10</v>
      </c>
      <c r="L566" s="30" t="s">
        <v>172</v>
      </c>
      <c r="M566" s="30" t="s">
        <v>195</v>
      </c>
      <c r="N566" s="30" t="s">
        <v>196</v>
      </c>
      <c r="O566" s="32">
        <v>0.60924900000000004</v>
      </c>
      <c r="P566" s="32">
        <v>0.84899999999999998</v>
      </c>
      <c r="Q566" s="32">
        <f t="shared" si="8"/>
        <v>2.8367059305051008</v>
      </c>
    </row>
    <row r="567" spans="1:17" x14ac:dyDescent="0.25">
      <c r="A567" s="30">
        <v>3146</v>
      </c>
      <c r="B567" s="30">
        <v>3074</v>
      </c>
      <c r="C567" s="30">
        <v>1220</v>
      </c>
      <c r="D567" s="30">
        <v>1220</v>
      </c>
      <c r="E567" s="30" t="s">
        <v>151</v>
      </c>
      <c r="F567" s="30" t="s">
        <v>169</v>
      </c>
      <c r="G567" s="31">
        <v>7.1458599999999999</v>
      </c>
      <c r="H567" s="30" t="s">
        <v>170</v>
      </c>
      <c r="I567" s="30" t="s">
        <v>171</v>
      </c>
      <c r="J567" s="30">
        <v>19</v>
      </c>
      <c r="K567" s="30">
        <v>10</v>
      </c>
      <c r="L567" s="30" t="s">
        <v>172</v>
      </c>
      <c r="M567" s="30" t="s">
        <v>204</v>
      </c>
      <c r="N567" s="30" t="s">
        <v>196</v>
      </c>
      <c r="O567" s="32">
        <v>0.60924900000000004</v>
      </c>
      <c r="P567" s="32">
        <v>0.84899999999999998</v>
      </c>
      <c r="Q567" s="32">
        <f t="shared" si="8"/>
        <v>0.65739481693014012</v>
      </c>
    </row>
    <row r="568" spans="1:17" x14ac:dyDescent="0.25">
      <c r="A568" s="30">
        <v>3147</v>
      </c>
      <c r="B568" s="30">
        <v>3075</v>
      </c>
      <c r="C568" s="30">
        <v>1220</v>
      </c>
      <c r="D568" s="30">
        <v>1220</v>
      </c>
      <c r="E568" s="30" t="s">
        <v>151</v>
      </c>
      <c r="F568" s="30" t="s">
        <v>169</v>
      </c>
      <c r="G568" s="31">
        <v>35.765099999999997</v>
      </c>
      <c r="H568" s="30" t="s">
        <v>170</v>
      </c>
      <c r="I568" s="30" t="s">
        <v>171</v>
      </c>
      <c r="J568" s="30">
        <v>19</v>
      </c>
      <c r="K568" s="30">
        <v>10</v>
      </c>
      <c r="L568" s="30" t="s">
        <v>172</v>
      </c>
      <c r="M568" s="30" t="s">
        <v>204</v>
      </c>
      <c r="N568" s="30" t="s">
        <v>196</v>
      </c>
      <c r="O568" s="32">
        <v>0.60924900000000004</v>
      </c>
      <c r="P568" s="32">
        <v>0.84899999999999998</v>
      </c>
      <c r="Q568" s="32">
        <f t="shared" si="8"/>
        <v>3.2902675628949005</v>
      </c>
    </row>
    <row r="569" spans="1:17" x14ac:dyDescent="0.25">
      <c r="A569" s="30">
        <v>3148</v>
      </c>
      <c r="B569" s="30">
        <v>3076</v>
      </c>
      <c r="C569" s="30">
        <v>1220</v>
      </c>
      <c r="D569" s="30">
        <v>1220</v>
      </c>
      <c r="E569" s="30" t="s">
        <v>151</v>
      </c>
      <c r="F569" s="30" t="s">
        <v>169</v>
      </c>
      <c r="G569" s="31">
        <v>4.6688499999999999</v>
      </c>
      <c r="H569" s="30" t="s">
        <v>170</v>
      </c>
      <c r="I569" s="30" t="s">
        <v>171</v>
      </c>
      <c r="J569" s="30">
        <v>19</v>
      </c>
      <c r="K569" s="30">
        <v>10</v>
      </c>
      <c r="L569" s="30" t="s">
        <v>172</v>
      </c>
      <c r="M569" s="30" t="s">
        <v>204</v>
      </c>
      <c r="N569" s="30" t="s">
        <v>196</v>
      </c>
      <c r="O569" s="32">
        <v>0.60924900000000004</v>
      </c>
      <c r="P569" s="32">
        <v>0.84899999999999998</v>
      </c>
      <c r="Q569" s="32">
        <f t="shared" si="8"/>
        <v>0.42951832124115008</v>
      </c>
    </row>
    <row r="570" spans="1:17" x14ac:dyDescent="0.25">
      <c r="A570" s="30">
        <v>3149</v>
      </c>
      <c r="B570" s="30">
        <v>3077</v>
      </c>
      <c r="C570" s="30">
        <v>1220</v>
      </c>
      <c r="D570" s="30">
        <v>1220</v>
      </c>
      <c r="E570" s="30" t="s">
        <v>151</v>
      </c>
      <c r="F570" s="30" t="s">
        <v>169</v>
      </c>
      <c r="G570" s="31">
        <v>11.9115</v>
      </c>
      <c r="H570" s="30" t="s">
        <v>170</v>
      </c>
      <c r="I570" s="30" t="s">
        <v>171</v>
      </c>
      <c r="J570" s="30">
        <v>19</v>
      </c>
      <c r="K570" s="30">
        <v>10</v>
      </c>
      <c r="L570" s="30" t="s">
        <v>172</v>
      </c>
      <c r="M570" s="30" t="s">
        <v>204</v>
      </c>
      <c r="N570" s="30" t="s">
        <v>196</v>
      </c>
      <c r="O570" s="32">
        <v>0.60924900000000004</v>
      </c>
      <c r="P570" s="32">
        <v>0.84899999999999998</v>
      </c>
      <c r="Q570" s="32">
        <f t="shared" si="8"/>
        <v>1.0958174889885002</v>
      </c>
    </row>
    <row r="571" spans="1:17" x14ac:dyDescent="0.25">
      <c r="A571" s="30">
        <v>3150</v>
      </c>
      <c r="B571" s="30">
        <v>3078</v>
      </c>
      <c r="C571" s="30">
        <v>1220</v>
      </c>
      <c r="D571" s="30">
        <v>1220</v>
      </c>
      <c r="E571" s="30" t="s">
        <v>151</v>
      </c>
      <c r="F571" s="30" t="s">
        <v>169</v>
      </c>
      <c r="G571" s="31">
        <v>25.056799999999999</v>
      </c>
      <c r="H571" s="30" t="s">
        <v>170</v>
      </c>
      <c r="I571" s="30" t="s">
        <v>171</v>
      </c>
      <c r="J571" s="30">
        <v>19</v>
      </c>
      <c r="K571" s="30">
        <v>10</v>
      </c>
      <c r="L571" s="30" t="s">
        <v>172</v>
      </c>
      <c r="M571" s="30" t="s">
        <v>204</v>
      </c>
      <c r="N571" s="30" t="s">
        <v>196</v>
      </c>
      <c r="O571" s="32">
        <v>0.60924900000000004</v>
      </c>
      <c r="P571" s="32">
        <v>0.84899999999999998</v>
      </c>
      <c r="Q571" s="32">
        <f t="shared" si="8"/>
        <v>2.3051403818232004</v>
      </c>
    </row>
    <row r="572" spans="1:17" x14ac:dyDescent="0.25">
      <c r="A572" s="30">
        <v>3151</v>
      </c>
      <c r="B572" s="30">
        <v>3079</v>
      </c>
      <c r="C572" s="30">
        <v>1220</v>
      </c>
      <c r="D572" s="30">
        <v>1220</v>
      </c>
      <c r="E572" s="30" t="s">
        <v>151</v>
      </c>
      <c r="F572" s="30" t="s">
        <v>169</v>
      </c>
      <c r="G572" s="31">
        <v>0.94218500000000005</v>
      </c>
      <c r="H572" s="30" t="s">
        <v>170</v>
      </c>
      <c r="I572" s="30" t="s">
        <v>171</v>
      </c>
      <c r="J572" s="30">
        <v>19</v>
      </c>
      <c r="K572" s="30">
        <v>10</v>
      </c>
      <c r="L572" s="30" t="s">
        <v>172</v>
      </c>
      <c r="M572" s="30" t="s">
        <v>204</v>
      </c>
      <c r="N572" s="30" t="s">
        <v>196</v>
      </c>
      <c r="O572" s="32">
        <v>0.60924900000000004</v>
      </c>
      <c r="P572" s="32">
        <v>0.84899999999999998</v>
      </c>
      <c r="Q572" s="32">
        <f t="shared" si="8"/>
        <v>8.6677815628815019E-2</v>
      </c>
    </row>
    <row r="573" spans="1:17" x14ac:dyDescent="0.25">
      <c r="A573" s="30">
        <v>3152</v>
      </c>
      <c r="B573" s="30">
        <v>3080</v>
      </c>
      <c r="C573" s="30">
        <v>1220</v>
      </c>
      <c r="D573" s="30">
        <v>1220</v>
      </c>
      <c r="E573" s="30" t="s">
        <v>151</v>
      </c>
      <c r="F573" s="30" t="s">
        <v>169</v>
      </c>
      <c r="G573" s="31">
        <v>20.851299999999998</v>
      </c>
      <c r="H573" s="30" t="s">
        <v>170</v>
      </c>
      <c r="I573" s="30" t="s">
        <v>171</v>
      </c>
      <c r="J573" s="30">
        <v>19</v>
      </c>
      <c r="K573" s="30">
        <v>10</v>
      </c>
      <c r="L573" s="30" t="s">
        <v>172</v>
      </c>
      <c r="M573" s="30" t="s">
        <v>204</v>
      </c>
      <c r="N573" s="30" t="s">
        <v>196</v>
      </c>
      <c r="O573" s="32">
        <v>0.60924900000000004</v>
      </c>
      <c r="P573" s="32">
        <v>0.84899999999999998</v>
      </c>
      <c r="Q573" s="32">
        <f t="shared" si="8"/>
        <v>1.9182486847287004</v>
      </c>
    </row>
    <row r="574" spans="1:17" x14ac:dyDescent="0.25">
      <c r="A574" s="30">
        <v>3153</v>
      </c>
      <c r="B574" s="30">
        <v>3081</v>
      </c>
      <c r="C574" s="30">
        <v>1220</v>
      </c>
      <c r="D574" s="30">
        <v>1220</v>
      </c>
      <c r="E574" s="30" t="s">
        <v>151</v>
      </c>
      <c r="F574" s="30" t="s">
        <v>169</v>
      </c>
      <c r="G574" s="31">
        <v>7.6217300000000003</v>
      </c>
      <c r="H574" s="30" t="s">
        <v>170</v>
      </c>
      <c r="I574" s="30" t="s">
        <v>171</v>
      </c>
      <c r="J574" s="30">
        <v>19</v>
      </c>
      <c r="K574" s="30">
        <v>10</v>
      </c>
      <c r="L574" s="30" t="s">
        <v>172</v>
      </c>
      <c r="M574" s="30" t="s">
        <v>204</v>
      </c>
      <c r="N574" s="30" t="s">
        <v>196</v>
      </c>
      <c r="O574" s="32">
        <v>0.60924900000000004</v>
      </c>
      <c r="P574" s="32">
        <v>0.84899999999999998</v>
      </c>
      <c r="Q574" s="32">
        <f t="shared" si="8"/>
        <v>0.70117323849627022</v>
      </c>
    </row>
    <row r="575" spans="1:17" x14ac:dyDescent="0.25">
      <c r="A575" s="30">
        <v>3154</v>
      </c>
      <c r="B575" s="30">
        <v>3082</v>
      </c>
      <c r="C575" s="30">
        <v>1220</v>
      </c>
      <c r="D575" s="30">
        <v>1220</v>
      </c>
      <c r="E575" s="30" t="s">
        <v>151</v>
      </c>
      <c r="F575" s="30" t="s">
        <v>169</v>
      </c>
      <c r="G575" s="31">
        <v>22.452500000000001</v>
      </c>
      <c r="H575" s="30" t="s">
        <v>170</v>
      </c>
      <c r="I575" s="30" t="s">
        <v>171</v>
      </c>
      <c r="J575" s="30">
        <v>19</v>
      </c>
      <c r="K575" s="30">
        <v>10</v>
      </c>
      <c r="L575" s="30" t="s">
        <v>172</v>
      </c>
      <c r="M575" s="30" t="s">
        <v>204</v>
      </c>
      <c r="N575" s="30" t="s">
        <v>196</v>
      </c>
      <c r="O575" s="32">
        <v>0.60924900000000004</v>
      </c>
      <c r="P575" s="32">
        <v>0.84899999999999998</v>
      </c>
      <c r="Q575" s="32">
        <f t="shared" si="8"/>
        <v>2.0655536390475007</v>
      </c>
    </row>
    <row r="576" spans="1:17" x14ac:dyDescent="0.25">
      <c r="A576" s="30">
        <v>3155</v>
      </c>
      <c r="B576" s="30">
        <v>3083</v>
      </c>
      <c r="C576" s="30">
        <v>1220</v>
      </c>
      <c r="D576" s="30">
        <v>1220</v>
      </c>
      <c r="E576" s="30" t="s">
        <v>151</v>
      </c>
      <c r="F576" s="30" t="s">
        <v>176</v>
      </c>
      <c r="G576" s="31">
        <v>5.9724000000000004</v>
      </c>
      <c r="H576" s="30" t="s">
        <v>170</v>
      </c>
      <c r="I576" s="30" t="s">
        <v>171</v>
      </c>
      <c r="J576" s="30">
        <v>19</v>
      </c>
      <c r="K576" s="30">
        <v>10</v>
      </c>
      <c r="L576" s="30" t="s">
        <v>172</v>
      </c>
      <c r="M576" s="30" t="s">
        <v>204</v>
      </c>
      <c r="N576" s="30" t="s">
        <v>196</v>
      </c>
      <c r="O576" s="32">
        <v>0.60924900000000004</v>
      </c>
      <c r="P576" s="32">
        <v>0.84899999999999998</v>
      </c>
      <c r="Q576" s="32">
        <f t="shared" si="8"/>
        <v>0.54944048786760014</v>
      </c>
    </row>
    <row r="577" spans="1:17" x14ac:dyDescent="0.25">
      <c r="A577" s="30">
        <v>3158</v>
      </c>
      <c r="B577" s="30">
        <v>3086</v>
      </c>
      <c r="C577" s="30">
        <v>1220</v>
      </c>
      <c r="D577" s="30">
        <v>1220</v>
      </c>
      <c r="E577" s="30" t="s">
        <v>151</v>
      </c>
      <c r="F577" s="30" t="s">
        <v>179</v>
      </c>
      <c r="G577" s="31">
        <v>1.12477</v>
      </c>
      <c r="H577" s="30" t="s">
        <v>170</v>
      </c>
      <c r="I577" s="30" t="s">
        <v>171</v>
      </c>
      <c r="J577" s="30">
        <v>19</v>
      </c>
      <c r="K577" s="30">
        <v>10</v>
      </c>
      <c r="L577" s="30" t="s">
        <v>172</v>
      </c>
      <c r="M577" s="30" t="s">
        <v>204</v>
      </c>
      <c r="N577" s="30" t="s">
        <v>196</v>
      </c>
      <c r="O577" s="32">
        <v>0.60924900000000004</v>
      </c>
      <c r="P577" s="32">
        <v>0.84899999999999998</v>
      </c>
      <c r="Q577" s="32">
        <f t="shared" si="8"/>
        <v>0.10347501465723002</v>
      </c>
    </row>
    <row r="578" spans="1:17" x14ac:dyDescent="0.25">
      <c r="A578" s="30">
        <v>3159</v>
      </c>
      <c r="B578" s="30">
        <v>3087</v>
      </c>
      <c r="C578" s="30">
        <v>1220</v>
      </c>
      <c r="D578" s="30">
        <v>1220</v>
      </c>
      <c r="E578" s="30" t="s">
        <v>151</v>
      </c>
      <c r="F578" s="30" t="s">
        <v>179</v>
      </c>
      <c r="G578" s="31">
        <v>0.18706200000000001</v>
      </c>
      <c r="H578" s="30" t="s">
        <v>170</v>
      </c>
      <c r="I578" s="30" t="s">
        <v>171</v>
      </c>
      <c r="J578" s="30">
        <v>19</v>
      </c>
      <c r="K578" s="30">
        <v>10</v>
      </c>
      <c r="L578" s="30" t="s">
        <v>172</v>
      </c>
      <c r="M578" s="30" t="s">
        <v>204</v>
      </c>
      <c r="N578" s="30" t="s">
        <v>196</v>
      </c>
      <c r="O578" s="32">
        <v>0.60924900000000004</v>
      </c>
      <c r="P578" s="32">
        <v>0.84899999999999998</v>
      </c>
      <c r="Q578" s="32">
        <f t="shared" ref="Q578:Q641" si="9">G578*O578*(1-P578)</f>
        <v>1.7209067802138003E-2</v>
      </c>
    </row>
    <row r="579" spans="1:17" x14ac:dyDescent="0.25">
      <c r="A579" s="30">
        <v>3161</v>
      </c>
      <c r="B579" s="30">
        <v>3089</v>
      </c>
      <c r="C579" s="30">
        <v>1220</v>
      </c>
      <c r="D579" s="30">
        <v>1220</v>
      </c>
      <c r="E579" s="30" t="s">
        <v>151</v>
      </c>
      <c r="F579" s="30" t="s">
        <v>203</v>
      </c>
      <c r="G579" s="31">
        <v>1.16372E-2</v>
      </c>
      <c r="H579" s="30" t="s">
        <v>170</v>
      </c>
      <c r="I579" s="30" t="s">
        <v>171</v>
      </c>
      <c r="J579" s="30">
        <v>19</v>
      </c>
      <c r="K579" s="30">
        <v>10</v>
      </c>
      <c r="L579" s="30" t="s">
        <v>172</v>
      </c>
      <c r="M579" s="30" t="s">
        <v>204</v>
      </c>
      <c r="N579" s="30" t="s">
        <v>196</v>
      </c>
      <c r="O579" s="32">
        <v>0.60924900000000004</v>
      </c>
      <c r="P579" s="32">
        <v>0.84899999999999998</v>
      </c>
      <c r="Q579" s="32">
        <f t="shared" si="9"/>
        <v>1.0705828218828004E-3</v>
      </c>
    </row>
    <row r="580" spans="1:17" x14ac:dyDescent="0.25">
      <c r="A580" s="30">
        <v>3165</v>
      </c>
      <c r="B580" s="30">
        <v>3093</v>
      </c>
      <c r="C580" s="30">
        <v>1220</v>
      </c>
      <c r="D580" s="30">
        <v>1220</v>
      </c>
      <c r="E580" s="30" t="s">
        <v>151</v>
      </c>
      <c r="F580" s="30" t="s">
        <v>175</v>
      </c>
      <c r="G580" s="31">
        <v>5.7163199999999996</v>
      </c>
      <c r="H580" s="30" t="s">
        <v>170</v>
      </c>
      <c r="I580" s="30" t="s">
        <v>171</v>
      </c>
      <c r="J580" s="30">
        <v>19</v>
      </c>
      <c r="K580" s="30">
        <v>10</v>
      </c>
      <c r="L580" s="30" t="s">
        <v>172</v>
      </c>
      <c r="M580" s="30" t="s">
        <v>204</v>
      </c>
      <c r="N580" s="30" t="s">
        <v>196</v>
      </c>
      <c r="O580" s="32">
        <v>0.60924900000000004</v>
      </c>
      <c r="P580" s="32">
        <v>0.84899999999999998</v>
      </c>
      <c r="Q580" s="32">
        <f t="shared" si="9"/>
        <v>0.52588199879568009</v>
      </c>
    </row>
    <row r="581" spans="1:17" x14ac:dyDescent="0.25">
      <c r="A581" s="30">
        <v>3166</v>
      </c>
      <c r="B581" s="30">
        <v>3094</v>
      </c>
      <c r="C581" s="30">
        <v>1220</v>
      </c>
      <c r="D581" s="30">
        <v>1220</v>
      </c>
      <c r="E581" s="30" t="s">
        <v>151</v>
      </c>
      <c r="F581" s="30" t="s">
        <v>175</v>
      </c>
      <c r="G581" s="31">
        <v>20.512799999999999</v>
      </c>
      <c r="H581" s="30" t="s">
        <v>170</v>
      </c>
      <c r="I581" s="30" t="s">
        <v>171</v>
      </c>
      <c r="J581" s="30">
        <v>19</v>
      </c>
      <c r="K581" s="30">
        <v>10</v>
      </c>
      <c r="L581" s="30" t="s">
        <v>172</v>
      </c>
      <c r="M581" s="30" t="s">
        <v>204</v>
      </c>
      <c r="N581" s="30" t="s">
        <v>196</v>
      </c>
      <c r="O581" s="32">
        <v>0.60924900000000004</v>
      </c>
      <c r="P581" s="32">
        <v>0.84899999999999998</v>
      </c>
      <c r="Q581" s="32">
        <f t="shared" si="9"/>
        <v>1.8871078359672002</v>
      </c>
    </row>
    <row r="582" spans="1:17" x14ac:dyDescent="0.25">
      <c r="A582" s="30">
        <v>3168</v>
      </c>
      <c r="B582" s="30">
        <v>3096</v>
      </c>
      <c r="C582" s="30">
        <v>1220</v>
      </c>
      <c r="D582" s="30">
        <v>1220</v>
      </c>
      <c r="E582" s="30" t="s">
        <v>151</v>
      </c>
      <c r="F582" s="30" t="s">
        <v>175</v>
      </c>
      <c r="G582" s="31">
        <v>4.6738499999999998</v>
      </c>
      <c r="H582" s="30" t="s">
        <v>170</v>
      </c>
      <c r="I582" s="30" t="s">
        <v>171</v>
      </c>
      <c r="J582" s="30">
        <v>19</v>
      </c>
      <c r="K582" s="30">
        <v>10</v>
      </c>
      <c r="L582" s="30" t="s">
        <v>172</v>
      </c>
      <c r="M582" s="30" t="s">
        <v>204</v>
      </c>
      <c r="N582" s="30" t="s">
        <v>196</v>
      </c>
      <c r="O582" s="32">
        <v>0.60924900000000004</v>
      </c>
      <c r="P582" s="32">
        <v>0.84899999999999998</v>
      </c>
      <c r="Q582" s="32">
        <f t="shared" si="9"/>
        <v>0.42997830423615008</v>
      </c>
    </row>
    <row r="583" spans="1:17" x14ac:dyDescent="0.25">
      <c r="A583" s="30">
        <v>3169</v>
      </c>
      <c r="B583" s="30">
        <v>3097</v>
      </c>
      <c r="C583" s="30">
        <v>1220</v>
      </c>
      <c r="D583" s="30">
        <v>1220</v>
      </c>
      <c r="E583" s="30" t="s">
        <v>151</v>
      </c>
      <c r="F583" s="30" t="s">
        <v>175</v>
      </c>
      <c r="G583" s="31">
        <v>3.7232099999999999</v>
      </c>
      <c r="H583" s="30" t="s">
        <v>170</v>
      </c>
      <c r="I583" s="30" t="s">
        <v>171</v>
      </c>
      <c r="J583" s="30">
        <v>19</v>
      </c>
      <c r="K583" s="30">
        <v>10</v>
      </c>
      <c r="L583" s="30" t="s">
        <v>172</v>
      </c>
      <c r="M583" s="30" t="s">
        <v>204</v>
      </c>
      <c r="N583" s="30" t="s">
        <v>196</v>
      </c>
      <c r="O583" s="32">
        <v>0.60924900000000004</v>
      </c>
      <c r="P583" s="32">
        <v>0.84899999999999998</v>
      </c>
      <c r="Q583" s="32">
        <f t="shared" si="9"/>
        <v>0.34252265736279003</v>
      </c>
    </row>
    <row r="584" spans="1:17" x14ac:dyDescent="0.25">
      <c r="A584" s="30">
        <v>3170</v>
      </c>
      <c r="B584" s="30">
        <v>3098</v>
      </c>
      <c r="C584" s="30">
        <v>1220</v>
      </c>
      <c r="D584" s="30">
        <v>1220</v>
      </c>
      <c r="E584" s="30" t="s">
        <v>151</v>
      </c>
      <c r="F584" s="30" t="s">
        <v>175</v>
      </c>
      <c r="G584" s="31">
        <v>9.3873499999999999E-2</v>
      </c>
      <c r="H584" s="30" t="s">
        <v>170</v>
      </c>
      <c r="I584" s="30" t="s">
        <v>171</v>
      </c>
      <c r="J584" s="30">
        <v>19</v>
      </c>
      <c r="K584" s="30">
        <v>10</v>
      </c>
      <c r="L584" s="30" t="s">
        <v>172</v>
      </c>
      <c r="M584" s="30" t="s">
        <v>204</v>
      </c>
      <c r="N584" s="30" t="s">
        <v>196</v>
      </c>
      <c r="O584" s="32">
        <v>0.60924900000000004</v>
      </c>
      <c r="P584" s="32">
        <v>0.84899999999999998</v>
      </c>
      <c r="Q584" s="32">
        <f t="shared" si="9"/>
        <v>8.6360427362265017E-3</v>
      </c>
    </row>
    <row r="585" spans="1:17" x14ac:dyDescent="0.25">
      <c r="A585" s="30">
        <v>3177</v>
      </c>
      <c r="B585" s="30">
        <v>3105</v>
      </c>
      <c r="C585" s="30">
        <v>1220</v>
      </c>
      <c r="D585" s="30">
        <v>1220</v>
      </c>
      <c r="E585" s="30" t="s">
        <v>151</v>
      </c>
      <c r="F585" s="30" t="s">
        <v>193</v>
      </c>
      <c r="G585" s="31">
        <v>0.23893900000000001</v>
      </c>
      <c r="H585" s="30" t="s">
        <v>170</v>
      </c>
      <c r="I585" s="30" t="s">
        <v>171</v>
      </c>
      <c r="J585" s="30">
        <v>19</v>
      </c>
      <c r="K585" s="30">
        <v>10</v>
      </c>
      <c r="L585" s="30" t="s">
        <v>172</v>
      </c>
      <c r="M585" s="30" t="s">
        <v>204</v>
      </c>
      <c r="N585" s="30" t="s">
        <v>196</v>
      </c>
      <c r="O585" s="32">
        <v>0.60924900000000004</v>
      </c>
      <c r="P585" s="32">
        <v>0.84899999999999998</v>
      </c>
      <c r="Q585" s="32">
        <f t="shared" si="9"/>
        <v>2.1981575368461004E-2</v>
      </c>
    </row>
    <row r="586" spans="1:17" x14ac:dyDescent="0.25">
      <c r="A586" s="30">
        <v>3179</v>
      </c>
      <c r="B586" s="30">
        <v>3107</v>
      </c>
      <c r="C586" s="30">
        <v>1220</v>
      </c>
      <c r="D586" s="30">
        <v>1220</v>
      </c>
      <c r="E586" s="30" t="s">
        <v>151</v>
      </c>
      <c r="F586" s="30" t="s">
        <v>194</v>
      </c>
      <c r="G586" s="31">
        <v>3.6909200000000002</v>
      </c>
      <c r="H586" s="30" t="s">
        <v>170</v>
      </c>
      <c r="I586" s="30" t="s">
        <v>171</v>
      </c>
      <c r="J586" s="30">
        <v>19</v>
      </c>
      <c r="K586" s="30">
        <v>10</v>
      </c>
      <c r="L586" s="30" t="s">
        <v>172</v>
      </c>
      <c r="M586" s="30" t="s">
        <v>204</v>
      </c>
      <c r="N586" s="30" t="s">
        <v>196</v>
      </c>
      <c r="O586" s="32">
        <v>0.60924900000000004</v>
      </c>
      <c r="P586" s="32">
        <v>0.84899999999999998</v>
      </c>
      <c r="Q586" s="32">
        <f t="shared" si="9"/>
        <v>0.3395520871810801</v>
      </c>
    </row>
    <row r="587" spans="1:17" x14ac:dyDescent="0.25">
      <c r="A587" s="30">
        <v>3180</v>
      </c>
      <c r="B587" s="30">
        <v>3108</v>
      </c>
      <c r="C587" s="30">
        <v>1220</v>
      </c>
      <c r="D587" s="30">
        <v>1220</v>
      </c>
      <c r="E587" s="30" t="s">
        <v>151</v>
      </c>
      <c r="F587" s="30" t="s">
        <v>183</v>
      </c>
      <c r="G587" s="31">
        <v>53.720100000000002</v>
      </c>
      <c r="H587" s="30" t="s">
        <v>170</v>
      </c>
      <c r="I587" s="30" t="s">
        <v>171</v>
      </c>
      <c r="J587" s="30">
        <v>19</v>
      </c>
      <c r="K587" s="30">
        <v>10</v>
      </c>
      <c r="L587" s="30" t="s">
        <v>172</v>
      </c>
      <c r="M587" s="30" t="s">
        <v>204</v>
      </c>
      <c r="N587" s="30" t="s">
        <v>196</v>
      </c>
      <c r="O587" s="32">
        <v>0.60924900000000004</v>
      </c>
      <c r="P587" s="32">
        <v>0.84899999999999998</v>
      </c>
      <c r="Q587" s="32">
        <f t="shared" si="9"/>
        <v>4.9420664979399005</v>
      </c>
    </row>
    <row r="588" spans="1:17" x14ac:dyDescent="0.25">
      <c r="A588" s="30">
        <v>3181</v>
      </c>
      <c r="B588" s="30">
        <v>3109</v>
      </c>
      <c r="C588" s="30">
        <v>1220</v>
      </c>
      <c r="D588" s="30">
        <v>1220</v>
      </c>
      <c r="E588" s="30" t="s">
        <v>151</v>
      </c>
      <c r="F588" s="30" t="s">
        <v>183</v>
      </c>
      <c r="G588" s="31">
        <v>2.4561700000000002</v>
      </c>
      <c r="H588" s="30" t="s">
        <v>170</v>
      </c>
      <c r="I588" s="30" t="s">
        <v>171</v>
      </c>
      <c r="J588" s="30">
        <v>19</v>
      </c>
      <c r="K588" s="30">
        <v>10</v>
      </c>
      <c r="L588" s="30" t="s">
        <v>172</v>
      </c>
      <c r="M588" s="30" t="s">
        <v>204</v>
      </c>
      <c r="N588" s="30" t="s">
        <v>196</v>
      </c>
      <c r="O588" s="32">
        <v>0.60924900000000004</v>
      </c>
      <c r="P588" s="32">
        <v>0.84899999999999998</v>
      </c>
      <c r="Q588" s="32">
        <f t="shared" si="9"/>
        <v>0.22595928656583006</v>
      </c>
    </row>
    <row r="589" spans="1:17" x14ac:dyDescent="0.25">
      <c r="A589" s="30">
        <v>3182</v>
      </c>
      <c r="B589" s="30">
        <v>3110</v>
      </c>
      <c r="C589" s="30">
        <v>1220</v>
      </c>
      <c r="D589" s="30">
        <v>1220</v>
      </c>
      <c r="E589" s="30" t="s">
        <v>151</v>
      </c>
      <c r="F589" s="30" t="s">
        <v>183</v>
      </c>
      <c r="G589" s="31">
        <v>1.4660299999999999</v>
      </c>
      <c r="H589" s="30" t="s">
        <v>170</v>
      </c>
      <c r="I589" s="30" t="s">
        <v>171</v>
      </c>
      <c r="J589" s="30">
        <v>19</v>
      </c>
      <c r="K589" s="30">
        <v>10</v>
      </c>
      <c r="L589" s="30" t="s">
        <v>172</v>
      </c>
      <c r="M589" s="30" t="s">
        <v>204</v>
      </c>
      <c r="N589" s="30" t="s">
        <v>196</v>
      </c>
      <c r="O589" s="32">
        <v>0.60924900000000004</v>
      </c>
      <c r="P589" s="32">
        <v>0.84899999999999998</v>
      </c>
      <c r="Q589" s="32">
        <f t="shared" si="9"/>
        <v>0.13486977403197004</v>
      </c>
    </row>
    <row r="590" spans="1:17" x14ac:dyDescent="0.25">
      <c r="A590" s="30">
        <v>3183</v>
      </c>
      <c r="B590" s="30">
        <v>3111</v>
      </c>
      <c r="C590" s="30">
        <v>1220</v>
      </c>
      <c r="D590" s="30">
        <v>1220</v>
      </c>
      <c r="E590" s="30" t="s">
        <v>151</v>
      </c>
      <c r="F590" s="30" t="s">
        <v>183</v>
      </c>
      <c r="G590" s="31">
        <v>11.8216</v>
      </c>
      <c r="H590" s="30" t="s">
        <v>170</v>
      </c>
      <c r="I590" s="30" t="s">
        <v>171</v>
      </c>
      <c r="J590" s="30">
        <v>19</v>
      </c>
      <c r="K590" s="30">
        <v>10</v>
      </c>
      <c r="L590" s="30" t="s">
        <v>172</v>
      </c>
      <c r="M590" s="30" t="s">
        <v>204</v>
      </c>
      <c r="N590" s="30" t="s">
        <v>196</v>
      </c>
      <c r="O590" s="32">
        <v>0.60924900000000004</v>
      </c>
      <c r="P590" s="32">
        <v>0.84899999999999998</v>
      </c>
      <c r="Q590" s="32">
        <f t="shared" si="9"/>
        <v>1.0875469947384002</v>
      </c>
    </row>
    <row r="591" spans="1:17" x14ac:dyDescent="0.25">
      <c r="A591" s="30">
        <v>3184</v>
      </c>
      <c r="B591" s="30">
        <v>3112</v>
      </c>
      <c r="C591" s="30">
        <v>1220</v>
      </c>
      <c r="D591" s="30">
        <v>1220</v>
      </c>
      <c r="E591" s="30" t="s">
        <v>151</v>
      </c>
      <c r="F591" s="30" t="s">
        <v>183</v>
      </c>
      <c r="G591" s="31">
        <v>3.54853</v>
      </c>
      <c r="H591" s="30" t="s">
        <v>170</v>
      </c>
      <c r="I591" s="30" t="s">
        <v>171</v>
      </c>
      <c r="J591" s="30">
        <v>19</v>
      </c>
      <c r="K591" s="30">
        <v>10</v>
      </c>
      <c r="L591" s="30" t="s">
        <v>172</v>
      </c>
      <c r="M591" s="30" t="s">
        <v>204</v>
      </c>
      <c r="N591" s="30" t="s">
        <v>196</v>
      </c>
      <c r="O591" s="32">
        <v>0.60924900000000004</v>
      </c>
      <c r="P591" s="32">
        <v>0.84899999999999998</v>
      </c>
      <c r="Q591" s="32">
        <f t="shared" si="9"/>
        <v>0.32645269144947009</v>
      </c>
    </row>
    <row r="592" spans="1:17" x14ac:dyDescent="0.25">
      <c r="A592" s="30">
        <v>3185</v>
      </c>
      <c r="B592" s="30">
        <v>3113</v>
      </c>
      <c r="C592" s="30">
        <v>1220</v>
      </c>
      <c r="D592" s="30">
        <v>1220</v>
      </c>
      <c r="E592" s="30" t="s">
        <v>151</v>
      </c>
      <c r="F592" s="30" t="s">
        <v>183</v>
      </c>
      <c r="G592" s="31">
        <v>17.863199999999999</v>
      </c>
      <c r="H592" s="30" t="s">
        <v>170</v>
      </c>
      <c r="I592" s="30" t="s">
        <v>171</v>
      </c>
      <c r="J592" s="30">
        <v>19</v>
      </c>
      <c r="K592" s="30">
        <v>10</v>
      </c>
      <c r="L592" s="30" t="s">
        <v>172</v>
      </c>
      <c r="M592" s="30" t="s">
        <v>204</v>
      </c>
      <c r="N592" s="30" t="s">
        <v>196</v>
      </c>
      <c r="O592" s="32">
        <v>0.60924900000000004</v>
      </c>
      <c r="P592" s="32">
        <v>0.84899999999999998</v>
      </c>
      <c r="Q592" s="32">
        <f t="shared" si="9"/>
        <v>1.6433536472568004</v>
      </c>
    </row>
    <row r="593" spans="1:17" x14ac:dyDescent="0.25">
      <c r="A593" s="30">
        <v>2710</v>
      </c>
      <c r="B593" s="30">
        <v>3156</v>
      </c>
      <c r="C593" s="30">
        <v>1230</v>
      </c>
      <c r="D593" s="30">
        <v>1230</v>
      </c>
      <c r="E593" s="30" t="s">
        <v>151</v>
      </c>
      <c r="F593" s="30" t="s">
        <v>169</v>
      </c>
      <c r="G593" s="31">
        <v>56.666699999999999</v>
      </c>
      <c r="H593" s="30" t="s">
        <v>170</v>
      </c>
      <c r="I593" s="30" t="s">
        <v>171</v>
      </c>
      <c r="J593" s="30">
        <v>19</v>
      </c>
      <c r="K593" s="30">
        <v>10</v>
      </c>
      <c r="L593" s="30" t="s">
        <v>172</v>
      </c>
      <c r="M593" s="30" t="s">
        <v>197</v>
      </c>
      <c r="N593" s="30" t="s">
        <v>196</v>
      </c>
      <c r="O593" s="32">
        <v>0.60924900000000004</v>
      </c>
      <c r="P593" s="32">
        <v>0.84899999999999998</v>
      </c>
      <c r="Q593" s="32">
        <f t="shared" si="9"/>
        <v>5.213143676553301</v>
      </c>
    </row>
    <row r="594" spans="1:17" x14ac:dyDescent="0.25">
      <c r="A594" s="30">
        <v>2711</v>
      </c>
      <c r="B594" s="30">
        <v>3157</v>
      </c>
      <c r="C594" s="30">
        <v>1230</v>
      </c>
      <c r="D594" s="30">
        <v>1230</v>
      </c>
      <c r="E594" s="30" t="s">
        <v>151</v>
      </c>
      <c r="F594" s="30" t="s">
        <v>169</v>
      </c>
      <c r="G594" s="31">
        <v>13.334300000000001</v>
      </c>
      <c r="H594" s="30" t="s">
        <v>170</v>
      </c>
      <c r="I594" s="30" t="s">
        <v>171</v>
      </c>
      <c r="J594" s="30">
        <v>19</v>
      </c>
      <c r="K594" s="30">
        <v>10</v>
      </c>
      <c r="L594" s="30" t="s">
        <v>172</v>
      </c>
      <c r="M594" s="30" t="s">
        <v>197</v>
      </c>
      <c r="N594" s="30" t="s">
        <v>196</v>
      </c>
      <c r="O594" s="32">
        <v>0.60924900000000004</v>
      </c>
      <c r="P594" s="32">
        <v>0.84899999999999998</v>
      </c>
      <c r="Q594" s="32">
        <f t="shared" si="9"/>
        <v>1.2267102500457003</v>
      </c>
    </row>
    <row r="595" spans="1:17" x14ac:dyDescent="0.25">
      <c r="A595" s="30">
        <v>2712</v>
      </c>
      <c r="B595" s="30">
        <v>3158</v>
      </c>
      <c r="C595" s="30">
        <v>1230</v>
      </c>
      <c r="D595" s="30">
        <v>1230</v>
      </c>
      <c r="E595" s="30" t="s">
        <v>151</v>
      </c>
      <c r="F595" s="30" t="s">
        <v>169</v>
      </c>
      <c r="G595" s="31">
        <v>33.038800000000002</v>
      </c>
      <c r="H595" s="30" t="s">
        <v>170</v>
      </c>
      <c r="I595" s="30" t="s">
        <v>171</v>
      </c>
      <c r="J595" s="30">
        <v>19</v>
      </c>
      <c r="K595" s="30">
        <v>10</v>
      </c>
      <c r="L595" s="30" t="s">
        <v>172</v>
      </c>
      <c r="M595" s="30" t="s">
        <v>197</v>
      </c>
      <c r="N595" s="30" t="s">
        <v>196</v>
      </c>
      <c r="O595" s="32">
        <v>0.60924900000000004</v>
      </c>
      <c r="P595" s="32">
        <v>0.84899999999999998</v>
      </c>
      <c r="Q595" s="32">
        <f t="shared" si="9"/>
        <v>3.0394572350412008</v>
      </c>
    </row>
    <row r="596" spans="1:17" x14ac:dyDescent="0.25">
      <c r="A596" s="30">
        <v>2713</v>
      </c>
      <c r="B596" s="30">
        <v>3159</v>
      </c>
      <c r="C596" s="30">
        <v>1230</v>
      </c>
      <c r="D596" s="30">
        <v>1230</v>
      </c>
      <c r="E596" s="30" t="s">
        <v>151</v>
      </c>
      <c r="F596" s="30" t="s">
        <v>169</v>
      </c>
      <c r="G596" s="31">
        <v>6.0057099999999997</v>
      </c>
      <c r="H596" s="30" t="s">
        <v>170</v>
      </c>
      <c r="I596" s="30" t="s">
        <v>171</v>
      </c>
      <c r="J596" s="30">
        <v>19</v>
      </c>
      <c r="K596" s="30">
        <v>10</v>
      </c>
      <c r="L596" s="30" t="s">
        <v>172</v>
      </c>
      <c r="M596" s="30" t="s">
        <v>197</v>
      </c>
      <c r="N596" s="30" t="s">
        <v>196</v>
      </c>
      <c r="O596" s="32">
        <v>0.60924900000000004</v>
      </c>
      <c r="P596" s="32">
        <v>0.84899999999999998</v>
      </c>
      <c r="Q596" s="32">
        <f t="shared" si="9"/>
        <v>0.55250489458029006</v>
      </c>
    </row>
    <row r="597" spans="1:17" x14ac:dyDescent="0.25">
      <c r="A597" s="30">
        <v>2714</v>
      </c>
      <c r="B597" s="30">
        <v>3160</v>
      </c>
      <c r="C597" s="30">
        <v>1230</v>
      </c>
      <c r="D597" s="30">
        <v>1230</v>
      </c>
      <c r="E597" s="30" t="s">
        <v>151</v>
      </c>
      <c r="F597" s="30" t="s">
        <v>169</v>
      </c>
      <c r="G597" s="31">
        <v>2.6017999999999999</v>
      </c>
      <c r="H597" s="30" t="s">
        <v>170</v>
      </c>
      <c r="I597" s="30" t="s">
        <v>171</v>
      </c>
      <c r="J597" s="30">
        <v>19</v>
      </c>
      <c r="K597" s="30">
        <v>10</v>
      </c>
      <c r="L597" s="30" t="s">
        <v>172</v>
      </c>
      <c r="M597" s="30" t="s">
        <v>197</v>
      </c>
      <c r="N597" s="30" t="s">
        <v>196</v>
      </c>
      <c r="O597" s="32">
        <v>0.60924900000000004</v>
      </c>
      <c r="P597" s="32">
        <v>0.84899999999999998</v>
      </c>
      <c r="Q597" s="32">
        <f t="shared" si="9"/>
        <v>0.23935675127820005</v>
      </c>
    </row>
    <row r="598" spans="1:17" x14ac:dyDescent="0.25">
      <c r="A598" s="30">
        <v>2715</v>
      </c>
      <c r="B598" s="30">
        <v>3161</v>
      </c>
      <c r="C598" s="30">
        <v>1230</v>
      </c>
      <c r="D598" s="30">
        <v>1230</v>
      </c>
      <c r="E598" s="30" t="s">
        <v>151</v>
      </c>
      <c r="F598" s="30" t="s">
        <v>169</v>
      </c>
      <c r="G598" s="31">
        <v>24.049299999999999</v>
      </c>
      <c r="H598" s="30" t="s">
        <v>170</v>
      </c>
      <c r="I598" s="30" t="s">
        <v>171</v>
      </c>
      <c r="J598" s="30">
        <v>19</v>
      </c>
      <c r="K598" s="30">
        <v>10</v>
      </c>
      <c r="L598" s="30" t="s">
        <v>172</v>
      </c>
      <c r="M598" s="30" t="s">
        <v>197</v>
      </c>
      <c r="N598" s="30" t="s">
        <v>196</v>
      </c>
      <c r="O598" s="32">
        <v>0.60924900000000004</v>
      </c>
      <c r="P598" s="32">
        <v>0.84899999999999998</v>
      </c>
      <c r="Q598" s="32">
        <f t="shared" si="9"/>
        <v>2.2124538083307006</v>
      </c>
    </row>
    <row r="599" spans="1:17" x14ac:dyDescent="0.25">
      <c r="A599" s="30">
        <v>2716</v>
      </c>
      <c r="B599" s="30">
        <v>3162</v>
      </c>
      <c r="C599" s="30">
        <v>1230</v>
      </c>
      <c r="D599" s="30">
        <v>1230</v>
      </c>
      <c r="E599" s="30" t="s">
        <v>151</v>
      </c>
      <c r="F599" s="30" t="s">
        <v>169</v>
      </c>
      <c r="G599" s="31">
        <v>18.645199999999999</v>
      </c>
      <c r="H599" s="30" t="s">
        <v>170</v>
      </c>
      <c r="I599" s="30" t="s">
        <v>171</v>
      </c>
      <c r="J599" s="30">
        <v>19</v>
      </c>
      <c r="K599" s="30">
        <v>10</v>
      </c>
      <c r="L599" s="30" t="s">
        <v>172</v>
      </c>
      <c r="M599" s="30" t="s">
        <v>197</v>
      </c>
      <c r="N599" s="30" t="s">
        <v>196</v>
      </c>
      <c r="O599" s="32">
        <v>0.60924900000000004</v>
      </c>
      <c r="P599" s="32">
        <v>0.84899999999999998</v>
      </c>
      <c r="Q599" s="32">
        <f t="shared" si="9"/>
        <v>1.7152949876748005</v>
      </c>
    </row>
    <row r="600" spans="1:17" x14ac:dyDescent="0.25">
      <c r="A600" s="30">
        <v>2717</v>
      </c>
      <c r="B600" s="30">
        <v>3163</v>
      </c>
      <c r="C600" s="30">
        <v>1230</v>
      </c>
      <c r="D600" s="30">
        <v>1230</v>
      </c>
      <c r="E600" s="30" t="s">
        <v>151</v>
      </c>
      <c r="F600" s="30" t="s">
        <v>169</v>
      </c>
      <c r="G600" s="31">
        <v>12.082700000000001</v>
      </c>
      <c r="H600" s="30" t="s">
        <v>170</v>
      </c>
      <c r="I600" s="30" t="s">
        <v>171</v>
      </c>
      <c r="J600" s="30">
        <v>19</v>
      </c>
      <c r="K600" s="30">
        <v>10</v>
      </c>
      <c r="L600" s="30" t="s">
        <v>172</v>
      </c>
      <c r="M600" s="30" t="s">
        <v>197</v>
      </c>
      <c r="N600" s="30" t="s">
        <v>196</v>
      </c>
      <c r="O600" s="32">
        <v>0.60924900000000004</v>
      </c>
      <c r="P600" s="32">
        <v>0.84899999999999998</v>
      </c>
      <c r="Q600" s="32">
        <f t="shared" si="9"/>
        <v>1.1115673067373004</v>
      </c>
    </row>
    <row r="601" spans="1:17" x14ac:dyDescent="0.25">
      <c r="A601" s="30">
        <v>2718</v>
      </c>
      <c r="B601" s="30">
        <v>3164</v>
      </c>
      <c r="C601" s="30">
        <v>1230</v>
      </c>
      <c r="D601" s="30">
        <v>1230</v>
      </c>
      <c r="E601" s="30" t="s">
        <v>151</v>
      </c>
      <c r="F601" s="30" t="s">
        <v>176</v>
      </c>
      <c r="G601" s="31">
        <v>9.7672399999999993</v>
      </c>
      <c r="H601" s="30" t="s">
        <v>170</v>
      </c>
      <c r="I601" s="30" t="s">
        <v>171</v>
      </c>
      <c r="J601" s="30">
        <v>19</v>
      </c>
      <c r="K601" s="30">
        <v>10</v>
      </c>
      <c r="L601" s="30" t="s">
        <v>172</v>
      </c>
      <c r="M601" s="30" t="s">
        <v>197</v>
      </c>
      <c r="N601" s="30" t="s">
        <v>196</v>
      </c>
      <c r="O601" s="32">
        <v>0.60924900000000004</v>
      </c>
      <c r="P601" s="32">
        <v>0.84899999999999998</v>
      </c>
      <c r="Q601" s="32">
        <f t="shared" si="9"/>
        <v>0.89855286161676018</v>
      </c>
    </row>
    <row r="602" spans="1:17" x14ac:dyDescent="0.25">
      <c r="A602" s="30">
        <v>3228</v>
      </c>
      <c r="B602" s="30">
        <v>3165</v>
      </c>
      <c r="C602" s="30">
        <v>1230</v>
      </c>
      <c r="D602" s="30">
        <v>1230</v>
      </c>
      <c r="E602" s="30" t="s">
        <v>151</v>
      </c>
      <c r="F602" s="30" t="s">
        <v>176</v>
      </c>
      <c r="G602" s="31">
        <v>6.0809199999999999</v>
      </c>
      <c r="H602" s="30" t="s">
        <v>170</v>
      </c>
      <c r="I602" s="30" t="s">
        <v>171</v>
      </c>
      <c r="J602" s="30">
        <v>19</v>
      </c>
      <c r="K602" s="30">
        <v>10</v>
      </c>
      <c r="L602" s="30" t="s">
        <v>172</v>
      </c>
      <c r="M602" s="30" t="s">
        <v>197</v>
      </c>
      <c r="N602" s="30" t="s">
        <v>196</v>
      </c>
      <c r="O602" s="32">
        <v>0.60924900000000004</v>
      </c>
      <c r="P602" s="32">
        <v>0.84899999999999998</v>
      </c>
      <c r="Q602" s="32">
        <f t="shared" si="9"/>
        <v>0.55942395879108009</v>
      </c>
    </row>
    <row r="603" spans="1:17" x14ac:dyDescent="0.25">
      <c r="A603" s="30">
        <v>3229</v>
      </c>
      <c r="B603" s="30">
        <v>3166</v>
      </c>
      <c r="C603" s="30">
        <v>1230</v>
      </c>
      <c r="D603" s="30">
        <v>1230</v>
      </c>
      <c r="E603" s="30" t="s">
        <v>151</v>
      </c>
      <c r="F603" s="30" t="s">
        <v>176</v>
      </c>
      <c r="G603" s="31">
        <v>2.5478499999999999</v>
      </c>
      <c r="H603" s="30" t="s">
        <v>170</v>
      </c>
      <c r="I603" s="30" t="s">
        <v>171</v>
      </c>
      <c r="J603" s="30">
        <v>19</v>
      </c>
      <c r="K603" s="30">
        <v>10</v>
      </c>
      <c r="L603" s="30" t="s">
        <v>172</v>
      </c>
      <c r="M603" s="30" t="s">
        <v>197</v>
      </c>
      <c r="N603" s="30" t="s">
        <v>196</v>
      </c>
      <c r="O603" s="32">
        <v>0.60924900000000004</v>
      </c>
      <c r="P603" s="32">
        <v>0.84899999999999998</v>
      </c>
      <c r="Q603" s="32">
        <f t="shared" si="9"/>
        <v>0.23439353476215005</v>
      </c>
    </row>
    <row r="604" spans="1:17" x14ac:dyDescent="0.25">
      <c r="A604" s="30">
        <v>3235</v>
      </c>
      <c r="B604" s="30">
        <v>3172</v>
      </c>
      <c r="C604" s="30">
        <v>1230</v>
      </c>
      <c r="D604" s="30">
        <v>1230</v>
      </c>
      <c r="E604" s="30" t="s">
        <v>151</v>
      </c>
      <c r="F604" s="30" t="s">
        <v>186</v>
      </c>
      <c r="G604" s="31">
        <v>64.771799999999999</v>
      </c>
      <c r="H604" s="30" t="s">
        <v>170</v>
      </c>
      <c r="I604" s="30" t="s">
        <v>171</v>
      </c>
      <c r="J604" s="30">
        <v>19</v>
      </c>
      <c r="K604" s="30">
        <v>10</v>
      </c>
      <c r="L604" s="30" t="s">
        <v>172</v>
      </c>
      <c r="M604" s="30" t="s">
        <v>197</v>
      </c>
      <c r="N604" s="30" t="s">
        <v>196</v>
      </c>
      <c r="O604" s="32">
        <v>0.60924900000000004</v>
      </c>
      <c r="P604" s="32">
        <v>0.84899999999999998</v>
      </c>
      <c r="Q604" s="32">
        <f t="shared" si="9"/>
        <v>5.9587853111082012</v>
      </c>
    </row>
    <row r="605" spans="1:17" x14ac:dyDescent="0.25">
      <c r="A605" s="30">
        <v>3240</v>
      </c>
      <c r="B605" s="30">
        <v>3177</v>
      </c>
      <c r="C605" s="30">
        <v>1230</v>
      </c>
      <c r="D605" s="30">
        <v>1230</v>
      </c>
      <c r="E605" s="30" t="s">
        <v>151</v>
      </c>
      <c r="F605" s="30" t="s">
        <v>175</v>
      </c>
      <c r="G605" s="31">
        <v>51.6905</v>
      </c>
      <c r="H605" s="30" t="s">
        <v>170</v>
      </c>
      <c r="I605" s="30" t="s">
        <v>171</v>
      </c>
      <c r="J605" s="30">
        <v>19</v>
      </c>
      <c r="K605" s="30">
        <v>10</v>
      </c>
      <c r="L605" s="30" t="s">
        <v>172</v>
      </c>
      <c r="M605" s="30" t="s">
        <v>197</v>
      </c>
      <c r="N605" s="30" t="s">
        <v>196</v>
      </c>
      <c r="O605" s="32">
        <v>0.60924900000000004</v>
      </c>
      <c r="P605" s="32">
        <v>0.84899999999999998</v>
      </c>
      <c r="Q605" s="32">
        <f t="shared" si="9"/>
        <v>4.7553502006095005</v>
      </c>
    </row>
    <row r="606" spans="1:17" x14ac:dyDescent="0.25">
      <c r="A606" s="30">
        <v>3245</v>
      </c>
      <c r="B606" s="30">
        <v>3182</v>
      </c>
      <c r="C606" s="30">
        <v>1230</v>
      </c>
      <c r="D606" s="30">
        <v>1230</v>
      </c>
      <c r="E606" s="30" t="s">
        <v>151</v>
      </c>
      <c r="F606" s="30" t="s">
        <v>182</v>
      </c>
      <c r="G606" s="31">
        <v>43.622300000000003</v>
      </c>
      <c r="H606" s="30" t="s">
        <v>170</v>
      </c>
      <c r="I606" s="30" t="s">
        <v>171</v>
      </c>
      <c r="J606" s="30">
        <v>19</v>
      </c>
      <c r="K606" s="30">
        <v>10</v>
      </c>
      <c r="L606" s="30" t="s">
        <v>172</v>
      </c>
      <c r="M606" s="30" t="s">
        <v>197</v>
      </c>
      <c r="N606" s="30" t="s">
        <v>196</v>
      </c>
      <c r="O606" s="32">
        <v>0.60924900000000004</v>
      </c>
      <c r="P606" s="32">
        <v>0.84899999999999998</v>
      </c>
      <c r="Q606" s="32">
        <f t="shared" si="9"/>
        <v>4.013103240557701</v>
      </c>
    </row>
    <row r="607" spans="1:17" x14ac:dyDescent="0.25">
      <c r="A607" s="30">
        <v>3246</v>
      </c>
      <c r="B607" s="30">
        <v>3183</v>
      </c>
      <c r="C607" s="30">
        <v>1230</v>
      </c>
      <c r="D607" s="30">
        <v>1230</v>
      </c>
      <c r="E607" s="30" t="s">
        <v>151</v>
      </c>
      <c r="F607" s="30" t="s">
        <v>183</v>
      </c>
      <c r="G607" s="31">
        <v>5.8832300000000002</v>
      </c>
      <c r="H607" s="30" t="s">
        <v>170</v>
      </c>
      <c r="I607" s="30" t="s">
        <v>171</v>
      </c>
      <c r="J607" s="30">
        <v>19</v>
      </c>
      <c r="K607" s="30">
        <v>10</v>
      </c>
      <c r="L607" s="30" t="s">
        <v>172</v>
      </c>
      <c r="M607" s="30" t="s">
        <v>197</v>
      </c>
      <c r="N607" s="30" t="s">
        <v>196</v>
      </c>
      <c r="O607" s="32">
        <v>0.60924900000000004</v>
      </c>
      <c r="P607" s="32">
        <v>0.84899999999999998</v>
      </c>
      <c r="Q607" s="32">
        <f t="shared" si="9"/>
        <v>0.54123715113477011</v>
      </c>
    </row>
    <row r="608" spans="1:17" x14ac:dyDescent="0.25">
      <c r="A608" s="30">
        <v>3247</v>
      </c>
      <c r="B608" s="30">
        <v>3184</v>
      </c>
      <c r="C608" s="30">
        <v>1230</v>
      </c>
      <c r="D608" s="30">
        <v>1230</v>
      </c>
      <c r="E608" s="30" t="s">
        <v>151</v>
      </c>
      <c r="F608" s="30" t="s">
        <v>183</v>
      </c>
      <c r="G608" s="31">
        <v>26.380199999999999</v>
      </c>
      <c r="H608" s="30" t="s">
        <v>170</v>
      </c>
      <c r="I608" s="30" t="s">
        <v>171</v>
      </c>
      <c r="J608" s="30">
        <v>19</v>
      </c>
      <c r="K608" s="30">
        <v>10</v>
      </c>
      <c r="L608" s="30" t="s">
        <v>172</v>
      </c>
      <c r="M608" s="30" t="s">
        <v>197</v>
      </c>
      <c r="N608" s="30" t="s">
        <v>196</v>
      </c>
      <c r="O608" s="32">
        <v>0.60924900000000004</v>
      </c>
      <c r="P608" s="32">
        <v>0.84899999999999998</v>
      </c>
      <c r="Q608" s="32">
        <f t="shared" si="9"/>
        <v>2.4268886809398005</v>
      </c>
    </row>
    <row r="609" spans="1:17" x14ac:dyDescent="0.25">
      <c r="A609" s="30">
        <v>3248</v>
      </c>
      <c r="B609" s="30">
        <v>3185</v>
      </c>
      <c r="C609" s="30">
        <v>1230</v>
      </c>
      <c r="D609" s="30">
        <v>1230</v>
      </c>
      <c r="E609" s="30" t="s">
        <v>151</v>
      </c>
      <c r="F609" s="30" t="s">
        <v>183</v>
      </c>
      <c r="G609" s="31">
        <v>2.0824099999999999</v>
      </c>
      <c r="H609" s="30" t="s">
        <v>170</v>
      </c>
      <c r="I609" s="30" t="s">
        <v>171</v>
      </c>
      <c r="J609" s="30">
        <v>19</v>
      </c>
      <c r="K609" s="30">
        <v>10</v>
      </c>
      <c r="L609" s="30" t="s">
        <v>172</v>
      </c>
      <c r="M609" s="30" t="s">
        <v>197</v>
      </c>
      <c r="N609" s="30" t="s">
        <v>196</v>
      </c>
      <c r="O609" s="32">
        <v>0.60924900000000004</v>
      </c>
      <c r="P609" s="32">
        <v>0.84899999999999998</v>
      </c>
      <c r="Q609" s="32">
        <f t="shared" si="9"/>
        <v>0.19157463772359001</v>
      </c>
    </row>
    <row r="610" spans="1:17" x14ac:dyDescent="0.25">
      <c r="A610" s="30">
        <v>3249</v>
      </c>
      <c r="B610" s="30">
        <v>3186</v>
      </c>
      <c r="C610" s="30">
        <v>1230</v>
      </c>
      <c r="D610" s="30">
        <v>1230</v>
      </c>
      <c r="E610" s="30" t="s">
        <v>151</v>
      </c>
      <c r="F610" s="30" t="s">
        <v>183</v>
      </c>
      <c r="G610" s="31">
        <v>9.8019700000000007</v>
      </c>
      <c r="H610" s="30" t="s">
        <v>170</v>
      </c>
      <c r="I610" s="30" t="s">
        <v>171</v>
      </c>
      <c r="J610" s="30">
        <v>19</v>
      </c>
      <c r="K610" s="30">
        <v>10</v>
      </c>
      <c r="L610" s="30" t="s">
        <v>172</v>
      </c>
      <c r="M610" s="30" t="s">
        <v>197</v>
      </c>
      <c r="N610" s="30" t="s">
        <v>196</v>
      </c>
      <c r="O610" s="32">
        <v>0.60924900000000004</v>
      </c>
      <c r="P610" s="32">
        <v>0.84899999999999998</v>
      </c>
      <c r="Q610" s="32">
        <f t="shared" si="9"/>
        <v>0.9017479035000302</v>
      </c>
    </row>
    <row r="611" spans="1:17" x14ac:dyDescent="0.25">
      <c r="A611" s="30">
        <v>3250</v>
      </c>
      <c r="B611" s="30">
        <v>3187</v>
      </c>
      <c r="C611" s="30">
        <v>1230</v>
      </c>
      <c r="D611" s="30">
        <v>1230</v>
      </c>
      <c r="E611" s="30" t="s">
        <v>151</v>
      </c>
      <c r="F611" s="30" t="s">
        <v>205</v>
      </c>
      <c r="G611" s="31">
        <v>4.35588</v>
      </c>
      <c r="H611" s="30" t="s">
        <v>170</v>
      </c>
      <c r="I611" s="30" t="s">
        <v>171</v>
      </c>
      <c r="J611" s="30">
        <v>19</v>
      </c>
      <c r="K611" s="30">
        <v>10</v>
      </c>
      <c r="L611" s="30" t="s">
        <v>172</v>
      </c>
      <c r="M611" s="30" t="s">
        <v>197</v>
      </c>
      <c r="N611" s="30" t="s">
        <v>196</v>
      </c>
      <c r="O611" s="32">
        <v>0.60924900000000004</v>
      </c>
      <c r="P611" s="32">
        <v>0.84899999999999998</v>
      </c>
      <c r="Q611" s="32">
        <f t="shared" si="9"/>
        <v>0.40072614565212006</v>
      </c>
    </row>
    <row r="612" spans="1:17" x14ac:dyDescent="0.25">
      <c r="A612" s="30">
        <v>3251</v>
      </c>
      <c r="B612" s="30">
        <v>3188</v>
      </c>
      <c r="C612" s="30">
        <v>1230</v>
      </c>
      <c r="D612" s="30">
        <v>1230</v>
      </c>
      <c r="E612" s="30" t="s">
        <v>151</v>
      </c>
      <c r="F612" s="30" t="s">
        <v>205</v>
      </c>
      <c r="G612" s="31">
        <v>0.38838699999999998</v>
      </c>
      <c r="H612" s="30" t="s">
        <v>170</v>
      </c>
      <c r="I612" s="30" t="s">
        <v>171</v>
      </c>
      <c r="J612" s="30">
        <v>19</v>
      </c>
      <c r="K612" s="30">
        <v>10</v>
      </c>
      <c r="L612" s="30" t="s">
        <v>172</v>
      </c>
      <c r="M612" s="30" t="s">
        <v>197</v>
      </c>
      <c r="N612" s="30" t="s">
        <v>196</v>
      </c>
      <c r="O612" s="32">
        <v>0.60924900000000004</v>
      </c>
      <c r="P612" s="32">
        <v>0.84899999999999998</v>
      </c>
      <c r="Q612" s="32">
        <f t="shared" si="9"/>
        <v>3.5730283095813005E-2</v>
      </c>
    </row>
    <row r="613" spans="1:17" x14ac:dyDescent="0.25">
      <c r="A613" s="30">
        <v>3266</v>
      </c>
      <c r="B613" s="30">
        <v>3203</v>
      </c>
      <c r="C613" s="30">
        <v>1290</v>
      </c>
      <c r="D613" s="30">
        <v>1290</v>
      </c>
      <c r="E613" s="30" t="s">
        <v>151</v>
      </c>
      <c r="F613" s="30" t="s">
        <v>169</v>
      </c>
      <c r="G613" s="31">
        <v>3.1746099999999999</v>
      </c>
      <c r="H613" s="30" t="s">
        <v>170</v>
      </c>
      <c r="I613" s="30" t="s">
        <v>171</v>
      </c>
      <c r="J613" s="30">
        <v>19</v>
      </c>
      <c r="K613" s="30">
        <v>10</v>
      </c>
      <c r="L613" s="30" t="s">
        <v>172</v>
      </c>
      <c r="M613" s="30" t="s">
        <v>206</v>
      </c>
      <c r="N613" s="30" t="s">
        <v>196</v>
      </c>
      <c r="O613" s="32">
        <v>0.60924900000000004</v>
      </c>
      <c r="P613" s="32">
        <v>0.84899999999999998</v>
      </c>
      <c r="Q613" s="32">
        <f t="shared" si="9"/>
        <v>0.29205332315139004</v>
      </c>
    </row>
    <row r="614" spans="1:17" x14ac:dyDescent="0.25">
      <c r="A614" s="30">
        <v>3267</v>
      </c>
      <c r="B614" s="30">
        <v>3204</v>
      </c>
      <c r="C614" s="30">
        <v>1290</v>
      </c>
      <c r="D614" s="30">
        <v>1290</v>
      </c>
      <c r="E614" s="30" t="s">
        <v>151</v>
      </c>
      <c r="F614" s="30" t="s">
        <v>169</v>
      </c>
      <c r="G614" s="31">
        <v>9.1172000000000004</v>
      </c>
      <c r="H614" s="30" t="s">
        <v>170</v>
      </c>
      <c r="I614" s="30" t="s">
        <v>171</v>
      </c>
      <c r="J614" s="30">
        <v>19</v>
      </c>
      <c r="K614" s="30">
        <v>10</v>
      </c>
      <c r="L614" s="30" t="s">
        <v>172</v>
      </c>
      <c r="M614" s="30" t="s">
        <v>206</v>
      </c>
      <c r="N614" s="30" t="s">
        <v>196</v>
      </c>
      <c r="O614" s="32">
        <v>0.60924900000000004</v>
      </c>
      <c r="P614" s="32">
        <v>0.84899999999999998</v>
      </c>
      <c r="Q614" s="32">
        <f t="shared" si="9"/>
        <v>0.83875139240280017</v>
      </c>
    </row>
    <row r="615" spans="1:17" x14ac:dyDescent="0.25">
      <c r="A615" s="30">
        <v>3268</v>
      </c>
      <c r="B615" s="30">
        <v>3205</v>
      </c>
      <c r="C615" s="30">
        <v>1290</v>
      </c>
      <c r="D615" s="30">
        <v>1290</v>
      </c>
      <c r="E615" s="30" t="s">
        <v>151</v>
      </c>
      <c r="F615" s="30" t="s">
        <v>169</v>
      </c>
      <c r="G615" s="31">
        <v>57.3354</v>
      </c>
      <c r="H615" s="30" t="s">
        <v>170</v>
      </c>
      <c r="I615" s="30" t="s">
        <v>171</v>
      </c>
      <c r="J615" s="30">
        <v>19</v>
      </c>
      <c r="K615" s="30">
        <v>10</v>
      </c>
      <c r="L615" s="30" t="s">
        <v>172</v>
      </c>
      <c r="M615" s="30" t="s">
        <v>206</v>
      </c>
      <c r="N615" s="30" t="s">
        <v>196</v>
      </c>
      <c r="O615" s="32">
        <v>0.60924900000000004</v>
      </c>
      <c r="P615" s="32">
        <v>0.84899999999999998</v>
      </c>
      <c r="Q615" s="32">
        <f t="shared" si="9"/>
        <v>5.2746618023046015</v>
      </c>
    </row>
    <row r="616" spans="1:17" x14ac:dyDescent="0.25">
      <c r="A616" s="30">
        <v>3269</v>
      </c>
      <c r="B616" s="30">
        <v>3206</v>
      </c>
      <c r="C616" s="30">
        <v>1290</v>
      </c>
      <c r="D616" s="30">
        <v>1290</v>
      </c>
      <c r="E616" s="30" t="s">
        <v>151</v>
      </c>
      <c r="F616" s="30" t="s">
        <v>169</v>
      </c>
      <c r="G616" s="31">
        <v>22.422799999999999</v>
      </c>
      <c r="H616" s="30" t="s">
        <v>170</v>
      </c>
      <c r="I616" s="30" t="s">
        <v>171</v>
      </c>
      <c r="J616" s="30">
        <v>19</v>
      </c>
      <c r="K616" s="30">
        <v>10</v>
      </c>
      <c r="L616" s="30" t="s">
        <v>172</v>
      </c>
      <c r="M616" s="30" t="s">
        <v>206</v>
      </c>
      <c r="N616" s="30" t="s">
        <v>196</v>
      </c>
      <c r="O616" s="32">
        <v>0.60924900000000004</v>
      </c>
      <c r="P616" s="32">
        <v>0.84899999999999998</v>
      </c>
      <c r="Q616" s="32">
        <f t="shared" si="9"/>
        <v>2.0628213400572002</v>
      </c>
    </row>
    <row r="617" spans="1:17" x14ac:dyDescent="0.25">
      <c r="A617" s="30">
        <v>3270</v>
      </c>
      <c r="B617" s="30">
        <v>3207</v>
      </c>
      <c r="C617" s="30">
        <v>1290</v>
      </c>
      <c r="D617" s="30">
        <v>1290</v>
      </c>
      <c r="E617" s="30" t="s">
        <v>151</v>
      </c>
      <c r="F617" s="30" t="s">
        <v>169</v>
      </c>
      <c r="G617" s="31">
        <v>2.85154</v>
      </c>
      <c r="H617" s="30" t="s">
        <v>170</v>
      </c>
      <c r="I617" s="30" t="s">
        <v>171</v>
      </c>
      <c r="J617" s="30">
        <v>19</v>
      </c>
      <c r="K617" s="30">
        <v>10</v>
      </c>
      <c r="L617" s="30" t="s">
        <v>172</v>
      </c>
      <c r="M617" s="30" t="s">
        <v>206</v>
      </c>
      <c r="N617" s="30" t="s">
        <v>196</v>
      </c>
      <c r="O617" s="32">
        <v>0.60924900000000004</v>
      </c>
      <c r="P617" s="32">
        <v>0.84899999999999998</v>
      </c>
      <c r="Q617" s="32">
        <f t="shared" si="9"/>
        <v>0.26233198191246004</v>
      </c>
    </row>
    <row r="618" spans="1:17" x14ac:dyDescent="0.25">
      <c r="A618" s="30">
        <v>3271</v>
      </c>
      <c r="B618" s="30">
        <v>3208</v>
      </c>
      <c r="C618" s="30">
        <v>1290</v>
      </c>
      <c r="D618" s="30">
        <v>1290</v>
      </c>
      <c r="E618" s="30" t="s">
        <v>151</v>
      </c>
      <c r="F618" s="30" t="s">
        <v>169</v>
      </c>
      <c r="G618" s="31">
        <v>52.380400000000002</v>
      </c>
      <c r="H618" s="30" t="s">
        <v>170</v>
      </c>
      <c r="I618" s="30" t="s">
        <v>171</v>
      </c>
      <c r="J618" s="30">
        <v>19</v>
      </c>
      <c r="K618" s="30">
        <v>10</v>
      </c>
      <c r="L618" s="30" t="s">
        <v>172</v>
      </c>
      <c r="M618" s="30" t="s">
        <v>206</v>
      </c>
      <c r="N618" s="30" t="s">
        <v>196</v>
      </c>
      <c r="O618" s="32">
        <v>0.60924900000000004</v>
      </c>
      <c r="P618" s="32">
        <v>0.84899999999999998</v>
      </c>
      <c r="Q618" s="32">
        <f t="shared" si="9"/>
        <v>4.8188186542596005</v>
      </c>
    </row>
    <row r="619" spans="1:17" x14ac:dyDescent="0.25">
      <c r="A619" s="30">
        <v>3272</v>
      </c>
      <c r="B619" s="30">
        <v>3209</v>
      </c>
      <c r="C619" s="30">
        <v>1290</v>
      </c>
      <c r="D619" s="30">
        <v>1290</v>
      </c>
      <c r="E619" s="30" t="s">
        <v>151</v>
      </c>
      <c r="F619" s="30" t="s">
        <v>169</v>
      </c>
      <c r="G619" s="31">
        <v>5.4095000000000004</v>
      </c>
      <c r="H619" s="30" t="s">
        <v>170</v>
      </c>
      <c r="I619" s="30" t="s">
        <v>171</v>
      </c>
      <c r="J619" s="30">
        <v>19</v>
      </c>
      <c r="K619" s="30">
        <v>10</v>
      </c>
      <c r="L619" s="30" t="s">
        <v>172</v>
      </c>
      <c r="M619" s="30" t="s">
        <v>206</v>
      </c>
      <c r="N619" s="30" t="s">
        <v>196</v>
      </c>
      <c r="O619" s="32">
        <v>0.60924900000000004</v>
      </c>
      <c r="P619" s="32">
        <v>0.84899999999999998</v>
      </c>
      <c r="Q619" s="32">
        <f t="shared" si="9"/>
        <v>0.49765560229050015</v>
      </c>
    </row>
    <row r="620" spans="1:17" x14ac:dyDescent="0.25">
      <c r="A620" s="30">
        <v>3273</v>
      </c>
      <c r="B620" s="30">
        <v>3210</v>
      </c>
      <c r="C620" s="30">
        <v>1290</v>
      </c>
      <c r="D620" s="30">
        <v>1290</v>
      </c>
      <c r="E620" s="30" t="s">
        <v>151</v>
      </c>
      <c r="F620" s="30" t="s">
        <v>169</v>
      </c>
      <c r="G620" s="31">
        <v>16.66</v>
      </c>
      <c r="H620" s="30" t="s">
        <v>170</v>
      </c>
      <c r="I620" s="30" t="s">
        <v>171</v>
      </c>
      <c r="J620" s="30">
        <v>19</v>
      </c>
      <c r="K620" s="30">
        <v>10</v>
      </c>
      <c r="L620" s="30" t="s">
        <v>172</v>
      </c>
      <c r="M620" s="30" t="s">
        <v>206</v>
      </c>
      <c r="N620" s="30" t="s">
        <v>196</v>
      </c>
      <c r="O620" s="32">
        <v>0.60924900000000004</v>
      </c>
      <c r="P620" s="32">
        <v>0.84899999999999998</v>
      </c>
      <c r="Q620" s="32">
        <f t="shared" si="9"/>
        <v>1.5326633393400002</v>
      </c>
    </row>
    <row r="621" spans="1:17" x14ac:dyDescent="0.25">
      <c r="A621" s="30">
        <v>3274</v>
      </c>
      <c r="B621" s="30">
        <v>3211</v>
      </c>
      <c r="C621" s="30">
        <v>1290</v>
      </c>
      <c r="D621" s="30">
        <v>1290</v>
      </c>
      <c r="E621" s="30" t="s">
        <v>151</v>
      </c>
      <c r="F621" s="30" t="s">
        <v>169</v>
      </c>
      <c r="G621" s="31">
        <v>24.768000000000001</v>
      </c>
      <c r="H621" s="30" t="s">
        <v>170</v>
      </c>
      <c r="I621" s="30" t="s">
        <v>171</v>
      </c>
      <c r="J621" s="30">
        <v>19</v>
      </c>
      <c r="K621" s="30">
        <v>10</v>
      </c>
      <c r="L621" s="30" t="s">
        <v>172</v>
      </c>
      <c r="M621" s="30" t="s">
        <v>206</v>
      </c>
      <c r="N621" s="30" t="s">
        <v>196</v>
      </c>
      <c r="O621" s="32">
        <v>0.60924900000000004</v>
      </c>
      <c r="P621" s="32">
        <v>0.84899999999999998</v>
      </c>
      <c r="Q621" s="32">
        <f t="shared" si="9"/>
        <v>2.2785717640320007</v>
      </c>
    </row>
    <row r="622" spans="1:17" x14ac:dyDescent="0.25">
      <c r="A622" s="30">
        <v>3275</v>
      </c>
      <c r="B622" s="30">
        <v>3212</v>
      </c>
      <c r="C622" s="30">
        <v>1290</v>
      </c>
      <c r="D622" s="30">
        <v>1290</v>
      </c>
      <c r="E622" s="30" t="s">
        <v>151</v>
      </c>
      <c r="F622" s="30" t="s">
        <v>169</v>
      </c>
      <c r="G622" s="31">
        <v>2.27915</v>
      </c>
      <c r="H622" s="30" t="s">
        <v>170</v>
      </c>
      <c r="I622" s="30" t="s">
        <v>171</v>
      </c>
      <c r="J622" s="30">
        <v>19</v>
      </c>
      <c r="K622" s="30">
        <v>10</v>
      </c>
      <c r="L622" s="30" t="s">
        <v>172</v>
      </c>
      <c r="M622" s="30" t="s">
        <v>206</v>
      </c>
      <c r="N622" s="30" t="s">
        <v>196</v>
      </c>
      <c r="O622" s="32">
        <v>0.60924900000000004</v>
      </c>
      <c r="P622" s="32">
        <v>0.84899999999999998</v>
      </c>
      <c r="Q622" s="32">
        <f t="shared" si="9"/>
        <v>0.20967404861085004</v>
      </c>
    </row>
    <row r="623" spans="1:17" x14ac:dyDescent="0.25">
      <c r="A623" s="30">
        <v>3276</v>
      </c>
      <c r="B623" s="30">
        <v>3213</v>
      </c>
      <c r="C623" s="30">
        <v>1290</v>
      </c>
      <c r="D623" s="30">
        <v>1290</v>
      </c>
      <c r="E623" s="30" t="s">
        <v>151</v>
      </c>
      <c r="F623" s="30" t="s">
        <v>169</v>
      </c>
      <c r="G623" s="31">
        <v>42.963099999999997</v>
      </c>
      <c r="H623" s="30" t="s">
        <v>170</v>
      </c>
      <c r="I623" s="30" t="s">
        <v>171</v>
      </c>
      <c r="J623" s="30">
        <v>19</v>
      </c>
      <c r="K623" s="30">
        <v>10</v>
      </c>
      <c r="L623" s="30" t="s">
        <v>172</v>
      </c>
      <c r="M623" s="30" t="s">
        <v>206</v>
      </c>
      <c r="N623" s="30" t="s">
        <v>196</v>
      </c>
      <c r="O623" s="32">
        <v>0.60924900000000004</v>
      </c>
      <c r="P623" s="32">
        <v>0.84899999999999998</v>
      </c>
      <c r="Q623" s="32">
        <f t="shared" si="9"/>
        <v>3.9524590824969006</v>
      </c>
    </row>
    <row r="624" spans="1:17" x14ac:dyDescent="0.25">
      <c r="A624" s="30">
        <v>3277</v>
      </c>
      <c r="B624" s="30">
        <v>3214</v>
      </c>
      <c r="C624" s="30">
        <v>1290</v>
      </c>
      <c r="D624" s="30">
        <v>1290</v>
      </c>
      <c r="E624" s="30" t="s">
        <v>151</v>
      </c>
      <c r="F624" s="30" t="s">
        <v>169</v>
      </c>
      <c r="G624" s="31">
        <v>38.292700000000004</v>
      </c>
      <c r="H624" s="30" t="s">
        <v>170</v>
      </c>
      <c r="I624" s="30" t="s">
        <v>171</v>
      </c>
      <c r="J624" s="30">
        <v>19</v>
      </c>
      <c r="K624" s="30">
        <v>10</v>
      </c>
      <c r="L624" s="30" t="s">
        <v>172</v>
      </c>
      <c r="M624" s="30" t="s">
        <v>206</v>
      </c>
      <c r="N624" s="30" t="s">
        <v>196</v>
      </c>
      <c r="O624" s="32">
        <v>0.60924900000000004</v>
      </c>
      <c r="P624" s="32">
        <v>0.84899999999999998</v>
      </c>
      <c r="Q624" s="32">
        <f t="shared" si="9"/>
        <v>3.5227981665273012</v>
      </c>
    </row>
    <row r="625" spans="1:17" x14ac:dyDescent="0.25">
      <c r="A625" s="30">
        <v>3278</v>
      </c>
      <c r="B625" s="30">
        <v>3215</v>
      </c>
      <c r="C625" s="30">
        <v>1290</v>
      </c>
      <c r="D625" s="30">
        <v>1290</v>
      </c>
      <c r="E625" s="30" t="s">
        <v>151</v>
      </c>
      <c r="F625" s="30" t="s">
        <v>169</v>
      </c>
      <c r="G625" s="31">
        <v>17.2546</v>
      </c>
      <c r="H625" s="30" t="s">
        <v>170</v>
      </c>
      <c r="I625" s="30" t="s">
        <v>171</v>
      </c>
      <c r="J625" s="30">
        <v>19</v>
      </c>
      <c r="K625" s="30">
        <v>10</v>
      </c>
      <c r="L625" s="30" t="s">
        <v>172</v>
      </c>
      <c r="M625" s="30" t="s">
        <v>206</v>
      </c>
      <c r="N625" s="30" t="s">
        <v>196</v>
      </c>
      <c r="O625" s="32">
        <v>0.60924900000000004</v>
      </c>
      <c r="P625" s="32">
        <v>0.84899999999999998</v>
      </c>
      <c r="Q625" s="32">
        <f t="shared" si="9"/>
        <v>1.5873645171054003</v>
      </c>
    </row>
    <row r="626" spans="1:17" x14ac:dyDescent="0.25">
      <c r="A626" s="30">
        <v>3279</v>
      </c>
      <c r="B626" s="30">
        <v>3216</v>
      </c>
      <c r="C626" s="30">
        <v>1290</v>
      </c>
      <c r="D626" s="30">
        <v>1290</v>
      </c>
      <c r="E626" s="30" t="s">
        <v>151</v>
      </c>
      <c r="F626" s="30" t="s">
        <v>169</v>
      </c>
      <c r="G626" s="31">
        <v>32.750999999999998</v>
      </c>
      <c r="H626" s="30" t="s">
        <v>170</v>
      </c>
      <c r="I626" s="30" t="s">
        <v>171</v>
      </c>
      <c r="J626" s="30">
        <v>19</v>
      </c>
      <c r="K626" s="30">
        <v>10</v>
      </c>
      <c r="L626" s="30" t="s">
        <v>172</v>
      </c>
      <c r="M626" s="30" t="s">
        <v>206</v>
      </c>
      <c r="N626" s="30" t="s">
        <v>196</v>
      </c>
      <c r="O626" s="32">
        <v>0.60924900000000004</v>
      </c>
      <c r="P626" s="32">
        <v>0.84899999999999998</v>
      </c>
      <c r="Q626" s="32">
        <f t="shared" si="9"/>
        <v>3.0129806138490003</v>
      </c>
    </row>
    <row r="627" spans="1:17" x14ac:dyDescent="0.25">
      <c r="A627" s="30">
        <v>3280</v>
      </c>
      <c r="B627" s="30">
        <v>3217</v>
      </c>
      <c r="C627" s="30">
        <v>1290</v>
      </c>
      <c r="D627" s="30">
        <v>1290</v>
      </c>
      <c r="E627" s="30" t="s">
        <v>151</v>
      </c>
      <c r="F627" s="30" t="s">
        <v>169</v>
      </c>
      <c r="G627" s="31">
        <v>12.1739</v>
      </c>
      <c r="H627" s="30" t="s">
        <v>170</v>
      </c>
      <c r="I627" s="30" t="s">
        <v>171</v>
      </c>
      <c r="J627" s="30">
        <v>19</v>
      </c>
      <c r="K627" s="30">
        <v>10</v>
      </c>
      <c r="L627" s="30" t="s">
        <v>172</v>
      </c>
      <c r="M627" s="30" t="s">
        <v>206</v>
      </c>
      <c r="N627" s="30" t="s">
        <v>196</v>
      </c>
      <c r="O627" s="32">
        <v>0.60924900000000004</v>
      </c>
      <c r="P627" s="32">
        <v>0.84899999999999998</v>
      </c>
      <c r="Q627" s="32">
        <f t="shared" si="9"/>
        <v>1.1199573965661003</v>
      </c>
    </row>
    <row r="628" spans="1:17" x14ac:dyDescent="0.25">
      <c r="A628" s="30">
        <v>3281</v>
      </c>
      <c r="B628" s="30">
        <v>3218</v>
      </c>
      <c r="C628" s="30">
        <v>1290</v>
      </c>
      <c r="D628" s="30">
        <v>1290</v>
      </c>
      <c r="E628" s="30" t="s">
        <v>151</v>
      </c>
      <c r="F628" s="30" t="s">
        <v>169</v>
      </c>
      <c r="G628" s="31">
        <v>5.9922399999999998</v>
      </c>
      <c r="H628" s="30" t="s">
        <v>170</v>
      </c>
      <c r="I628" s="30" t="s">
        <v>171</v>
      </c>
      <c r="J628" s="30">
        <v>19</v>
      </c>
      <c r="K628" s="30">
        <v>10</v>
      </c>
      <c r="L628" s="30" t="s">
        <v>172</v>
      </c>
      <c r="M628" s="30" t="s">
        <v>206</v>
      </c>
      <c r="N628" s="30" t="s">
        <v>196</v>
      </c>
      <c r="O628" s="32">
        <v>0.60924900000000004</v>
      </c>
      <c r="P628" s="32">
        <v>0.84899999999999998</v>
      </c>
      <c r="Q628" s="32">
        <f t="shared" si="9"/>
        <v>0.55126570039176015</v>
      </c>
    </row>
    <row r="629" spans="1:17" x14ac:dyDescent="0.25">
      <c r="A629" s="30">
        <v>3282</v>
      </c>
      <c r="B629" s="30">
        <v>3219</v>
      </c>
      <c r="C629" s="30">
        <v>1290</v>
      </c>
      <c r="D629" s="30">
        <v>1290</v>
      </c>
      <c r="E629" s="30" t="s">
        <v>151</v>
      </c>
      <c r="F629" s="30" t="s">
        <v>169</v>
      </c>
      <c r="G629" s="31">
        <v>44.630899999999997</v>
      </c>
      <c r="H629" s="30" t="s">
        <v>170</v>
      </c>
      <c r="I629" s="30" t="s">
        <v>171</v>
      </c>
      <c r="J629" s="30">
        <v>19</v>
      </c>
      <c r="K629" s="30">
        <v>10</v>
      </c>
      <c r="L629" s="30" t="s">
        <v>172</v>
      </c>
      <c r="M629" s="30" t="s">
        <v>206</v>
      </c>
      <c r="N629" s="30" t="s">
        <v>196</v>
      </c>
      <c r="O629" s="32">
        <v>0.60924900000000004</v>
      </c>
      <c r="P629" s="32">
        <v>0.84899999999999998</v>
      </c>
      <c r="Q629" s="32">
        <f t="shared" si="9"/>
        <v>4.1058910103091</v>
      </c>
    </row>
    <row r="630" spans="1:17" x14ac:dyDescent="0.25">
      <c r="A630" s="30">
        <v>3283</v>
      </c>
      <c r="B630" s="30">
        <v>3220</v>
      </c>
      <c r="C630" s="30">
        <v>1290</v>
      </c>
      <c r="D630" s="30">
        <v>1290</v>
      </c>
      <c r="E630" s="30" t="s">
        <v>151</v>
      </c>
      <c r="F630" s="30" t="s">
        <v>169</v>
      </c>
      <c r="G630" s="31">
        <v>70.315600000000003</v>
      </c>
      <c r="H630" s="30" t="s">
        <v>170</v>
      </c>
      <c r="I630" s="30" t="s">
        <v>171</v>
      </c>
      <c r="J630" s="30">
        <v>19</v>
      </c>
      <c r="K630" s="30">
        <v>10</v>
      </c>
      <c r="L630" s="30" t="s">
        <v>172</v>
      </c>
      <c r="M630" s="30" t="s">
        <v>206</v>
      </c>
      <c r="N630" s="30" t="s">
        <v>196</v>
      </c>
      <c r="O630" s="32">
        <v>0.60924900000000004</v>
      </c>
      <c r="P630" s="32">
        <v>0.84899999999999998</v>
      </c>
      <c r="Q630" s="32">
        <f t="shared" si="9"/>
        <v>6.4687960566444014</v>
      </c>
    </row>
    <row r="631" spans="1:17" x14ac:dyDescent="0.25">
      <c r="A631" s="30">
        <v>3284</v>
      </c>
      <c r="B631" s="30">
        <v>3221</v>
      </c>
      <c r="C631" s="30">
        <v>1290</v>
      </c>
      <c r="D631" s="30">
        <v>1290</v>
      </c>
      <c r="E631" s="30" t="s">
        <v>151</v>
      </c>
      <c r="F631" s="30" t="s">
        <v>176</v>
      </c>
      <c r="G631" s="31">
        <v>12.584899999999999</v>
      </c>
      <c r="H631" s="30" t="s">
        <v>170</v>
      </c>
      <c r="I631" s="30" t="s">
        <v>171</v>
      </c>
      <c r="J631" s="30">
        <v>19</v>
      </c>
      <c r="K631" s="30">
        <v>10</v>
      </c>
      <c r="L631" s="30" t="s">
        <v>172</v>
      </c>
      <c r="M631" s="30" t="s">
        <v>206</v>
      </c>
      <c r="N631" s="30" t="s">
        <v>196</v>
      </c>
      <c r="O631" s="32">
        <v>0.60924900000000004</v>
      </c>
      <c r="P631" s="32">
        <v>0.84899999999999998</v>
      </c>
      <c r="Q631" s="32">
        <f t="shared" si="9"/>
        <v>1.1577679987551002</v>
      </c>
    </row>
    <row r="632" spans="1:17" x14ac:dyDescent="0.25">
      <c r="A632" s="30">
        <v>3285</v>
      </c>
      <c r="B632" s="30">
        <v>3222</v>
      </c>
      <c r="C632" s="30">
        <v>1290</v>
      </c>
      <c r="D632" s="30">
        <v>1290</v>
      </c>
      <c r="E632" s="30" t="s">
        <v>151</v>
      </c>
      <c r="F632" s="30" t="s">
        <v>176</v>
      </c>
      <c r="G632" s="31">
        <v>3.4164400000000001</v>
      </c>
      <c r="H632" s="30" t="s">
        <v>170</v>
      </c>
      <c r="I632" s="30" t="s">
        <v>171</v>
      </c>
      <c r="J632" s="30">
        <v>19</v>
      </c>
      <c r="K632" s="30">
        <v>10</v>
      </c>
      <c r="L632" s="30" t="s">
        <v>172</v>
      </c>
      <c r="M632" s="30" t="s">
        <v>206</v>
      </c>
      <c r="N632" s="30" t="s">
        <v>196</v>
      </c>
      <c r="O632" s="32">
        <v>0.60924900000000004</v>
      </c>
      <c r="P632" s="32">
        <v>0.84899999999999998</v>
      </c>
      <c r="Q632" s="32">
        <f t="shared" si="9"/>
        <v>0.31430086068756008</v>
      </c>
    </row>
    <row r="633" spans="1:17" x14ac:dyDescent="0.25">
      <c r="A633" s="30">
        <v>3286</v>
      </c>
      <c r="B633" s="30">
        <v>3223</v>
      </c>
      <c r="C633" s="30">
        <v>1290</v>
      </c>
      <c r="D633" s="30">
        <v>1290</v>
      </c>
      <c r="E633" s="30" t="s">
        <v>151</v>
      </c>
      <c r="F633" s="30" t="s">
        <v>176</v>
      </c>
      <c r="G633" s="31">
        <v>9.1690299999999993</v>
      </c>
      <c r="H633" s="30" t="s">
        <v>170</v>
      </c>
      <c r="I633" s="30" t="s">
        <v>171</v>
      </c>
      <c r="J633" s="30">
        <v>19</v>
      </c>
      <c r="K633" s="30">
        <v>10</v>
      </c>
      <c r="L633" s="30" t="s">
        <v>172</v>
      </c>
      <c r="M633" s="30" t="s">
        <v>206</v>
      </c>
      <c r="N633" s="30" t="s">
        <v>196</v>
      </c>
      <c r="O633" s="32">
        <v>0.60924900000000004</v>
      </c>
      <c r="P633" s="32">
        <v>0.84899999999999998</v>
      </c>
      <c r="Q633" s="32">
        <f t="shared" si="9"/>
        <v>0.84351957612897011</v>
      </c>
    </row>
    <row r="634" spans="1:17" x14ac:dyDescent="0.25">
      <c r="A634" s="30">
        <v>3287</v>
      </c>
      <c r="B634" s="30">
        <v>3224</v>
      </c>
      <c r="C634" s="30">
        <v>1290</v>
      </c>
      <c r="D634" s="30">
        <v>1290</v>
      </c>
      <c r="E634" s="30" t="s">
        <v>151</v>
      </c>
      <c r="F634" s="30" t="s">
        <v>176</v>
      </c>
      <c r="G634" s="31">
        <v>3.3082600000000002</v>
      </c>
      <c r="H634" s="30" t="s">
        <v>170</v>
      </c>
      <c r="I634" s="30" t="s">
        <v>171</v>
      </c>
      <c r="J634" s="30">
        <v>19</v>
      </c>
      <c r="K634" s="30">
        <v>10</v>
      </c>
      <c r="L634" s="30" t="s">
        <v>172</v>
      </c>
      <c r="M634" s="30" t="s">
        <v>206</v>
      </c>
      <c r="N634" s="30" t="s">
        <v>196</v>
      </c>
      <c r="O634" s="32">
        <v>0.60924900000000004</v>
      </c>
      <c r="P634" s="32">
        <v>0.84899999999999998</v>
      </c>
      <c r="Q634" s="32">
        <f t="shared" si="9"/>
        <v>0.30434866860774007</v>
      </c>
    </row>
    <row r="635" spans="1:17" x14ac:dyDescent="0.25">
      <c r="A635" s="30">
        <v>3288</v>
      </c>
      <c r="B635" s="30">
        <v>3225</v>
      </c>
      <c r="C635" s="30">
        <v>1290</v>
      </c>
      <c r="D635" s="30">
        <v>1290</v>
      </c>
      <c r="E635" s="30" t="s">
        <v>151</v>
      </c>
      <c r="F635" s="30" t="s">
        <v>176</v>
      </c>
      <c r="G635" s="31">
        <v>83.975899999999996</v>
      </c>
      <c r="H635" s="30" t="s">
        <v>170</v>
      </c>
      <c r="I635" s="30" t="s">
        <v>171</v>
      </c>
      <c r="J635" s="30">
        <v>19</v>
      </c>
      <c r="K635" s="30">
        <v>10</v>
      </c>
      <c r="L635" s="30" t="s">
        <v>172</v>
      </c>
      <c r="M635" s="30" t="s">
        <v>206</v>
      </c>
      <c r="N635" s="30" t="s">
        <v>196</v>
      </c>
      <c r="O635" s="32">
        <v>0.60924900000000004</v>
      </c>
      <c r="P635" s="32">
        <v>0.84899999999999998</v>
      </c>
      <c r="Q635" s="32">
        <f t="shared" si="9"/>
        <v>7.7254971979641009</v>
      </c>
    </row>
    <row r="636" spans="1:17" x14ac:dyDescent="0.25">
      <c r="A636" s="30">
        <v>3289</v>
      </c>
      <c r="B636" s="30">
        <v>3226</v>
      </c>
      <c r="C636" s="30">
        <v>1290</v>
      </c>
      <c r="D636" s="30">
        <v>1290</v>
      </c>
      <c r="E636" s="30" t="s">
        <v>151</v>
      </c>
      <c r="F636" s="30" t="s">
        <v>176</v>
      </c>
      <c r="G636" s="31">
        <v>12.008100000000001</v>
      </c>
      <c r="H636" s="30" t="s">
        <v>170</v>
      </c>
      <c r="I636" s="30" t="s">
        <v>171</v>
      </c>
      <c r="J636" s="30">
        <v>19</v>
      </c>
      <c r="K636" s="30">
        <v>10</v>
      </c>
      <c r="L636" s="30" t="s">
        <v>172</v>
      </c>
      <c r="M636" s="30" t="s">
        <v>206</v>
      </c>
      <c r="N636" s="30" t="s">
        <v>196</v>
      </c>
      <c r="O636" s="32">
        <v>0.60924900000000004</v>
      </c>
      <c r="P636" s="32">
        <v>0.84899999999999998</v>
      </c>
      <c r="Q636" s="32">
        <f t="shared" si="9"/>
        <v>1.1047043604519002</v>
      </c>
    </row>
    <row r="637" spans="1:17" x14ac:dyDescent="0.25">
      <c r="A637" s="30">
        <v>3290</v>
      </c>
      <c r="B637" s="30">
        <v>3227</v>
      </c>
      <c r="C637" s="30">
        <v>1290</v>
      </c>
      <c r="D637" s="30">
        <v>1290</v>
      </c>
      <c r="E637" s="30" t="s">
        <v>151</v>
      </c>
      <c r="F637" s="30" t="s">
        <v>176</v>
      </c>
      <c r="G637" s="31">
        <v>18.755600000000001</v>
      </c>
      <c r="H637" s="30" t="s">
        <v>170</v>
      </c>
      <c r="I637" s="30" t="s">
        <v>171</v>
      </c>
      <c r="J637" s="30">
        <v>19</v>
      </c>
      <c r="K637" s="30">
        <v>10</v>
      </c>
      <c r="L637" s="30" t="s">
        <v>172</v>
      </c>
      <c r="M637" s="30" t="s">
        <v>206</v>
      </c>
      <c r="N637" s="30" t="s">
        <v>196</v>
      </c>
      <c r="O637" s="32">
        <v>0.60924900000000004</v>
      </c>
      <c r="P637" s="32">
        <v>0.84899999999999998</v>
      </c>
      <c r="Q637" s="32">
        <f t="shared" si="9"/>
        <v>1.7254514122044005</v>
      </c>
    </row>
    <row r="638" spans="1:17" x14ac:dyDescent="0.25">
      <c r="A638" s="30">
        <v>3291</v>
      </c>
      <c r="B638" s="30">
        <v>3228</v>
      </c>
      <c r="C638" s="30">
        <v>1290</v>
      </c>
      <c r="D638" s="30">
        <v>1290</v>
      </c>
      <c r="E638" s="30" t="s">
        <v>151</v>
      </c>
      <c r="F638" s="30" t="s">
        <v>176</v>
      </c>
      <c r="G638" s="31">
        <v>28.7239</v>
      </c>
      <c r="H638" s="30" t="s">
        <v>170</v>
      </c>
      <c r="I638" s="30" t="s">
        <v>171</v>
      </c>
      <c r="J638" s="30">
        <v>19</v>
      </c>
      <c r="K638" s="30">
        <v>10</v>
      </c>
      <c r="L638" s="30" t="s">
        <v>172</v>
      </c>
      <c r="M638" s="30" t="s">
        <v>206</v>
      </c>
      <c r="N638" s="30" t="s">
        <v>196</v>
      </c>
      <c r="O638" s="32">
        <v>0.60924900000000004</v>
      </c>
      <c r="P638" s="32">
        <v>0.84899999999999998</v>
      </c>
      <c r="Q638" s="32">
        <f t="shared" si="9"/>
        <v>2.6425011100161009</v>
      </c>
    </row>
    <row r="639" spans="1:17" x14ac:dyDescent="0.25">
      <c r="A639" s="30">
        <v>3307</v>
      </c>
      <c r="B639" s="30">
        <v>3244</v>
      </c>
      <c r="C639" s="30">
        <v>1290</v>
      </c>
      <c r="D639" s="30">
        <v>1290</v>
      </c>
      <c r="E639" s="30" t="s">
        <v>151</v>
      </c>
      <c r="F639" s="30" t="s">
        <v>179</v>
      </c>
      <c r="G639" s="31">
        <v>24.386600000000001</v>
      </c>
      <c r="H639" s="30" t="s">
        <v>170</v>
      </c>
      <c r="I639" s="30" t="s">
        <v>171</v>
      </c>
      <c r="J639" s="30">
        <v>19</v>
      </c>
      <c r="K639" s="30">
        <v>10</v>
      </c>
      <c r="L639" s="30" t="s">
        <v>172</v>
      </c>
      <c r="M639" s="30" t="s">
        <v>206</v>
      </c>
      <c r="N639" s="30" t="s">
        <v>196</v>
      </c>
      <c r="O639" s="32">
        <v>0.60924900000000004</v>
      </c>
      <c r="P639" s="32">
        <v>0.84899999999999998</v>
      </c>
      <c r="Q639" s="32">
        <f t="shared" si="9"/>
        <v>2.2434842611734007</v>
      </c>
    </row>
    <row r="640" spans="1:17" x14ac:dyDescent="0.25">
      <c r="A640" s="30">
        <v>3308</v>
      </c>
      <c r="B640" s="30">
        <v>3245</v>
      </c>
      <c r="C640" s="30">
        <v>1290</v>
      </c>
      <c r="D640" s="30">
        <v>1290</v>
      </c>
      <c r="E640" s="30" t="s">
        <v>151</v>
      </c>
      <c r="F640" s="30" t="s">
        <v>179</v>
      </c>
      <c r="G640" s="31">
        <v>13.1433</v>
      </c>
      <c r="H640" s="30" t="s">
        <v>170</v>
      </c>
      <c r="I640" s="30" t="s">
        <v>171</v>
      </c>
      <c r="J640" s="30">
        <v>19</v>
      </c>
      <c r="K640" s="30">
        <v>10</v>
      </c>
      <c r="L640" s="30" t="s">
        <v>172</v>
      </c>
      <c r="M640" s="30" t="s">
        <v>206</v>
      </c>
      <c r="N640" s="30" t="s">
        <v>196</v>
      </c>
      <c r="O640" s="32">
        <v>0.60924900000000004</v>
      </c>
      <c r="P640" s="32">
        <v>0.84899999999999998</v>
      </c>
      <c r="Q640" s="32">
        <f t="shared" si="9"/>
        <v>1.2091388996367003</v>
      </c>
    </row>
    <row r="641" spans="1:17" x14ac:dyDescent="0.25">
      <c r="A641" s="30">
        <v>3309</v>
      </c>
      <c r="B641" s="30">
        <v>3246</v>
      </c>
      <c r="C641" s="30">
        <v>1290</v>
      </c>
      <c r="D641" s="30">
        <v>1290</v>
      </c>
      <c r="E641" s="30" t="s">
        <v>151</v>
      </c>
      <c r="F641" s="30" t="s">
        <v>179</v>
      </c>
      <c r="G641" s="31">
        <v>24.0669</v>
      </c>
      <c r="H641" s="30" t="s">
        <v>170</v>
      </c>
      <c r="I641" s="30" t="s">
        <v>171</v>
      </c>
      <c r="J641" s="30">
        <v>19</v>
      </c>
      <c r="K641" s="30">
        <v>10</v>
      </c>
      <c r="L641" s="30" t="s">
        <v>172</v>
      </c>
      <c r="M641" s="30" t="s">
        <v>206</v>
      </c>
      <c r="N641" s="30" t="s">
        <v>196</v>
      </c>
      <c r="O641" s="32">
        <v>0.60924900000000004</v>
      </c>
      <c r="P641" s="32">
        <v>0.84899999999999998</v>
      </c>
      <c r="Q641" s="32">
        <f t="shared" si="9"/>
        <v>2.2140729484731003</v>
      </c>
    </row>
    <row r="642" spans="1:17" x14ac:dyDescent="0.25">
      <c r="A642" s="30">
        <v>3310</v>
      </c>
      <c r="B642" s="30">
        <v>3247</v>
      </c>
      <c r="C642" s="30">
        <v>1290</v>
      </c>
      <c r="D642" s="30">
        <v>1290</v>
      </c>
      <c r="E642" s="30" t="s">
        <v>151</v>
      </c>
      <c r="F642" s="30" t="s">
        <v>179</v>
      </c>
      <c r="G642" s="31">
        <v>11.994300000000001</v>
      </c>
      <c r="H642" s="30" t="s">
        <v>170</v>
      </c>
      <c r="I642" s="30" t="s">
        <v>171</v>
      </c>
      <c r="J642" s="30">
        <v>19</v>
      </c>
      <c r="K642" s="30">
        <v>10</v>
      </c>
      <c r="L642" s="30" t="s">
        <v>172</v>
      </c>
      <c r="M642" s="30" t="s">
        <v>206</v>
      </c>
      <c r="N642" s="30" t="s">
        <v>196</v>
      </c>
      <c r="O642" s="32">
        <v>0.60924900000000004</v>
      </c>
      <c r="P642" s="32">
        <v>0.84899999999999998</v>
      </c>
      <c r="Q642" s="32">
        <f t="shared" ref="Q642:Q705" si="10">G642*O642*(1-P642)</f>
        <v>1.1034348073857003</v>
      </c>
    </row>
    <row r="643" spans="1:17" x14ac:dyDescent="0.25">
      <c r="A643" s="30">
        <v>3311</v>
      </c>
      <c r="B643" s="30">
        <v>3248</v>
      </c>
      <c r="C643" s="30">
        <v>1290</v>
      </c>
      <c r="D643" s="30">
        <v>1290</v>
      </c>
      <c r="E643" s="30" t="s">
        <v>151</v>
      </c>
      <c r="F643" s="30" t="s">
        <v>179</v>
      </c>
      <c r="G643" s="31">
        <v>14.787599999999999</v>
      </c>
      <c r="H643" s="30" t="s">
        <v>170</v>
      </c>
      <c r="I643" s="30" t="s">
        <v>171</v>
      </c>
      <c r="J643" s="30">
        <v>19</v>
      </c>
      <c r="K643" s="30">
        <v>10</v>
      </c>
      <c r="L643" s="30" t="s">
        <v>172</v>
      </c>
      <c r="M643" s="30" t="s">
        <v>206</v>
      </c>
      <c r="N643" s="30" t="s">
        <v>196</v>
      </c>
      <c r="O643" s="32">
        <v>0.60924900000000004</v>
      </c>
      <c r="P643" s="32">
        <v>0.84899999999999998</v>
      </c>
      <c r="Q643" s="32">
        <f t="shared" si="10"/>
        <v>1.3604089073724002</v>
      </c>
    </row>
    <row r="644" spans="1:17" x14ac:dyDescent="0.25">
      <c r="A644" s="30">
        <v>3313</v>
      </c>
      <c r="B644" s="30">
        <v>3250</v>
      </c>
      <c r="C644" s="30">
        <v>1290</v>
      </c>
      <c r="D644" s="30">
        <v>1290</v>
      </c>
      <c r="E644" s="30" t="s">
        <v>151</v>
      </c>
      <c r="F644" s="30" t="s">
        <v>203</v>
      </c>
      <c r="G644" s="31">
        <v>0.224359</v>
      </c>
      <c r="H644" s="30" t="s">
        <v>170</v>
      </c>
      <c r="I644" s="30" t="s">
        <v>171</v>
      </c>
      <c r="J644" s="30">
        <v>19</v>
      </c>
      <c r="K644" s="30">
        <v>10</v>
      </c>
      <c r="L644" s="30" t="s">
        <v>172</v>
      </c>
      <c r="M644" s="30" t="s">
        <v>206</v>
      </c>
      <c r="N644" s="30" t="s">
        <v>196</v>
      </c>
      <c r="O644" s="32">
        <v>0.60924900000000004</v>
      </c>
      <c r="P644" s="32">
        <v>0.84899999999999998</v>
      </c>
      <c r="Q644" s="32">
        <f t="shared" si="10"/>
        <v>2.0640264955041003E-2</v>
      </c>
    </row>
    <row r="645" spans="1:17" x14ac:dyDescent="0.25">
      <c r="A645" s="30">
        <v>3330</v>
      </c>
      <c r="B645" s="30">
        <v>3267</v>
      </c>
      <c r="C645" s="30">
        <v>1290</v>
      </c>
      <c r="D645" s="30">
        <v>1290</v>
      </c>
      <c r="E645" s="30" t="s">
        <v>151</v>
      </c>
      <c r="F645" s="30" t="s">
        <v>175</v>
      </c>
      <c r="G645" s="31">
        <v>23.5473</v>
      </c>
      <c r="H645" s="30" t="s">
        <v>170</v>
      </c>
      <c r="I645" s="30" t="s">
        <v>171</v>
      </c>
      <c r="J645" s="30">
        <v>19</v>
      </c>
      <c r="K645" s="30">
        <v>10</v>
      </c>
      <c r="L645" s="30" t="s">
        <v>172</v>
      </c>
      <c r="M645" s="30" t="s">
        <v>206</v>
      </c>
      <c r="N645" s="30" t="s">
        <v>196</v>
      </c>
      <c r="O645" s="32">
        <v>0.60924900000000004</v>
      </c>
      <c r="P645" s="32">
        <v>0.84899999999999998</v>
      </c>
      <c r="Q645" s="32">
        <f t="shared" si="10"/>
        <v>2.1662715156327006</v>
      </c>
    </row>
    <row r="646" spans="1:17" x14ac:dyDescent="0.25">
      <c r="A646" s="30">
        <v>3332</v>
      </c>
      <c r="B646" s="30">
        <v>3269</v>
      </c>
      <c r="C646" s="30">
        <v>1290</v>
      </c>
      <c r="D646" s="30">
        <v>1290</v>
      </c>
      <c r="E646" s="30" t="s">
        <v>151</v>
      </c>
      <c r="F646" s="30" t="s">
        <v>175</v>
      </c>
      <c r="G646" s="31">
        <v>19.825900000000001</v>
      </c>
      <c r="H646" s="30" t="s">
        <v>170</v>
      </c>
      <c r="I646" s="30" t="s">
        <v>171</v>
      </c>
      <c r="J646" s="30">
        <v>19</v>
      </c>
      <c r="K646" s="30">
        <v>10</v>
      </c>
      <c r="L646" s="30" t="s">
        <v>172</v>
      </c>
      <c r="M646" s="30" t="s">
        <v>206</v>
      </c>
      <c r="N646" s="30" t="s">
        <v>196</v>
      </c>
      <c r="O646" s="32">
        <v>0.60924900000000004</v>
      </c>
      <c r="P646" s="32">
        <v>0.84899999999999998</v>
      </c>
      <c r="Q646" s="32">
        <f t="shared" si="10"/>
        <v>1.8239153721141004</v>
      </c>
    </row>
    <row r="647" spans="1:17" x14ac:dyDescent="0.25">
      <c r="A647" s="30">
        <v>3334</v>
      </c>
      <c r="B647" s="30">
        <v>3271</v>
      </c>
      <c r="C647" s="30">
        <v>1290</v>
      </c>
      <c r="D647" s="30">
        <v>1290</v>
      </c>
      <c r="E647" s="30" t="s">
        <v>151</v>
      </c>
      <c r="F647" s="30" t="s">
        <v>175</v>
      </c>
      <c r="G647" s="31">
        <v>22.767900000000001</v>
      </c>
      <c r="H647" s="30" t="s">
        <v>170</v>
      </c>
      <c r="I647" s="30" t="s">
        <v>171</v>
      </c>
      <c r="J647" s="30">
        <v>19</v>
      </c>
      <c r="K647" s="30">
        <v>10</v>
      </c>
      <c r="L647" s="30" t="s">
        <v>172</v>
      </c>
      <c r="M647" s="30" t="s">
        <v>206</v>
      </c>
      <c r="N647" s="30" t="s">
        <v>196</v>
      </c>
      <c r="O647" s="32">
        <v>0.60924900000000004</v>
      </c>
      <c r="P647" s="32">
        <v>0.84899999999999998</v>
      </c>
      <c r="Q647" s="32">
        <f t="shared" si="10"/>
        <v>2.0945693663721006</v>
      </c>
    </row>
    <row r="648" spans="1:17" x14ac:dyDescent="0.25">
      <c r="A648" s="30">
        <v>3335</v>
      </c>
      <c r="B648" s="30">
        <v>3272</v>
      </c>
      <c r="C648" s="30">
        <v>1290</v>
      </c>
      <c r="D648" s="30">
        <v>1290</v>
      </c>
      <c r="E648" s="30" t="s">
        <v>151</v>
      </c>
      <c r="F648" s="30" t="s">
        <v>175</v>
      </c>
      <c r="G648" s="31">
        <v>12.1396</v>
      </c>
      <c r="H648" s="30" t="s">
        <v>170</v>
      </c>
      <c r="I648" s="30" t="s">
        <v>171</v>
      </c>
      <c r="J648" s="30">
        <v>19</v>
      </c>
      <c r="K648" s="30">
        <v>10</v>
      </c>
      <c r="L648" s="30" t="s">
        <v>172</v>
      </c>
      <c r="M648" s="30" t="s">
        <v>206</v>
      </c>
      <c r="N648" s="30" t="s">
        <v>196</v>
      </c>
      <c r="O648" s="32">
        <v>0.60924900000000004</v>
      </c>
      <c r="P648" s="32">
        <v>0.84899999999999998</v>
      </c>
      <c r="Q648" s="32">
        <f t="shared" si="10"/>
        <v>1.1168019132204001</v>
      </c>
    </row>
    <row r="649" spans="1:17" x14ac:dyDescent="0.25">
      <c r="A649" s="30">
        <v>3336</v>
      </c>
      <c r="B649" s="30">
        <v>3273</v>
      </c>
      <c r="C649" s="30">
        <v>1290</v>
      </c>
      <c r="D649" s="30">
        <v>1290</v>
      </c>
      <c r="E649" s="30" t="s">
        <v>151</v>
      </c>
      <c r="F649" s="30" t="s">
        <v>175</v>
      </c>
      <c r="G649" s="31">
        <v>0.91891699999999998</v>
      </c>
      <c r="H649" s="30" t="s">
        <v>170</v>
      </c>
      <c r="I649" s="30" t="s">
        <v>171</v>
      </c>
      <c r="J649" s="30">
        <v>19</v>
      </c>
      <c r="K649" s="30">
        <v>10</v>
      </c>
      <c r="L649" s="30" t="s">
        <v>172</v>
      </c>
      <c r="M649" s="30" t="s">
        <v>206</v>
      </c>
      <c r="N649" s="30" t="s">
        <v>196</v>
      </c>
      <c r="O649" s="32">
        <v>0.60924900000000004</v>
      </c>
      <c r="P649" s="32">
        <v>0.84899999999999998</v>
      </c>
      <c r="Q649" s="32">
        <f t="shared" si="10"/>
        <v>8.4537238763283007E-2</v>
      </c>
    </row>
    <row r="650" spans="1:17" x14ac:dyDescent="0.25">
      <c r="A650" s="30">
        <v>3337</v>
      </c>
      <c r="B650" s="30">
        <v>3274</v>
      </c>
      <c r="C650" s="30">
        <v>1290</v>
      </c>
      <c r="D650" s="30">
        <v>1290</v>
      </c>
      <c r="E650" s="30" t="s">
        <v>151</v>
      </c>
      <c r="F650" s="30" t="s">
        <v>175</v>
      </c>
      <c r="G650" s="31">
        <v>34.4345</v>
      </c>
      <c r="H650" s="30" t="s">
        <v>170</v>
      </c>
      <c r="I650" s="30" t="s">
        <v>171</v>
      </c>
      <c r="J650" s="30">
        <v>19</v>
      </c>
      <c r="K650" s="30">
        <v>10</v>
      </c>
      <c r="L650" s="30" t="s">
        <v>172</v>
      </c>
      <c r="M650" s="30" t="s">
        <v>206</v>
      </c>
      <c r="N650" s="30" t="s">
        <v>196</v>
      </c>
      <c r="O650" s="32">
        <v>0.60924900000000004</v>
      </c>
      <c r="P650" s="32">
        <v>0.84899999999999998</v>
      </c>
      <c r="Q650" s="32">
        <f t="shared" si="10"/>
        <v>3.1678568882655007</v>
      </c>
    </row>
    <row r="651" spans="1:17" x14ac:dyDescent="0.25">
      <c r="A651" s="30">
        <v>3338</v>
      </c>
      <c r="B651" s="30">
        <v>3275</v>
      </c>
      <c r="C651" s="30">
        <v>1290</v>
      </c>
      <c r="D651" s="30">
        <v>1290</v>
      </c>
      <c r="E651" s="30" t="s">
        <v>151</v>
      </c>
      <c r="F651" s="30" t="s">
        <v>180</v>
      </c>
      <c r="G651" s="31">
        <v>41.138300000000001</v>
      </c>
      <c r="H651" s="30" t="s">
        <v>170</v>
      </c>
      <c r="I651" s="30" t="s">
        <v>171</v>
      </c>
      <c r="J651" s="30">
        <v>19</v>
      </c>
      <c r="K651" s="30">
        <v>10</v>
      </c>
      <c r="L651" s="30" t="s">
        <v>172</v>
      </c>
      <c r="M651" s="30" t="s">
        <v>206</v>
      </c>
      <c r="N651" s="30" t="s">
        <v>196</v>
      </c>
      <c r="O651" s="32">
        <v>0.60924900000000004</v>
      </c>
      <c r="P651" s="32">
        <v>0.84899999999999998</v>
      </c>
      <c r="Q651" s="32">
        <f t="shared" si="10"/>
        <v>3.784583688641701</v>
      </c>
    </row>
    <row r="652" spans="1:17" x14ac:dyDescent="0.25">
      <c r="A652" s="30">
        <v>3348</v>
      </c>
      <c r="B652" s="30">
        <v>3285</v>
      </c>
      <c r="C652" s="30">
        <v>1290</v>
      </c>
      <c r="D652" s="30">
        <v>1290</v>
      </c>
      <c r="E652" s="30" t="s">
        <v>151</v>
      </c>
      <c r="F652" s="30" t="s">
        <v>182</v>
      </c>
      <c r="G652" s="31">
        <v>26.930499999999999</v>
      </c>
      <c r="H652" s="30" t="s">
        <v>170</v>
      </c>
      <c r="I652" s="30" t="s">
        <v>171</v>
      </c>
      <c r="J652" s="30">
        <v>19</v>
      </c>
      <c r="K652" s="30">
        <v>10</v>
      </c>
      <c r="L652" s="30" t="s">
        <v>172</v>
      </c>
      <c r="M652" s="30" t="s">
        <v>206</v>
      </c>
      <c r="N652" s="30" t="s">
        <v>196</v>
      </c>
      <c r="O652" s="32">
        <v>0.60924900000000004</v>
      </c>
      <c r="P652" s="32">
        <v>0.84899999999999998</v>
      </c>
      <c r="Q652" s="32">
        <f t="shared" si="10"/>
        <v>2.4775144093695003</v>
      </c>
    </row>
    <row r="653" spans="1:17" x14ac:dyDescent="0.25">
      <c r="A653" s="30">
        <v>3349</v>
      </c>
      <c r="B653" s="30">
        <v>3286</v>
      </c>
      <c r="C653" s="30">
        <v>1290</v>
      </c>
      <c r="D653" s="30">
        <v>1290</v>
      </c>
      <c r="E653" s="30" t="s">
        <v>151</v>
      </c>
      <c r="F653" s="30" t="s">
        <v>182</v>
      </c>
      <c r="G653" s="31">
        <v>16.480499999999999</v>
      </c>
      <c r="H653" s="30" t="s">
        <v>170</v>
      </c>
      <c r="I653" s="30" t="s">
        <v>171</v>
      </c>
      <c r="J653" s="30">
        <v>19</v>
      </c>
      <c r="K653" s="30">
        <v>10</v>
      </c>
      <c r="L653" s="30" t="s">
        <v>172</v>
      </c>
      <c r="M653" s="30" t="s">
        <v>206</v>
      </c>
      <c r="N653" s="30" t="s">
        <v>196</v>
      </c>
      <c r="O653" s="32">
        <v>0.60924900000000004</v>
      </c>
      <c r="P653" s="32">
        <v>0.84899999999999998</v>
      </c>
      <c r="Q653" s="32">
        <f t="shared" si="10"/>
        <v>1.5161499498195004</v>
      </c>
    </row>
    <row r="654" spans="1:17" x14ac:dyDescent="0.25">
      <c r="A654" s="30">
        <v>3350</v>
      </c>
      <c r="B654" s="30">
        <v>3287</v>
      </c>
      <c r="C654" s="30">
        <v>1290</v>
      </c>
      <c r="D654" s="30">
        <v>1290</v>
      </c>
      <c r="E654" s="30" t="s">
        <v>151</v>
      </c>
      <c r="F654" s="30" t="s">
        <v>182</v>
      </c>
      <c r="G654" s="31">
        <v>10.200200000000001</v>
      </c>
      <c r="H654" s="30" t="s">
        <v>170</v>
      </c>
      <c r="I654" s="30" t="s">
        <v>171</v>
      </c>
      <c r="J654" s="30">
        <v>19</v>
      </c>
      <c r="K654" s="30">
        <v>10</v>
      </c>
      <c r="L654" s="30" t="s">
        <v>172</v>
      </c>
      <c r="M654" s="30" t="s">
        <v>206</v>
      </c>
      <c r="N654" s="30" t="s">
        <v>196</v>
      </c>
      <c r="O654" s="32">
        <v>0.60924900000000004</v>
      </c>
      <c r="P654" s="32">
        <v>0.84899999999999998</v>
      </c>
      <c r="Q654" s="32">
        <f t="shared" si="10"/>
        <v>0.93838370911980018</v>
      </c>
    </row>
    <row r="655" spans="1:17" x14ac:dyDescent="0.25">
      <c r="A655" s="30">
        <v>3351</v>
      </c>
      <c r="B655" s="30">
        <v>3288</v>
      </c>
      <c r="C655" s="30">
        <v>1290</v>
      </c>
      <c r="D655" s="30">
        <v>1290</v>
      </c>
      <c r="E655" s="30" t="s">
        <v>151</v>
      </c>
      <c r="F655" s="30" t="s">
        <v>182</v>
      </c>
      <c r="G655" s="31">
        <v>10.969099999999999</v>
      </c>
      <c r="H655" s="30" t="s">
        <v>170</v>
      </c>
      <c r="I655" s="30" t="s">
        <v>171</v>
      </c>
      <c r="J655" s="30">
        <v>19</v>
      </c>
      <c r="K655" s="30">
        <v>10</v>
      </c>
      <c r="L655" s="30" t="s">
        <v>172</v>
      </c>
      <c r="M655" s="30" t="s">
        <v>206</v>
      </c>
      <c r="N655" s="30" t="s">
        <v>196</v>
      </c>
      <c r="O655" s="32">
        <v>0.60924900000000004</v>
      </c>
      <c r="P655" s="32">
        <v>0.84899999999999998</v>
      </c>
      <c r="Q655" s="32">
        <f t="shared" si="10"/>
        <v>1.0091198940909003</v>
      </c>
    </row>
    <row r="656" spans="1:17" x14ac:dyDescent="0.25">
      <c r="A656" s="30">
        <v>3352</v>
      </c>
      <c r="B656" s="30">
        <v>3289</v>
      </c>
      <c r="C656" s="30">
        <v>1290</v>
      </c>
      <c r="D656" s="30">
        <v>1290</v>
      </c>
      <c r="E656" s="30" t="s">
        <v>151</v>
      </c>
      <c r="F656" s="30" t="s">
        <v>182</v>
      </c>
      <c r="G656" s="31">
        <v>6.9545599999999999</v>
      </c>
      <c r="H656" s="30" t="s">
        <v>170</v>
      </c>
      <c r="I656" s="30" t="s">
        <v>171</v>
      </c>
      <c r="J656" s="30">
        <v>19</v>
      </c>
      <c r="K656" s="30">
        <v>10</v>
      </c>
      <c r="L656" s="30" t="s">
        <v>172</v>
      </c>
      <c r="M656" s="30" t="s">
        <v>206</v>
      </c>
      <c r="N656" s="30" t="s">
        <v>196</v>
      </c>
      <c r="O656" s="32">
        <v>0.60924900000000004</v>
      </c>
      <c r="P656" s="32">
        <v>0.84899999999999998</v>
      </c>
      <c r="Q656" s="32">
        <f t="shared" si="10"/>
        <v>0.63979586754144002</v>
      </c>
    </row>
    <row r="657" spans="1:17" x14ac:dyDescent="0.25">
      <c r="A657" s="30">
        <v>3353</v>
      </c>
      <c r="B657" s="30">
        <v>3290</v>
      </c>
      <c r="C657" s="30">
        <v>1290</v>
      </c>
      <c r="D657" s="30">
        <v>1290</v>
      </c>
      <c r="E657" s="30" t="s">
        <v>151</v>
      </c>
      <c r="F657" s="30" t="s">
        <v>182</v>
      </c>
      <c r="G657" s="31">
        <v>56.139499999999998</v>
      </c>
      <c r="H657" s="30" t="s">
        <v>170</v>
      </c>
      <c r="I657" s="30" t="s">
        <v>171</v>
      </c>
      <c r="J657" s="30">
        <v>19</v>
      </c>
      <c r="K657" s="30">
        <v>10</v>
      </c>
      <c r="L657" s="30" t="s">
        <v>172</v>
      </c>
      <c r="M657" s="30" t="s">
        <v>206</v>
      </c>
      <c r="N657" s="30" t="s">
        <v>196</v>
      </c>
      <c r="O657" s="32">
        <v>0.60924900000000004</v>
      </c>
      <c r="P657" s="32">
        <v>0.84899999999999998</v>
      </c>
      <c r="Q657" s="32">
        <f t="shared" si="10"/>
        <v>5.1646430695605012</v>
      </c>
    </row>
    <row r="658" spans="1:17" x14ac:dyDescent="0.25">
      <c r="A658" s="30">
        <v>3354</v>
      </c>
      <c r="B658" s="30">
        <v>3291</v>
      </c>
      <c r="C658" s="30">
        <v>1290</v>
      </c>
      <c r="D658" s="30">
        <v>1290</v>
      </c>
      <c r="E658" s="30" t="s">
        <v>151</v>
      </c>
      <c r="F658" s="30" t="s">
        <v>182</v>
      </c>
      <c r="G658" s="31">
        <v>20.989599999999999</v>
      </c>
      <c r="H658" s="30" t="s">
        <v>170</v>
      </c>
      <c r="I658" s="30" t="s">
        <v>171</v>
      </c>
      <c r="J658" s="30">
        <v>19</v>
      </c>
      <c r="K658" s="30">
        <v>10</v>
      </c>
      <c r="L658" s="30" t="s">
        <v>172</v>
      </c>
      <c r="M658" s="30" t="s">
        <v>206</v>
      </c>
      <c r="N658" s="30" t="s">
        <v>196</v>
      </c>
      <c r="O658" s="32">
        <v>0.60924900000000004</v>
      </c>
      <c r="P658" s="32">
        <v>0.84899999999999998</v>
      </c>
      <c r="Q658" s="32">
        <f t="shared" si="10"/>
        <v>1.9309718143704004</v>
      </c>
    </row>
    <row r="659" spans="1:17" x14ac:dyDescent="0.25">
      <c r="A659" s="30">
        <v>3355</v>
      </c>
      <c r="B659" s="30">
        <v>3292</v>
      </c>
      <c r="C659" s="30">
        <v>1290</v>
      </c>
      <c r="D659" s="30">
        <v>1290</v>
      </c>
      <c r="E659" s="30" t="s">
        <v>151</v>
      </c>
      <c r="F659" s="30" t="s">
        <v>182</v>
      </c>
      <c r="G659" s="31">
        <v>25.2941</v>
      </c>
      <c r="H659" s="30" t="s">
        <v>170</v>
      </c>
      <c r="I659" s="30" t="s">
        <v>171</v>
      </c>
      <c r="J659" s="30">
        <v>19</v>
      </c>
      <c r="K659" s="30">
        <v>10</v>
      </c>
      <c r="L659" s="30" t="s">
        <v>172</v>
      </c>
      <c r="M659" s="30" t="s">
        <v>206</v>
      </c>
      <c r="N659" s="30" t="s">
        <v>196</v>
      </c>
      <c r="O659" s="32">
        <v>0.60924900000000004</v>
      </c>
      <c r="P659" s="32">
        <v>0.84899999999999998</v>
      </c>
      <c r="Q659" s="32">
        <f t="shared" si="10"/>
        <v>2.3269711747659003</v>
      </c>
    </row>
    <row r="660" spans="1:17" x14ac:dyDescent="0.25">
      <c r="A660" s="30">
        <v>3356</v>
      </c>
      <c r="B660" s="30">
        <v>3293</v>
      </c>
      <c r="C660" s="30">
        <v>1290</v>
      </c>
      <c r="D660" s="30">
        <v>1290</v>
      </c>
      <c r="E660" s="30" t="s">
        <v>151</v>
      </c>
      <c r="F660" s="30" t="s">
        <v>182</v>
      </c>
      <c r="G660" s="31">
        <v>45.7072</v>
      </c>
      <c r="H660" s="30" t="s">
        <v>170</v>
      </c>
      <c r="I660" s="30" t="s">
        <v>171</v>
      </c>
      <c r="J660" s="30">
        <v>19</v>
      </c>
      <c r="K660" s="30">
        <v>10</v>
      </c>
      <c r="L660" s="30" t="s">
        <v>172</v>
      </c>
      <c r="M660" s="30" t="s">
        <v>206</v>
      </c>
      <c r="N660" s="30" t="s">
        <v>196</v>
      </c>
      <c r="O660" s="32">
        <v>0.60924900000000004</v>
      </c>
      <c r="P660" s="32">
        <v>0.84899999999999998</v>
      </c>
      <c r="Q660" s="32">
        <f t="shared" si="10"/>
        <v>4.2049069498128011</v>
      </c>
    </row>
    <row r="661" spans="1:17" x14ac:dyDescent="0.25">
      <c r="A661" s="30">
        <v>3357</v>
      </c>
      <c r="B661" s="30">
        <v>3294</v>
      </c>
      <c r="C661" s="30">
        <v>1290</v>
      </c>
      <c r="D661" s="30">
        <v>1290</v>
      </c>
      <c r="E661" s="30" t="s">
        <v>151</v>
      </c>
      <c r="F661" s="30" t="s">
        <v>182</v>
      </c>
      <c r="G661" s="31">
        <v>46.3474</v>
      </c>
      <c r="H661" s="30" t="s">
        <v>170</v>
      </c>
      <c r="I661" s="30" t="s">
        <v>171</v>
      </c>
      <c r="J661" s="30">
        <v>19</v>
      </c>
      <c r="K661" s="30">
        <v>10</v>
      </c>
      <c r="L661" s="30" t="s">
        <v>172</v>
      </c>
      <c r="M661" s="30" t="s">
        <v>206</v>
      </c>
      <c r="N661" s="30" t="s">
        <v>196</v>
      </c>
      <c r="O661" s="32">
        <v>0.60924900000000004</v>
      </c>
      <c r="P661" s="32">
        <v>0.84899999999999998</v>
      </c>
      <c r="Q661" s="32">
        <f t="shared" si="10"/>
        <v>4.2638031724926009</v>
      </c>
    </row>
    <row r="662" spans="1:17" x14ac:dyDescent="0.25">
      <c r="A662" s="30">
        <v>3361</v>
      </c>
      <c r="B662" s="30">
        <v>3298</v>
      </c>
      <c r="C662" s="30">
        <v>1290</v>
      </c>
      <c r="D662" s="30">
        <v>1290</v>
      </c>
      <c r="E662" s="30" t="s">
        <v>151</v>
      </c>
      <c r="F662" s="30" t="s">
        <v>183</v>
      </c>
      <c r="G662" s="31">
        <v>42.2624</v>
      </c>
      <c r="H662" s="30" t="s">
        <v>170</v>
      </c>
      <c r="I662" s="30" t="s">
        <v>171</v>
      </c>
      <c r="J662" s="30">
        <v>19</v>
      </c>
      <c r="K662" s="30">
        <v>10</v>
      </c>
      <c r="L662" s="30" t="s">
        <v>172</v>
      </c>
      <c r="M662" s="30" t="s">
        <v>206</v>
      </c>
      <c r="N662" s="30" t="s">
        <v>196</v>
      </c>
      <c r="O662" s="32">
        <v>0.60924900000000004</v>
      </c>
      <c r="P662" s="32">
        <v>0.84899999999999998</v>
      </c>
      <c r="Q662" s="32">
        <f t="shared" si="10"/>
        <v>3.8879970655776011</v>
      </c>
    </row>
    <row r="663" spans="1:17" x14ac:dyDescent="0.25">
      <c r="A663" s="30">
        <v>3362</v>
      </c>
      <c r="B663" s="30">
        <v>3299</v>
      </c>
      <c r="C663" s="30">
        <v>1290</v>
      </c>
      <c r="D663" s="30">
        <v>1290</v>
      </c>
      <c r="E663" s="30" t="s">
        <v>151</v>
      </c>
      <c r="F663" s="30" t="s">
        <v>183</v>
      </c>
      <c r="G663" s="31">
        <v>17.907</v>
      </c>
      <c r="H663" s="30" t="s">
        <v>170</v>
      </c>
      <c r="I663" s="30" t="s">
        <v>171</v>
      </c>
      <c r="J663" s="30">
        <v>19</v>
      </c>
      <c r="K663" s="30">
        <v>10</v>
      </c>
      <c r="L663" s="30" t="s">
        <v>172</v>
      </c>
      <c r="M663" s="30" t="s">
        <v>206</v>
      </c>
      <c r="N663" s="30" t="s">
        <v>196</v>
      </c>
      <c r="O663" s="32">
        <v>0.60924900000000004</v>
      </c>
      <c r="P663" s="32">
        <v>0.84899999999999998</v>
      </c>
      <c r="Q663" s="32">
        <f t="shared" si="10"/>
        <v>1.6473830982930004</v>
      </c>
    </row>
    <row r="664" spans="1:17" x14ac:dyDescent="0.25">
      <c r="A664" s="30">
        <v>3363</v>
      </c>
      <c r="B664" s="30">
        <v>3300</v>
      </c>
      <c r="C664" s="30">
        <v>1290</v>
      </c>
      <c r="D664" s="30">
        <v>1290</v>
      </c>
      <c r="E664" s="30" t="s">
        <v>151</v>
      </c>
      <c r="F664" s="30" t="s">
        <v>183</v>
      </c>
      <c r="G664" s="31">
        <v>16.045000000000002</v>
      </c>
      <c r="H664" s="30" t="s">
        <v>170</v>
      </c>
      <c r="I664" s="30" t="s">
        <v>171</v>
      </c>
      <c r="J664" s="30">
        <v>19</v>
      </c>
      <c r="K664" s="30">
        <v>10</v>
      </c>
      <c r="L664" s="30" t="s">
        <v>172</v>
      </c>
      <c r="M664" s="30" t="s">
        <v>206</v>
      </c>
      <c r="N664" s="30" t="s">
        <v>196</v>
      </c>
      <c r="O664" s="32">
        <v>0.60924900000000004</v>
      </c>
      <c r="P664" s="32">
        <v>0.84899999999999998</v>
      </c>
      <c r="Q664" s="32">
        <f t="shared" si="10"/>
        <v>1.4760854309550004</v>
      </c>
    </row>
    <row r="665" spans="1:17" x14ac:dyDescent="0.25">
      <c r="A665" s="30">
        <v>3376</v>
      </c>
      <c r="B665" s="30">
        <v>3313</v>
      </c>
      <c r="C665" s="30">
        <v>1310</v>
      </c>
      <c r="D665" s="30">
        <v>1310</v>
      </c>
      <c r="E665" s="30" t="s">
        <v>151</v>
      </c>
      <c r="F665" s="30" t="s">
        <v>169</v>
      </c>
      <c r="G665" s="31">
        <v>5.9410600000000002</v>
      </c>
      <c r="H665" s="30" t="s">
        <v>170</v>
      </c>
      <c r="I665" s="30" t="s">
        <v>171</v>
      </c>
      <c r="J665" s="30">
        <v>20</v>
      </c>
      <c r="K665" s="30">
        <v>10</v>
      </c>
      <c r="L665" s="30" t="s">
        <v>172</v>
      </c>
      <c r="M665" s="30" t="s">
        <v>207</v>
      </c>
      <c r="N665" s="30" t="s">
        <v>208</v>
      </c>
      <c r="O665" s="32">
        <v>0.81160900000000002</v>
      </c>
      <c r="P665" s="32">
        <v>0.84899999999999998</v>
      </c>
      <c r="Q665" s="32">
        <f t="shared" si="10"/>
        <v>0.72809448259654019</v>
      </c>
    </row>
    <row r="666" spans="1:17" x14ac:dyDescent="0.25">
      <c r="A666" s="30">
        <v>3377</v>
      </c>
      <c r="B666" s="30">
        <v>3314</v>
      </c>
      <c r="C666" s="30">
        <v>1310</v>
      </c>
      <c r="D666" s="30">
        <v>1310</v>
      </c>
      <c r="E666" s="30" t="s">
        <v>151</v>
      </c>
      <c r="F666" s="30" t="s">
        <v>169</v>
      </c>
      <c r="G666" s="31">
        <v>2.5705499999999999</v>
      </c>
      <c r="H666" s="30" t="s">
        <v>170</v>
      </c>
      <c r="I666" s="30" t="s">
        <v>171</v>
      </c>
      <c r="J666" s="30">
        <v>20</v>
      </c>
      <c r="K666" s="30">
        <v>10</v>
      </c>
      <c r="L666" s="30" t="s">
        <v>172</v>
      </c>
      <c r="M666" s="30" t="s">
        <v>207</v>
      </c>
      <c r="N666" s="30" t="s">
        <v>208</v>
      </c>
      <c r="O666" s="32">
        <v>0.81160900000000002</v>
      </c>
      <c r="P666" s="32">
        <v>0.84899999999999998</v>
      </c>
      <c r="Q666" s="32">
        <f t="shared" si="10"/>
        <v>0.31502850875745003</v>
      </c>
    </row>
    <row r="667" spans="1:17" x14ac:dyDescent="0.25">
      <c r="A667" s="30">
        <v>3378</v>
      </c>
      <c r="B667" s="30">
        <v>3315</v>
      </c>
      <c r="C667" s="30">
        <v>1310</v>
      </c>
      <c r="D667" s="30">
        <v>1310</v>
      </c>
      <c r="E667" s="30" t="s">
        <v>151</v>
      </c>
      <c r="F667" s="30" t="s">
        <v>169</v>
      </c>
      <c r="G667" s="31">
        <v>9.2246000000000006</v>
      </c>
      <c r="H667" s="30" t="s">
        <v>170</v>
      </c>
      <c r="I667" s="30" t="s">
        <v>171</v>
      </c>
      <c r="J667" s="30">
        <v>20</v>
      </c>
      <c r="K667" s="30">
        <v>10</v>
      </c>
      <c r="L667" s="30" t="s">
        <v>172</v>
      </c>
      <c r="M667" s="30" t="s">
        <v>207</v>
      </c>
      <c r="N667" s="30" t="s">
        <v>208</v>
      </c>
      <c r="O667" s="32">
        <v>0.81160900000000002</v>
      </c>
      <c r="P667" s="32">
        <v>0.84899999999999998</v>
      </c>
      <c r="Q667" s="32">
        <f t="shared" si="10"/>
        <v>1.1305020255914002</v>
      </c>
    </row>
    <row r="668" spans="1:17" x14ac:dyDescent="0.25">
      <c r="A668" s="30">
        <v>3379</v>
      </c>
      <c r="B668" s="30">
        <v>3316</v>
      </c>
      <c r="C668" s="30">
        <v>1310</v>
      </c>
      <c r="D668" s="30">
        <v>1310</v>
      </c>
      <c r="E668" s="30" t="s">
        <v>151</v>
      </c>
      <c r="F668" s="30" t="s">
        <v>169</v>
      </c>
      <c r="G668" s="31">
        <v>14.2066</v>
      </c>
      <c r="H668" s="30" t="s">
        <v>170</v>
      </c>
      <c r="I668" s="30" t="s">
        <v>171</v>
      </c>
      <c r="J668" s="30">
        <v>20</v>
      </c>
      <c r="K668" s="30">
        <v>10</v>
      </c>
      <c r="L668" s="30" t="s">
        <v>172</v>
      </c>
      <c r="M668" s="30" t="s">
        <v>207</v>
      </c>
      <c r="N668" s="30" t="s">
        <v>208</v>
      </c>
      <c r="O668" s="32">
        <v>0.81160900000000002</v>
      </c>
      <c r="P668" s="32">
        <v>0.84899999999999998</v>
      </c>
      <c r="Q668" s="32">
        <f t="shared" si="10"/>
        <v>1.7410608673294004</v>
      </c>
    </row>
    <row r="669" spans="1:17" x14ac:dyDescent="0.25">
      <c r="A669" s="30">
        <v>3380</v>
      </c>
      <c r="B669" s="30">
        <v>3317</v>
      </c>
      <c r="C669" s="30">
        <v>1310</v>
      </c>
      <c r="D669" s="30">
        <v>1310</v>
      </c>
      <c r="E669" s="30" t="s">
        <v>151</v>
      </c>
      <c r="F669" s="30" t="s">
        <v>169</v>
      </c>
      <c r="G669" s="31">
        <v>14.9619</v>
      </c>
      <c r="H669" s="30" t="s">
        <v>170</v>
      </c>
      <c r="I669" s="30" t="s">
        <v>171</v>
      </c>
      <c r="J669" s="30">
        <v>20</v>
      </c>
      <c r="K669" s="30">
        <v>10</v>
      </c>
      <c r="L669" s="30" t="s">
        <v>172</v>
      </c>
      <c r="M669" s="30" t="s">
        <v>207</v>
      </c>
      <c r="N669" s="30" t="s">
        <v>208</v>
      </c>
      <c r="O669" s="32">
        <v>0.81160900000000002</v>
      </c>
      <c r="P669" s="32">
        <v>0.84899999999999998</v>
      </c>
      <c r="Q669" s="32">
        <f t="shared" si="10"/>
        <v>1.8336251172621005</v>
      </c>
    </row>
    <row r="670" spans="1:17" x14ac:dyDescent="0.25">
      <c r="A670" s="30">
        <v>3381</v>
      </c>
      <c r="B670" s="30">
        <v>3318</v>
      </c>
      <c r="C670" s="30">
        <v>1310</v>
      </c>
      <c r="D670" s="30">
        <v>1310</v>
      </c>
      <c r="E670" s="30" t="s">
        <v>151</v>
      </c>
      <c r="F670" s="30" t="s">
        <v>169</v>
      </c>
      <c r="G670" s="31">
        <v>9.7966499999999996</v>
      </c>
      <c r="H670" s="30" t="s">
        <v>170</v>
      </c>
      <c r="I670" s="30" t="s">
        <v>171</v>
      </c>
      <c r="J670" s="30">
        <v>20</v>
      </c>
      <c r="K670" s="30">
        <v>10</v>
      </c>
      <c r="L670" s="30" t="s">
        <v>172</v>
      </c>
      <c r="M670" s="30" t="s">
        <v>207</v>
      </c>
      <c r="N670" s="30" t="s">
        <v>208</v>
      </c>
      <c r="O670" s="32">
        <v>0.81160900000000002</v>
      </c>
      <c r="P670" s="32">
        <v>0.84899999999999998</v>
      </c>
      <c r="Q670" s="32">
        <f t="shared" si="10"/>
        <v>1.2006084457873503</v>
      </c>
    </row>
    <row r="671" spans="1:17" x14ac:dyDescent="0.25">
      <c r="A671" s="30">
        <v>3382</v>
      </c>
      <c r="B671" s="30">
        <v>3319</v>
      </c>
      <c r="C671" s="30">
        <v>1310</v>
      </c>
      <c r="D671" s="30">
        <v>1310</v>
      </c>
      <c r="E671" s="30" t="s">
        <v>151</v>
      </c>
      <c r="F671" s="30" t="s">
        <v>169</v>
      </c>
      <c r="G671" s="31">
        <v>7.9405799999999997</v>
      </c>
      <c r="H671" s="30" t="s">
        <v>170</v>
      </c>
      <c r="I671" s="30" t="s">
        <v>171</v>
      </c>
      <c r="J671" s="30">
        <v>20</v>
      </c>
      <c r="K671" s="30">
        <v>10</v>
      </c>
      <c r="L671" s="30" t="s">
        <v>172</v>
      </c>
      <c r="M671" s="30" t="s">
        <v>207</v>
      </c>
      <c r="N671" s="30" t="s">
        <v>208</v>
      </c>
      <c r="O671" s="32">
        <v>0.81160900000000002</v>
      </c>
      <c r="P671" s="32">
        <v>0.84899999999999998</v>
      </c>
      <c r="Q671" s="32">
        <f t="shared" si="10"/>
        <v>0.97314157517622013</v>
      </c>
    </row>
    <row r="672" spans="1:17" x14ac:dyDescent="0.25">
      <c r="A672" s="30">
        <v>3390</v>
      </c>
      <c r="B672" s="30">
        <v>3327</v>
      </c>
      <c r="C672" s="30">
        <v>1310</v>
      </c>
      <c r="D672" s="30">
        <v>1310</v>
      </c>
      <c r="E672" s="30" t="s">
        <v>151</v>
      </c>
      <c r="F672" s="30" t="s">
        <v>179</v>
      </c>
      <c r="G672" s="31">
        <v>1.64479</v>
      </c>
      <c r="H672" s="30" t="s">
        <v>170</v>
      </c>
      <c r="I672" s="30" t="s">
        <v>171</v>
      </c>
      <c r="J672" s="30">
        <v>20</v>
      </c>
      <c r="K672" s="30">
        <v>10</v>
      </c>
      <c r="L672" s="30" t="s">
        <v>172</v>
      </c>
      <c r="M672" s="30" t="s">
        <v>207</v>
      </c>
      <c r="N672" s="30" t="s">
        <v>208</v>
      </c>
      <c r="O672" s="32">
        <v>0.81160900000000002</v>
      </c>
      <c r="P672" s="32">
        <v>0.84899999999999998</v>
      </c>
      <c r="Q672" s="32">
        <f t="shared" si="10"/>
        <v>0.20157388143361002</v>
      </c>
    </row>
    <row r="673" spans="1:17" x14ac:dyDescent="0.25">
      <c r="A673" s="30">
        <v>3393</v>
      </c>
      <c r="B673" s="30">
        <v>3330</v>
      </c>
      <c r="C673" s="30">
        <v>1310</v>
      </c>
      <c r="D673" s="30">
        <v>1310</v>
      </c>
      <c r="E673" s="30" t="s">
        <v>151</v>
      </c>
      <c r="F673" s="30" t="s">
        <v>179</v>
      </c>
      <c r="G673" s="31">
        <v>16.842099999999999</v>
      </c>
      <c r="H673" s="30" t="s">
        <v>170</v>
      </c>
      <c r="I673" s="30" t="s">
        <v>171</v>
      </c>
      <c r="J673" s="30">
        <v>20</v>
      </c>
      <c r="K673" s="30">
        <v>10</v>
      </c>
      <c r="L673" s="30" t="s">
        <v>172</v>
      </c>
      <c r="M673" s="30" t="s">
        <v>207</v>
      </c>
      <c r="N673" s="30" t="s">
        <v>208</v>
      </c>
      <c r="O673" s="32">
        <v>0.81160900000000002</v>
      </c>
      <c r="P673" s="32">
        <v>0.84899999999999998</v>
      </c>
      <c r="Q673" s="32">
        <f t="shared" si="10"/>
        <v>2.0640491907739</v>
      </c>
    </row>
    <row r="674" spans="1:17" x14ac:dyDescent="0.25">
      <c r="A674" s="30">
        <v>3395</v>
      </c>
      <c r="B674" s="30">
        <v>3332</v>
      </c>
      <c r="C674" s="30">
        <v>1310</v>
      </c>
      <c r="D674" s="30">
        <v>1310</v>
      </c>
      <c r="E674" s="30" t="s">
        <v>151</v>
      </c>
      <c r="F674" s="30" t="s">
        <v>179</v>
      </c>
      <c r="G674" s="31">
        <v>3.0180199999999999</v>
      </c>
      <c r="H674" s="30" t="s">
        <v>170</v>
      </c>
      <c r="I674" s="30" t="s">
        <v>171</v>
      </c>
      <c r="J674" s="30">
        <v>20</v>
      </c>
      <c r="K674" s="30">
        <v>10</v>
      </c>
      <c r="L674" s="30" t="s">
        <v>172</v>
      </c>
      <c r="M674" s="30" t="s">
        <v>207</v>
      </c>
      <c r="N674" s="30" t="s">
        <v>208</v>
      </c>
      <c r="O674" s="32">
        <v>0.81160900000000002</v>
      </c>
      <c r="P674" s="32">
        <v>0.84899999999999998</v>
      </c>
      <c r="Q674" s="32">
        <f t="shared" si="10"/>
        <v>0.36986728132118007</v>
      </c>
    </row>
    <row r="675" spans="1:17" x14ac:dyDescent="0.25">
      <c r="A675" s="30">
        <v>3396</v>
      </c>
      <c r="B675" s="30">
        <v>3333</v>
      </c>
      <c r="C675" s="30">
        <v>1310</v>
      </c>
      <c r="D675" s="30">
        <v>1310</v>
      </c>
      <c r="E675" s="30" t="s">
        <v>151</v>
      </c>
      <c r="F675" s="30" t="s">
        <v>179</v>
      </c>
      <c r="G675" s="31">
        <v>4.0054400000000001</v>
      </c>
      <c r="H675" s="30" t="s">
        <v>170</v>
      </c>
      <c r="I675" s="30" t="s">
        <v>171</v>
      </c>
      <c r="J675" s="30">
        <v>20</v>
      </c>
      <c r="K675" s="30">
        <v>10</v>
      </c>
      <c r="L675" s="30" t="s">
        <v>172</v>
      </c>
      <c r="M675" s="30" t="s">
        <v>207</v>
      </c>
      <c r="N675" s="30" t="s">
        <v>208</v>
      </c>
      <c r="O675" s="32">
        <v>0.81160900000000002</v>
      </c>
      <c r="P675" s="32">
        <v>0.84899999999999998</v>
      </c>
      <c r="Q675" s="32">
        <f t="shared" si="10"/>
        <v>0.49087852409696009</v>
      </c>
    </row>
    <row r="676" spans="1:17" x14ac:dyDescent="0.25">
      <c r="A676" s="30">
        <v>3397</v>
      </c>
      <c r="B676" s="30">
        <v>3334</v>
      </c>
      <c r="C676" s="30">
        <v>1310</v>
      </c>
      <c r="D676" s="30">
        <v>1310</v>
      </c>
      <c r="E676" s="30" t="s">
        <v>151</v>
      </c>
      <c r="F676" s="30" t="s">
        <v>179</v>
      </c>
      <c r="G676" s="31">
        <v>57.788400000000003</v>
      </c>
      <c r="H676" s="30" t="s">
        <v>170</v>
      </c>
      <c r="I676" s="30" t="s">
        <v>171</v>
      </c>
      <c r="J676" s="30">
        <v>20</v>
      </c>
      <c r="K676" s="30">
        <v>10</v>
      </c>
      <c r="L676" s="30" t="s">
        <v>172</v>
      </c>
      <c r="M676" s="30" t="s">
        <v>207</v>
      </c>
      <c r="N676" s="30" t="s">
        <v>208</v>
      </c>
      <c r="O676" s="32">
        <v>0.81160900000000002</v>
      </c>
      <c r="P676" s="32">
        <v>0.84899999999999998</v>
      </c>
      <c r="Q676" s="32">
        <f t="shared" si="10"/>
        <v>7.0821394158756021</v>
      </c>
    </row>
    <row r="677" spans="1:17" x14ac:dyDescent="0.25">
      <c r="A677" s="30">
        <v>3398</v>
      </c>
      <c r="B677" s="30">
        <v>3335</v>
      </c>
      <c r="C677" s="30">
        <v>1310</v>
      </c>
      <c r="D677" s="30">
        <v>1310</v>
      </c>
      <c r="E677" s="30" t="s">
        <v>151</v>
      </c>
      <c r="F677" s="30" t="s">
        <v>179</v>
      </c>
      <c r="G677" s="31">
        <v>0.35974600000000001</v>
      </c>
      <c r="H677" s="30" t="s">
        <v>170</v>
      </c>
      <c r="I677" s="30" t="s">
        <v>171</v>
      </c>
      <c r="J677" s="30">
        <v>20</v>
      </c>
      <c r="K677" s="30">
        <v>10</v>
      </c>
      <c r="L677" s="30" t="s">
        <v>172</v>
      </c>
      <c r="M677" s="30" t="s">
        <v>207</v>
      </c>
      <c r="N677" s="30" t="s">
        <v>208</v>
      </c>
      <c r="O677" s="32">
        <v>0.81160900000000002</v>
      </c>
      <c r="P677" s="32">
        <v>0.84899999999999998</v>
      </c>
      <c r="Q677" s="32">
        <f t="shared" si="10"/>
        <v>4.4087936788414009E-2</v>
      </c>
    </row>
    <row r="678" spans="1:17" x14ac:dyDescent="0.25">
      <c r="A678" s="30">
        <v>3399</v>
      </c>
      <c r="B678" s="30">
        <v>3336</v>
      </c>
      <c r="C678" s="30">
        <v>1310</v>
      </c>
      <c r="D678" s="30">
        <v>1310</v>
      </c>
      <c r="E678" s="30" t="s">
        <v>151</v>
      </c>
      <c r="F678" s="30" t="s">
        <v>179</v>
      </c>
      <c r="G678" s="31">
        <v>7.8022600000000004</v>
      </c>
      <c r="H678" s="30" t="s">
        <v>170</v>
      </c>
      <c r="I678" s="30" t="s">
        <v>171</v>
      </c>
      <c r="J678" s="30">
        <v>20</v>
      </c>
      <c r="K678" s="30">
        <v>10</v>
      </c>
      <c r="L678" s="30" t="s">
        <v>172</v>
      </c>
      <c r="M678" s="30" t="s">
        <v>207</v>
      </c>
      <c r="N678" s="30" t="s">
        <v>208</v>
      </c>
      <c r="O678" s="32">
        <v>0.81160900000000002</v>
      </c>
      <c r="P678" s="32">
        <v>0.84899999999999998</v>
      </c>
      <c r="Q678" s="32">
        <f t="shared" si="10"/>
        <v>0.95619004988734024</v>
      </c>
    </row>
    <row r="679" spans="1:17" x14ac:dyDescent="0.25">
      <c r="A679" s="30">
        <v>3400</v>
      </c>
      <c r="B679" s="30">
        <v>3337</v>
      </c>
      <c r="C679" s="30">
        <v>1310</v>
      </c>
      <c r="D679" s="30">
        <v>1310</v>
      </c>
      <c r="E679" s="30" t="s">
        <v>151</v>
      </c>
      <c r="F679" s="30" t="s">
        <v>179</v>
      </c>
      <c r="G679" s="31">
        <v>0.41823300000000002</v>
      </c>
      <c r="H679" s="30" t="s">
        <v>170</v>
      </c>
      <c r="I679" s="30" t="s">
        <v>171</v>
      </c>
      <c r="J679" s="30">
        <v>20</v>
      </c>
      <c r="K679" s="30">
        <v>10</v>
      </c>
      <c r="L679" s="30" t="s">
        <v>172</v>
      </c>
      <c r="M679" s="30" t="s">
        <v>207</v>
      </c>
      <c r="N679" s="30" t="s">
        <v>208</v>
      </c>
      <c r="O679" s="32">
        <v>0.81160900000000002</v>
      </c>
      <c r="P679" s="32">
        <v>0.84899999999999998</v>
      </c>
      <c r="Q679" s="32">
        <f t="shared" si="10"/>
        <v>5.1255691701447011E-2</v>
      </c>
    </row>
    <row r="680" spans="1:17" x14ac:dyDescent="0.25">
      <c r="A680" s="30">
        <v>3407</v>
      </c>
      <c r="B680" s="30">
        <v>3344</v>
      </c>
      <c r="C680" s="30">
        <v>1310</v>
      </c>
      <c r="D680" s="30">
        <v>1310</v>
      </c>
      <c r="E680" s="30" t="s">
        <v>151</v>
      </c>
      <c r="F680" s="30" t="s">
        <v>203</v>
      </c>
      <c r="G680" s="31">
        <v>0.531837</v>
      </c>
      <c r="H680" s="30" t="s">
        <v>170</v>
      </c>
      <c r="I680" s="30" t="s">
        <v>171</v>
      </c>
      <c r="J680" s="30">
        <v>20</v>
      </c>
      <c r="K680" s="30">
        <v>10</v>
      </c>
      <c r="L680" s="30" t="s">
        <v>172</v>
      </c>
      <c r="M680" s="30" t="s">
        <v>207</v>
      </c>
      <c r="N680" s="30" t="s">
        <v>208</v>
      </c>
      <c r="O680" s="32">
        <v>0.81160900000000002</v>
      </c>
      <c r="P680" s="32">
        <v>0.84899999999999998</v>
      </c>
      <c r="Q680" s="32">
        <f t="shared" si="10"/>
        <v>6.517819805568302E-2</v>
      </c>
    </row>
    <row r="681" spans="1:17" x14ac:dyDescent="0.25">
      <c r="A681" s="30">
        <v>3414</v>
      </c>
      <c r="B681" s="30">
        <v>3351</v>
      </c>
      <c r="C681" s="30">
        <v>1310</v>
      </c>
      <c r="D681" s="30">
        <v>1310</v>
      </c>
      <c r="E681" s="30" t="s">
        <v>151</v>
      </c>
      <c r="F681" s="30" t="s">
        <v>175</v>
      </c>
      <c r="G681" s="31">
        <v>29.408899999999999</v>
      </c>
      <c r="H681" s="30" t="s">
        <v>170</v>
      </c>
      <c r="I681" s="30" t="s">
        <v>171</v>
      </c>
      <c r="J681" s="30">
        <v>20</v>
      </c>
      <c r="K681" s="30">
        <v>10</v>
      </c>
      <c r="L681" s="30" t="s">
        <v>172</v>
      </c>
      <c r="M681" s="30" t="s">
        <v>207</v>
      </c>
      <c r="N681" s="30" t="s">
        <v>208</v>
      </c>
      <c r="O681" s="32">
        <v>0.81160900000000002</v>
      </c>
      <c r="P681" s="32">
        <v>0.84899999999999998</v>
      </c>
      <c r="Q681" s="32">
        <f t="shared" si="10"/>
        <v>3.6041477159351007</v>
      </c>
    </row>
    <row r="682" spans="1:17" x14ac:dyDescent="0.25">
      <c r="A682" s="30">
        <v>3417</v>
      </c>
      <c r="B682" s="30">
        <v>3354</v>
      </c>
      <c r="C682" s="30">
        <v>1310</v>
      </c>
      <c r="D682" s="30">
        <v>1310</v>
      </c>
      <c r="E682" s="30" t="s">
        <v>151</v>
      </c>
      <c r="F682" s="30" t="s">
        <v>175</v>
      </c>
      <c r="G682" s="31">
        <v>13.5655</v>
      </c>
      <c r="H682" s="30" t="s">
        <v>170</v>
      </c>
      <c r="I682" s="30" t="s">
        <v>171</v>
      </c>
      <c r="J682" s="30">
        <v>20</v>
      </c>
      <c r="K682" s="30">
        <v>10</v>
      </c>
      <c r="L682" s="30" t="s">
        <v>172</v>
      </c>
      <c r="M682" s="30" t="s">
        <v>207</v>
      </c>
      <c r="N682" s="30" t="s">
        <v>208</v>
      </c>
      <c r="O682" s="32">
        <v>0.81160900000000002</v>
      </c>
      <c r="P682" s="32">
        <v>0.84899999999999998</v>
      </c>
      <c r="Q682" s="32">
        <f t="shared" si="10"/>
        <v>1.6624921653145004</v>
      </c>
    </row>
    <row r="683" spans="1:17" x14ac:dyDescent="0.25">
      <c r="A683" s="30">
        <v>3418</v>
      </c>
      <c r="B683" s="30">
        <v>3355</v>
      </c>
      <c r="C683" s="30">
        <v>1310</v>
      </c>
      <c r="D683" s="30">
        <v>1310</v>
      </c>
      <c r="E683" s="30" t="s">
        <v>151</v>
      </c>
      <c r="F683" s="30" t="s">
        <v>175</v>
      </c>
      <c r="G683" s="31">
        <v>10.3658</v>
      </c>
      <c r="H683" s="30" t="s">
        <v>170</v>
      </c>
      <c r="I683" s="30" t="s">
        <v>171</v>
      </c>
      <c r="J683" s="30">
        <v>20</v>
      </c>
      <c r="K683" s="30">
        <v>10</v>
      </c>
      <c r="L683" s="30" t="s">
        <v>172</v>
      </c>
      <c r="M683" s="30" t="s">
        <v>207</v>
      </c>
      <c r="N683" s="30" t="s">
        <v>208</v>
      </c>
      <c r="O683" s="32">
        <v>0.81160900000000002</v>
      </c>
      <c r="P683" s="32">
        <v>0.84899999999999998</v>
      </c>
      <c r="Q683" s="32">
        <f t="shared" si="10"/>
        <v>1.2703594624022001</v>
      </c>
    </row>
    <row r="684" spans="1:17" x14ac:dyDescent="0.25">
      <c r="A684" s="30">
        <v>3434</v>
      </c>
      <c r="B684" s="30">
        <v>3371</v>
      </c>
      <c r="C684" s="30">
        <v>1310</v>
      </c>
      <c r="D684" s="30">
        <v>1310</v>
      </c>
      <c r="E684" s="30" t="s">
        <v>151</v>
      </c>
      <c r="F684" s="30" t="s">
        <v>183</v>
      </c>
      <c r="G684" s="31">
        <v>30.803599999999999</v>
      </c>
      <c r="H684" s="30" t="s">
        <v>170</v>
      </c>
      <c r="I684" s="30" t="s">
        <v>171</v>
      </c>
      <c r="J684" s="30">
        <v>20</v>
      </c>
      <c r="K684" s="30">
        <v>10</v>
      </c>
      <c r="L684" s="30" t="s">
        <v>172</v>
      </c>
      <c r="M684" s="30" t="s">
        <v>207</v>
      </c>
      <c r="N684" s="30" t="s">
        <v>208</v>
      </c>
      <c r="O684" s="32">
        <v>0.81160900000000002</v>
      </c>
      <c r="P684" s="32">
        <v>0.84899999999999998</v>
      </c>
      <c r="Q684" s="32">
        <f t="shared" si="10"/>
        <v>3.775072327852401</v>
      </c>
    </row>
    <row r="685" spans="1:17" x14ac:dyDescent="0.25">
      <c r="A685" s="30">
        <v>3435</v>
      </c>
      <c r="B685" s="30">
        <v>3372</v>
      </c>
      <c r="C685" s="30">
        <v>1310</v>
      </c>
      <c r="D685" s="30">
        <v>1310</v>
      </c>
      <c r="E685" s="30" t="s">
        <v>151</v>
      </c>
      <c r="F685" s="30" t="s">
        <v>183</v>
      </c>
      <c r="G685" s="31">
        <v>3.6262400000000001</v>
      </c>
      <c r="H685" s="30" t="s">
        <v>170</v>
      </c>
      <c r="I685" s="30" t="s">
        <v>171</v>
      </c>
      <c r="J685" s="30">
        <v>20</v>
      </c>
      <c r="K685" s="30">
        <v>10</v>
      </c>
      <c r="L685" s="30" t="s">
        <v>172</v>
      </c>
      <c r="M685" s="30" t="s">
        <v>207</v>
      </c>
      <c r="N685" s="30" t="s">
        <v>208</v>
      </c>
      <c r="O685" s="32">
        <v>0.81160900000000002</v>
      </c>
      <c r="P685" s="32">
        <v>0.84899999999999998</v>
      </c>
      <c r="Q685" s="32">
        <f t="shared" si="10"/>
        <v>0.44440644204416013</v>
      </c>
    </row>
    <row r="686" spans="1:17" x14ac:dyDescent="0.25">
      <c r="A686" s="30">
        <v>3436</v>
      </c>
      <c r="B686" s="30">
        <v>3373</v>
      </c>
      <c r="C686" s="30">
        <v>1310</v>
      </c>
      <c r="D686" s="30">
        <v>1310</v>
      </c>
      <c r="E686" s="30" t="s">
        <v>151</v>
      </c>
      <c r="F686" s="30" t="s">
        <v>183</v>
      </c>
      <c r="G686" s="31">
        <v>43.817</v>
      </c>
      <c r="H686" s="30" t="s">
        <v>170</v>
      </c>
      <c r="I686" s="30" t="s">
        <v>171</v>
      </c>
      <c r="J686" s="30">
        <v>20</v>
      </c>
      <c r="K686" s="30">
        <v>10</v>
      </c>
      <c r="L686" s="30" t="s">
        <v>172</v>
      </c>
      <c r="M686" s="30" t="s">
        <v>207</v>
      </c>
      <c r="N686" s="30" t="s">
        <v>208</v>
      </c>
      <c r="O686" s="32">
        <v>0.81160900000000002</v>
      </c>
      <c r="P686" s="32">
        <v>0.84899999999999998</v>
      </c>
      <c r="Q686" s="32">
        <f t="shared" si="10"/>
        <v>5.3699030045030014</v>
      </c>
    </row>
    <row r="687" spans="1:17" x14ac:dyDescent="0.25">
      <c r="A687" s="30">
        <v>3437</v>
      </c>
      <c r="B687" s="30">
        <v>3374</v>
      </c>
      <c r="C687" s="30">
        <v>1310</v>
      </c>
      <c r="D687" s="30">
        <v>1310</v>
      </c>
      <c r="E687" s="30" t="s">
        <v>151</v>
      </c>
      <c r="F687" s="30" t="s">
        <v>183</v>
      </c>
      <c r="G687" s="31">
        <v>13.0627</v>
      </c>
      <c r="H687" s="30" t="s">
        <v>170</v>
      </c>
      <c r="I687" s="30" t="s">
        <v>171</v>
      </c>
      <c r="J687" s="30">
        <v>20</v>
      </c>
      <c r="K687" s="30">
        <v>10</v>
      </c>
      <c r="L687" s="30" t="s">
        <v>172</v>
      </c>
      <c r="M687" s="30" t="s">
        <v>207</v>
      </c>
      <c r="N687" s="30" t="s">
        <v>208</v>
      </c>
      <c r="O687" s="32">
        <v>0.81160900000000002</v>
      </c>
      <c r="P687" s="32">
        <v>0.84899999999999998</v>
      </c>
      <c r="Q687" s="32">
        <f t="shared" si="10"/>
        <v>1.6008725375293003</v>
      </c>
    </row>
    <row r="688" spans="1:17" x14ac:dyDescent="0.25">
      <c r="A688" s="30">
        <v>3438</v>
      </c>
      <c r="B688" s="30">
        <v>3375</v>
      </c>
      <c r="C688" s="30">
        <v>1310</v>
      </c>
      <c r="D688" s="30">
        <v>1310</v>
      </c>
      <c r="E688" s="30" t="s">
        <v>151</v>
      </c>
      <c r="F688" s="30" t="s">
        <v>183</v>
      </c>
      <c r="G688" s="31">
        <v>7.0618100000000004</v>
      </c>
      <c r="H688" s="30" t="s">
        <v>170</v>
      </c>
      <c r="I688" s="30" t="s">
        <v>171</v>
      </c>
      <c r="J688" s="30">
        <v>20</v>
      </c>
      <c r="K688" s="30">
        <v>10</v>
      </c>
      <c r="L688" s="30" t="s">
        <v>172</v>
      </c>
      <c r="M688" s="30" t="s">
        <v>207</v>
      </c>
      <c r="N688" s="30" t="s">
        <v>208</v>
      </c>
      <c r="O688" s="32">
        <v>0.81160900000000002</v>
      </c>
      <c r="P688" s="32">
        <v>0.84899999999999998</v>
      </c>
      <c r="Q688" s="32">
        <f t="shared" si="10"/>
        <v>0.86544571139579018</v>
      </c>
    </row>
    <row r="689" spans="1:17" x14ac:dyDescent="0.25">
      <c r="A689" s="30">
        <v>3439</v>
      </c>
      <c r="B689" s="30">
        <v>3376</v>
      </c>
      <c r="C689" s="30">
        <v>1310</v>
      </c>
      <c r="D689" s="30">
        <v>1310</v>
      </c>
      <c r="E689" s="30" t="s">
        <v>151</v>
      </c>
      <c r="F689" s="30" t="s">
        <v>183</v>
      </c>
      <c r="G689" s="31">
        <v>16.268799999999999</v>
      </c>
      <c r="H689" s="30" t="s">
        <v>170</v>
      </c>
      <c r="I689" s="30" t="s">
        <v>171</v>
      </c>
      <c r="J689" s="30">
        <v>20</v>
      </c>
      <c r="K689" s="30">
        <v>10</v>
      </c>
      <c r="L689" s="30" t="s">
        <v>172</v>
      </c>
      <c r="M689" s="30" t="s">
        <v>207</v>
      </c>
      <c r="N689" s="30" t="s">
        <v>208</v>
      </c>
      <c r="O689" s="32">
        <v>0.81160900000000002</v>
      </c>
      <c r="P689" s="32">
        <v>0.84899999999999998</v>
      </c>
      <c r="Q689" s="32">
        <f t="shared" si="10"/>
        <v>1.9937895793792004</v>
      </c>
    </row>
    <row r="690" spans="1:17" x14ac:dyDescent="0.25">
      <c r="A690" s="30">
        <v>3440</v>
      </c>
      <c r="B690" s="30">
        <v>3377</v>
      </c>
      <c r="C690" s="30">
        <v>1310</v>
      </c>
      <c r="D690" s="30">
        <v>1310</v>
      </c>
      <c r="E690" s="30" t="s">
        <v>151</v>
      </c>
      <c r="F690" s="30" t="s">
        <v>183</v>
      </c>
      <c r="G690" s="31">
        <v>6.4094600000000002</v>
      </c>
      <c r="H690" s="30" t="s">
        <v>170</v>
      </c>
      <c r="I690" s="30" t="s">
        <v>171</v>
      </c>
      <c r="J690" s="30">
        <v>20</v>
      </c>
      <c r="K690" s="30">
        <v>10</v>
      </c>
      <c r="L690" s="30" t="s">
        <v>172</v>
      </c>
      <c r="M690" s="30" t="s">
        <v>207</v>
      </c>
      <c r="N690" s="30" t="s">
        <v>208</v>
      </c>
      <c r="O690" s="32">
        <v>0.81160900000000002</v>
      </c>
      <c r="P690" s="32">
        <v>0.84899999999999998</v>
      </c>
      <c r="Q690" s="32">
        <f t="shared" si="10"/>
        <v>0.7854982885921401</v>
      </c>
    </row>
    <row r="691" spans="1:17" x14ac:dyDescent="0.25">
      <c r="A691" s="30">
        <v>3441</v>
      </c>
      <c r="B691" s="30">
        <v>3378</v>
      </c>
      <c r="C691" s="30">
        <v>1310</v>
      </c>
      <c r="D691" s="30">
        <v>1310</v>
      </c>
      <c r="E691" s="30" t="s">
        <v>151</v>
      </c>
      <c r="F691" s="30" t="s">
        <v>183</v>
      </c>
      <c r="G691" s="31">
        <v>3.6092399999999998</v>
      </c>
      <c r="H691" s="30" t="s">
        <v>170</v>
      </c>
      <c r="I691" s="30" t="s">
        <v>171</v>
      </c>
      <c r="J691" s="30">
        <v>20</v>
      </c>
      <c r="K691" s="30">
        <v>10</v>
      </c>
      <c r="L691" s="30" t="s">
        <v>172</v>
      </c>
      <c r="M691" s="30" t="s">
        <v>207</v>
      </c>
      <c r="N691" s="30" t="s">
        <v>208</v>
      </c>
      <c r="O691" s="32">
        <v>0.81160900000000002</v>
      </c>
      <c r="P691" s="32">
        <v>0.84899999999999998</v>
      </c>
      <c r="Q691" s="32">
        <f t="shared" si="10"/>
        <v>0.44232304174116005</v>
      </c>
    </row>
    <row r="692" spans="1:17" x14ac:dyDescent="0.25">
      <c r="A692" s="30">
        <v>3442</v>
      </c>
      <c r="B692" s="30">
        <v>3379</v>
      </c>
      <c r="C692" s="30">
        <v>1310</v>
      </c>
      <c r="D692" s="30">
        <v>1310</v>
      </c>
      <c r="E692" s="30" t="s">
        <v>151</v>
      </c>
      <c r="F692" s="30" t="s">
        <v>183</v>
      </c>
      <c r="G692" s="31">
        <v>12.647500000000001</v>
      </c>
      <c r="H692" s="30" t="s">
        <v>170</v>
      </c>
      <c r="I692" s="30" t="s">
        <v>171</v>
      </c>
      <c r="J692" s="30">
        <v>20</v>
      </c>
      <c r="K692" s="30">
        <v>10</v>
      </c>
      <c r="L692" s="30" t="s">
        <v>172</v>
      </c>
      <c r="M692" s="30" t="s">
        <v>207</v>
      </c>
      <c r="N692" s="30" t="s">
        <v>208</v>
      </c>
      <c r="O692" s="32">
        <v>0.81160900000000002</v>
      </c>
      <c r="P692" s="32">
        <v>0.84899999999999998</v>
      </c>
      <c r="Q692" s="32">
        <f t="shared" si="10"/>
        <v>1.5499885489525005</v>
      </c>
    </row>
    <row r="693" spans="1:17" x14ac:dyDescent="0.25">
      <c r="A693" s="30">
        <v>3443</v>
      </c>
      <c r="B693" s="30">
        <v>3380</v>
      </c>
      <c r="C693" s="30">
        <v>1310</v>
      </c>
      <c r="D693" s="30">
        <v>1310</v>
      </c>
      <c r="E693" s="30" t="s">
        <v>151</v>
      </c>
      <c r="F693" s="30" t="s">
        <v>183</v>
      </c>
      <c r="G693" s="31">
        <v>67.090900000000005</v>
      </c>
      <c r="H693" s="30" t="s">
        <v>170</v>
      </c>
      <c r="I693" s="30" t="s">
        <v>171</v>
      </c>
      <c r="J693" s="30">
        <v>20</v>
      </c>
      <c r="K693" s="30">
        <v>10</v>
      </c>
      <c r="L693" s="30" t="s">
        <v>172</v>
      </c>
      <c r="M693" s="30" t="s">
        <v>207</v>
      </c>
      <c r="N693" s="30" t="s">
        <v>208</v>
      </c>
      <c r="O693" s="32">
        <v>0.81160900000000002</v>
      </c>
      <c r="P693" s="32">
        <v>0.84899999999999998</v>
      </c>
      <c r="Q693" s="32">
        <f t="shared" si="10"/>
        <v>8.2221883169731029</v>
      </c>
    </row>
    <row r="694" spans="1:17" x14ac:dyDescent="0.25">
      <c r="A694" s="30">
        <v>3444</v>
      </c>
      <c r="B694" s="30">
        <v>3381</v>
      </c>
      <c r="C694" s="30">
        <v>1310</v>
      </c>
      <c r="D694" s="30">
        <v>1310</v>
      </c>
      <c r="E694" s="30" t="s">
        <v>151</v>
      </c>
      <c r="F694" s="30" t="s">
        <v>183</v>
      </c>
      <c r="G694" s="31">
        <v>8.61402</v>
      </c>
      <c r="H694" s="30" t="s">
        <v>170</v>
      </c>
      <c r="I694" s="30" t="s">
        <v>171</v>
      </c>
      <c r="J694" s="30">
        <v>20</v>
      </c>
      <c r="K694" s="30">
        <v>10</v>
      </c>
      <c r="L694" s="30" t="s">
        <v>172</v>
      </c>
      <c r="M694" s="30" t="s">
        <v>207</v>
      </c>
      <c r="N694" s="30" t="s">
        <v>208</v>
      </c>
      <c r="O694" s="32">
        <v>0.81160900000000002</v>
      </c>
      <c r="P694" s="32">
        <v>0.84899999999999998</v>
      </c>
      <c r="Q694" s="32">
        <f t="shared" si="10"/>
        <v>1.0556736398851803</v>
      </c>
    </row>
    <row r="695" spans="1:17" x14ac:dyDescent="0.25">
      <c r="A695" s="30">
        <v>3475</v>
      </c>
      <c r="B695" s="30">
        <v>3412</v>
      </c>
      <c r="C695" s="30">
        <v>1320</v>
      </c>
      <c r="D695" s="30">
        <v>1320</v>
      </c>
      <c r="E695" s="30" t="s">
        <v>151</v>
      </c>
      <c r="F695" s="30" t="s">
        <v>169</v>
      </c>
      <c r="G695" s="31">
        <v>2.0343399999999998</v>
      </c>
      <c r="H695" s="30" t="s">
        <v>170</v>
      </c>
      <c r="I695" s="30" t="s">
        <v>171</v>
      </c>
      <c r="J695" s="30">
        <v>20</v>
      </c>
      <c r="K695" s="30">
        <v>10</v>
      </c>
      <c r="L695" s="30" t="s">
        <v>172</v>
      </c>
      <c r="M695" s="30" t="s">
        <v>209</v>
      </c>
      <c r="N695" s="30" t="s">
        <v>208</v>
      </c>
      <c r="O695" s="32">
        <v>0.81160900000000002</v>
      </c>
      <c r="P695" s="32">
        <v>0.84899999999999998</v>
      </c>
      <c r="Q695" s="32">
        <f t="shared" si="10"/>
        <v>0.24931438661206004</v>
      </c>
    </row>
    <row r="696" spans="1:17" x14ac:dyDescent="0.25">
      <c r="A696" s="30">
        <v>3476</v>
      </c>
      <c r="B696" s="30">
        <v>3413</v>
      </c>
      <c r="C696" s="30">
        <v>1320</v>
      </c>
      <c r="D696" s="30">
        <v>1320</v>
      </c>
      <c r="E696" s="30" t="s">
        <v>151</v>
      </c>
      <c r="F696" s="30" t="s">
        <v>169</v>
      </c>
      <c r="G696" s="31">
        <v>10.585900000000001</v>
      </c>
      <c r="H696" s="30" t="s">
        <v>170</v>
      </c>
      <c r="I696" s="30" t="s">
        <v>171</v>
      </c>
      <c r="J696" s="30">
        <v>20</v>
      </c>
      <c r="K696" s="30">
        <v>10</v>
      </c>
      <c r="L696" s="30" t="s">
        <v>172</v>
      </c>
      <c r="M696" s="30" t="s">
        <v>209</v>
      </c>
      <c r="N696" s="30" t="s">
        <v>208</v>
      </c>
      <c r="O696" s="32">
        <v>0.81160900000000002</v>
      </c>
      <c r="P696" s="32">
        <v>0.84899999999999998</v>
      </c>
      <c r="Q696" s="32">
        <f t="shared" si="10"/>
        <v>1.2973333686781003</v>
      </c>
    </row>
    <row r="697" spans="1:17" x14ac:dyDescent="0.25">
      <c r="A697" s="30">
        <v>3477</v>
      </c>
      <c r="B697" s="30">
        <v>3414</v>
      </c>
      <c r="C697" s="30">
        <v>1320</v>
      </c>
      <c r="D697" s="30">
        <v>1320</v>
      </c>
      <c r="E697" s="30" t="s">
        <v>151</v>
      </c>
      <c r="F697" s="30" t="s">
        <v>169</v>
      </c>
      <c r="G697" s="31">
        <v>13.067600000000001</v>
      </c>
      <c r="H697" s="30" t="s">
        <v>170</v>
      </c>
      <c r="I697" s="30" t="s">
        <v>171</v>
      </c>
      <c r="J697" s="30">
        <v>20</v>
      </c>
      <c r="K697" s="30">
        <v>10</v>
      </c>
      <c r="L697" s="30" t="s">
        <v>172</v>
      </c>
      <c r="M697" s="30" t="s">
        <v>209</v>
      </c>
      <c r="N697" s="30" t="s">
        <v>208</v>
      </c>
      <c r="O697" s="32">
        <v>0.81160900000000002</v>
      </c>
      <c r="P697" s="32">
        <v>0.84899999999999998</v>
      </c>
      <c r="Q697" s="32">
        <f t="shared" si="10"/>
        <v>1.6014730470284002</v>
      </c>
    </row>
    <row r="698" spans="1:17" x14ac:dyDescent="0.25">
      <c r="A698" s="30">
        <v>3478</v>
      </c>
      <c r="B698" s="30">
        <v>3415</v>
      </c>
      <c r="C698" s="30">
        <v>1320</v>
      </c>
      <c r="D698" s="30">
        <v>1320</v>
      </c>
      <c r="E698" s="30" t="s">
        <v>151</v>
      </c>
      <c r="F698" s="30" t="s">
        <v>169</v>
      </c>
      <c r="G698" s="31">
        <v>3.3186300000000002</v>
      </c>
      <c r="H698" s="30" t="s">
        <v>170</v>
      </c>
      <c r="I698" s="30" t="s">
        <v>171</v>
      </c>
      <c r="J698" s="30">
        <v>20</v>
      </c>
      <c r="K698" s="30">
        <v>10</v>
      </c>
      <c r="L698" s="30" t="s">
        <v>172</v>
      </c>
      <c r="M698" s="30" t="s">
        <v>209</v>
      </c>
      <c r="N698" s="30" t="s">
        <v>208</v>
      </c>
      <c r="O698" s="32">
        <v>0.81160900000000002</v>
      </c>
      <c r="P698" s="32">
        <v>0.84899999999999998</v>
      </c>
      <c r="Q698" s="32">
        <f t="shared" si="10"/>
        <v>0.40670792632617014</v>
      </c>
    </row>
    <row r="699" spans="1:17" x14ac:dyDescent="0.25">
      <c r="A699" s="30">
        <v>3479</v>
      </c>
      <c r="B699" s="30">
        <v>3416</v>
      </c>
      <c r="C699" s="30">
        <v>1320</v>
      </c>
      <c r="D699" s="30">
        <v>1320</v>
      </c>
      <c r="E699" s="30" t="s">
        <v>151</v>
      </c>
      <c r="F699" s="30" t="s">
        <v>169</v>
      </c>
      <c r="G699" s="31">
        <v>7.2889799999999996</v>
      </c>
      <c r="H699" s="30" t="s">
        <v>170</v>
      </c>
      <c r="I699" s="30" t="s">
        <v>171</v>
      </c>
      <c r="J699" s="30">
        <v>20</v>
      </c>
      <c r="K699" s="30">
        <v>10</v>
      </c>
      <c r="L699" s="30" t="s">
        <v>172</v>
      </c>
      <c r="M699" s="30" t="s">
        <v>209</v>
      </c>
      <c r="N699" s="30" t="s">
        <v>208</v>
      </c>
      <c r="O699" s="32">
        <v>0.81160900000000002</v>
      </c>
      <c r="P699" s="32">
        <v>0.84899999999999998</v>
      </c>
      <c r="Q699" s="32">
        <f t="shared" si="10"/>
        <v>0.89328606709182012</v>
      </c>
    </row>
    <row r="700" spans="1:17" x14ac:dyDescent="0.25">
      <c r="A700" s="30">
        <v>3480</v>
      </c>
      <c r="B700" s="30">
        <v>3417</v>
      </c>
      <c r="C700" s="30">
        <v>1320</v>
      </c>
      <c r="D700" s="30">
        <v>1320</v>
      </c>
      <c r="E700" s="30" t="s">
        <v>151</v>
      </c>
      <c r="F700" s="30" t="s">
        <v>169</v>
      </c>
      <c r="G700" s="31">
        <v>2.88083</v>
      </c>
      <c r="H700" s="30" t="s">
        <v>170</v>
      </c>
      <c r="I700" s="30" t="s">
        <v>171</v>
      </c>
      <c r="J700" s="30">
        <v>20</v>
      </c>
      <c r="K700" s="30">
        <v>10</v>
      </c>
      <c r="L700" s="30" t="s">
        <v>172</v>
      </c>
      <c r="M700" s="30" t="s">
        <v>209</v>
      </c>
      <c r="N700" s="30" t="s">
        <v>208</v>
      </c>
      <c r="O700" s="32">
        <v>0.81160900000000002</v>
      </c>
      <c r="P700" s="32">
        <v>0.84899999999999998</v>
      </c>
      <c r="Q700" s="32">
        <f t="shared" si="10"/>
        <v>0.35305424087597009</v>
      </c>
    </row>
    <row r="701" spans="1:17" x14ac:dyDescent="0.25">
      <c r="A701" s="30">
        <v>3481</v>
      </c>
      <c r="B701" s="30">
        <v>3418</v>
      </c>
      <c r="C701" s="30">
        <v>1320</v>
      </c>
      <c r="D701" s="30">
        <v>1320</v>
      </c>
      <c r="E701" s="30" t="s">
        <v>151</v>
      </c>
      <c r="F701" s="30" t="s">
        <v>169</v>
      </c>
      <c r="G701" s="31">
        <v>17.5366</v>
      </c>
      <c r="H701" s="30" t="s">
        <v>170</v>
      </c>
      <c r="I701" s="30" t="s">
        <v>171</v>
      </c>
      <c r="J701" s="30">
        <v>20</v>
      </c>
      <c r="K701" s="30">
        <v>10</v>
      </c>
      <c r="L701" s="30" t="s">
        <v>172</v>
      </c>
      <c r="M701" s="30" t="s">
        <v>209</v>
      </c>
      <c r="N701" s="30" t="s">
        <v>208</v>
      </c>
      <c r="O701" s="32">
        <v>0.81160900000000002</v>
      </c>
      <c r="P701" s="32">
        <v>0.84899999999999998</v>
      </c>
      <c r="Q701" s="32">
        <f t="shared" si="10"/>
        <v>2.1491622207994006</v>
      </c>
    </row>
    <row r="702" spans="1:17" x14ac:dyDescent="0.25">
      <c r="A702" s="30">
        <v>3482</v>
      </c>
      <c r="B702" s="30">
        <v>3419</v>
      </c>
      <c r="C702" s="30">
        <v>1320</v>
      </c>
      <c r="D702" s="30">
        <v>1320</v>
      </c>
      <c r="E702" s="30" t="s">
        <v>151</v>
      </c>
      <c r="F702" s="30" t="s">
        <v>169</v>
      </c>
      <c r="G702" s="31">
        <v>2.2166299999999999</v>
      </c>
      <c r="H702" s="30" t="s">
        <v>170</v>
      </c>
      <c r="I702" s="30" t="s">
        <v>171</v>
      </c>
      <c r="J702" s="30">
        <v>20</v>
      </c>
      <c r="K702" s="30">
        <v>10</v>
      </c>
      <c r="L702" s="30" t="s">
        <v>172</v>
      </c>
      <c r="M702" s="30" t="s">
        <v>209</v>
      </c>
      <c r="N702" s="30" t="s">
        <v>208</v>
      </c>
      <c r="O702" s="32">
        <v>0.81160900000000002</v>
      </c>
      <c r="P702" s="32">
        <v>0.84899999999999998</v>
      </c>
      <c r="Q702" s="32">
        <f t="shared" si="10"/>
        <v>0.27165456550817002</v>
      </c>
    </row>
    <row r="703" spans="1:17" x14ac:dyDescent="0.25">
      <c r="A703" s="30">
        <v>3483</v>
      </c>
      <c r="B703" s="30">
        <v>3420</v>
      </c>
      <c r="C703" s="30">
        <v>1320</v>
      </c>
      <c r="D703" s="30">
        <v>1320</v>
      </c>
      <c r="E703" s="30" t="s">
        <v>151</v>
      </c>
      <c r="F703" s="30" t="s">
        <v>169</v>
      </c>
      <c r="G703" s="31">
        <v>32.075899999999997</v>
      </c>
      <c r="H703" s="30" t="s">
        <v>170</v>
      </c>
      <c r="I703" s="30" t="s">
        <v>171</v>
      </c>
      <c r="J703" s="30">
        <v>20</v>
      </c>
      <c r="K703" s="30">
        <v>10</v>
      </c>
      <c r="L703" s="30" t="s">
        <v>172</v>
      </c>
      <c r="M703" s="30" t="s">
        <v>209</v>
      </c>
      <c r="N703" s="30" t="s">
        <v>208</v>
      </c>
      <c r="O703" s="32">
        <v>0.81160900000000002</v>
      </c>
      <c r="P703" s="32">
        <v>0.84899999999999998</v>
      </c>
      <c r="Q703" s="32">
        <f t="shared" si="10"/>
        <v>3.9309964575881002</v>
      </c>
    </row>
    <row r="704" spans="1:17" x14ac:dyDescent="0.25">
      <c r="A704" s="30">
        <v>3484</v>
      </c>
      <c r="B704" s="30">
        <v>3421</v>
      </c>
      <c r="C704" s="30">
        <v>1320</v>
      </c>
      <c r="D704" s="30">
        <v>1320</v>
      </c>
      <c r="E704" s="30" t="s">
        <v>151</v>
      </c>
      <c r="F704" s="30" t="s">
        <v>169</v>
      </c>
      <c r="G704" s="31">
        <v>2.97018</v>
      </c>
      <c r="H704" s="30" t="s">
        <v>170</v>
      </c>
      <c r="I704" s="30" t="s">
        <v>171</v>
      </c>
      <c r="J704" s="30">
        <v>20</v>
      </c>
      <c r="K704" s="30">
        <v>10</v>
      </c>
      <c r="L704" s="30" t="s">
        <v>172</v>
      </c>
      <c r="M704" s="30" t="s">
        <v>209</v>
      </c>
      <c r="N704" s="30" t="s">
        <v>208</v>
      </c>
      <c r="O704" s="32">
        <v>0.81160900000000002</v>
      </c>
      <c r="P704" s="32">
        <v>0.84899999999999998</v>
      </c>
      <c r="Q704" s="32">
        <f t="shared" si="10"/>
        <v>0.36400434776262008</v>
      </c>
    </row>
    <row r="705" spans="1:17" x14ac:dyDescent="0.25">
      <c r="A705" s="30">
        <v>3485</v>
      </c>
      <c r="B705" s="30">
        <v>3422</v>
      </c>
      <c r="C705" s="30">
        <v>1320</v>
      </c>
      <c r="D705" s="30">
        <v>1320</v>
      </c>
      <c r="E705" s="30" t="s">
        <v>151</v>
      </c>
      <c r="F705" s="30" t="s">
        <v>169</v>
      </c>
      <c r="G705" s="31">
        <v>21.298400000000001</v>
      </c>
      <c r="H705" s="30" t="s">
        <v>170</v>
      </c>
      <c r="I705" s="30" t="s">
        <v>171</v>
      </c>
      <c r="J705" s="30">
        <v>20</v>
      </c>
      <c r="K705" s="30">
        <v>10</v>
      </c>
      <c r="L705" s="30" t="s">
        <v>172</v>
      </c>
      <c r="M705" s="30" t="s">
        <v>209</v>
      </c>
      <c r="N705" s="30" t="s">
        <v>208</v>
      </c>
      <c r="O705" s="32">
        <v>0.81160900000000002</v>
      </c>
      <c r="P705" s="32">
        <v>0.84899999999999998</v>
      </c>
      <c r="Q705" s="32">
        <f t="shared" si="10"/>
        <v>2.6101819419656005</v>
      </c>
    </row>
    <row r="706" spans="1:17" x14ac:dyDescent="0.25">
      <c r="A706" s="30">
        <v>3486</v>
      </c>
      <c r="B706" s="30">
        <v>3423</v>
      </c>
      <c r="C706" s="30">
        <v>1320</v>
      </c>
      <c r="D706" s="30">
        <v>1320</v>
      </c>
      <c r="E706" s="30" t="s">
        <v>151</v>
      </c>
      <c r="F706" s="30" t="s">
        <v>169</v>
      </c>
      <c r="G706" s="31">
        <v>25.020299999999999</v>
      </c>
      <c r="H706" s="30" t="s">
        <v>170</v>
      </c>
      <c r="I706" s="30" t="s">
        <v>171</v>
      </c>
      <c r="J706" s="30">
        <v>20</v>
      </c>
      <c r="K706" s="30">
        <v>10</v>
      </c>
      <c r="L706" s="30" t="s">
        <v>172</v>
      </c>
      <c r="M706" s="30" t="s">
        <v>209</v>
      </c>
      <c r="N706" s="30" t="s">
        <v>208</v>
      </c>
      <c r="O706" s="32">
        <v>0.81160900000000002</v>
      </c>
      <c r="P706" s="32">
        <v>0.84899999999999998</v>
      </c>
      <c r="Q706" s="32">
        <f t="shared" ref="Q706:Q769" si="11">G706*O706*(1-P706)</f>
        <v>3.0663118000677003</v>
      </c>
    </row>
    <row r="707" spans="1:17" x14ac:dyDescent="0.25">
      <c r="A707" s="30">
        <v>3487</v>
      </c>
      <c r="B707" s="30">
        <v>3424</v>
      </c>
      <c r="C707" s="30">
        <v>1320</v>
      </c>
      <c r="D707" s="30">
        <v>1320</v>
      </c>
      <c r="E707" s="30" t="s">
        <v>151</v>
      </c>
      <c r="F707" s="30" t="s">
        <v>169</v>
      </c>
      <c r="G707" s="31">
        <v>1.9757899999999999</v>
      </c>
      <c r="H707" s="30" t="s">
        <v>170</v>
      </c>
      <c r="I707" s="30" t="s">
        <v>171</v>
      </c>
      <c r="J707" s="30">
        <v>20</v>
      </c>
      <c r="K707" s="30">
        <v>10</v>
      </c>
      <c r="L707" s="30" t="s">
        <v>172</v>
      </c>
      <c r="M707" s="30" t="s">
        <v>209</v>
      </c>
      <c r="N707" s="30" t="s">
        <v>208</v>
      </c>
      <c r="O707" s="32">
        <v>0.81160900000000002</v>
      </c>
      <c r="P707" s="32">
        <v>0.84899999999999998</v>
      </c>
      <c r="Q707" s="32">
        <f t="shared" si="11"/>
        <v>0.24213891086261002</v>
      </c>
    </row>
    <row r="708" spans="1:17" x14ac:dyDescent="0.25">
      <c r="A708" s="30">
        <v>3488</v>
      </c>
      <c r="B708" s="30">
        <v>3425</v>
      </c>
      <c r="C708" s="30">
        <v>1320</v>
      </c>
      <c r="D708" s="30">
        <v>1320</v>
      </c>
      <c r="E708" s="30" t="s">
        <v>151</v>
      </c>
      <c r="F708" s="30" t="s">
        <v>169</v>
      </c>
      <c r="G708" s="31">
        <v>6.8669799999999999</v>
      </c>
      <c r="H708" s="30" t="s">
        <v>170</v>
      </c>
      <c r="I708" s="30" t="s">
        <v>171</v>
      </c>
      <c r="J708" s="30">
        <v>20</v>
      </c>
      <c r="K708" s="30">
        <v>10</v>
      </c>
      <c r="L708" s="30" t="s">
        <v>172</v>
      </c>
      <c r="M708" s="30" t="s">
        <v>209</v>
      </c>
      <c r="N708" s="30" t="s">
        <v>208</v>
      </c>
      <c r="O708" s="32">
        <v>0.81160900000000002</v>
      </c>
      <c r="P708" s="32">
        <v>0.84899999999999998</v>
      </c>
      <c r="Q708" s="32">
        <f t="shared" si="11"/>
        <v>0.84156871839382008</v>
      </c>
    </row>
    <row r="709" spans="1:17" x14ac:dyDescent="0.25">
      <c r="A709" s="30">
        <v>3489</v>
      </c>
      <c r="B709" s="30">
        <v>3426</v>
      </c>
      <c r="C709" s="30">
        <v>1320</v>
      </c>
      <c r="D709" s="30">
        <v>1320</v>
      </c>
      <c r="E709" s="30" t="s">
        <v>151</v>
      </c>
      <c r="F709" s="30" t="s">
        <v>169</v>
      </c>
      <c r="G709" s="31">
        <v>13.1997</v>
      </c>
      <c r="H709" s="30" t="s">
        <v>170</v>
      </c>
      <c r="I709" s="30" t="s">
        <v>171</v>
      </c>
      <c r="J709" s="30">
        <v>20</v>
      </c>
      <c r="K709" s="30">
        <v>10</v>
      </c>
      <c r="L709" s="30" t="s">
        <v>172</v>
      </c>
      <c r="M709" s="30" t="s">
        <v>209</v>
      </c>
      <c r="N709" s="30" t="s">
        <v>208</v>
      </c>
      <c r="O709" s="32">
        <v>0.81160900000000002</v>
      </c>
      <c r="P709" s="32">
        <v>0.84899999999999998</v>
      </c>
      <c r="Q709" s="32">
        <f t="shared" si="11"/>
        <v>1.6176622929123003</v>
      </c>
    </row>
    <row r="710" spans="1:17" x14ac:dyDescent="0.25">
      <c r="A710" s="30">
        <v>3490</v>
      </c>
      <c r="B710" s="30">
        <v>3427</v>
      </c>
      <c r="C710" s="30">
        <v>1320</v>
      </c>
      <c r="D710" s="30">
        <v>1320</v>
      </c>
      <c r="E710" s="30" t="s">
        <v>151</v>
      </c>
      <c r="F710" s="30" t="s">
        <v>176</v>
      </c>
      <c r="G710" s="31">
        <v>24.209099999999999</v>
      </c>
      <c r="H710" s="30" t="s">
        <v>170</v>
      </c>
      <c r="I710" s="30" t="s">
        <v>171</v>
      </c>
      <c r="J710" s="30">
        <v>20</v>
      </c>
      <c r="K710" s="30">
        <v>10</v>
      </c>
      <c r="L710" s="30" t="s">
        <v>172</v>
      </c>
      <c r="M710" s="30" t="s">
        <v>209</v>
      </c>
      <c r="N710" s="30" t="s">
        <v>208</v>
      </c>
      <c r="O710" s="32">
        <v>0.81160900000000002</v>
      </c>
      <c r="P710" s="32">
        <v>0.84899999999999998</v>
      </c>
      <c r="Q710" s="32">
        <f t="shared" si="11"/>
        <v>2.9668968397269007</v>
      </c>
    </row>
    <row r="711" spans="1:17" x14ac:dyDescent="0.25">
      <c r="A711" s="30">
        <v>3491</v>
      </c>
      <c r="B711" s="30">
        <v>3428</v>
      </c>
      <c r="C711" s="30">
        <v>1320</v>
      </c>
      <c r="D711" s="30">
        <v>1320</v>
      </c>
      <c r="E711" s="30" t="s">
        <v>151</v>
      </c>
      <c r="F711" s="30" t="s">
        <v>176</v>
      </c>
      <c r="G711" s="31">
        <v>9.3351799999999994</v>
      </c>
      <c r="H711" s="30" t="s">
        <v>170</v>
      </c>
      <c r="I711" s="30" t="s">
        <v>171</v>
      </c>
      <c r="J711" s="30">
        <v>20</v>
      </c>
      <c r="K711" s="30">
        <v>10</v>
      </c>
      <c r="L711" s="30" t="s">
        <v>172</v>
      </c>
      <c r="M711" s="30" t="s">
        <v>209</v>
      </c>
      <c r="N711" s="30" t="s">
        <v>208</v>
      </c>
      <c r="O711" s="32">
        <v>0.81160900000000002</v>
      </c>
      <c r="P711" s="32">
        <v>0.84899999999999998</v>
      </c>
      <c r="Q711" s="32">
        <f t="shared" si="11"/>
        <v>1.1440539317976202</v>
      </c>
    </row>
    <row r="712" spans="1:17" x14ac:dyDescent="0.25">
      <c r="A712" s="30">
        <v>3497</v>
      </c>
      <c r="B712" s="30">
        <v>3434</v>
      </c>
      <c r="C712" s="30">
        <v>1320</v>
      </c>
      <c r="D712" s="30">
        <v>1320</v>
      </c>
      <c r="E712" s="30" t="s">
        <v>151</v>
      </c>
      <c r="F712" s="30" t="s">
        <v>179</v>
      </c>
      <c r="G712" s="31">
        <v>5.5766200000000001</v>
      </c>
      <c r="H712" s="30" t="s">
        <v>170</v>
      </c>
      <c r="I712" s="30" t="s">
        <v>171</v>
      </c>
      <c r="J712" s="30">
        <v>20</v>
      </c>
      <c r="K712" s="30">
        <v>10</v>
      </c>
      <c r="L712" s="30" t="s">
        <v>172</v>
      </c>
      <c r="M712" s="30" t="s">
        <v>209</v>
      </c>
      <c r="N712" s="30" t="s">
        <v>208</v>
      </c>
      <c r="O712" s="32">
        <v>0.81160900000000002</v>
      </c>
      <c r="P712" s="32">
        <v>0.84899999999999998</v>
      </c>
      <c r="Q712" s="32">
        <f t="shared" si="11"/>
        <v>0.68343128221858018</v>
      </c>
    </row>
    <row r="713" spans="1:17" x14ac:dyDescent="0.25">
      <c r="A713" s="30">
        <v>3498</v>
      </c>
      <c r="B713" s="30">
        <v>3435</v>
      </c>
      <c r="C713" s="30">
        <v>1320</v>
      </c>
      <c r="D713" s="30">
        <v>1320</v>
      </c>
      <c r="E713" s="30" t="s">
        <v>151</v>
      </c>
      <c r="F713" s="30" t="s">
        <v>179</v>
      </c>
      <c r="G713" s="31">
        <v>0.126919</v>
      </c>
      <c r="H713" s="30" t="s">
        <v>170</v>
      </c>
      <c r="I713" s="30" t="s">
        <v>171</v>
      </c>
      <c r="J713" s="30">
        <v>20</v>
      </c>
      <c r="K713" s="30">
        <v>10</v>
      </c>
      <c r="L713" s="30" t="s">
        <v>172</v>
      </c>
      <c r="M713" s="30" t="s">
        <v>209</v>
      </c>
      <c r="N713" s="30" t="s">
        <v>208</v>
      </c>
      <c r="O713" s="32">
        <v>0.81160900000000002</v>
      </c>
      <c r="P713" s="32">
        <v>0.84899999999999998</v>
      </c>
      <c r="Q713" s="32">
        <f t="shared" si="11"/>
        <v>1.5554299003321004E-2</v>
      </c>
    </row>
    <row r="714" spans="1:17" x14ac:dyDescent="0.25">
      <c r="A714" s="30">
        <v>3503</v>
      </c>
      <c r="B714" s="30">
        <v>3440</v>
      </c>
      <c r="C714" s="30">
        <v>1320</v>
      </c>
      <c r="D714" s="30">
        <v>1320</v>
      </c>
      <c r="E714" s="30" t="s">
        <v>151</v>
      </c>
      <c r="F714" s="30" t="s">
        <v>186</v>
      </c>
      <c r="G714" s="31">
        <v>2.3258800000000002</v>
      </c>
      <c r="H714" s="30" t="s">
        <v>170</v>
      </c>
      <c r="I714" s="30" t="s">
        <v>171</v>
      </c>
      <c r="J714" s="30">
        <v>20</v>
      </c>
      <c r="K714" s="30">
        <v>10</v>
      </c>
      <c r="L714" s="30" t="s">
        <v>172</v>
      </c>
      <c r="M714" s="30" t="s">
        <v>209</v>
      </c>
      <c r="N714" s="30" t="s">
        <v>208</v>
      </c>
      <c r="O714" s="32">
        <v>0.81160900000000002</v>
      </c>
      <c r="P714" s="32">
        <v>0.84899999999999998</v>
      </c>
      <c r="Q714" s="32">
        <f t="shared" si="11"/>
        <v>0.28504347627892007</v>
      </c>
    </row>
    <row r="715" spans="1:17" x14ac:dyDescent="0.25">
      <c r="A715" s="30">
        <v>3511</v>
      </c>
      <c r="B715" s="30">
        <v>3448</v>
      </c>
      <c r="C715" s="30">
        <v>1320</v>
      </c>
      <c r="D715" s="30">
        <v>1320</v>
      </c>
      <c r="E715" s="30" t="s">
        <v>151</v>
      </c>
      <c r="F715" s="30" t="s">
        <v>182</v>
      </c>
      <c r="G715" s="31">
        <v>34.405099999999997</v>
      </c>
      <c r="H715" s="30" t="s">
        <v>170</v>
      </c>
      <c r="I715" s="30" t="s">
        <v>171</v>
      </c>
      <c r="J715" s="30">
        <v>20</v>
      </c>
      <c r="K715" s="30">
        <v>10</v>
      </c>
      <c r="L715" s="30" t="s">
        <v>172</v>
      </c>
      <c r="M715" s="30" t="s">
        <v>209</v>
      </c>
      <c r="N715" s="30" t="s">
        <v>208</v>
      </c>
      <c r="O715" s="32">
        <v>0.81160900000000002</v>
      </c>
      <c r="P715" s="32">
        <v>0.84899999999999998</v>
      </c>
      <c r="Q715" s="32">
        <f t="shared" si="11"/>
        <v>4.2164468096909005</v>
      </c>
    </row>
    <row r="716" spans="1:17" x14ac:dyDescent="0.25">
      <c r="A716" s="30">
        <v>3512</v>
      </c>
      <c r="B716" s="30">
        <v>3449</v>
      </c>
      <c r="C716" s="30">
        <v>1320</v>
      </c>
      <c r="D716" s="30">
        <v>1320</v>
      </c>
      <c r="E716" s="30" t="s">
        <v>151</v>
      </c>
      <c r="F716" s="30" t="s">
        <v>182</v>
      </c>
      <c r="G716" s="31">
        <v>5.4854599999999998</v>
      </c>
      <c r="H716" s="30" t="s">
        <v>170</v>
      </c>
      <c r="I716" s="30" t="s">
        <v>171</v>
      </c>
      <c r="J716" s="30">
        <v>20</v>
      </c>
      <c r="K716" s="30">
        <v>10</v>
      </c>
      <c r="L716" s="30" t="s">
        <v>172</v>
      </c>
      <c r="M716" s="30" t="s">
        <v>209</v>
      </c>
      <c r="N716" s="30" t="s">
        <v>208</v>
      </c>
      <c r="O716" s="32">
        <v>0.81160900000000002</v>
      </c>
      <c r="P716" s="32">
        <v>0.84899999999999998</v>
      </c>
      <c r="Q716" s="32">
        <f t="shared" si="11"/>
        <v>0.67225935447614016</v>
      </c>
    </row>
    <row r="717" spans="1:17" x14ac:dyDescent="0.25">
      <c r="A717" s="30">
        <v>3513</v>
      </c>
      <c r="B717" s="30">
        <v>3450</v>
      </c>
      <c r="C717" s="30">
        <v>1320</v>
      </c>
      <c r="D717" s="30">
        <v>1320</v>
      </c>
      <c r="E717" s="30" t="s">
        <v>151</v>
      </c>
      <c r="F717" s="30" t="s">
        <v>182</v>
      </c>
      <c r="G717" s="31">
        <v>5.8961399999999999</v>
      </c>
      <c r="H717" s="30" t="s">
        <v>170</v>
      </c>
      <c r="I717" s="30" t="s">
        <v>171</v>
      </c>
      <c r="J717" s="30">
        <v>20</v>
      </c>
      <c r="K717" s="30">
        <v>10</v>
      </c>
      <c r="L717" s="30" t="s">
        <v>172</v>
      </c>
      <c r="M717" s="30" t="s">
        <v>209</v>
      </c>
      <c r="N717" s="30" t="s">
        <v>208</v>
      </c>
      <c r="O717" s="32">
        <v>0.81160900000000002</v>
      </c>
      <c r="P717" s="32">
        <v>0.84899999999999998</v>
      </c>
      <c r="Q717" s="32">
        <f t="shared" si="11"/>
        <v>0.72258940367826008</v>
      </c>
    </row>
    <row r="718" spans="1:17" x14ac:dyDescent="0.25">
      <c r="A718" s="30">
        <v>3514</v>
      </c>
      <c r="B718" s="30">
        <v>3451</v>
      </c>
      <c r="C718" s="30">
        <v>1320</v>
      </c>
      <c r="D718" s="30">
        <v>1320</v>
      </c>
      <c r="E718" s="30" t="s">
        <v>151</v>
      </c>
      <c r="F718" s="30" t="s">
        <v>182</v>
      </c>
      <c r="G718" s="31">
        <v>3.3277899999999998</v>
      </c>
      <c r="H718" s="30" t="s">
        <v>170</v>
      </c>
      <c r="I718" s="30" t="s">
        <v>171</v>
      </c>
      <c r="J718" s="30">
        <v>20</v>
      </c>
      <c r="K718" s="30">
        <v>10</v>
      </c>
      <c r="L718" s="30" t="s">
        <v>172</v>
      </c>
      <c r="M718" s="30" t="s">
        <v>209</v>
      </c>
      <c r="N718" s="30" t="s">
        <v>208</v>
      </c>
      <c r="O718" s="32">
        <v>0.81160900000000002</v>
      </c>
      <c r="P718" s="32">
        <v>0.84899999999999998</v>
      </c>
      <c r="Q718" s="32">
        <f t="shared" si="11"/>
        <v>0.40783051143061005</v>
      </c>
    </row>
    <row r="719" spans="1:17" x14ac:dyDescent="0.25">
      <c r="A719" s="30">
        <v>3515</v>
      </c>
      <c r="B719" s="30">
        <v>3452</v>
      </c>
      <c r="C719" s="30">
        <v>1320</v>
      </c>
      <c r="D719" s="30">
        <v>1320</v>
      </c>
      <c r="E719" s="30" t="s">
        <v>151</v>
      </c>
      <c r="F719" s="30" t="s">
        <v>182</v>
      </c>
      <c r="G719" s="31">
        <v>2.7205300000000001</v>
      </c>
      <c r="H719" s="30" t="s">
        <v>170</v>
      </c>
      <c r="I719" s="30" t="s">
        <v>171</v>
      </c>
      <c r="J719" s="30">
        <v>20</v>
      </c>
      <c r="K719" s="30">
        <v>10</v>
      </c>
      <c r="L719" s="30" t="s">
        <v>172</v>
      </c>
      <c r="M719" s="30" t="s">
        <v>209</v>
      </c>
      <c r="N719" s="30" t="s">
        <v>208</v>
      </c>
      <c r="O719" s="32">
        <v>0.81160900000000002</v>
      </c>
      <c r="P719" s="32">
        <v>0.84899999999999998</v>
      </c>
      <c r="Q719" s="32">
        <f t="shared" si="11"/>
        <v>0.33340900154827008</v>
      </c>
    </row>
    <row r="720" spans="1:17" x14ac:dyDescent="0.25">
      <c r="A720" s="30">
        <v>3523</v>
      </c>
      <c r="B720" s="30">
        <v>3460</v>
      </c>
      <c r="C720" s="30">
        <v>1320</v>
      </c>
      <c r="D720" s="30">
        <v>1320</v>
      </c>
      <c r="E720" s="30" t="s">
        <v>151</v>
      </c>
      <c r="F720" s="30" t="s">
        <v>183</v>
      </c>
      <c r="G720" s="31">
        <v>48.527900000000002</v>
      </c>
      <c r="H720" s="30" t="s">
        <v>170</v>
      </c>
      <c r="I720" s="30" t="s">
        <v>171</v>
      </c>
      <c r="J720" s="30">
        <v>20</v>
      </c>
      <c r="K720" s="30">
        <v>10</v>
      </c>
      <c r="L720" s="30" t="s">
        <v>172</v>
      </c>
      <c r="M720" s="30" t="s">
        <v>209</v>
      </c>
      <c r="N720" s="30" t="s">
        <v>208</v>
      </c>
      <c r="O720" s="32">
        <v>0.81160900000000002</v>
      </c>
      <c r="P720" s="32">
        <v>0.84899999999999998</v>
      </c>
      <c r="Q720" s="32">
        <f t="shared" si="11"/>
        <v>5.9472377390561011</v>
      </c>
    </row>
    <row r="721" spans="1:17" x14ac:dyDescent="0.25">
      <c r="A721" s="30">
        <v>3524</v>
      </c>
      <c r="B721" s="30">
        <v>3461</v>
      </c>
      <c r="C721" s="30">
        <v>1320</v>
      </c>
      <c r="D721" s="30">
        <v>1320</v>
      </c>
      <c r="E721" s="30" t="s">
        <v>151</v>
      </c>
      <c r="F721" s="30" t="s">
        <v>183</v>
      </c>
      <c r="G721" s="31">
        <v>28.3447</v>
      </c>
      <c r="H721" s="30" t="s">
        <v>170</v>
      </c>
      <c r="I721" s="30" t="s">
        <v>171</v>
      </c>
      <c r="J721" s="30">
        <v>20</v>
      </c>
      <c r="K721" s="30">
        <v>10</v>
      </c>
      <c r="L721" s="30" t="s">
        <v>172</v>
      </c>
      <c r="M721" s="30" t="s">
        <v>209</v>
      </c>
      <c r="N721" s="30" t="s">
        <v>208</v>
      </c>
      <c r="O721" s="32">
        <v>0.81160900000000002</v>
      </c>
      <c r="P721" s="32">
        <v>0.84899999999999998</v>
      </c>
      <c r="Q721" s="32">
        <f t="shared" si="11"/>
        <v>3.4737268569673003</v>
      </c>
    </row>
    <row r="722" spans="1:17" x14ac:dyDescent="0.25">
      <c r="A722" s="30">
        <v>3525</v>
      </c>
      <c r="B722" s="30">
        <v>3462</v>
      </c>
      <c r="C722" s="30">
        <v>1320</v>
      </c>
      <c r="D722" s="30">
        <v>1320</v>
      </c>
      <c r="E722" s="30" t="s">
        <v>151</v>
      </c>
      <c r="F722" s="30" t="s">
        <v>183</v>
      </c>
      <c r="G722" s="31">
        <v>2.3334100000000002</v>
      </c>
      <c r="H722" s="30" t="s">
        <v>170</v>
      </c>
      <c r="I722" s="30" t="s">
        <v>171</v>
      </c>
      <c r="J722" s="30">
        <v>20</v>
      </c>
      <c r="K722" s="30">
        <v>10</v>
      </c>
      <c r="L722" s="30" t="s">
        <v>172</v>
      </c>
      <c r="M722" s="30" t="s">
        <v>209</v>
      </c>
      <c r="N722" s="30" t="s">
        <v>208</v>
      </c>
      <c r="O722" s="32">
        <v>0.81160900000000002</v>
      </c>
      <c r="P722" s="32">
        <v>0.84899999999999998</v>
      </c>
      <c r="Q722" s="32">
        <f t="shared" si="11"/>
        <v>0.28596630006019008</v>
      </c>
    </row>
    <row r="723" spans="1:17" x14ac:dyDescent="0.25">
      <c r="A723" s="30">
        <v>3526</v>
      </c>
      <c r="B723" s="30">
        <v>3463</v>
      </c>
      <c r="C723" s="30">
        <v>1320</v>
      </c>
      <c r="D723" s="30">
        <v>1320</v>
      </c>
      <c r="E723" s="30" t="s">
        <v>151</v>
      </c>
      <c r="F723" s="30" t="s">
        <v>183</v>
      </c>
      <c r="G723" s="31">
        <v>2.70783</v>
      </c>
      <c r="H723" s="30" t="s">
        <v>170</v>
      </c>
      <c r="I723" s="30" t="s">
        <v>171</v>
      </c>
      <c r="J723" s="30">
        <v>20</v>
      </c>
      <c r="K723" s="30">
        <v>10</v>
      </c>
      <c r="L723" s="30" t="s">
        <v>172</v>
      </c>
      <c r="M723" s="30" t="s">
        <v>209</v>
      </c>
      <c r="N723" s="30" t="s">
        <v>208</v>
      </c>
      <c r="O723" s="32">
        <v>0.81160900000000002</v>
      </c>
      <c r="P723" s="32">
        <v>0.84899999999999998</v>
      </c>
      <c r="Q723" s="32">
        <f t="shared" si="11"/>
        <v>0.33185257896897008</v>
      </c>
    </row>
    <row r="724" spans="1:17" x14ac:dyDescent="0.25">
      <c r="A724" s="30">
        <v>3527</v>
      </c>
      <c r="B724" s="30">
        <v>3464</v>
      </c>
      <c r="C724" s="30">
        <v>1320</v>
      </c>
      <c r="D724" s="30">
        <v>1320</v>
      </c>
      <c r="E724" s="30" t="s">
        <v>151</v>
      </c>
      <c r="F724" s="30" t="s">
        <v>183</v>
      </c>
      <c r="G724" s="31">
        <v>3.0823</v>
      </c>
      <c r="H724" s="30" t="s">
        <v>170</v>
      </c>
      <c r="I724" s="30" t="s">
        <v>171</v>
      </c>
      <c r="J724" s="30">
        <v>20</v>
      </c>
      <c r="K724" s="30">
        <v>10</v>
      </c>
      <c r="L724" s="30" t="s">
        <v>172</v>
      </c>
      <c r="M724" s="30" t="s">
        <v>209</v>
      </c>
      <c r="N724" s="30" t="s">
        <v>208</v>
      </c>
      <c r="O724" s="32">
        <v>0.81160900000000002</v>
      </c>
      <c r="P724" s="32">
        <v>0.84899999999999998</v>
      </c>
      <c r="Q724" s="32">
        <f t="shared" si="11"/>
        <v>0.37774498552570007</v>
      </c>
    </row>
    <row r="725" spans="1:17" x14ac:dyDescent="0.25">
      <c r="A725" s="30">
        <v>3528</v>
      </c>
      <c r="B725" s="30">
        <v>3465</v>
      </c>
      <c r="C725" s="30">
        <v>1320</v>
      </c>
      <c r="D725" s="30">
        <v>1320</v>
      </c>
      <c r="E725" s="30" t="s">
        <v>151</v>
      </c>
      <c r="F725" s="30" t="s">
        <v>183</v>
      </c>
      <c r="G725" s="31">
        <v>5.4616300000000004</v>
      </c>
      <c r="H725" s="30" t="s">
        <v>170</v>
      </c>
      <c r="I725" s="30" t="s">
        <v>171</v>
      </c>
      <c r="J725" s="30">
        <v>20</v>
      </c>
      <c r="K725" s="30">
        <v>10</v>
      </c>
      <c r="L725" s="30" t="s">
        <v>172</v>
      </c>
      <c r="M725" s="30" t="s">
        <v>209</v>
      </c>
      <c r="N725" s="30" t="s">
        <v>208</v>
      </c>
      <c r="O725" s="32">
        <v>0.81160900000000002</v>
      </c>
      <c r="P725" s="32">
        <v>0.84899999999999998</v>
      </c>
      <c r="Q725" s="32">
        <f t="shared" si="11"/>
        <v>0.6693389174631702</v>
      </c>
    </row>
    <row r="726" spans="1:17" x14ac:dyDescent="0.25">
      <c r="A726" s="30">
        <v>3529</v>
      </c>
      <c r="B726" s="30">
        <v>3466</v>
      </c>
      <c r="C726" s="30">
        <v>1320</v>
      </c>
      <c r="D726" s="30">
        <v>1320</v>
      </c>
      <c r="E726" s="30" t="s">
        <v>151</v>
      </c>
      <c r="F726" s="30" t="s">
        <v>183</v>
      </c>
      <c r="G726" s="31">
        <v>19.524799999999999</v>
      </c>
      <c r="H726" s="30" t="s">
        <v>170</v>
      </c>
      <c r="I726" s="30" t="s">
        <v>171</v>
      </c>
      <c r="J726" s="30">
        <v>20</v>
      </c>
      <c r="K726" s="30">
        <v>10</v>
      </c>
      <c r="L726" s="30" t="s">
        <v>172</v>
      </c>
      <c r="M726" s="30" t="s">
        <v>209</v>
      </c>
      <c r="N726" s="30" t="s">
        <v>208</v>
      </c>
      <c r="O726" s="32">
        <v>0.81160900000000002</v>
      </c>
      <c r="P726" s="32">
        <v>0.84899999999999998</v>
      </c>
      <c r="Q726" s="32">
        <f t="shared" si="11"/>
        <v>2.3928220138832001</v>
      </c>
    </row>
    <row r="727" spans="1:17" x14ac:dyDescent="0.25">
      <c r="A727" s="30">
        <v>2728</v>
      </c>
      <c r="B727" s="30">
        <v>3501</v>
      </c>
      <c r="C727" s="30">
        <v>1330</v>
      </c>
      <c r="D727" s="30">
        <v>1330</v>
      </c>
      <c r="E727" s="30" t="s">
        <v>151</v>
      </c>
      <c r="F727" s="30" t="s">
        <v>169</v>
      </c>
      <c r="G727" s="31">
        <v>6.0026200000000003</v>
      </c>
      <c r="H727" s="30" t="s">
        <v>170</v>
      </c>
      <c r="I727" s="30" t="s">
        <v>171</v>
      </c>
      <c r="J727" s="30">
        <v>21</v>
      </c>
      <c r="K727" s="30">
        <v>10</v>
      </c>
      <c r="L727" s="30" t="s">
        <v>172</v>
      </c>
      <c r="M727" s="30" t="s">
        <v>198</v>
      </c>
      <c r="N727" s="30" t="s">
        <v>199</v>
      </c>
      <c r="O727" s="32">
        <v>1.2503169999999999</v>
      </c>
      <c r="P727" s="32">
        <v>0.84899999999999998</v>
      </c>
      <c r="Q727" s="32">
        <f t="shared" si="11"/>
        <v>1.1332818524115402</v>
      </c>
    </row>
    <row r="728" spans="1:17" x14ac:dyDescent="0.25">
      <c r="A728" s="30">
        <v>2735</v>
      </c>
      <c r="B728" s="30">
        <v>3648</v>
      </c>
      <c r="C728" s="30">
        <v>1330</v>
      </c>
      <c r="D728" s="30">
        <v>1330</v>
      </c>
      <c r="E728" s="30" t="s">
        <v>151</v>
      </c>
      <c r="F728" s="30" t="s">
        <v>181</v>
      </c>
      <c r="G728" s="31">
        <v>0.60954799999999998</v>
      </c>
      <c r="H728" s="30" t="s">
        <v>170</v>
      </c>
      <c r="I728" s="30" t="s">
        <v>171</v>
      </c>
      <c r="J728" s="30">
        <v>21</v>
      </c>
      <c r="K728" s="30">
        <v>10</v>
      </c>
      <c r="L728" s="30" t="s">
        <v>172</v>
      </c>
      <c r="M728" s="30" t="s">
        <v>198</v>
      </c>
      <c r="N728" s="30" t="s">
        <v>199</v>
      </c>
      <c r="O728" s="32">
        <v>1.2503169999999999</v>
      </c>
      <c r="P728" s="32">
        <v>0.84899999999999998</v>
      </c>
      <c r="Q728" s="32">
        <f t="shared" si="11"/>
        <v>0.115081362234116</v>
      </c>
    </row>
    <row r="729" spans="1:17" x14ac:dyDescent="0.25">
      <c r="A729" s="30">
        <v>2737</v>
      </c>
      <c r="B729" s="30">
        <v>3650</v>
      </c>
      <c r="C729" s="30">
        <v>1330</v>
      </c>
      <c r="D729" s="30">
        <v>1330</v>
      </c>
      <c r="E729" s="30" t="s">
        <v>151</v>
      </c>
      <c r="F729" s="30" t="s">
        <v>182</v>
      </c>
      <c r="G729" s="31">
        <v>8.0805600000000002</v>
      </c>
      <c r="H729" s="30" t="s">
        <v>170</v>
      </c>
      <c r="I729" s="30" t="s">
        <v>171</v>
      </c>
      <c r="J729" s="30">
        <v>21</v>
      </c>
      <c r="K729" s="30">
        <v>10</v>
      </c>
      <c r="L729" s="30" t="s">
        <v>172</v>
      </c>
      <c r="M729" s="30" t="s">
        <v>198</v>
      </c>
      <c r="N729" s="30" t="s">
        <v>199</v>
      </c>
      <c r="O729" s="32">
        <v>1.2503169999999999</v>
      </c>
      <c r="P729" s="32">
        <v>0.84899999999999998</v>
      </c>
      <c r="Q729" s="32">
        <f t="shared" si="11"/>
        <v>1.5255924921655202</v>
      </c>
    </row>
    <row r="730" spans="1:17" x14ac:dyDescent="0.25">
      <c r="A730" s="30">
        <v>2738</v>
      </c>
      <c r="B730" s="30">
        <v>3651</v>
      </c>
      <c r="C730" s="30">
        <v>1330</v>
      </c>
      <c r="D730" s="30">
        <v>1330</v>
      </c>
      <c r="E730" s="30" t="s">
        <v>151</v>
      </c>
      <c r="F730" s="30" t="s">
        <v>182</v>
      </c>
      <c r="G730" s="31">
        <v>5.2694799999999997</v>
      </c>
      <c r="H730" s="30" t="s">
        <v>170</v>
      </c>
      <c r="I730" s="30" t="s">
        <v>171</v>
      </c>
      <c r="J730" s="30">
        <v>21</v>
      </c>
      <c r="K730" s="30">
        <v>10</v>
      </c>
      <c r="L730" s="30" t="s">
        <v>172</v>
      </c>
      <c r="M730" s="30" t="s">
        <v>198</v>
      </c>
      <c r="N730" s="30" t="s">
        <v>199</v>
      </c>
      <c r="O730" s="32">
        <v>1.2503169999999999</v>
      </c>
      <c r="P730" s="32">
        <v>0.84899999999999998</v>
      </c>
      <c r="Q730" s="32">
        <f t="shared" si="11"/>
        <v>0.99486658419915996</v>
      </c>
    </row>
    <row r="731" spans="1:17" x14ac:dyDescent="0.25">
      <c r="A731" s="30">
        <v>3555</v>
      </c>
      <c r="B731" s="30">
        <v>3502</v>
      </c>
      <c r="C731" s="30">
        <v>1330</v>
      </c>
      <c r="D731" s="30">
        <v>1330</v>
      </c>
      <c r="E731" s="30" t="s">
        <v>151</v>
      </c>
      <c r="F731" s="30" t="s">
        <v>169</v>
      </c>
      <c r="G731" s="31">
        <v>0.98648599999999997</v>
      </c>
      <c r="H731" s="30" t="s">
        <v>170</v>
      </c>
      <c r="I731" s="30" t="s">
        <v>171</v>
      </c>
      <c r="J731" s="30">
        <v>21</v>
      </c>
      <c r="K731" s="30">
        <v>10</v>
      </c>
      <c r="L731" s="30" t="s">
        <v>172</v>
      </c>
      <c r="M731" s="30" t="s">
        <v>198</v>
      </c>
      <c r="N731" s="30" t="s">
        <v>199</v>
      </c>
      <c r="O731" s="32">
        <v>1.2503169999999999</v>
      </c>
      <c r="P731" s="32">
        <v>0.84899999999999998</v>
      </c>
      <c r="Q731" s="32">
        <f t="shared" si="11"/>
        <v>0.18624645262536199</v>
      </c>
    </row>
    <row r="732" spans="1:17" x14ac:dyDescent="0.25">
      <c r="A732" s="30">
        <v>3556</v>
      </c>
      <c r="B732" s="30">
        <v>3503</v>
      </c>
      <c r="C732" s="30">
        <v>1330</v>
      </c>
      <c r="D732" s="30">
        <v>1330</v>
      </c>
      <c r="E732" s="30" t="s">
        <v>151</v>
      </c>
      <c r="F732" s="30" t="s">
        <v>169</v>
      </c>
      <c r="G732" s="31">
        <v>12.6891</v>
      </c>
      <c r="H732" s="30" t="s">
        <v>170</v>
      </c>
      <c r="I732" s="30" t="s">
        <v>171</v>
      </c>
      <c r="J732" s="30">
        <v>21</v>
      </c>
      <c r="K732" s="30">
        <v>10</v>
      </c>
      <c r="L732" s="30" t="s">
        <v>172</v>
      </c>
      <c r="M732" s="30" t="s">
        <v>198</v>
      </c>
      <c r="N732" s="30" t="s">
        <v>199</v>
      </c>
      <c r="O732" s="32">
        <v>1.2503169999999999</v>
      </c>
      <c r="P732" s="32">
        <v>0.84899999999999998</v>
      </c>
      <c r="Q732" s="32">
        <f t="shared" si="11"/>
        <v>2.3956750141497003</v>
      </c>
    </row>
    <row r="733" spans="1:17" x14ac:dyDescent="0.25">
      <c r="A733" s="30">
        <v>3557</v>
      </c>
      <c r="B733" s="30">
        <v>3504</v>
      </c>
      <c r="C733" s="30">
        <v>1330</v>
      </c>
      <c r="D733" s="30">
        <v>1330</v>
      </c>
      <c r="E733" s="30" t="s">
        <v>151</v>
      </c>
      <c r="F733" s="30" t="s">
        <v>169</v>
      </c>
      <c r="G733" s="31">
        <v>2.9510399999999999</v>
      </c>
      <c r="H733" s="30" t="s">
        <v>170</v>
      </c>
      <c r="I733" s="30" t="s">
        <v>171</v>
      </c>
      <c r="J733" s="30">
        <v>21</v>
      </c>
      <c r="K733" s="30">
        <v>10</v>
      </c>
      <c r="L733" s="30" t="s">
        <v>172</v>
      </c>
      <c r="M733" s="30" t="s">
        <v>198</v>
      </c>
      <c r="N733" s="30" t="s">
        <v>199</v>
      </c>
      <c r="O733" s="32">
        <v>1.2503169999999999</v>
      </c>
      <c r="P733" s="32">
        <v>0.84899999999999998</v>
      </c>
      <c r="Q733" s="32">
        <f t="shared" si="11"/>
        <v>0.55715005743168</v>
      </c>
    </row>
    <row r="734" spans="1:17" x14ac:dyDescent="0.25">
      <c r="A734" s="30">
        <v>3558</v>
      </c>
      <c r="B734" s="30">
        <v>3505</v>
      </c>
      <c r="C734" s="30">
        <v>1330</v>
      </c>
      <c r="D734" s="30">
        <v>1330</v>
      </c>
      <c r="E734" s="30" t="s">
        <v>151</v>
      </c>
      <c r="F734" s="30" t="s">
        <v>169</v>
      </c>
      <c r="G734" s="31">
        <v>15.557</v>
      </c>
      <c r="H734" s="30" t="s">
        <v>170</v>
      </c>
      <c r="I734" s="30" t="s">
        <v>171</v>
      </c>
      <c r="J734" s="30">
        <v>21</v>
      </c>
      <c r="K734" s="30">
        <v>10</v>
      </c>
      <c r="L734" s="30" t="s">
        <v>172</v>
      </c>
      <c r="M734" s="30" t="s">
        <v>198</v>
      </c>
      <c r="N734" s="30" t="s">
        <v>199</v>
      </c>
      <c r="O734" s="32">
        <v>1.2503169999999999</v>
      </c>
      <c r="P734" s="32">
        <v>0.84899999999999998</v>
      </c>
      <c r="Q734" s="32">
        <f t="shared" si="11"/>
        <v>2.9371284169190002</v>
      </c>
    </row>
    <row r="735" spans="1:17" x14ac:dyDescent="0.25">
      <c r="A735" s="30">
        <v>3559</v>
      </c>
      <c r="B735" s="30">
        <v>3506</v>
      </c>
      <c r="C735" s="30">
        <v>1330</v>
      </c>
      <c r="D735" s="30">
        <v>1330</v>
      </c>
      <c r="E735" s="30" t="s">
        <v>151</v>
      </c>
      <c r="F735" s="30" t="s">
        <v>169</v>
      </c>
      <c r="G735" s="31">
        <v>4.6088199999999997</v>
      </c>
      <c r="H735" s="30" t="s">
        <v>170</v>
      </c>
      <c r="I735" s="30" t="s">
        <v>171</v>
      </c>
      <c r="J735" s="30">
        <v>21</v>
      </c>
      <c r="K735" s="30">
        <v>10</v>
      </c>
      <c r="L735" s="30" t="s">
        <v>172</v>
      </c>
      <c r="M735" s="30" t="s">
        <v>198</v>
      </c>
      <c r="N735" s="30" t="s">
        <v>199</v>
      </c>
      <c r="O735" s="32">
        <v>1.2503169999999999</v>
      </c>
      <c r="P735" s="32">
        <v>0.84899999999999998</v>
      </c>
      <c r="Q735" s="32">
        <f t="shared" si="11"/>
        <v>0.87013538538693991</v>
      </c>
    </row>
    <row r="736" spans="1:17" x14ac:dyDescent="0.25">
      <c r="A736" s="30">
        <v>3560</v>
      </c>
      <c r="B736" s="30">
        <v>3507</v>
      </c>
      <c r="C736" s="30">
        <v>1330</v>
      </c>
      <c r="D736" s="30">
        <v>1330</v>
      </c>
      <c r="E736" s="30" t="s">
        <v>151</v>
      </c>
      <c r="F736" s="30" t="s">
        <v>169</v>
      </c>
      <c r="G736" s="31">
        <v>0.325098</v>
      </c>
      <c r="H736" s="30" t="s">
        <v>170</v>
      </c>
      <c r="I736" s="30" t="s">
        <v>171</v>
      </c>
      <c r="J736" s="30">
        <v>21</v>
      </c>
      <c r="K736" s="30">
        <v>10</v>
      </c>
      <c r="L736" s="30" t="s">
        <v>172</v>
      </c>
      <c r="M736" s="30" t="s">
        <v>198</v>
      </c>
      <c r="N736" s="30" t="s">
        <v>199</v>
      </c>
      <c r="O736" s="32">
        <v>1.2503169999999999</v>
      </c>
      <c r="P736" s="32">
        <v>0.84899999999999998</v>
      </c>
      <c r="Q736" s="32">
        <f t="shared" si="11"/>
        <v>6.1377808965966001E-2</v>
      </c>
    </row>
    <row r="737" spans="1:17" x14ac:dyDescent="0.25">
      <c r="A737" s="30">
        <v>3561</v>
      </c>
      <c r="B737" s="30">
        <v>3508</v>
      </c>
      <c r="C737" s="30">
        <v>1330</v>
      </c>
      <c r="D737" s="30">
        <v>1330</v>
      </c>
      <c r="E737" s="30" t="s">
        <v>151</v>
      </c>
      <c r="F737" s="30" t="s">
        <v>169</v>
      </c>
      <c r="G737" s="31">
        <v>0.40269500000000003</v>
      </c>
      <c r="H737" s="30" t="s">
        <v>170</v>
      </c>
      <c r="I737" s="30" t="s">
        <v>171</v>
      </c>
      <c r="J737" s="30">
        <v>21</v>
      </c>
      <c r="K737" s="30">
        <v>10</v>
      </c>
      <c r="L737" s="30" t="s">
        <v>172</v>
      </c>
      <c r="M737" s="30" t="s">
        <v>198</v>
      </c>
      <c r="N737" s="30" t="s">
        <v>199</v>
      </c>
      <c r="O737" s="32">
        <v>1.2503169999999999</v>
      </c>
      <c r="P737" s="32">
        <v>0.84899999999999998</v>
      </c>
      <c r="Q737" s="32">
        <f t="shared" si="11"/>
        <v>7.6027957051565009E-2</v>
      </c>
    </row>
    <row r="738" spans="1:17" x14ac:dyDescent="0.25">
      <c r="A738" s="30">
        <v>3562</v>
      </c>
      <c r="B738" s="30">
        <v>3509</v>
      </c>
      <c r="C738" s="30">
        <v>1330</v>
      </c>
      <c r="D738" s="30">
        <v>1330</v>
      </c>
      <c r="E738" s="30" t="s">
        <v>151</v>
      </c>
      <c r="F738" s="30" t="s">
        <v>169</v>
      </c>
      <c r="G738" s="31">
        <v>109.08799999999999</v>
      </c>
      <c r="H738" s="30" t="s">
        <v>170</v>
      </c>
      <c r="I738" s="30" t="s">
        <v>171</v>
      </c>
      <c r="J738" s="30">
        <v>21</v>
      </c>
      <c r="K738" s="30">
        <v>10</v>
      </c>
      <c r="L738" s="30" t="s">
        <v>172</v>
      </c>
      <c r="M738" s="30" t="s">
        <v>198</v>
      </c>
      <c r="N738" s="30" t="s">
        <v>199</v>
      </c>
      <c r="O738" s="32">
        <v>1.2503169999999999</v>
      </c>
      <c r="P738" s="32">
        <v>0.84899999999999998</v>
      </c>
      <c r="Q738" s="32">
        <f t="shared" si="11"/>
        <v>20.595581715295999</v>
      </c>
    </row>
    <row r="739" spans="1:17" x14ac:dyDescent="0.25">
      <c r="A739" s="30">
        <v>3563</v>
      </c>
      <c r="B739" s="30">
        <v>3510</v>
      </c>
      <c r="C739" s="30">
        <v>1330</v>
      </c>
      <c r="D739" s="30">
        <v>1330</v>
      </c>
      <c r="E739" s="30" t="s">
        <v>151</v>
      </c>
      <c r="F739" s="30" t="s">
        <v>169</v>
      </c>
      <c r="G739" s="31">
        <v>13.4138</v>
      </c>
      <c r="H739" s="30" t="s">
        <v>170</v>
      </c>
      <c r="I739" s="30" t="s">
        <v>171</v>
      </c>
      <c r="J739" s="30">
        <v>21</v>
      </c>
      <c r="K739" s="30">
        <v>10</v>
      </c>
      <c r="L739" s="30" t="s">
        <v>172</v>
      </c>
      <c r="M739" s="30" t="s">
        <v>198</v>
      </c>
      <c r="N739" s="30" t="s">
        <v>199</v>
      </c>
      <c r="O739" s="32">
        <v>1.2503169999999999</v>
      </c>
      <c r="P739" s="32">
        <v>0.84899999999999998</v>
      </c>
      <c r="Q739" s="32">
        <f t="shared" si="11"/>
        <v>2.5324968283646001</v>
      </c>
    </row>
    <row r="740" spans="1:17" x14ac:dyDescent="0.25">
      <c r="A740" s="30">
        <v>3564</v>
      </c>
      <c r="B740" s="30">
        <v>3511</v>
      </c>
      <c r="C740" s="30">
        <v>1330</v>
      </c>
      <c r="D740" s="30">
        <v>1330</v>
      </c>
      <c r="E740" s="30" t="s">
        <v>151</v>
      </c>
      <c r="F740" s="30" t="s">
        <v>169</v>
      </c>
      <c r="G740" s="31">
        <v>39.464100000000002</v>
      </c>
      <c r="H740" s="30" t="s">
        <v>170</v>
      </c>
      <c r="I740" s="30" t="s">
        <v>171</v>
      </c>
      <c r="J740" s="30">
        <v>21</v>
      </c>
      <c r="K740" s="30">
        <v>10</v>
      </c>
      <c r="L740" s="30" t="s">
        <v>172</v>
      </c>
      <c r="M740" s="30" t="s">
        <v>198</v>
      </c>
      <c r="N740" s="30" t="s">
        <v>199</v>
      </c>
      <c r="O740" s="32">
        <v>1.2503169999999999</v>
      </c>
      <c r="P740" s="32">
        <v>0.84899999999999998</v>
      </c>
      <c r="Q740" s="32">
        <f t="shared" si="11"/>
        <v>7.4507379030747005</v>
      </c>
    </row>
    <row r="741" spans="1:17" x14ac:dyDescent="0.25">
      <c r="A741" s="30">
        <v>3565</v>
      </c>
      <c r="B741" s="30">
        <v>3512</v>
      </c>
      <c r="C741" s="30">
        <v>1330</v>
      </c>
      <c r="D741" s="30">
        <v>1330</v>
      </c>
      <c r="E741" s="30" t="s">
        <v>151</v>
      </c>
      <c r="F741" s="30" t="s">
        <v>169</v>
      </c>
      <c r="G741" s="31">
        <v>5.6710200000000004</v>
      </c>
      <c r="H741" s="30" t="s">
        <v>170</v>
      </c>
      <c r="I741" s="30" t="s">
        <v>171</v>
      </c>
      <c r="J741" s="30">
        <v>21</v>
      </c>
      <c r="K741" s="30">
        <v>10</v>
      </c>
      <c r="L741" s="30" t="s">
        <v>172</v>
      </c>
      <c r="M741" s="30" t="s">
        <v>198</v>
      </c>
      <c r="N741" s="30" t="s">
        <v>199</v>
      </c>
      <c r="O741" s="32">
        <v>1.2503169999999999</v>
      </c>
      <c r="P741" s="32">
        <v>0.84899999999999998</v>
      </c>
      <c r="Q741" s="32">
        <f t="shared" si="11"/>
        <v>1.0706764797143402</v>
      </c>
    </row>
    <row r="742" spans="1:17" x14ac:dyDescent="0.25">
      <c r="A742" s="30">
        <v>3566</v>
      </c>
      <c r="B742" s="30">
        <v>3513</v>
      </c>
      <c r="C742" s="30">
        <v>1330</v>
      </c>
      <c r="D742" s="30">
        <v>1330</v>
      </c>
      <c r="E742" s="30" t="s">
        <v>151</v>
      </c>
      <c r="F742" s="30" t="s">
        <v>169</v>
      </c>
      <c r="G742" s="31">
        <v>4.8349799999999998</v>
      </c>
      <c r="H742" s="30" t="s">
        <v>170</v>
      </c>
      <c r="I742" s="30" t="s">
        <v>171</v>
      </c>
      <c r="J742" s="30">
        <v>21</v>
      </c>
      <c r="K742" s="30">
        <v>10</v>
      </c>
      <c r="L742" s="30" t="s">
        <v>172</v>
      </c>
      <c r="M742" s="30" t="s">
        <v>198</v>
      </c>
      <c r="N742" s="30" t="s">
        <v>199</v>
      </c>
      <c r="O742" s="32">
        <v>1.2503169999999999</v>
      </c>
      <c r="P742" s="32">
        <v>0.84899999999999998</v>
      </c>
      <c r="Q742" s="32">
        <f t="shared" si="11"/>
        <v>0.91283391098766009</v>
      </c>
    </row>
    <row r="743" spans="1:17" x14ac:dyDescent="0.25">
      <c r="A743" s="30">
        <v>3567</v>
      </c>
      <c r="B743" s="30">
        <v>3514</v>
      </c>
      <c r="C743" s="30">
        <v>1330</v>
      </c>
      <c r="D743" s="30">
        <v>1330</v>
      </c>
      <c r="E743" s="30" t="s">
        <v>151</v>
      </c>
      <c r="F743" s="30" t="s">
        <v>169</v>
      </c>
      <c r="G743" s="31">
        <v>1.9558800000000001</v>
      </c>
      <c r="H743" s="30" t="s">
        <v>170</v>
      </c>
      <c r="I743" s="30" t="s">
        <v>171</v>
      </c>
      <c r="J743" s="30">
        <v>21</v>
      </c>
      <c r="K743" s="30">
        <v>10</v>
      </c>
      <c r="L743" s="30" t="s">
        <v>172</v>
      </c>
      <c r="M743" s="30" t="s">
        <v>198</v>
      </c>
      <c r="N743" s="30" t="s">
        <v>199</v>
      </c>
      <c r="O743" s="32">
        <v>1.2503169999999999</v>
      </c>
      <c r="P743" s="32">
        <v>0.84899999999999998</v>
      </c>
      <c r="Q743" s="32">
        <f t="shared" si="11"/>
        <v>0.36926597210796008</v>
      </c>
    </row>
    <row r="744" spans="1:17" x14ac:dyDescent="0.25">
      <c r="A744" s="30">
        <v>3568</v>
      </c>
      <c r="B744" s="30">
        <v>3515</v>
      </c>
      <c r="C744" s="30">
        <v>1330</v>
      </c>
      <c r="D744" s="30">
        <v>1330</v>
      </c>
      <c r="E744" s="30" t="s">
        <v>151</v>
      </c>
      <c r="F744" s="30" t="s">
        <v>169</v>
      </c>
      <c r="G744" s="31">
        <v>4.6767599999999998</v>
      </c>
      <c r="H744" s="30" t="s">
        <v>170</v>
      </c>
      <c r="I744" s="30" t="s">
        <v>171</v>
      </c>
      <c r="J744" s="30">
        <v>21</v>
      </c>
      <c r="K744" s="30">
        <v>10</v>
      </c>
      <c r="L744" s="30" t="s">
        <v>172</v>
      </c>
      <c r="M744" s="30" t="s">
        <v>198</v>
      </c>
      <c r="N744" s="30" t="s">
        <v>199</v>
      </c>
      <c r="O744" s="32">
        <v>1.2503169999999999</v>
      </c>
      <c r="P744" s="32">
        <v>0.84899999999999998</v>
      </c>
      <c r="Q744" s="32">
        <f t="shared" si="11"/>
        <v>0.88296231247092005</v>
      </c>
    </row>
    <row r="745" spans="1:17" x14ac:dyDescent="0.25">
      <c r="A745" s="30">
        <v>3569</v>
      </c>
      <c r="B745" s="30">
        <v>3516</v>
      </c>
      <c r="C745" s="30">
        <v>1330</v>
      </c>
      <c r="D745" s="30">
        <v>1330</v>
      </c>
      <c r="E745" s="30" t="s">
        <v>151</v>
      </c>
      <c r="F745" s="30" t="s">
        <v>169</v>
      </c>
      <c r="G745" s="31">
        <v>3.4751500000000002</v>
      </c>
      <c r="H745" s="30" t="s">
        <v>170</v>
      </c>
      <c r="I745" s="30" t="s">
        <v>171</v>
      </c>
      <c r="J745" s="30">
        <v>21</v>
      </c>
      <c r="K745" s="30">
        <v>10</v>
      </c>
      <c r="L745" s="30" t="s">
        <v>172</v>
      </c>
      <c r="M745" s="30" t="s">
        <v>198</v>
      </c>
      <c r="N745" s="30" t="s">
        <v>199</v>
      </c>
      <c r="O745" s="32">
        <v>1.2503169999999999</v>
      </c>
      <c r="P745" s="32">
        <v>0.84899999999999998</v>
      </c>
      <c r="Q745" s="32">
        <f t="shared" si="11"/>
        <v>0.65610090750505012</v>
      </c>
    </row>
    <row r="746" spans="1:17" x14ac:dyDescent="0.25">
      <c r="A746" s="30">
        <v>3570</v>
      </c>
      <c r="B746" s="30">
        <v>3517</v>
      </c>
      <c r="C746" s="30">
        <v>1330</v>
      </c>
      <c r="D746" s="30">
        <v>1330</v>
      </c>
      <c r="E746" s="30" t="s">
        <v>151</v>
      </c>
      <c r="F746" s="30" t="s">
        <v>169</v>
      </c>
      <c r="G746" s="31">
        <v>18.2361</v>
      </c>
      <c r="H746" s="30" t="s">
        <v>170</v>
      </c>
      <c r="I746" s="30" t="s">
        <v>171</v>
      </c>
      <c r="J746" s="30">
        <v>21</v>
      </c>
      <c r="K746" s="30">
        <v>10</v>
      </c>
      <c r="L746" s="30" t="s">
        <v>172</v>
      </c>
      <c r="M746" s="30" t="s">
        <v>198</v>
      </c>
      <c r="N746" s="30" t="s">
        <v>199</v>
      </c>
      <c r="O746" s="32">
        <v>1.2503169999999999</v>
      </c>
      <c r="P746" s="32">
        <v>0.84899999999999998</v>
      </c>
      <c r="Q746" s="32">
        <f t="shared" si="11"/>
        <v>3.4429367823987</v>
      </c>
    </row>
    <row r="747" spans="1:17" x14ac:dyDescent="0.25">
      <c r="A747" s="30">
        <v>3571</v>
      </c>
      <c r="B747" s="30">
        <v>3518</v>
      </c>
      <c r="C747" s="30">
        <v>1330</v>
      </c>
      <c r="D747" s="30">
        <v>1330</v>
      </c>
      <c r="E747" s="30" t="s">
        <v>151</v>
      </c>
      <c r="F747" s="30" t="s">
        <v>169</v>
      </c>
      <c r="G747" s="31">
        <v>2.2365200000000001</v>
      </c>
      <c r="H747" s="30" t="s">
        <v>170</v>
      </c>
      <c r="I747" s="30" t="s">
        <v>171</v>
      </c>
      <c r="J747" s="30">
        <v>21</v>
      </c>
      <c r="K747" s="30">
        <v>10</v>
      </c>
      <c r="L747" s="30" t="s">
        <v>172</v>
      </c>
      <c r="M747" s="30" t="s">
        <v>198</v>
      </c>
      <c r="N747" s="30" t="s">
        <v>199</v>
      </c>
      <c r="O747" s="32">
        <v>1.2503169999999999</v>
      </c>
      <c r="P747" s="32">
        <v>0.84899999999999998</v>
      </c>
      <c r="Q747" s="32">
        <f t="shared" si="11"/>
        <v>0.42225020550284004</v>
      </c>
    </row>
    <row r="748" spans="1:17" x14ac:dyDescent="0.25">
      <c r="A748" s="30">
        <v>3572</v>
      </c>
      <c r="B748" s="30">
        <v>3519</v>
      </c>
      <c r="C748" s="30">
        <v>1330</v>
      </c>
      <c r="D748" s="30">
        <v>1330</v>
      </c>
      <c r="E748" s="30" t="s">
        <v>151</v>
      </c>
      <c r="F748" s="30" t="s">
        <v>169</v>
      </c>
      <c r="G748" s="31">
        <v>4.8602999999999996</v>
      </c>
      <c r="H748" s="30" t="s">
        <v>170</v>
      </c>
      <c r="I748" s="30" t="s">
        <v>171</v>
      </c>
      <c r="J748" s="30">
        <v>21</v>
      </c>
      <c r="K748" s="30">
        <v>10</v>
      </c>
      <c r="L748" s="30" t="s">
        <v>172</v>
      </c>
      <c r="M748" s="30" t="s">
        <v>198</v>
      </c>
      <c r="N748" s="30" t="s">
        <v>199</v>
      </c>
      <c r="O748" s="32">
        <v>1.2503169999999999</v>
      </c>
      <c r="P748" s="32">
        <v>0.84899999999999998</v>
      </c>
      <c r="Q748" s="32">
        <f t="shared" si="11"/>
        <v>0.91761427298010001</v>
      </c>
    </row>
    <row r="749" spans="1:17" x14ac:dyDescent="0.25">
      <c r="A749" s="30">
        <v>3573</v>
      </c>
      <c r="B749" s="30">
        <v>3520</v>
      </c>
      <c r="C749" s="30">
        <v>1330</v>
      </c>
      <c r="D749" s="30">
        <v>1330</v>
      </c>
      <c r="E749" s="30" t="s">
        <v>151</v>
      </c>
      <c r="F749" s="30" t="s">
        <v>169</v>
      </c>
      <c r="G749" s="31">
        <v>19.837900000000001</v>
      </c>
      <c r="H749" s="30" t="s">
        <v>170</v>
      </c>
      <c r="I749" s="30" t="s">
        <v>171</v>
      </c>
      <c r="J749" s="30">
        <v>21</v>
      </c>
      <c r="K749" s="30">
        <v>10</v>
      </c>
      <c r="L749" s="30" t="s">
        <v>172</v>
      </c>
      <c r="M749" s="30" t="s">
        <v>198</v>
      </c>
      <c r="N749" s="30" t="s">
        <v>199</v>
      </c>
      <c r="O749" s="32">
        <v>1.2503169999999999</v>
      </c>
      <c r="P749" s="32">
        <v>0.84899999999999998</v>
      </c>
      <c r="Q749" s="32">
        <f t="shared" si="11"/>
        <v>3.7453532057593004</v>
      </c>
    </row>
    <row r="750" spans="1:17" x14ac:dyDescent="0.25">
      <c r="A750" s="30">
        <v>3574</v>
      </c>
      <c r="B750" s="30">
        <v>3521</v>
      </c>
      <c r="C750" s="30">
        <v>1330</v>
      </c>
      <c r="D750" s="30">
        <v>1330</v>
      </c>
      <c r="E750" s="30" t="s">
        <v>151</v>
      </c>
      <c r="F750" s="30" t="s">
        <v>169</v>
      </c>
      <c r="G750" s="31">
        <v>1.3902399999999999</v>
      </c>
      <c r="H750" s="30" t="s">
        <v>170</v>
      </c>
      <c r="I750" s="30" t="s">
        <v>171</v>
      </c>
      <c r="J750" s="30">
        <v>21</v>
      </c>
      <c r="K750" s="30">
        <v>10</v>
      </c>
      <c r="L750" s="30" t="s">
        <v>172</v>
      </c>
      <c r="M750" s="30" t="s">
        <v>198</v>
      </c>
      <c r="N750" s="30" t="s">
        <v>199</v>
      </c>
      <c r="O750" s="32">
        <v>1.2503169999999999</v>
      </c>
      <c r="P750" s="32">
        <v>0.84899999999999998</v>
      </c>
      <c r="Q750" s="32">
        <f t="shared" si="11"/>
        <v>0.26247434661808</v>
      </c>
    </row>
    <row r="751" spans="1:17" x14ac:dyDescent="0.25">
      <c r="A751" s="30">
        <v>3575</v>
      </c>
      <c r="B751" s="30">
        <v>3522</v>
      </c>
      <c r="C751" s="30">
        <v>1330</v>
      </c>
      <c r="D751" s="30">
        <v>1330</v>
      </c>
      <c r="E751" s="30" t="s">
        <v>151</v>
      </c>
      <c r="F751" s="30" t="s">
        <v>169</v>
      </c>
      <c r="G751" s="31">
        <v>5.1552100000000003</v>
      </c>
      <c r="H751" s="30" t="s">
        <v>170</v>
      </c>
      <c r="I751" s="30" t="s">
        <v>171</v>
      </c>
      <c r="J751" s="30">
        <v>21</v>
      </c>
      <c r="K751" s="30">
        <v>10</v>
      </c>
      <c r="L751" s="30" t="s">
        <v>172</v>
      </c>
      <c r="M751" s="30" t="s">
        <v>198</v>
      </c>
      <c r="N751" s="30" t="s">
        <v>199</v>
      </c>
      <c r="O751" s="32">
        <v>1.2503169999999999</v>
      </c>
      <c r="P751" s="32">
        <v>0.84899999999999998</v>
      </c>
      <c r="Q751" s="32">
        <f t="shared" si="11"/>
        <v>0.97329265193707004</v>
      </c>
    </row>
    <row r="752" spans="1:17" x14ac:dyDescent="0.25">
      <c r="A752" s="30">
        <v>3576</v>
      </c>
      <c r="B752" s="30">
        <v>3523</v>
      </c>
      <c r="C752" s="30">
        <v>1330</v>
      </c>
      <c r="D752" s="30">
        <v>1330</v>
      </c>
      <c r="E752" s="30" t="s">
        <v>151</v>
      </c>
      <c r="F752" s="30" t="s">
        <v>169</v>
      </c>
      <c r="G752" s="31">
        <v>13.0383</v>
      </c>
      <c r="H752" s="30" t="s">
        <v>170</v>
      </c>
      <c r="I752" s="30" t="s">
        <v>171</v>
      </c>
      <c r="J752" s="30">
        <v>21</v>
      </c>
      <c r="K752" s="30">
        <v>10</v>
      </c>
      <c r="L752" s="30" t="s">
        <v>172</v>
      </c>
      <c r="M752" s="30" t="s">
        <v>198</v>
      </c>
      <c r="N752" s="30" t="s">
        <v>199</v>
      </c>
      <c r="O752" s="32">
        <v>1.2503169999999999</v>
      </c>
      <c r="P752" s="32">
        <v>0.84899999999999998</v>
      </c>
      <c r="Q752" s="32">
        <f t="shared" si="11"/>
        <v>2.4616032293060996</v>
      </c>
    </row>
    <row r="753" spans="1:17" x14ac:dyDescent="0.25">
      <c r="A753" s="30">
        <v>3577</v>
      </c>
      <c r="B753" s="30">
        <v>3524</v>
      </c>
      <c r="C753" s="30">
        <v>1330</v>
      </c>
      <c r="D753" s="30">
        <v>1330</v>
      </c>
      <c r="E753" s="30" t="s">
        <v>151</v>
      </c>
      <c r="F753" s="30" t="s">
        <v>169</v>
      </c>
      <c r="G753" s="31">
        <v>5.3237300000000003</v>
      </c>
      <c r="H753" s="30" t="s">
        <v>170</v>
      </c>
      <c r="I753" s="30" t="s">
        <v>171</v>
      </c>
      <c r="J753" s="30">
        <v>21</v>
      </c>
      <c r="K753" s="30">
        <v>10</v>
      </c>
      <c r="L753" s="30" t="s">
        <v>172</v>
      </c>
      <c r="M753" s="30" t="s">
        <v>198</v>
      </c>
      <c r="N753" s="30" t="s">
        <v>199</v>
      </c>
      <c r="O753" s="32">
        <v>1.2503169999999999</v>
      </c>
      <c r="P753" s="32">
        <v>0.84899999999999998</v>
      </c>
      <c r="Q753" s="32">
        <f t="shared" si="11"/>
        <v>1.0051088684839102</v>
      </c>
    </row>
    <row r="754" spans="1:17" x14ac:dyDescent="0.25">
      <c r="A754" s="30">
        <v>3578</v>
      </c>
      <c r="B754" s="30">
        <v>3525</v>
      </c>
      <c r="C754" s="30">
        <v>1330</v>
      </c>
      <c r="D754" s="30">
        <v>1330</v>
      </c>
      <c r="E754" s="30" t="s">
        <v>151</v>
      </c>
      <c r="F754" s="30" t="s">
        <v>169</v>
      </c>
      <c r="G754" s="31">
        <v>9.5425000000000004</v>
      </c>
      <c r="H754" s="30" t="s">
        <v>170</v>
      </c>
      <c r="I754" s="30" t="s">
        <v>171</v>
      </c>
      <c r="J754" s="30">
        <v>21</v>
      </c>
      <c r="K754" s="30">
        <v>10</v>
      </c>
      <c r="L754" s="30" t="s">
        <v>172</v>
      </c>
      <c r="M754" s="30" t="s">
        <v>198</v>
      </c>
      <c r="N754" s="30" t="s">
        <v>199</v>
      </c>
      <c r="O754" s="32">
        <v>1.2503169999999999</v>
      </c>
      <c r="P754" s="32">
        <v>0.84899999999999998</v>
      </c>
      <c r="Q754" s="32">
        <f t="shared" si="11"/>
        <v>1.8016036458475002</v>
      </c>
    </row>
    <row r="755" spans="1:17" x14ac:dyDescent="0.25">
      <c r="A755" s="30">
        <v>3579</v>
      </c>
      <c r="B755" s="30">
        <v>3526</v>
      </c>
      <c r="C755" s="30">
        <v>1330</v>
      </c>
      <c r="D755" s="30">
        <v>1330</v>
      </c>
      <c r="E755" s="30" t="s">
        <v>151</v>
      </c>
      <c r="F755" s="30" t="s">
        <v>169</v>
      </c>
      <c r="G755" s="31">
        <v>14.665100000000001</v>
      </c>
      <c r="H755" s="30" t="s">
        <v>170</v>
      </c>
      <c r="I755" s="30" t="s">
        <v>171</v>
      </c>
      <c r="J755" s="30">
        <v>21</v>
      </c>
      <c r="K755" s="30">
        <v>10</v>
      </c>
      <c r="L755" s="30" t="s">
        <v>172</v>
      </c>
      <c r="M755" s="30" t="s">
        <v>198</v>
      </c>
      <c r="N755" s="30" t="s">
        <v>199</v>
      </c>
      <c r="O755" s="32">
        <v>1.2503169999999999</v>
      </c>
      <c r="P755" s="32">
        <v>0.84899999999999998</v>
      </c>
      <c r="Q755" s="32">
        <f t="shared" si="11"/>
        <v>2.7687395993417003</v>
      </c>
    </row>
    <row r="756" spans="1:17" x14ac:dyDescent="0.25">
      <c r="A756" s="30">
        <v>3580</v>
      </c>
      <c r="B756" s="30">
        <v>3527</v>
      </c>
      <c r="C756" s="30">
        <v>1330</v>
      </c>
      <c r="D756" s="30">
        <v>1330</v>
      </c>
      <c r="E756" s="30" t="s">
        <v>151</v>
      </c>
      <c r="F756" s="30" t="s">
        <v>169</v>
      </c>
      <c r="G756" s="31">
        <v>1.5069699999999999</v>
      </c>
      <c r="H756" s="30" t="s">
        <v>170</v>
      </c>
      <c r="I756" s="30" t="s">
        <v>171</v>
      </c>
      <c r="J756" s="30">
        <v>21</v>
      </c>
      <c r="K756" s="30">
        <v>10</v>
      </c>
      <c r="L756" s="30" t="s">
        <v>172</v>
      </c>
      <c r="M756" s="30" t="s">
        <v>198</v>
      </c>
      <c r="N756" s="30" t="s">
        <v>199</v>
      </c>
      <c r="O756" s="32">
        <v>1.2503169999999999</v>
      </c>
      <c r="P756" s="32">
        <v>0.84899999999999998</v>
      </c>
      <c r="Q756" s="32">
        <f t="shared" si="11"/>
        <v>0.28451272163299002</v>
      </c>
    </row>
    <row r="757" spans="1:17" x14ac:dyDescent="0.25">
      <c r="A757" s="30">
        <v>3581</v>
      </c>
      <c r="B757" s="30">
        <v>3528</v>
      </c>
      <c r="C757" s="30">
        <v>1330</v>
      </c>
      <c r="D757" s="30">
        <v>1330</v>
      </c>
      <c r="E757" s="30" t="s">
        <v>151</v>
      </c>
      <c r="F757" s="30" t="s">
        <v>169</v>
      </c>
      <c r="G757" s="31">
        <v>3.1672500000000001</v>
      </c>
      <c r="H757" s="30" t="s">
        <v>170</v>
      </c>
      <c r="I757" s="30" t="s">
        <v>171</v>
      </c>
      <c r="J757" s="30">
        <v>21</v>
      </c>
      <c r="K757" s="30">
        <v>10</v>
      </c>
      <c r="L757" s="30" t="s">
        <v>172</v>
      </c>
      <c r="M757" s="30" t="s">
        <v>198</v>
      </c>
      <c r="N757" s="30" t="s">
        <v>199</v>
      </c>
      <c r="O757" s="32">
        <v>1.2503169999999999</v>
      </c>
      <c r="P757" s="32">
        <v>0.84899999999999998</v>
      </c>
      <c r="Q757" s="32">
        <f t="shared" si="11"/>
        <v>0.59797004425575007</v>
      </c>
    </row>
    <row r="758" spans="1:17" x14ac:dyDescent="0.25">
      <c r="A758" s="30">
        <v>3582</v>
      </c>
      <c r="B758" s="30">
        <v>3529</v>
      </c>
      <c r="C758" s="30">
        <v>1330</v>
      </c>
      <c r="D758" s="30">
        <v>1330</v>
      </c>
      <c r="E758" s="30" t="s">
        <v>151</v>
      </c>
      <c r="F758" s="30" t="s">
        <v>169</v>
      </c>
      <c r="G758" s="31">
        <v>15.0022</v>
      </c>
      <c r="H758" s="30" t="s">
        <v>170</v>
      </c>
      <c r="I758" s="30" t="s">
        <v>171</v>
      </c>
      <c r="J758" s="30">
        <v>21</v>
      </c>
      <c r="K758" s="30">
        <v>10</v>
      </c>
      <c r="L758" s="30" t="s">
        <v>172</v>
      </c>
      <c r="M758" s="30" t="s">
        <v>198</v>
      </c>
      <c r="N758" s="30" t="s">
        <v>199</v>
      </c>
      <c r="O758" s="32">
        <v>1.2503169999999999</v>
      </c>
      <c r="P758" s="32">
        <v>0.84899999999999998</v>
      </c>
      <c r="Q758" s="32">
        <f t="shared" si="11"/>
        <v>2.8323833603074005</v>
      </c>
    </row>
    <row r="759" spans="1:17" x14ac:dyDescent="0.25">
      <c r="A759" s="30">
        <v>3583</v>
      </c>
      <c r="B759" s="30">
        <v>3530</v>
      </c>
      <c r="C759" s="30">
        <v>1330</v>
      </c>
      <c r="D759" s="30">
        <v>1330</v>
      </c>
      <c r="E759" s="30" t="s">
        <v>151</v>
      </c>
      <c r="F759" s="30" t="s">
        <v>169</v>
      </c>
      <c r="G759" s="31">
        <v>3.1207199999999999</v>
      </c>
      <c r="H759" s="30" t="s">
        <v>170</v>
      </c>
      <c r="I759" s="30" t="s">
        <v>171</v>
      </c>
      <c r="J759" s="30">
        <v>21</v>
      </c>
      <c r="K759" s="30">
        <v>10</v>
      </c>
      <c r="L759" s="30" t="s">
        <v>172</v>
      </c>
      <c r="M759" s="30" t="s">
        <v>198</v>
      </c>
      <c r="N759" s="30" t="s">
        <v>199</v>
      </c>
      <c r="O759" s="32">
        <v>1.2503169999999999</v>
      </c>
      <c r="P759" s="32">
        <v>0.84899999999999998</v>
      </c>
      <c r="Q759" s="32">
        <f t="shared" si="11"/>
        <v>0.58918527950424004</v>
      </c>
    </row>
    <row r="760" spans="1:17" x14ac:dyDescent="0.25">
      <c r="A760" s="30">
        <v>3584</v>
      </c>
      <c r="B760" s="30">
        <v>3531</v>
      </c>
      <c r="C760" s="30">
        <v>1330</v>
      </c>
      <c r="D760" s="30">
        <v>1330</v>
      </c>
      <c r="E760" s="30" t="s">
        <v>151</v>
      </c>
      <c r="F760" s="30" t="s">
        <v>169</v>
      </c>
      <c r="G760" s="31">
        <v>57.052300000000002</v>
      </c>
      <c r="H760" s="30" t="s">
        <v>170</v>
      </c>
      <c r="I760" s="30" t="s">
        <v>171</v>
      </c>
      <c r="J760" s="30">
        <v>21</v>
      </c>
      <c r="K760" s="30">
        <v>10</v>
      </c>
      <c r="L760" s="30" t="s">
        <v>172</v>
      </c>
      <c r="M760" s="30" t="s">
        <v>198</v>
      </c>
      <c r="N760" s="30" t="s">
        <v>199</v>
      </c>
      <c r="O760" s="32">
        <v>1.2503169999999999</v>
      </c>
      <c r="P760" s="32">
        <v>0.84899999999999998</v>
      </c>
      <c r="Q760" s="32">
        <f t="shared" si="11"/>
        <v>10.771352547444101</v>
      </c>
    </row>
    <row r="761" spans="1:17" x14ac:dyDescent="0.25">
      <c r="A761" s="30">
        <v>3585</v>
      </c>
      <c r="B761" s="30">
        <v>3532</v>
      </c>
      <c r="C761" s="30">
        <v>1330</v>
      </c>
      <c r="D761" s="30">
        <v>1330</v>
      </c>
      <c r="E761" s="30" t="s">
        <v>151</v>
      </c>
      <c r="F761" s="30" t="s">
        <v>169</v>
      </c>
      <c r="G761" s="31">
        <v>4.6219799999999998</v>
      </c>
      <c r="H761" s="30" t="s">
        <v>170</v>
      </c>
      <c r="I761" s="30" t="s">
        <v>171</v>
      </c>
      <c r="J761" s="30">
        <v>21</v>
      </c>
      <c r="K761" s="30">
        <v>10</v>
      </c>
      <c r="L761" s="30" t="s">
        <v>172</v>
      </c>
      <c r="M761" s="30" t="s">
        <v>198</v>
      </c>
      <c r="N761" s="30" t="s">
        <v>199</v>
      </c>
      <c r="O761" s="32">
        <v>1.2503169999999999</v>
      </c>
      <c r="P761" s="32">
        <v>0.84899999999999998</v>
      </c>
      <c r="Q761" s="32">
        <f t="shared" si="11"/>
        <v>0.87261996531665997</v>
      </c>
    </row>
    <row r="762" spans="1:17" x14ac:dyDescent="0.25">
      <c r="A762" s="30">
        <v>3586</v>
      </c>
      <c r="B762" s="30">
        <v>3533</v>
      </c>
      <c r="C762" s="30">
        <v>1330</v>
      </c>
      <c r="D762" s="30">
        <v>1330</v>
      </c>
      <c r="E762" s="30" t="s">
        <v>151</v>
      </c>
      <c r="F762" s="30" t="s">
        <v>169</v>
      </c>
      <c r="G762" s="31">
        <v>5.1734499999999999</v>
      </c>
      <c r="H762" s="30" t="s">
        <v>170</v>
      </c>
      <c r="I762" s="30" t="s">
        <v>171</v>
      </c>
      <c r="J762" s="30">
        <v>21</v>
      </c>
      <c r="K762" s="30">
        <v>10</v>
      </c>
      <c r="L762" s="30" t="s">
        <v>172</v>
      </c>
      <c r="M762" s="30" t="s">
        <v>198</v>
      </c>
      <c r="N762" s="30" t="s">
        <v>199</v>
      </c>
      <c r="O762" s="32">
        <v>1.2503169999999999</v>
      </c>
      <c r="P762" s="32">
        <v>0.84899999999999998</v>
      </c>
      <c r="Q762" s="32">
        <f t="shared" si="11"/>
        <v>0.97673632503115004</v>
      </c>
    </row>
    <row r="763" spans="1:17" x14ac:dyDescent="0.25">
      <c r="A763" s="30">
        <v>3587</v>
      </c>
      <c r="B763" s="30">
        <v>3534</v>
      </c>
      <c r="C763" s="30">
        <v>1330</v>
      </c>
      <c r="D763" s="30">
        <v>1330</v>
      </c>
      <c r="E763" s="30" t="s">
        <v>151</v>
      </c>
      <c r="F763" s="30" t="s">
        <v>169</v>
      </c>
      <c r="G763" s="31">
        <v>16.6327</v>
      </c>
      <c r="H763" s="30" t="s">
        <v>170</v>
      </c>
      <c r="I763" s="30" t="s">
        <v>171</v>
      </c>
      <c r="J763" s="30">
        <v>21</v>
      </c>
      <c r="K763" s="30">
        <v>10</v>
      </c>
      <c r="L763" s="30" t="s">
        <v>172</v>
      </c>
      <c r="M763" s="30" t="s">
        <v>198</v>
      </c>
      <c r="N763" s="30" t="s">
        <v>199</v>
      </c>
      <c r="O763" s="32">
        <v>1.2503169999999999</v>
      </c>
      <c r="P763" s="32">
        <v>0.84899999999999998</v>
      </c>
      <c r="Q763" s="32">
        <f t="shared" si="11"/>
        <v>3.1402182824509</v>
      </c>
    </row>
    <row r="764" spans="1:17" x14ac:dyDescent="0.25">
      <c r="A764" s="30">
        <v>3588</v>
      </c>
      <c r="B764" s="30">
        <v>3535</v>
      </c>
      <c r="C764" s="30">
        <v>1330</v>
      </c>
      <c r="D764" s="30">
        <v>1330</v>
      </c>
      <c r="E764" s="30" t="s">
        <v>151</v>
      </c>
      <c r="F764" s="30" t="s">
        <v>169</v>
      </c>
      <c r="G764" s="31">
        <v>3.1180699999999999</v>
      </c>
      <c r="H764" s="30" t="s">
        <v>170</v>
      </c>
      <c r="I764" s="30" t="s">
        <v>171</v>
      </c>
      <c r="J764" s="30">
        <v>21</v>
      </c>
      <c r="K764" s="30">
        <v>10</v>
      </c>
      <c r="L764" s="30" t="s">
        <v>172</v>
      </c>
      <c r="M764" s="30" t="s">
        <v>198</v>
      </c>
      <c r="N764" s="30" t="s">
        <v>199</v>
      </c>
      <c r="O764" s="32">
        <v>1.2503169999999999</v>
      </c>
      <c r="P764" s="32">
        <v>0.84899999999999998</v>
      </c>
      <c r="Q764" s="32">
        <f t="shared" si="11"/>
        <v>0.58868496515669</v>
      </c>
    </row>
    <row r="765" spans="1:17" x14ac:dyDescent="0.25">
      <c r="A765" s="30">
        <v>3589</v>
      </c>
      <c r="B765" s="30">
        <v>3536</v>
      </c>
      <c r="C765" s="30">
        <v>1330</v>
      </c>
      <c r="D765" s="30">
        <v>1330</v>
      </c>
      <c r="E765" s="30" t="s">
        <v>151</v>
      </c>
      <c r="F765" s="30" t="s">
        <v>169</v>
      </c>
      <c r="G765" s="31">
        <v>12.064</v>
      </c>
      <c r="H765" s="30" t="s">
        <v>170</v>
      </c>
      <c r="I765" s="30" t="s">
        <v>171</v>
      </c>
      <c r="J765" s="30">
        <v>21</v>
      </c>
      <c r="K765" s="30">
        <v>10</v>
      </c>
      <c r="L765" s="30" t="s">
        <v>172</v>
      </c>
      <c r="M765" s="30" t="s">
        <v>198</v>
      </c>
      <c r="N765" s="30" t="s">
        <v>199</v>
      </c>
      <c r="O765" s="32">
        <v>1.2503169999999999</v>
      </c>
      <c r="P765" s="32">
        <v>0.84899999999999998</v>
      </c>
      <c r="Q765" s="32">
        <f t="shared" si="11"/>
        <v>2.2776574674880004</v>
      </c>
    </row>
    <row r="766" spans="1:17" x14ac:dyDescent="0.25">
      <c r="A766" s="30">
        <v>3590</v>
      </c>
      <c r="B766" s="30">
        <v>3537</v>
      </c>
      <c r="C766" s="30">
        <v>1330</v>
      </c>
      <c r="D766" s="30">
        <v>1330</v>
      </c>
      <c r="E766" s="30" t="s">
        <v>151</v>
      </c>
      <c r="F766" s="30" t="s">
        <v>169</v>
      </c>
      <c r="G766" s="31">
        <v>4.0561100000000003</v>
      </c>
      <c r="H766" s="30" t="s">
        <v>170</v>
      </c>
      <c r="I766" s="30" t="s">
        <v>171</v>
      </c>
      <c r="J766" s="30">
        <v>21</v>
      </c>
      <c r="K766" s="30">
        <v>10</v>
      </c>
      <c r="L766" s="30" t="s">
        <v>172</v>
      </c>
      <c r="M766" s="30" t="s">
        <v>198</v>
      </c>
      <c r="N766" s="30" t="s">
        <v>199</v>
      </c>
      <c r="O766" s="32">
        <v>1.2503169999999999</v>
      </c>
      <c r="P766" s="32">
        <v>0.84899999999999998</v>
      </c>
      <c r="Q766" s="32">
        <f t="shared" si="11"/>
        <v>0.76578491631737011</v>
      </c>
    </row>
    <row r="767" spans="1:17" x14ac:dyDescent="0.25">
      <c r="A767" s="30">
        <v>3591</v>
      </c>
      <c r="B767" s="30">
        <v>3538</v>
      </c>
      <c r="C767" s="30">
        <v>1330</v>
      </c>
      <c r="D767" s="30">
        <v>1330</v>
      </c>
      <c r="E767" s="30" t="s">
        <v>151</v>
      </c>
      <c r="F767" s="30" t="s">
        <v>169</v>
      </c>
      <c r="G767" s="31">
        <v>5.7707699999999997</v>
      </c>
      <c r="H767" s="30" t="s">
        <v>170</v>
      </c>
      <c r="I767" s="30" t="s">
        <v>171</v>
      </c>
      <c r="J767" s="30">
        <v>21</v>
      </c>
      <c r="K767" s="30">
        <v>10</v>
      </c>
      <c r="L767" s="30" t="s">
        <v>172</v>
      </c>
      <c r="M767" s="30" t="s">
        <v>198</v>
      </c>
      <c r="N767" s="30" t="s">
        <v>199</v>
      </c>
      <c r="O767" s="32">
        <v>1.2503169999999999</v>
      </c>
      <c r="P767" s="32">
        <v>0.84899999999999998</v>
      </c>
      <c r="Q767" s="32">
        <f t="shared" si="11"/>
        <v>1.08950906694759</v>
      </c>
    </row>
    <row r="768" spans="1:17" x14ac:dyDescent="0.25">
      <c r="A768" s="30">
        <v>3592</v>
      </c>
      <c r="B768" s="30">
        <v>3539</v>
      </c>
      <c r="C768" s="30">
        <v>1330</v>
      </c>
      <c r="D768" s="30">
        <v>1330</v>
      </c>
      <c r="E768" s="30" t="s">
        <v>151</v>
      </c>
      <c r="F768" s="30" t="s">
        <v>169</v>
      </c>
      <c r="G768" s="31">
        <v>5.6827699999999997</v>
      </c>
      <c r="H768" s="30" t="s">
        <v>170</v>
      </c>
      <c r="I768" s="30" t="s">
        <v>171</v>
      </c>
      <c r="J768" s="30">
        <v>21</v>
      </c>
      <c r="K768" s="30">
        <v>10</v>
      </c>
      <c r="L768" s="30" t="s">
        <v>172</v>
      </c>
      <c r="M768" s="30" t="s">
        <v>198</v>
      </c>
      <c r="N768" s="30" t="s">
        <v>199</v>
      </c>
      <c r="O768" s="32">
        <v>1.2503169999999999</v>
      </c>
      <c r="P768" s="32">
        <v>0.84899999999999998</v>
      </c>
      <c r="Q768" s="32">
        <f t="shared" si="11"/>
        <v>1.07289485465159</v>
      </c>
    </row>
    <row r="769" spans="1:17" x14ac:dyDescent="0.25">
      <c r="A769" s="30">
        <v>3593</v>
      </c>
      <c r="B769" s="30">
        <v>3540</v>
      </c>
      <c r="C769" s="30">
        <v>1330</v>
      </c>
      <c r="D769" s="30">
        <v>1330</v>
      </c>
      <c r="E769" s="30" t="s">
        <v>151</v>
      </c>
      <c r="F769" s="30" t="s">
        <v>169</v>
      </c>
      <c r="G769" s="31">
        <v>14.546900000000001</v>
      </c>
      <c r="H769" s="30" t="s">
        <v>170</v>
      </c>
      <c r="I769" s="30" t="s">
        <v>171</v>
      </c>
      <c r="J769" s="30">
        <v>21</v>
      </c>
      <c r="K769" s="30">
        <v>10</v>
      </c>
      <c r="L769" s="30" t="s">
        <v>172</v>
      </c>
      <c r="M769" s="30" t="s">
        <v>198</v>
      </c>
      <c r="N769" s="30" t="s">
        <v>199</v>
      </c>
      <c r="O769" s="32">
        <v>1.2503169999999999</v>
      </c>
      <c r="P769" s="32">
        <v>0.84899999999999998</v>
      </c>
      <c r="Q769" s="32">
        <f t="shared" si="11"/>
        <v>2.7464236914623004</v>
      </c>
    </row>
    <row r="770" spans="1:17" x14ac:dyDescent="0.25">
      <c r="A770" s="30">
        <v>3594</v>
      </c>
      <c r="B770" s="30">
        <v>3541</v>
      </c>
      <c r="C770" s="30">
        <v>1330</v>
      </c>
      <c r="D770" s="30">
        <v>1330</v>
      </c>
      <c r="E770" s="30" t="s">
        <v>151</v>
      </c>
      <c r="F770" s="30" t="s">
        <v>169</v>
      </c>
      <c r="G770" s="31">
        <v>32.392299999999999</v>
      </c>
      <c r="H770" s="30" t="s">
        <v>170</v>
      </c>
      <c r="I770" s="30" t="s">
        <v>171</v>
      </c>
      <c r="J770" s="30">
        <v>21</v>
      </c>
      <c r="K770" s="30">
        <v>10</v>
      </c>
      <c r="L770" s="30" t="s">
        <v>172</v>
      </c>
      <c r="M770" s="30" t="s">
        <v>198</v>
      </c>
      <c r="N770" s="30" t="s">
        <v>199</v>
      </c>
      <c r="O770" s="32">
        <v>1.2503169999999999</v>
      </c>
      <c r="P770" s="32">
        <v>0.84899999999999998</v>
      </c>
      <c r="Q770" s="32">
        <f t="shared" ref="Q770:Q833" si="12">G770*O770*(1-P770)</f>
        <v>6.1155971472241006</v>
      </c>
    </row>
    <row r="771" spans="1:17" x14ac:dyDescent="0.25">
      <c r="A771" s="30">
        <v>3595</v>
      </c>
      <c r="B771" s="30">
        <v>3542</v>
      </c>
      <c r="C771" s="30">
        <v>1330</v>
      </c>
      <c r="D771" s="30">
        <v>1330</v>
      </c>
      <c r="E771" s="30" t="s">
        <v>151</v>
      </c>
      <c r="F771" s="30" t="s">
        <v>176</v>
      </c>
      <c r="G771" s="31">
        <v>2.6278700000000002</v>
      </c>
      <c r="H771" s="30" t="s">
        <v>170</v>
      </c>
      <c r="I771" s="30" t="s">
        <v>171</v>
      </c>
      <c r="J771" s="30">
        <v>21</v>
      </c>
      <c r="K771" s="30">
        <v>10</v>
      </c>
      <c r="L771" s="30" t="s">
        <v>172</v>
      </c>
      <c r="M771" s="30" t="s">
        <v>198</v>
      </c>
      <c r="N771" s="30" t="s">
        <v>199</v>
      </c>
      <c r="O771" s="32">
        <v>1.2503169999999999</v>
      </c>
      <c r="P771" s="32">
        <v>0.84899999999999998</v>
      </c>
      <c r="Q771" s="32">
        <f t="shared" si="12"/>
        <v>0.49613625075329004</v>
      </c>
    </row>
    <row r="772" spans="1:17" x14ac:dyDescent="0.25">
      <c r="A772" s="30">
        <v>3596</v>
      </c>
      <c r="B772" s="30">
        <v>3543</v>
      </c>
      <c r="C772" s="30">
        <v>1330</v>
      </c>
      <c r="D772" s="30">
        <v>1330</v>
      </c>
      <c r="E772" s="30" t="s">
        <v>151</v>
      </c>
      <c r="F772" s="30" t="s">
        <v>176</v>
      </c>
      <c r="G772" s="31">
        <v>1.7003200000000001</v>
      </c>
      <c r="H772" s="30" t="s">
        <v>170</v>
      </c>
      <c r="I772" s="30" t="s">
        <v>171</v>
      </c>
      <c r="J772" s="30">
        <v>21</v>
      </c>
      <c r="K772" s="30">
        <v>10</v>
      </c>
      <c r="L772" s="30" t="s">
        <v>172</v>
      </c>
      <c r="M772" s="30" t="s">
        <v>198</v>
      </c>
      <c r="N772" s="30" t="s">
        <v>199</v>
      </c>
      <c r="O772" s="32">
        <v>1.2503169999999999</v>
      </c>
      <c r="P772" s="32">
        <v>0.84899999999999998</v>
      </c>
      <c r="Q772" s="32">
        <f t="shared" si="12"/>
        <v>0.32101678921744004</v>
      </c>
    </row>
    <row r="773" spans="1:17" x14ac:dyDescent="0.25">
      <c r="A773" s="30">
        <v>3597</v>
      </c>
      <c r="B773" s="30">
        <v>3544</v>
      </c>
      <c r="C773" s="30">
        <v>1330</v>
      </c>
      <c r="D773" s="30">
        <v>1330</v>
      </c>
      <c r="E773" s="30" t="s">
        <v>151</v>
      </c>
      <c r="F773" s="30" t="s">
        <v>176</v>
      </c>
      <c r="G773" s="31">
        <v>0.47997200000000001</v>
      </c>
      <c r="H773" s="30" t="s">
        <v>170</v>
      </c>
      <c r="I773" s="30" t="s">
        <v>171</v>
      </c>
      <c r="J773" s="30">
        <v>21</v>
      </c>
      <c r="K773" s="30">
        <v>10</v>
      </c>
      <c r="L773" s="30" t="s">
        <v>172</v>
      </c>
      <c r="M773" s="30" t="s">
        <v>198</v>
      </c>
      <c r="N773" s="30" t="s">
        <v>199</v>
      </c>
      <c r="O773" s="32">
        <v>1.2503169999999999</v>
      </c>
      <c r="P773" s="32">
        <v>0.84899999999999998</v>
      </c>
      <c r="Q773" s="32">
        <f t="shared" si="12"/>
        <v>9.0617689819724012E-2</v>
      </c>
    </row>
    <row r="774" spans="1:17" x14ac:dyDescent="0.25">
      <c r="A774" s="30">
        <v>3598</v>
      </c>
      <c r="B774" s="30">
        <v>3545</v>
      </c>
      <c r="C774" s="30">
        <v>1330</v>
      </c>
      <c r="D774" s="30">
        <v>1330</v>
      </c>
      <c r="E774" s="30" t="s">
        <v>151</v>
      </c>
      <c r="F774" s="30" t="s">
        <v>176</v>
      </c>
      <c r="G774" s="31">
        <v>8.5532000000000004</v>
      </c>
      <c r="H774" s="30" t="s">
        <v>170</v>
      </c>
      <c r="I774" s="30" t="s">
        <v>171</v>
      </c>
      <c r="J774" s="30">
        <v>21</v>
      </c>
      <c r="K774" s="30">
        <v>10</v>
      </c>
      <c r="L774" s="30" t="s">
        <v>172</v>
      </c>
      <c r="M774" s="30" t="s">
        <v>198</v>
      </c>
      <c r="N774" s="30" t="s">
        <v>199</v>
      </c>
      <c r="O774" s="32">
        <v>1.2503169999999999</v>
      </c>
      <c r="P774" s="32">
        <v>0.84899999999999998</v>
      </c>
      <c r="Q774" s="32">
        <f t="shared" si="12"/>
        <v>1.6148259160244001</v>
      </c>
    </row>
    <row r="775" spans="1:17" x14ac:dyDescent="0.25">
      <c r="A775" s="30">
        <v>3630</v>
      </c>
      <c r="B775" s="30">
        <v>3577</v>
      </c>
      <c r="C775" s="30">
        <v>1330</v>
      </c>
      <c r="D775" s="30">
        <v>1330</v>
      </c>
      <c r="E775" s="30" t="s">
        <v>151</v>
      </c>
      <c r="F775" s="30" t="s">
        <v>179</v>
      </c>
      <c r="G775" s="31">
        <v>9.2097700000000007</v>
      </c>
      <c r="H775" s="30" t="s">
        <v>170</v>
      </c>
      <c r="I775" s="30" t="s">
        <v>171</v>
      </c>
      <c r="J775" s="30">
        <v>21</v>
      </c>
      <c r="K775" s="30">
        <v>10</v>
      </c>
      <c r="L775" s="30" t="s">
        <v>172</v>
      </c>
      <c r="M775" s="30" t="s">
        <v>198</v>
      </c>
      <c r="N775" s="30" t="s">
        <v>199</v>
      </c>
      <c r="O775" s="32">
        <v>1.2503169999999999</v>
      </c>
      <c r="P775" s="32">
        <v>0.84899999999999998</v>
      </c>
      <c r="Q775" s="32">
        <f t="shared" si="12"/>
        <v>1.7387849315605903</v>
      </c>
    </row>
    <row r="776" spans="1:17" x14ac:dyDescent="0.25">
      <c r="A776" s="30">
        <v>3631</v>
      </c>
      <c r="B776" s="30">
        <v>3578</v>
      </c>
      <c r="C776" s="30">
        <v>1330</v>
      </c>
      <c r="D776" s="30">
        <v>1330</v>
      </c>
      <c r="E776" s="30" t="s">
        <v>151</v>
      </c>
      <c r="F776" s="30" t="s">
        <v>179</v>
      </c>
      <c r="G776" s="31">
        <v>16.821899999999999</v>
      </c>
      <c r="H776" s="30" t="s">
        <v>170</v>
      </c>
      <c r="I776" s="30" t="s">
        <v>171</v>
      </c>
      <c r="J776" s="30">
        <v>21</v>
      </c>
      <c r="K776" s="30">
        <v>10</v>
      </c>
      <c r="L776" s="30" t="s">
        <v>172</v>
      </c>
      <c r="M776" s="30" t="s">
        <v>198</v>
      </c>
      <c r="N776" s="30" t="s">
        <v>199</v>
      </c>
      <c r="O776" s="32">
        <v>1.2503169999999999</v>
      </c>
      <c r="P776" s="32">
        <v>0.84899999999999998</v>
      </c>
      <c r="Q776" s="32">
        <f t="shared" si="12"/>
        <v>3.1759388388873004</v>
      </c>
    </row>
    <row r="777" spans="1:17" x14ac:dyDescent="0.25">
      <c r="A777" s="30">
        <v>3632</v>
      </c>
      <c r="B777" s="30">
        <v>3579</v>
      </c>
      <c r="C777" s="30">
        <v>1330</v>
      </c>
      <c r="D777" s="30">
        <v>1330</v>
      </c>
      <c r="E777" s="30" t="s">
        <v>151</v>
      </c>
      <c r="F777" s="30" t="s">
        <v>179</v>
      </c>
      <c r="G777" s="31">
        <v>4.06365</v>
      </c>
      <c r="H777" s="30" t="s">
        <v>170</v>
      </c>
      <c r="I777" s="30" t="s">
        <v>171</v>
      </c>
      <c r="J777" s="30">
        <v>21</v>
      </c>
      <c r="K777" s="30">
        <v>10</v>
      </c>
      <c r="L777" s="30" t="s">
        <v>172</v>
      </c>
      <c r="M777" s="30" t="s">
        <v>198</v>
      </c>
      <c r="N777" s="30" t="s">
        <v>199</v>
      </c>
      <c r="O777" s="32">
        <v>1.2503169999999999</v>
      </c>
      <c r="P777" s="32">
        <v>0.84899999999999998</v>
      </c>
      <c r="Q777" s="32">
        <f t="shared" si="12"/>
        <v>0.76720845223455014</v>
      </c>
    </row>
    <row r="778" spans="1:17" x14ac:dyDescent="0.25">
      <c r="A778" s="30">
        <v>3633</v>
      </c>
      <c r="B778" s="30">
        <v>3580</v>
      </c>
      <c r="C778" s="30">
        <v>1330</v>
      </c>
      <c r="D778" s="30">
        <v>1330</v>
      </c>
      <c r="E778" s="30" t="s">
        <v>151</v>
      </c>
      <c r="F778" s="30" t="s">
        <v>179</v>
      </c>
      <c r="G778" s="31">
        <v>6.25387</v>
      </c>
      <c r="H778" s="30" t="s">
        <v>170</v>
      </c>
      <c r="I778" s="30" t="s">
        <v>171</v>
      </c>
      <c r="J778" s="30">
        <v>21</v>
      </c>
      <c r="K778" s="30">
        <v>10</v>
      </c>
      <c r="L778" s="30" t="s">
        <v>172</v>
      </c>
      <c r="M778" s="30" t="s">
        <v>198</v>
      </c>
      <c r="N778" s="30" t="s">
        <v>199</v>
      </c>
      <c r="O778" s="32">
        <v>1.2503169999999999</v>
      </c>
      <c r="P778" s="32">
        <v>0.84899999999999998</v>
      </c>
      <c r="Q778" s="32">
        <f t="shared" si="12"/>
        <v>1.18071731649529</v>
      </c>
    </row>
    <row r="779" spans="1:17" x14ac:dyDescent="0.25">
      <c r="A779" s="30">
        <v>3634</v>
      </c>
      <c r="B779" s="30">
        <v>3581</v>
      </c>
      <c r="C779" s="30">
        <v>1330</v>
      </c>
      <c r="D779" s="30">
        <v>1330</v>
      </c>
      <c r="E779" s="30" t="s">
        <v>151</v>
      </c>
      <c r="F779" s="30" t="s">
        <v>179</v>
      </c>
      <c r="G779" s="31">
        <v>2.8798699999999999</v>
      </c>
      <c r="H779" s="30" t="s">
        <v>170</v>
      </c>
      <c r="I779" s="30" t="s">
        <v>171</v>
      </c>
      <c r="J779" s="30">
        <v>21</v>
      </c>
      <c r="K779" s="30">
        <v>10</v>
      </c>
      <c r="L779" s="30" t="s">
        <v>172</v>
      </c>
      <c r="M779" s="30" t="s">
        <v>198</v>
      </c>
      <c r="N779" s="30" t="s">
        <v>199</v>
      </c>
      <c r="O779" s="32">
        <v>1.2503169999999999</v>
      </c>
      <c r="P779" s="32">
        <v>0.84899999999999998</v>
      </c>
      <c r="Q779" s="32">
        <f t="shared" si="12"/>
        <v>0.54371331323729</v>
      </c>
    </row>
    <row r="780" spans="1:17" x14ac:dyDescent="0.25">
      <c r="A780" s="30">
        <v>3635</v>
      </c>
      <c r="B780" s="30">
        <v>3582</v>
      </c>
      <c r="C780" s="30">
        <v>1330</v>
      </c>
      <c r="D780" s="30">
        <v>1330</v>
      </c>
      <c r="E780" s="30" t="s">
        <v>151</v>
      </c>
      <c r="F780" s="30" t="s">
        <v>179</v>
      </c>
      <c r="G780" s="31">
        <v>2.3464800000000001</v>
      </c>
      <c r="H780" s="30" t="s">
        <v>170</v>
      </c>
      <c r="I780" s="30" t="s">
        <v>171</v>
      </c>
      <c r="J780" s="30">
        <v>21</v>
      </c>
      <c r="K780" s="30">
        <v>10</v>
      </c>
      <c r="L780" s="30" t="s">
        <v>172</v>
      </c>
      <c r="M780" s="30" t="s">
        <v>198</v>
      </c>
      <c r="N780" s="30" t="s">
        <v>199</v>
      </c>
      <c r="O780" s="32">
        <v>1.2503169999999999</v>
      </c>
      <c r="P780" s="32">
        <v>0.84899999999999998</v>
      </c>
      <c r="Q780" s="32">
        <f t="shared" si="12"/>
        <v>0.44301041895816001</v>
      </c>
    </row>
    <row r="781" spans="1:17" x14ac:dyDescent="0.25">
      <c r="A781" s="30">
        <v>3636</v>
      </c>
      <c r="B781" s="30">
        <v>3583</v>
      </c>
      <c r="C781" s="30">
        <v>1330</v>
      </c>
      <c r="D781" s="30">
        <v>1330</v>
      </c>
      <c r="E781" s="30" t="s">
        <v>151</v>
      </c>
      <c r="F781" s="30" t="s">
        <v>179</v>
      </c>
      <c r="G781" s="31">
        <v>3.6985199999999998</v>
      </c>
      <c r="H781" s="30" t="s">
        <v>170</v>
      </c>
      <c r="I781" s="30" t="s">
        <v>171</v>
      </c>
      <c r="J781" s="30">
        <v>21</v>
      </c>
      <c r="K781" s="30">
        <v>10</v>
      </c>
      <c r="L781" s="30" t="s">
        <v>172</v>
      </c>
      <c r="M781" s="30" t="s">
        <v>198</v>
      </c>
      <c r="N781" s="30" t="s">
        <v>199</v>
      </c>
      <c r="O781" s="32">
        <v>1.2503169999999999</v>
      </c>
      <c r="P781" s="32">
        <v>0.84899999999999998</v>
      </c>
      <c r="Q781" s="32">
        <f t="shared" si="12"/>
        <v>0.69827268705683998</v>
      </c>
    </row>
    <row r="782" spans="1:17" x14ac:dyDescent="0.25">
      <c r="A782" s="30">
        <v>3637</v>
      </c>
      <c r="B782" s="30">
        <v>3584</v>
      </c>
      <c r="C782" s="30">
        <v>1330</v>
      </c>
      <c r="D782" s="30">
        <v>1330</v>
      </c>
      <c r="E782" s="30" t="s">
        <v>151</v>
      </c>
      <c r="F782" s="30" t="s">
        <v>179</v>
      </c>
      <c r="G782" s="31">
        <v>3.9054099999999998</v>
      </c>
      <c r="H782" s="30" t="s">
        <v>170</v>
      </c>
      <c r="I782" s="30" t="s">
        <v>171</v>
      </c>
      <c r="J782" s="30">
        <v>21</v>
      </c>
      <c r="K782" s="30">
        <v>10</v>
      </c>
      <c r="L782" s="30" t="s">
        <v>172</v>
      </c>
      <c r="M782" s="30" t="s">
        <v>198</v>
      </c>
      <c r="N782" s="30" t="s">
        <v>199</v>
      </c>
      <c r="O782" s="32">
        <v>1.2503169999999999</v>
      </c>
      <c r="P782" s="32">
        <v>0.84899999999999998</v>
      </c>
      <c r="Q782" s="32">
        <f t="shared" si="12"/>
        <v>0.73733307776046997</v>
      </c>
    </row>
    <row r="783" spans="1:17" x14ac:dyDescent="0.25">
      <c r="A783" s="30">
        <v>3638</v>
      </c>
      <c r="B783" s="30">
        <v>3585</v>
      </c>
      <c r="C783" s="30">
        <v>1330</v>
      </c>
      <c r="D783" s="30">
        <v>1330</v>
      </c>
      <c r="E783" s="30" t="s">
        <v>151</v>
      </c>
      <c r="F783" s="30" t="s">
        <v>179</v>
      </c>
      <c r="G783" s="31">
        <v>60.497</v>
      </c>
      <c r="H783" s="30" t="s">
        <v>170</v>
      </c>
      <c r="I783" s="30" t="s">
        <v>171</v>
      </c>
      <c r="J783" s="30">
        <v>21</v>
      </c>
      <c r="K783" s="30">
        <v>10</v>
      </c>
      <c r="L783" s="30" t="s">
        <v>172</v>
      </c>
      <c r="M783" s="30" t="s">
        <v>198</v>
      </c>
      <c r="N783" s="30" t="s">
        <v>199</v>
      </c>
      <c r="O783" s="32">
        <v>1.2503169999999999</v>
      </c>
      <c r="P783" s="32">
        <v>0.84899999999999998</v>
      </c>
      <c r="Q783" s="32">
        <f t="shared" si="12"/>
        <v>11.421704559899</v>
      </c>
    </row>
    <row r="784" spans="1:17" x14ac:dyDescent="0.25">
      <c r="A784" s="30">
        <v>3639</v>
      </c>
      <c r="B784" s="30">
        <v>3586</v>
      </c>
      <c r="C784" s="30">
        <v>1330</v>
      </c>
      <c r="D784" s="30">
        <v>1330</v>
      </c>
      <c r="E784" s="30" t="s">
        <v>151</v>
      </c>
      <c r="F784" s="30" t="s">
        <v>179</v>
      </c>
      <c r="G784" s="31">
        <v>9.3918099999999995</v>
      </c>
      <c r="H784" s="30" t="s">
        <v>170</v>
      </c>
      <c r="I784" s="30" t="s">
        <v>171</v>
      </c>
      <c r="J784" s="30">
        <v>21</v>
      </c>
      <c r="K784" s="30">
        <v>10</v>
      </c>
      <c r="L784" s="30" t="s">
        <v>172</v>
      </c>
      <c r="M784" s="30" t="s">
        <v>198</v>
      </c>
      <c r="N784" s="30" t="s">
        <v>199</v>
      </c>
      <c r="O784" s="32">
        <v>1.2503169999999999</v>
      </c>
      <c r="P784" s="32">
        <v>0.84899999999999998</v>
      </c>
      <c r="Q784" s="32">
        <f t="shared" si="12"/>
        <v>1.7731536952692701</v>
      </c>
    </row>
    <row r="785" spans="1:17" x14ac:dyDescent="0.25">
      <c r="A785" s="30">
        <v>3640</v>
      </c>
      <c r="B785" s="30">
        <v>3587</v>
      </c>
      <c r="C785" s="30">
        <v>1330</v>
      </c>
      <c r="D785" s="30">
        <v>1330</v>
      </c>
      <c r="E785" s="30" t="s">
        <v>151</v>
      </c>
      <c r="F785" s="30" t="s">
        <v>179</v>
      </c>
      <c r="G785" s="31">
        <v>5.4536899999999999</v>
      </c>
      <c r="H785" s="30" t="s">
        <v>170</v>
      </c>
      <c r="I785" s="30" t="s">
        <v>171</v>
      </c>
      <c r="J785" s="30">
        <v>21</v>
      </c>
      <c r="K785" s="30">
        <v>10</v>
      </c>
      <c r="L785" s="30" t="s">
        <v>172</v>
      </c>
      <c r="M785" s="30" t="s">
        <v>198</v>
      </c>
      <c r="N785" s="30" t="s">
        <v>199</v>
      </c>
      <c r="O785" s="32">
        <v>1.2503169999999999</v>
      </c>
      <c r="P785" s="32">
        <v>0.84899999999999998</v>
      </c>
      <c r="Q785" s="32">
        <f t="shared" si="12"/>
        <v>1.02964503927923</v>
      </c>
    </row>
    <row r="786" spans="1:17" x14ac:dyDescent="0.25">
      <c r="A786" s="30">
        <v>3641</v>
      </c>
      <c r="B786" s="30">
        <v>3588</v>
      </c>
      <c r="C786" s="30">
        <v>1330</v>
      </c>
      <c r="D786" s="30">
        <v>1330</v>
      </c>
      <c r="E786" s="30" t="s">
        <v>151</v>
      </c>
      <c r="F786" s="30" t="s">
        <v>179</v>
      </c>
      <c r="G786" s="31">
        <v>14.8627</v>
      </c>
      <c r="H786" s="30" t="s">
        <v>170</v>
      </c>
      <c r="I786" s="30" t="s">
        <v>171</v>
      </c>
      <c r="J786" s="30">
        <v>21</v>
      </c>
      <c r="K786" s="30">
        <v>10</v>
      </c>
      <c r="L786" s="30" t="s">
        <v>172</v>
      </c>
      <c r="M786" s="30" t="s">
        <v>198</v>
      </c>
      <c r="N786" s="30" t="s">
        <v>199</v>
      </c>
      <c r="O786" s="32">
        <v>1.2503169999999999</v>
      </c>
      <c r="P786" s="32">
        <v>0.84899999999999998</v>
      </c>
      <c r="Q786" s="32">
        <f t="shared" si="12"/>
        <v>2.8060460578609003</v>
      </c>
    </row>
    <row r="787" spans="1:17" x14ac:dyDescent="0.25">
      <c r="A787" s="30">
        <v>3642</v>
      </c>
      <c r="B787" s="30">
        <v>3589</v>
      </c>
      <c r="C787" s="30">
        <v>1330</v>
      </c>
      <c r="D787" s="30">
        <v>1330</v>
      </c>
      <c r="E787" s="30" t="s">
        <v>151</v>
      </c>
      <c r="F787" s="30" t="s">
        <v>179</v>
      </c>
      <c r="G787" s="31">
        <v>11.9414</v>
      </c>
      <c r="H787" s="30" t="s">
        <v>170</v>
      </c>
      <c r="I787" s="30" t="s">
        <v>171</v>
      </c>
      <c r="J787" s="30">
        <v>21</v>
      </c>
      <c r="K787" s="30">
        <v>10</v>
      </c>
      <c r="L787" s="30" t="s">
        <v>172</v>
      </c>
      <c r="M787" s="30" t="s">
        <v>198</v>
      </c>
      <c r="N787" s="30" t="s">
        <v>199</v>
      </c>
      <c r="O787" s="32">
        <v>1.2503169999999999</v>
      </c>
      <c r="P787" s="32">
        <v>0.84899999999999998</v>
      </c>
      <c r="Q787" s="32">
        <f t="shared" si="12"/>
        <v>2.2545108489937999</v>
      </c>
    </row>
    <row r="788" spans="1:17" x14ac:dyDescent="0.25">
      <c r="A788" s="30">
        <v>3643</v>
      </c>
      <c r="B788" s="30">
        <v>3590</v>
      </c>
      <c r="C788" s="30">
        <v>1330</v>
      </c>
      <c r="D788" s="30">
        <v>1330</v>
      </c>
      <c r="E788" s="30" t="s">
        <v>151</v>
      </c>
      <c r="F788" s="30" t="s">
        <v>179</v>
      </c>
      <c r="G788" s="31">
        <v>5.1311400000000003</v>
      </c>
      <c r="H788" s="30" t="s">
        <v>170</v>
      </c>
      <c r="I788" s="30" t="s">
        <v>171</v>
      </c>
      <c r="J788" s="30">
        <v>21</v>
      </c>
      <c r="K788" s="30">
        <v>10</v>
      </c>
      <c r="L788" s="30" t="s">
        <v>172</v>
      </c>
      <c r="M788" s="30" t="s">
        <v>198</v>
      </c>
      <c r="N788" s="30" t="s">
        <v>199</v>
      </c>
      <c r="O788" s="32">
        <v>1.2503169999999999</v>
      </c>
      <c r="P788" s="32">
        <v>0.84899999999999998</v>
      </c>
      <c r="Q788" s="32">
        <f t="shared" si="12"/>
        <v>0.96874828727838014</v>
      </c>
    </row>
    <row r="789" spans="1:17" x14ac:dyDescent="0.25">
      <c r="A789" s="30">
        <v>3644</v>
      </c>
      <c r="B789" s="30">
        <v>3591</v>
      </c>
      <c r="C789" s="30">
        <v>1330</v>
      </c>
      <c r="D789" s="30">
        <v>1330</v>
      </c>
      <c r="E789" s="30" t="s">
        <v>151</v>
      </c>
      <c r="F789" s="30" t="s">
        <v>179</v>
      </c>
      <c r="G789" s="31">
        <v>12.94</v>
      </c>
      <c r="H789" s="30" t="s">
        <v>170</v>
      </c>
      <c r="I789" s="30" t="s">
        <v>171</v>
      </c>
      <c r="J789" s="30">
        <v>21</v>
      </c>
      <c r="K789" s="30">
        <v>10</v>
      </c>
      <c r="L789" s="30" t="s">
        <v>172</v>
      </c>
      <c r="M789" s="30" t="s">
        <v>198</v>
      </c>
      <c r="N789" s="30" t="s">
        <v>199</v>
      </c>
      <c r="O789" s="32">
        <v>1.2503169999999999</v>
      </c>
      <c r="P789" s="32">
        <v>0.84899999999999998</v>
      </c>
      <c r="Q789" s="32">
        <f t="shared" si="12"/>
        <v>2.4430443989800001</v>
      </c>
    </row>
    <row r="790" spans="1:17" x14ac:dyDescent="0.25">
      <c r="A790" s="30">
        <v>3646</v>
      </c>
      <c r="B790" s="30">
        <v>3593</v>
      </c>
      <c r="C790" s="30">
        <v>1330</v>
      </c>
      <c r="D790" s="30">
        <v>1330</v>
      </c>
      <c r="E790" s="30" t="s">
        <v>151</v>
      </c>
      <c r="F790" s="30" t="s">
        <v>179</v>
      </c>
      <c r="G790" s="31">
        <v>16.206199999999999</v>
      </c>
      <c r="H790" s="30" t="s">
        <v>170</v>
      </c>
      <c r="I790" s="30" t="s">
        <v>171</v>
      </c>
      <c r="J790" s="30">
        <v>21</v>
      </c>
      <c r="K790" s="30">
        <v>10</v>
      </c>
      <c r="L790" s="30" t="s">
        <v>172</v>
      </c>
      <c r="M790" s="30" t="s">
        <v>198</v>
      </c>
      <c r="N790" s="30" t="s">
        <v>199</v>
      </c>
      <c r="O790" s="32">
        <v>1.2503169999999999</v>
      </c>
      <c r="P790" s="32">
        <v>0.84899999999999998</v>
      </c>
      <c r="Q790" s="32">
        <f t="shared" si="12"/>
        <v>3.0596959921754001</v>
      </c>
    </row>
    <row r="791" spans="1:17" x14ac:dyDescent="0.25">
      <c r="A791" s="30">
        <v>3647</v>
      </c>
      <c r="B791" s="30">
        <v>3594</v>
      </c>
      <c r="C791" s="30">
        <v>1330</v>
      </c>
      <c r="D791" s="30">
        <v>1330</v>
      </c>
      <c r="E791" s="30" t="s">
        <v>151</v>
      </c>
      <c r="F791" s="30" t="s">
        <v>179</v>
      </c>
      <c r="G791" s="31">
        <v>11.6812</v>
      </c>
      <c r="H791" s="30" t="s">
        <v>170</v>
      </c>
      <c r="I791" s="30" t="s">
        <v>171</v>
      </c>
      <c r="J791" s="30">
        <v>21</v>
      </c>
      <c r="K791" s="30">
        <v>10</v>
      </c>
      <c r="L791" s="30" t="s">
        <v>172</v>
      </c>
      <c r="M791" s="30" t="s">
        <v>198</v>
      </c>
      <c r="N791" s="30" t="s">
        <v>199</v>
      </c>
      <c r="O791" s="32">
        <v>1.2503169999999999</v>
      </c>
      <c r="P791" s="32">
        <v>0.84899999999999998</v>
      </c>
      <c r="Q791" s="32">
        <f t="shared" si="12"/>
        <v>2.2053856440004003</v>
      </c>
    </row>
    <row r="792" spans="1:17" x14ac:dyDescent="0.25">
      <c r="A792" s="30">
        <v>3648</v>
      </c>
      <c r="B792" s="30">
        <v>3595</v>
      </c>
      <c r="C792" s="30">
        <v>1330</v>
      </c>
      <c r="D792" s="30">
        <v>1330</v>
      </c>
      <c r="E792" s="30" t="s">
        <v>151</v>
      </c>
      <c r="F792" s="30" t="s">
        <v>179</v>
      </c>
      <c r="G792" s="31">
        <v>8.3853600000000004</v>
      </c>
      <c r="H792" s="30" t="s">
        <v>170</v>
      </c>
      <c r="I792" s="30" t="s">
        <v>171</v>
      </c>
      <c r="J792" s="30">
        <v>21</v>
      </c>
      <c r="K792" s="30">
        <v>10</v>
      </c>
      <c r="L792" s="30" t="s">
        <v>172</v>
      </c>
      <c r="M792" s="30" t="s">
        <v>198</v>
      </c>
      <c r="N792" s="30" t="s">
        <v>199</v>
      </c>
      <c r="O792" s="32">
        <v>1.2503169999999999</v>
      </c>
      <c r="P792" s="32">
        <v>0.84899999999999998</v>
      </c>
      <c r="Q792" s="32">
        <f t="shared" si="12"/>
        <v>1.5831380820271201</v>
      </c>
    </row>
    <row r="793" spans="1:17" x14ac:dyDescent="0.25">
      <c r="A793" s="30">
        <v>3649</v>
      </c>
      <c r="B793" s="30">
        <v>3596</v>
      </c>
      <c r="C793" s="30">
        <v>1330</v>
      </c>
      <c r="D793" s="30">
        <v>1330</v>
      </c>
      <c r="E793" s="30" t="s">
        <v>151</v>
      </c>
      <c r="F793" s="30" t="s">
        <v>179</v>
      </c>
      <c r="G793" s="31">
        <v>2.2805</v>
      </c>
      <c r="H793" s="30" t="s">
        <v>170</v>
      </c>
      <c r="I793" s="30" t="s">
        <v>171</v>
      </c>
      <c r="J793" s="30">
        <v>21</v>
      </c>
      <c r="K793" s="30">
        <v>10</v>
      </c>
      <c r="L793" s="30" t="s">
        <v>172</v>
      </c>
      <c r="M793" s="30" t="s">
        <v>198</v>
      </c>
      <c r="N793" s="30" t="s">
        <v>199</v>
      </c>
      <c r="O793" s="32">
        <v>1.2503169999999999</v>
      </c>
      <c r="P793" s="32">
        <v>0.84899999999999998</v>
      </c>
      <c r="Q793" s="32">
        <f t="shared" si="12"/>
        <v>0.43055353569350002</v>
      </c>
    </row>
    <row r="794" spans="1:17" x14ac:dyDescent="0.25">
      <c r="A794" s="30">
        <v>3650</v>
      </c>
      <c r="B794" s="30">
        <v>3597</v>
      </c>
      <c r="C794" s="30">
        <v>1330</v>
      </c>
      <c r="D794" s="30">
        <v>1330</v>
      </c>
      <c r="E794" s="30" t="s">
        <v>151</v>
      </c>
      <c r="F794" s="30" t="s">
        <v>179</v>
      </c>
      <c r="G794" s="31">
        <v>6.5488499999999998</v>
      </c>
      <c r="H794" s="30" t="s">
        <v>170</v>
      </c>
      <c r="I794" s="30" t="s">
        <v>171</v>
      </c>
      <c r="J794" s="30">
        <v>21</v>
      </c>
      <c r="K794" s="30">
        <v>10</v>
      </c>
      <c r="L794" s="30" t="s">
        <v>172</v>
      </c>
      <c r="M794" s="30" t="s">
        <v>198</v>
      </c>
      <c r="N794" s="30" t="s">
        <v>199</v>
      </c>
      <c r="O794" s="32">
        <v>1.2503169999999999</v>
      </c>
      <c r="P794" s="32">
        <v>0.84899999999999998</v>
      </c>
      <c r="Q794" s="32">
        <f t="shared" si="12"/>
        <v>1.2364089113029499</v>
      </c>
    </row>
    <row r="795" spans="1:17" x14ac:dyDescent="0.25">
      <c r="A795" s="30">
        <v>3651</v>
      </c>
      <c r="B795" s="30">
        <v>3598</v>
      </c>
      <c r="C795" s="30">
        <v>1330</v>
      </c>
      <c r="D795" s="30">
        <v>1330</v>
      </c>
      <c r="E795" s="30" t="s">
        <v>151</v>
      </c>
      <c r="F795" s="30" t="s">
        <v>179</v>
      </c>
      <c r="G795" s="31">
        <v>2.6961599999999999</v>
      </c>
      <c r="H795" s="30" t="s">
        <v>170</v>
      </c>
      <c r="I795" s="30" t="s">
        <v>171</v>
      </c>
      <c r="J795" s="30">
        <v>21</v>
      </c>
      <c r="K795" s="30">
        <v>10</v>
      </c>
      <c r="L795" s="30" t="s">
        <v>172</v>
      </c>
      <c r="M795" s="30" t="s">
        <v>198</v>
      </c>
      <c r="N795" s="30" t="s">
        <v>199</v>
      </c>
      <c r="O795" s="32">
        <v>1.2503169999999999</v>
      </c>
      <c r="P795" s="32">
        <v>0.84899999999999998</v>
      </c>
      <c r="Q795" s="32">
        <f t="shared" si="12"/>
        <v>0.50902925709072</v>
      </c>
    </row>
    <row r="796" spans="1:17" x14ac:dyDescent="0.25">
      <c r="A796" s="30">
        <v>3652</v>
      </c>
      <c r="B796" s="30">
        <v>3599</v>
      </c>
      <c r="C796" s="30">
        <v>1330</v>
      </c>
      <c r="D796" s="30">
        <v>1330</v>
      </c>
      <c r="E796" s="30" t="s">
        <v>151</v>
      </c>
      <c r="F796" s="30" t="s">
        <v>179</v>
      </c>
      <c r="G796" s="31">
        <v>8.8595400000000009</v>
      </c>
      <c r="H796" s="30" t="s">
        <v>170</v>
      </c>
      <c r="I796" s="30" t="s">
        <v>171</v>
      </c>
      <c r="J796" s="30">
        <v>21</v>
      </c>
      <c r="K796" s="30">
        <v>10</v>
      </c>
      <c r="L796" s="30" t="s">
        <v>172</v>
      </c>
      <c r="M796" s="30" t="s">
        <v>198</v>
      </c>
      <c r="N796" s="30" t="s">
        <v>199</v>
      </c>
      <c r="O796" s="32">
        <v>1.2503169999999999</v>
      </c>
      <c r="P796" s="32">
        <v>0.84899999999999998</v>
      </c>
      <c r="Q796" s="32">
        <f t="shared" si="12"/>
        <v>1.6726622546011802</v>
      </c>
    </row>
    <row r="797" spans="1:17" x14ac:dyDescent="0.25">
      <c r="A797" s="30">
        <v>3653</v>
      </c>
      <c r="B797" s="30">
        <v>3600</v>
      </c>
      <c r="C797" s="30">
        <v>1330</v>
      </c>
      <c r="D797" s="30">
        <v>1330</v>
      </c>
      <c r="E797" s="30" t="s">
        <v>151</v>
      </c>
      <c r="F797" s="30" t="s">
        <v>179</v>
      </c>
      <c r="G797" s="31">
        <v>6.0022200000000003</v>
      </c>
      <c r="H797" s="30" t="s">
        <v>170</v>
      </c>
      <c r="I797" s="30" t="s">
        <v>171</v>
      </c>
      <c r="J797" s="30">
        <v>21</v>
      </c>
      <c r="K797" s="30">
        <v>10</v>
      </c>
      <c r="L797" s="30" t="s">
        <v>172</v>
      </c>
      <c r="M797" s="30" t="s">
        <v>198</v>
      </c>
      <c r="N797" s="30" t="s">
        <v>199</v>
      </c>
      <c r="O797" s="32">
        <v>1.2503169999999999</v>
      </c>
      <c r="P797" s="32">
        <v>0.84899999999999998</v>
      </c>
      <c r="Q797" s="32">
        <f t="shared" si="12"/>
        <v>1.1332063332647402</v>
      </c>
    </row>
    <row r="798" spans="1:17" x14ac:dyDescent="0.25">
      <c r="A798" s="30">
        <v>3654</v>
      </c>
      <c r="B798" s="30">
        <v>3601</v>
      </c>
      <c r="C798" s="30">
        <v>1330</v>
      </c>
      <c r="D798" s="30">
        <v>1330</v>
      </c>
      <c r="E798" s="30" t="s">
        <v>151</v>
      </c>
      <c r="F798" s="30" t="s">
        <v>179</v>
      </c>
      <c r="G798" s="31">
        <v>3.5052699999999999</v>
      </c>
      <c r="H798" s="30" t="s">
        <v>170</v>
      </c>
      <c r="I798" s="30" t="s">
        <v>171</v>
      </c>
      <c r="J798" s="30">
        <v>21</v>
      </c>
      <c r="K798" s="30">
        <v>10</v>
      </c>
      <c r="L798" s="30" t="s">
        <v>172</v>
      </c>
      <c r="M798" s="30" t="s">
        <v>198</v>
      </c>
      <c r="N798" s="30" t="s">
        <v>199</v>
      </c>
      <c r="O798" s="32">
        <v>1.2503169999999999</v>
      </c>
      <c r="P798" s="32">
        <v>0.84899999999999998</v>
      </c>
      <c r="Q798" s="32">
        <f t="shared" si="12"/>
        <v>0.66178749925908997</v>
      </c>
    </row>
    <row r="799" spans="1:17" x14ac:dyDescent="0.25">
      <c r="A799" s="30">
        <v>3655</v>
      </c>
      <c r="B799" s="30">
        <v>3602</v>
      </c>
      <c r="C799" s="30">
        <v>1330</v>
      </c>
      <c r="D799" s="30">
        <v>1330</v>
      </c>
      <c r="E799" s="30" t="s">
        <v>151</v>
      </c>
      <c r="F799" s="30" t="s">
        <v>179</v>
      </c>
      <c r="G799" s="31">
        <v>51.044400000000003</v>
      </c>
      <c r="H799" s="30" t="s">
        <v>170</v>
      </c>
      <c r="I799" s="30" t="s">
        <v>171</v>
      </c>
      <c r="J799" s="30">
        <v>21</v>
      </c>
      <c r="K799" s="30">
        <v>10</v>
      </c>
      <c r="L799" s="30" t="s">
        <v>172</v>
      </c>
      <c r="M799" s="30" t="s">
        <v>198</v>
      </c>
      <c r="N799" s="30" t="s">
        <v>199</v>
      </c>
      <c r="O799" s="32">
        <v>1.2503169999999999</v>
      </c>
      <c r="P799" s="32">
        <v>0.84899999999999998</v>
      </c>
      <c r="Q799" s="32">
        <f t="shared" si="12"/>
        <v>9.6370738422948019</v>
      </c>
    </row>
    <row r="800" spans="1:17" x14ac:dyDescent="0.25">
      <c r="A800" s="30">
        <v>3656</v>
      </c>
      <c r="B800" s="30">
        <v>3603</v>
      </c>
      <c r="C800" s="30">
        <v>1330</v>
      </c>
      <c r="D800" s="30">
        <v>1330</v>
      </c>
      <c r="E800" s="30" t="s">
        <v>151</v>
      </c>
      <c r="F800" s="30" t="s">
        <v>179</v>
      </c>
      <c r="G800" s="31">
        <v>21.003</v>
      </c>
      <c r="H800" s="30" t="s">
        <v>170</v>
      </c>
      <c r="I800" s="30" t="s">
        <v>171</v>
      </c>
      <c r="J800" s="30">
        <v>21</v>
      </c>
      <c r="K800" s="30">
        <v>10</v>
      </c>
      <c r="L800" s="30" t="s">
        <v>172</v>
      </c>
      <c r="M800" s="30" t="s">
        <v>198</v>
      </c>
      <c r="N800" s="30" t="s">
        <v>199</v>
      </c>
      <c r="O800" s="32">
        <v>1.2503169999999999</v>
      </c>
      <c r="P800" s="32">
        <v>0.84899999999999998</v>
      </c>
      <c r="Q800" s="32">
        <f t="shared" si="12"/>
        <v>3.9653216006010004</v>
      </c>
    </row>
    <row r="801" spans="1:17" x14ac:dyDescent="0.25">
      <c r="A801" s="30">
        <v>3657</v>
      </c>
      <c r="B801" s="30">
        <v>3604</v>
      </c>
      <c r="C801" s="30">
        <v>1330</v>
      </c>
      <c r="D801" s="30">
        <v>1330</v>
      </c>
      <c r="E801" s="30" t="s">
        <v>151</v>
      </c>
      <c r="F801" s="30" t="s">
        <v>179</v>
      </c>
      <c r="G801" s="31">
        <v>17.299399999999999</v>
      </c>
      <c r="H801" s="30" t="s">
        <v>170</v>
      </c>
      <c r="I801" s="30" t="s">
        <v>171</v>
      </c>
      <c r="J801" s="30">
        <v>21</v>
      </c>
      <c r="K801" s="30">
        <v>10</v>
      </c>
      <c r="L801" s="30" t="s">
        <v>172</v>
      </c>
      <c r="M801" s="30" t="s">
        <v>198</v>
      </c>
      <c r="N801" s="30" t="s">
        <v>199</v>
      </c>
      <c r="O801" s="32">
        <v>1.2503169999999999</v>
      </c>
      <c r="P801" s="32">
        <v>0.84899999999999998</v>
      </c>
      <c r="Q801" s="32">
        <f t="shared" si="12"/>
        <v>3.2660898203797997</v>
      </c>
    </row>
    <row r="802" spans="1:17" x14ac:dyDescent="0.25">
      <c r="A802" s="30">
        <v>3658</v>
      </c>
      <c r="B802" s="30">
        <v>3605</v>
      </c>
      <c r="C802" s="30">
        <v>1330</v>
      </c>
      <c r="D802" s="30">
        <v>1330</v>
      </c>
      <c r="E802" s="30" t="s">
        <v>151</v>
      </c>
      <c r="F802" s="30" t="s">
        <v>179</v>
      </c>
      <c r="G802" s="31">
        <v>10.300700000000001</v>
      </c>
      <c r="H802" s="30" t="s">
        <v>170</v>
      </c>
      <c r="I802" s="30" t="s">
        <v>171</v>
      </c>
      <c r="J802" s="30">
        <v>21</v>
      </c>
      <c r="K802" s="30">
        <v>10</v>
      </c>
      <c r="L802" s="30" t="s">
        <v>172</v>
      </c>
      <c r="M802" s="30" t="s">
        <v>198</v>
      </c>
      <c r="N802" s="30" t="s">
        <v>199</v>
      </c>
      <c r="O802" s="32">
        <v>1.2503169999999999</v>
      </c>
      <c r="P802" s="32">
        <v>0.84899999999999998</v>
      </c>
      <c r="Q802" s="32">
        <f t="shared" si="12"/>
        <v>1.9447501886069003</v>
      </c>
    </row>
    <row r="803" spans="1:17" x14ac:dyDescent="0.25">
      <c r="A803" s="30">
        <v>3659</v>
      </c>
      <c r="B803" s="30">
        <v>3606</v>
      </c>
      <c r="C803" s="30">
        <v>1330</v>
      </c>
      <c r="D803" s="30">
        <v>1330</v>
      </c>
      <c r="E803" s="30" t="s">
        <v>151</v>
      </c>
      <c r="F803" s="30" t="s">
        <v>179</v>
      </c>
      <c r="G803" s="31">
        <v>10.888999999999999</v>
      </c>
      <c r="H803" s="30" t="s">
        <v>170</v>
      </c>
      <c r="I803" s="30" t="s">
        <v>171</v>
      </c>
      <c r="J803" s="30">
        <v>21</v>
      </c>
      <c r="K803" s="30">
        <v>10</v>
      </c>
      <c r="L803" s="30" t="s">
        <v>172</v>
      </c>
      <c r="M803" s="30" t="s">
        <v>198</v>
      </c>
      <c r="N803" s="30" t="s">
        <v>199</v>
      </c>
      <c r="O803" s="32">
        <v>1.2503169999999999</v>
      </c>
      <c r="P803" s="32">
        <v>0.84899999999999998</v>
      </c>
      <c r="Q803" s="32">
        <f t="shared" si="12"/>
        <v>2.0558199737630001</v>
      </c>
    </row>
    <row r="804" spans="1:17" x14ac:dyDescent="0.25">
      <c r="A804" s="30">
        <v>3660</v>
      </c>
      <c r="B804" s="30">
        <v>3607</v>
      </c>
      <c r="C804" s="30">
        <v>1330</v>
      </c>
      <c r="D804" s="30">
        <v>1330</v>
      </c>
      <c r="E804" s="30" t="s">
        <v>151</v>
      </c>
      <c r="F804" s="30" t="s">
        <v>179</v>
      </c>
      <c r="G804" s="31">
        <v>9.0683199999999999</v>
      </c>
      <c r="H804" s="30" t="s">
        <v>170</v>
      </c>
      <c r="I804" s="30" t="s">
        <v>171</v>
      </c>
      <c r="J804" s="30">
        <v>21</v>
      </c>
      <c r="K804" s="30">
        <v>10</v>
      </c>
      <c r="L804" s="30" t="s">
        <v>172</v>
      </c>
      <c r="M804" s="30" t="s">
        <v>198</v>
      </c>
      <c r="N804" s="30" t="s">
        <v>199</v>
      </c>
      <c r="O804" s="32">
        <v>1.2503169999999999</v>
      </c>
      <c r="P804" s="32">
        <v>0.84899999999999998</v>
      </c>
      <c r="Q804" s="32">
        <f t="shared" si="12"/>
        <v>1.7120794732734401</v>
      </c>
    </row>
    <row r="805" spans="1:17" x14ac:dyDescent="0.25">
      <c r="A805" s="30">
        <v>3680</v>
      </c>
      <c r="B805" s="30">
        <v>3627</v>
      </c>
      <c r="C805" s="30">
        <v>1330</v>
      </c>
      <c r="D805" s="30">
        <v>1330</v>
      </c>
      <c r="E805" s="30" t="s">
        <v>151</v>
      </c>
      <c r="F805" s="30" t="s">
        <v>175</v>
      </c>
      <c r="G805" s="31">
        <v>1.2133100000000001</v>
      </c>
      <c r="H805" s="30" t="s">
        <v>170</v>
      </c>
      <c r="I805" s="30" t="s">
        <v>171</v>
      </c>
      <c r="J805" s="30">
        <v>21</v>
      </c>
      <c r="K805" s="30">
        <v>10</v>
      </c>
      <c r="L805" s="30" t="s">
        <v>172</v>
      </c>
      <c r="M805" s="30" t="s">
        <v>198</v>
      </c>
      <c r="N805" s="30" t="s">
        <v>199</v>
      </c>
      <c r="O805" s="32">
        <v>1.2503169999999999</v>
      </c>
      <c r="P805" s="32">
        <v>0.84899999999999998</v>
      </c>
      <c r="Q805" s="32">
        <f t="shared" si="12"/>
        <v>0.22907034000977003</v>
      </c>
    </row>
    <row r="806" spans="1:17" x14ac:dyDescent="0.25">
      <c r="A806" s="30">
        <v>3681</v>
      </c>
      <c r="B806" s="30">
        <v>3628</v>
      </c>
      <c r="C806" s="30">
        <v>1330</v>
      </c>
      <c r="D806" s="30">
        <v>1330</v>
      </c>
      <c r="E806" s="30" t="s">
        <v>151</v>
      </c>
      <c r="F806" s="30" t="s">
        <v>175</v>
      </c>
      <c r="G806" s="31">
        <v>1.77142</v>
      </c>
      <c r="H806" s="30" t="s">
        <v>170</v>
      </c>
      <c r="I806" s="30" t="s">
        <v>171</v>
      </c>
      <c r="J806" s="30">
        <v>21</v>
      </c>
      <c r="K806" s="30">
        <v>10</v>
      </c>
      <c r="L806" s="30" t="s">
        <v>172</v>
      </c>
      <c r="M806" s="30" t="s">
        <v>198</v>
      </c>
      <c r="N806" s="30" t="s">
        <v>199</v>
      </c>
      <c r="O806" s="32">
        <v>1.2503169999999999</v>
      </c>
      <c r="P806" s="32">
        <v>0.84899999999999998</v>
      </c>
      <c r="Q806" s="32">
        <f t="shared" si="12"/>
        <v>0.33444031756114001</v>
      </c>
    </row>
    <row r="807" spans="1:17" x14ac:dyDescent="0.25">
      <c r="A807" s="30">
        <v>3682</v>
      </c>
      <c r="B807" s="30">
        <v>3629</v>
      </c>
      <c r="C807" s="30">
        <v>1330</v>
      </c>
      <c r="D807" s="30">
        <v>1330</v>
      </c>
      <c r="E807" s="30" t="s">
        <v>151</v>
      </c>
      <c r="F807" s="30" t="s">
        <v>175</v>
      </c>
      <c r="G807" s="31">
        <v>2.1766999999999999</v>
      </c>
      <c r="H807" s="30" t="s">
        <v>170</v>
      </c>
      <c r="I807" s="30" t="s">
        <v>171</v>
      </c>
      <c r="J807" s="30">
        <v>21</v>
      </c>
      <c r="K807" s="30">
        <v>10</v>
      </c>
      <c r="L807" s="30" t="s">
        <v>172</v>
      </c>
      <c r="M807" s="30" t="s">
        <v>198</v>
      </c>
      <c r="N807" s="30" t="s">
        <v>199</v>
      </c>
      <c r="O807" s="32">
        <v>1.2503169999999999</v>
      </c>
      <c r="P807" s="32">
        <v>0.84899999999999998</v>
      </c>
      <c r="Q807" s="32">
        <f t="shared" si="12"/>
        <v>0.41095631709889996</v>
      </c>
    </row>
    <row r="808" spans="1:17" x14ac:dyDescent="0.25">
      <c r="A808" s="30">
        <v>3683</v>
      </c>
      <c r="B808" s="30">
        <v>3630</v>
      </c>
      <c r="C808" s="30">
        <v>1330</v>
      </c>
      <c r="D808" s="30">
        <v>1330</v>
      </c>
      <c r="E808" s="30" t="s">
        <v>151</v>
      </c>
      <c r="F808" s="30" t="s">
        <v>175</v>
      </c>
      <c r="G808" s="31">
        <v>6.1157500000000002</v>
      </c>
      <c r="H808" s="30" t="s">
        <v>170</v>
      </c>
      <c r="I808" s="30" t="s">
        <v>171</v>
      </c>
      <c r="J808" s="30">
        <v>21</v>
      </c>
      <c r="K808" s="30">
        <v>10</v>
      </c>
      <c r="L808" s="30" t="s">
        <v>172</v>
      </c>
      <c r="M808" s="30" t="s">
        <v>198</v>
      </c>
      <c r="N808" s="30" t="s">
        <v>199</v>
      </c>
      <c r="O808" s="32">
        <v>1.2503169999999999</v>
      </c>
      <c r="P808" s="32">
        <v>0.84899999999999998</v>
      </c>
      <c r="Q808" s="32">
        <f t="shared" si="12"/>
        <v>1.1546405551052501</v>
      </c>
    </row>
    <row r="809" spans="1:17" x14ac:dyDescent="0.25">
      <c r="A809" s="30">
        <v>3684</v>
      </c>
      <c r="B809" s="30">
        <v>3631</v>
      </c>
      <c r="C809" s="30">
        <v>1330</v>
      </c>
      <c r="D809" s="30">
        <v>1330</v>
      </c>
      <c r="E809" s="30" t="s">
        <v>151</v>
      </c>
      <c r="F809" s="30" t="s">
        <v>175</v>
      </c>
      <c r="G809" s="31">
        <v>5.7733499999999998</v>
      </c>
      <c r="H809" s="30" t="s">
        <v>170</v>
      </c>
      <c r="I809" s="30" t="s">
        <v>171</v>
      </c>
      <c r="J809" s="30">
        <v>21</v>
      </c>
      <c r="K809" s="30">
        <v>10</v>
      </c>
      <c r="L809" s="30" t="s">
        <v>172</v>
      </c>
      <c r="M809" s="30" t="s">
        <v>198</v>
      </c>
      <c r="N809" s="30" t="s">
        <v>199</v>
      </c>
      <c r="O809" s="32">
        <v>1.2503169999999999</v>
      </c>
      <c r="P809" s="32">
        <v>0.84899999999999998</v>
      </c>
      <c r="Q809" s="32">
        <f t="shared" si="12"/>
        <v>1.0899961654444501</v>
      </c>
    </row>
    <row r="810" spans="1:17" x14ac:dyDescent="0.25">
      <c r="A810" s="30">
        <v>3685</v>
      </c>
      <c r="B810" s="30">
        <v>3632</v>
      </c>
      <c r="C810" s="30">
        <v>1330</v>
      </c>
      <c r="D810" s="30">
        <v>1330</v>
      </c>
      <c r="E810" s="30" t="s">
        <v>151</v>
      </c>
      <c r="F810" s="30" t="s">
        <v>175</v>
      </c>
      <c r="G810" s="31">
        <v>5.3830099999999996</v>
      </c>
      <c r="H810" s="30" t="s">
        <v>170</v>
      </c>
      <c r="I810" s="30" t="s">
        <v>171</v>
      </c>
      <c r="J810" s="30">
        <v>21</v>
      </c>
      <c r="K810" s="30">
        <v>10</v>
      </c>
      <c r="L810" s="30" t="s">
        <v>172</v>
      </c>
      <c r="M810" s="30" t="s">
        <v>198</v>
      </c>
      <c r="N810" s="30" t="s">
        <v>199</v>
      </c>
      <c r="O810" s="32">
        <v>1.2503169999999999</v>
      </c>
      <c r="P810" s="32">
        <v>0.84899999999999998</v>
      </c>
      <c r="Q810" s="32">
        <f t="shared" si="12"/>
        <v>1.0163008060396701</v>
      </c>
    </row>
    <row r="811" spans="1:17" x14ac:dyDescent="0.25">
      <c r="A811" s="30">
        <v>3686</v>
      </c>
      <c r="B811" s="30">
        <v>3633</v>
      </c>
      <c r="C811" s="30">
        <v>1330</v>
      </c>
      <c r="D811" s="30">
        <v>1330</v>
      </c>
      <c r="E811" s="30" t="s">
        <v>151</v>
      </c>
      <c r="F811" s="30" t="s">
        <v>180</v>
      </c>
      <c r="G811" s="31">
        <v>8.5602599999999995</v>
      </c>
      <c r="H811" s="30" t="s">
        <v>170</v>
      </c>
      <c r="I811" s="30" t="s">
        <v>171</v>
      </c>
      <c r="J811" s="30">
        <v>21</v>
      </c>
      <c r="K811" s="30">
        <v>10</v>
      </c>
      <c r="L811" s="30" t="s">
        <v>172</v>
      </c>
      <c r="M811" s="30" t="s">
        <v>198</v>
      </c>
      <c r="N811" s="30" t="s">
        <v>199</v>
      </c>
      <c r="O811" s="32">
        <v>1.2503169999999999</v>
      </c>
      <c r="P811" s="32">
        <v>0.84899999999999998</v>
      </c>
      <c r="Q811" s="32">
        <f t="shared" si="12"/>
        <v>1.6161588289654198</v>
      </c>
    </row>
    <row r="812" spans="1:17" x14ac:dyDescent="0.25">
      <c r="A812" s="30">
        <v>3687</v>
      </c>
      <c r="B812" s="30">
        <v>3634</v>
      </c>
      <c r="C812" s="30">
        <v>1330</v>
      </c>
      <c r="D812" s="30">
        <v>1330</v>
      </c>
      <c r="E812" s="30" t="s">
        <v>151</v>
      </c>
      <c r="F812" s="30" t="s">
        <v>180</v>
      </c>
      <c r="G812" s="31">
        <v>3.01254</v>
      </c>
      <c r="H812" s="30" t="s">
        <v>170</v>
      </c>
      <c r="I812" s="30" t="s">
        <v>171</v>
      </c>
      <c r="J812" s="30">
        <v>21</v>
      </c>
      <c r="K812" s="30">
        <v>10</v>
      </c>
      <c r="L812" s="30" t="s">
        <v>172</v>
      </c>
      <c r="M812" s="30" t="s">
        <v>198</v>
      </c>
      <c r="N812" s="30" t="s">
        <v>199</v>
      </c>
      <c r="O812" s="32">
        <v>1.2503169999999999</v>
      </c>
      <c r="P812" s="32">
        <v>0.84899999999999998</v>
      </c>
      <c r="Q812" s="32">
        <f t="shared" si="12"/>
        <v>0.56876112625218012</v>
      </c>
    </row>
    <row r="813" spans="1:17" x14ac:dyDescent="0.25">
      <c r="A813" s="30">
        <v>3688</v>
      </c>
      <c r="B813" s="30">
        <v>3635</v>
      </c>
      <c r="C813" s="30">
        <v>1330</v>
      </c>
      <c r="D813" s="30">
        <v>1330</v>
      </c>
      <c r="E813" s="30" t="s">
        <v>151</v>
      </c>
      <c r="F813" s="30" t="s">
        <v>180</v>
      </c>
      <c r="G813" s="31">
        <v>1.7406600000000001</v>
      </c>
      <c r="H813" s="30" t="s">
        <v>170</v>
      </c>
      <c r="I813" s="30" t="s">
        <v>171</v>
      </c>
      <c r="J813" s="30">
        <v>21</v>
      </c>
      <c r="K813" s="30">
        <v>10</v>
      </c>
      <c r="L813" s="30" t="s">
        <v>172</v>
      </c>
      <c r="M813" s="30" t="s">
        <v>198</v>
      </c>
      <c r="N813" s="30" t="s">
        <v>199</v>
      </c>
      <c r="O813" s="32">
        <v>1.2503169999999999</v>
      </c>
      <c r="P813" s="32">
        <v>0.84899999999999998</v>
      </c>
      <c r="Q813" s="32">
        <f t="shared" si="12"/>
        <v>0.32863289517222005</v>
      </c>
    </row>
    <row r="814" spans="1:17" x14ac:dyDescent="0.25">
      <c r="A814" s="30">
        <v>3695</v>
      </c>
      <c r="B814" s="30">
        <v>3652</v>
      </c>
      <c r="C814" s="30">
        <v>1330</v>
      </c>
      <c r="D814" s="30">
        <v>1330</v>
      </c>
      <c r="E814" s="30" t="s">
        <v>151</v>
      </c>
      <c r="F814" s="30" t="s">
        <v>182</v>
      </c>
      <c r="G814" s="31">
        <v>4.8438299999999996</v>
      </c>
      <c r="H814" s="30" t="s">
        <v>170</v>
      </c>
      <c r="I814" s="30" t="s">
        <v>171</v>
      </c>
      <c r="J814" s="30">
        <v>21</v>
      </c>
      <c r="K814" s="30">
        <v>10</v>
      </c>
      <c r="L814" s="30" t="s">
        <v>172</v>
      </c>
      <c r="M814" s="30" t="s">
        <v>198</v>
      </c>
      <c r="N814" s="30" t="s">
        <v>199</v>
      </c>
      <c r="O814" s="32">
        <v>1.2503169999999999</v>
      </c>
      <c r="P814" s="32">
        <v>0.84899999999999998</v>
      </c>
      <c r="Q814" s="32">
        <f t="shared" si="12"/>
        <v>0.9145047721106101</v>
      </c>
    </row>
    <row r="815" spans="1:17" x14ac:dyDescent="0.25">
      <c r="A815" s="30">
        <v>3696</v>
      </c>
      <c r="B815" s="30">
        <v>3653</v>
      </c>
      <c r="C815" s="30">
        <v>1330</v>
      </c>
      <c r="D815" s="30">
        <v>1330</v>
      </c>
      <c r="E815" s="30" t="s">
        <v>151</v>
      </c>
      <c r="F815" s="30" t="s">
        <v>182</v>
      </c>
      <c r="G815" s="31">
        <v>7.8845599999999996</v>
      </c>
      <c r="H815" s="30" t="s">
        <v>170</v>
      </c>
      <c r="I815" s="30" t="s">
        <v>171</v>
      </c>
      <c r="J815" s="30">
        <v>21</v>
      </c>
      <c r="K815" s="30">
        <v>10</v>
      </c>
      <c r="L815" s="30" t="s">
        <v>172</v>
      </c>
      <c r="M815" s="30" t="s">
        <v>198</v>
      </c>
      <c r="N815" s="30" t="s">
        <v>199</v>
      </c>
      <c r="O815" s="32">
        <v>1.2503169999999999</v>
      </c>
      <c r="P815" s="32">
        <v>0.84899999999999998</v>
      </c>
      <c r="Q815" s="32">
        <f t="shared" si="12"/>
        <v>1.4885881102335201</v>
      </c>
    </row>
    <row r="816" spans="1:17" x14ac:dyDescent="0.25">
      <c r="A816" s="30">
        <v>3697</v>
      </c>
      <c r="B816" s="30">
        <v>3654</v>
      </c>
      <c r="C816" s="30">
        <v>1330</v>
      </c>
      <c r="D816" s="30">
        <v>1330</v>
      </c>
      <c r="E816" s="30" t="s">
        <v>151</v>
      </c>
      <c r="F816" s="30" t="s">
        <v>182</v>
      </c>
      <c r="G816" s="31">
        <v>63.541400000000003</v>
      </c>
      <c r="H816" s="30" t="s">
        <v>170</v>
      </c>
      <c r="I816" s="30" t="s">
        <v>171</v>
      </c>
      <c r="J816" s="30">
        <v>21</v>
      </c>
      <c r="K816" s="30">
        <v>10</v>
      </c>
      <c r="L816" s="30" t="s">
        <v>172</v>
      </c>
      <c r="M816" s="30" t="s">
        <v>198</v>
      </c>
      <c r="N816" s="30" t="s">
        <v>199</v>
      </c>
      <c r="O816" s="32">
        <v>1.2503169999999999</v>
      </c>
      <c r="P816" s="32">
        <v>0.84899999999999998</v>
      </c>
      <c r="Q816" s="32">
        <f t="shared" si="12"/>
        <v>11.996480786193802</v>
      </c>
    </row>
    <row r="817" spans="1:17" x14ac:dyDescent="0.25">
      <c r="A817" s="30">
        <v>3698</v>
      </c>
      <c r="B817" s="30">
        <v>3655</v>
      </c>
      <c r="C817" s="30">
        <v>1330</v>
      </c>
      <c r="D817" s="30">
        <v>1330</v>
      </c>
      <c r="E817" s="30" t="s">
        <v>151</v>
      </c>
      <c r="F817" s="30" t="s">
        <v>182</v>
      </c>
      <c r="G817" s="31">
        <v>3.7751999999999999</v>
      </c>
      <c r="H817" s="30" t="s">
        <v>170</v>
      </c>
      <c r="I817" s="30" t="s">
        <v>171</v>
      </c>
      <c r="J817" s="30">
        <v>21</v>
      </c>
      <c r="K817" s="30">
        <v>10</v>
      </c>
      <c r="L817" s="30" t="s">
        <v>172</v>
      </c>
      <c r="M817" s="30" t="s">
        <v>198</v>
      </c>
      <c r="N817" s="30" t="s">
        <v>199</v>
      </c>
      <c r="O817" s="32">
        <v>1.2503169999999999</v>
      </c>
      <c r="P817" s="32">
        <v>0.84899999999999998</v>
      </c>
      <c r="Q817" s="32">
        <f t="shared" si="12"/>
        <v>0.71274970749840005</v>
      </c>
    </row>
    <row r="818" spans="1:17" x14ac:dyDescent="0.25">
      <c r="A818" s="30">
        <v>3699</v>
      </c>
      <c r="B818" s="30">
        <v>3656</v>
      </c>
      <c r="C818" s="30">
        <v>1330</v>
      </c>
      <c r="D818" s="30">
        <v>1330</v>
      </c>
      <c r="E818" s="30" t="s">
        <v>151</v>
      </c>
      <c r="F818" s="30" t="s">
        <v>182</v>
      </c>
      <c r="G818" s="31">
        <v>5.3475599999999996</v>
      </c>
      <c r="H818" s="30" t="s">
        <v>170</v>
      </c>
      <c r="I818" s="30" t="s">
        <v>171</v>
      </c>
      <c r="J818" s="30">
        <v>21</v>
      </c>
      <c r="K818" s="30">
        <v>10</v>
      </c>
      <c r="L818" s="30" t="s">
        <v>172</v>
      </c>
      <c r="M818" s="30" t="s">
        <v>198</v>
      </c>
      <c r="N818" s="30" t="s">
        <v>199</v>
      </c>
      <c r="O818" s="32">
        <v>1.2503169999999999</v>
      </c>
      <c r="P818" s="32">
        <v>0.84899999999999998</v>
      </c>
      <c r="Q818" s="32">
        <f t="shared" si="12"/>
        <v>1.00960792165452</v>
      </c>
    </row>
    <row r="819" spans="1:17" x14ac:dyDescent="0.25">
      <c r="A819" s="30">
        <v>3764</v>
      </c>
      <c r="B819" s="30">
        <v>3721</v>
      </c>
      <c r="C819" s="30">
        <v>1330</v>
      </c>
      <c r="D819" s="30">
        <v>1330</v>
      </c>
      <c r="E819" s="30" t="s">
        <v>151</v>
      </c>
      <c r="F819" s="30" t="s">
        <v>183</v>
      </c>
      <c r="G819" s="31">
        <v>37.578699999999998</v>
      </c>
      <c r="H819" s="30" t="s">
        <v>170</v>
      </c>
      <c r="I819" s="30" t="s">
        <v>171</v>
      </c>
      <c r="J819" s="30">
        <v>21</v>
      </c>
      <c r="K819" s="30">
        <v>10</v>
      </c>
      <c r="L819" s="30" t="s">
        <v>172</v>
      </c>
      <c r="M819" s="30" t="s">
        <v>198</v>
      </c>
      <c r="N819" s="30" t="s">
        <v>199</v>
      </c>
      <c r="O819" s="32">
        <v>1.2503169999999999</v>
      </c>
      <c r="P819" s="32">
        <v>0.84899999999999998</v>
      </c>
      <c r="Q819" s="32">
        <f t="shared" si="12"/>
        <v>7.0947784046329003</v>
      </c>
    </row>
    <row r="820" spans="1:17" x14ac:dyDescent="0.25">
      <c r="A820" s="30">
        <v>3765</v>
      </c>
      <c r="B820" s="30">
        <v>3722</v>
      </c>
      <c r="C820" s="30">
        <v>1330</v>
      </c>
      <c r="D820" s="30">
        <v>1330</v>
      </c>
      <c r="E820" s="30" t="s">
        <v>151</v>
      </c>
      <c r="F820" s="30" t="s">
        <v>183</v>
      </c>
      <c r="G820" s="31">
        <v>19.7895</v>
      </c>
      <c r="H820" s="30" t="s">
        <v>170</v>
      </c>
      <c r="I820" s="30" t="s">
        <v>171</v>
      </c>
      <c r="J820" s="30">
        <v>21</v>
      </c>
      <c r="K820" s="30">
        <v>10</v>
      </c>
      <c r="L820" s="30" t="s">
        <v>172</v>
      </c>
      <c r="M820" s="30" t="s">
        <v>198</v>
      </c>
      <c r="N820" s="30" t="s">
        <v>199</v>
      </c>
      <c r="O820" s="32">
        <v>1.2503169999999999</v>
      </c>
      <c r="P820" s="32">
        <v>0.84899999999999998</v>
      </c>
      <c r="Q820" s="32">
        <f t="shared" si="12"/>
        <v>3.7362153889965</v>
      </c>
    </row>
    <row r="821" spans="1:17" x14ac:dyDescent="0.25">
      <c r="A821" s="30">
        <v>3766</v>
      </c>
      <c r="B821" s="30">
        <v>3723</v>
      </c>
      <c r="C821" s="30">
        <v>1330</v>
      </c>
      <c r="D821" s="30">
        <v>1330</v>
      </c>
      <c r="E821" s="30" t="s">
        <v>151</v>
      </c>
      <c r="F821" s="30" t="s">
        <v>183</v>
      </c>
      <c r="G821" s="31">
        <v>11.715</v>
      </c>
      <c r="H821" s="30" t="s">
        <v>170</v>
      </c>
      <c r="I821" s="30" t="s">
        <v>171</v>
      </c>
      <c r="J821" s="30">
        <v>21</v>
      </c>
      <c r="K821" s="30">
        <v>10</v>
      </c>
      <c r="L821" s="30" t="s">
        <v>172</v>
      </c>
      <c r="M821" s="30" t="s">
        <v>198</v>
      </c>
      <c r="N821" s="30" t="s">
        <v>199</v>
      </c>
      <c r="O821" s="32">
        <v>1.2503169999999999</v>
      </c>
      <c r="P821" s="32">
        <v>0.84899999999999998</v>
      </c>
      <c r="Q821" s="32">
        <f t="shared" si="12"/>
        <v>2.2117670119050001</v>
      </c>
    </row>
    <row r="822" spans="1:17" x14ac:dyDescent="0.25">
      <c r="A822" s="30">
        <v>3767</v>
      </c>
      <c r="B822" s="30">
        <v>3724</v>
      </c>
      <c r="C822" s="30">
        <v>1330</v>
      </c>
      <c r="D822" s="30">
        <v>1330</v>
      </c>
      <c r="E822" s="30" t="s">
        <v>151</v>
      </c>
      <c r="F822" s="30" t="s">
        <v>183</v>
      </c>
      <c r="G822" s="31">
        <v>4.8104899999999997</v>
      </c>
      <c r="H822" s="30" t="s">
        <v>170</v>
      </c>
      <c r="I822" s="30" t="s">
        <v>171</v>
      </c>
      <c r="J822" s="30">
        <v>21</v>
      </c>
      <c r="K822" s="30">
        <v>10</v>
      </c>
      <c r="L822" s="30" t="s">
        <v>172</v>
      </c>
      <c r="M822" s="30" t="s">
        <v>198</v>
      </c>
      <c r="N822" s="30" t="s">
        <v>199</v>
      </c>
      <c r="O822" s="32">
        <v>1.2503169999999999</v>
      </c>
      <c r="P822" s="32">
        <v>0.84899999999999998</v>
      </c>
      <c r="Q822" s="32">
        <f t="shared" si="12"/>
        <v>0.90821025122483001</v>
      </c>
    </row>
    <row r="823" spans="1:17" x14ac:dyDescent="0.25">
      <c r="A823" s="30">
        <v>3768</v>
      </c>
      <c r="B823" s="30">
        <v>3725</v>
      </c>
      <c r="C823" s="30">
        <v>1330</v>
      </c>
      <c r="D823" s="30">
        <v>1330</v>
      </c>
      <c r="E823" s="30" t="s">
        <v>151</v>
      </c>
      <c r="F823" s="30" t="s">
        <v>183</v>
      </c>
      <c r="G823" s="31">
        <v>7.5717400000000001</v>
      </c>
      <c r="H823" s="30" t="s">
        <v>170</v>
      </c>
      <c r="I823" s="30" t="s">
        <v>171</v>
      </c>
      <c r="J823" s="30">
        <v>21</v>
      </c>
      <c r="K823" s="30">
        <v>10</v>
      </c>
      <c r="L823" s="30" t="s">
        <v>172</v>
      </c>
      <c r="M823" s="30" t="s">
        <v>198</v>
      </c>
      <c r="N823" s="30" t="s">
        <v>199</v>
      </c>
      <c r="O823" s="32">
        <v>1.2503169999999999</v>
      </c>
      <c r="P823" s="32">
        <v>0.84899999999999998</v>
      </c>
      <c r="Q823" s="32">
        <f t="shared" si="12"/>
        <v>1.4295283614785803</v>
      </c>
    </row>
    <row r="824" spans="1:17" x14ac:dyDescent="0.25">
      <c r="A824" s="30">
        <v>3769</v>
      </c>
      <c r="B824" s="30">
        <v>3726</v>
      </c>
      <c r="C824" s="30">
        <v>1330</v>
      </c>
      <c r="D824" s="30">
        <v>1330</v>
      </c>
      <c r="E824" s="30" t="s">
        <v>151</v>
      </c>
      <c r="F824" s="30" t="s">
        <v>183</v>
      </c>
      <c r="G824" s="31">
        <v>8.1859500000000001</v>
      </c>
      <c r="H824" s="30" t="s">
        <v>170</v>
      </c>
      <c r="I824" s="30" t="s">
        <v>171</v>
      </c>
      <c r="J824" s="30">
        <v>21</v>
      </c>
      <c r="K824" s="30">
        <v>10</v>
      </c>
      <c r="L824" s="30" t="s">
        <v>172</v>
      </c>
      <c r="M824" s="30" t="s">
        <v>198</v>
      </c>
      <c r="N824" s="30" t="s">
        <v>199</v>
      </c>
      <c r="O824" s="32">
        <v>1.2503169999999999</v>
      </c>
      <c r="P824" s="32">
        <v>0.84899999999999998</v>
      </c>
      <c r="Q824" s="32">
        <f t="shared" si="12"/>
        <v>1.5454898993686501</v>
      </c>
    </row>
    <row r="825" spans="1:17" x14ac:dyDescent="0.25">
      <c r="A825" s="30">
        <v>3770</v>
      </c>
      <c r="B825" s="30">
        <v>3727</v>
      </c>
      <c r="C825" s="30">
        <v>1330</v>
      </c>
      <c r="D825" s="30">
        <v>1330</v>
      </c>
      <c r="E825" s="30" t="s">
        <v>151</v>
      </c>
      <c r="F825" s="30" t="s">
        <v>183</v>
      </c>
      <c r="G825" s="31">
        <v>16.818999999999999</v>
      </c>
      <c r="H825" s="30" t="s">
        <v>170</v>
      </c>
      <c r="I825" s="30" t="s">
        <v>171</v>
      </c>
      <c r="J825" s="30">
        <v>21</v>
      </c>
      <c r="K825" s="30">
        <v>10</v>
      </c>
      <c r="L825" s="30" t="s">
        <v>172</v>
      </c>
      <c r="M825" s="30" t="s">
        <v>198</v>
      </c>
      <c r="N825" s="30" t="s">
        <v>199</v>
      </c>
      <c r="O825" s="32">
        <v>1.2503169999999999</v>
      </c>
      <c r="P825" s="32">
        <v>0.84899999999999998</v>
      </c>
      <c r="Q825" s="32">
        <f t="shared" si="12"/>
        <v>3.1753913250729999</v>
      </c>
    </row>
    <row r="826" spans="1:17" x14ac:dyDescent="0.25">
      <c r="A826" s="30">
        <v>3771</v>
      </c>
      <c r="B826" s="30">
        <v>3728</v>
      </c>
      <c r="C826" s="30">
        <v>1330</v>
      </c>
      <c r="D826" s="30">
        <v>1330</v>
      </c>
      <c r="E826" s="30" t="s">
        <v>151</v>
      </c>
      <c r="F826" s="30" t="s">
        <v>183</v>
      </c>
      <c r="G826" s="31">
        <v>3.8996599999999999</v>
      </c>
      <c r="H826" s="30" t="s">
        <v>170</v>
      </c>
      <c r="I826" s="30" t="s">
        <v>171</v>
      </c>
      <c r="J826" s="30">
        <v>21</v>
      </c>
      <c r="K826" s="30">
        <v>10</v>
      </c>
      <c r="L826" s="30" t="s">
        <v>172</v>
      </c>
      <c r="M826" s="30" t="s">
        <v>198</v>
      </c>
      <c r="N826" s="30" t="s">
        <v>199</v>
      </c>
      <c r="O826" s="32">
        <v>1.2503169999999999</v>
      </c>
      <c r="P826" s="32">
        <v>0.84899999999999998</v>
      </c>
      <c r="Q826" s="32">
        <f t="shared" si="12"/>
        <v>0.73624749002522005</v>
      </c>
    </row>
    <row r="827" spans="1:17" x14ac:dyDescent="0.25">
      <c r="A827" s="30">
        <v>3772</v>
      </c>
      <c r="B827" s="30">
        <v>3729</v>
      </c>
      <c r="C827" s="30">
        <v>1330</v>
      </c>
      <c r="D827" s="30">
        <v>1330</v>
      </c>
      <c r="E827" s="30" t="s">
        <v>151</v>
      </c>
      <c r="F827" s="30" t="s">
        <v>183</v>
      </c>
      <c r="G827" s="31">
        <v>4.6539099999999998</v>
      </c>
      <c r="H827" s="30" t="s">
        <v>170</v>
      </c>
      <c r="I827" s="30" t="s">
        <v>171</v>
      </c>
      <c r="J827" s="30">
        <v>21</v>
      </c>
      <c r="K827" s="30">
        <v>10</v>
      </c>
      <c r="L827" s="30" t="s">
        <v>172</v>
      </c>
      <c r="M827" s="30" t="s">
        <v>198</v>
      </c>
      <c r="N827" s="30" t="s">
        <v>199</v>
      </c>
      <c r="O827" s="32">
        <v>1.2503169999999999</v>
      </c>
      <c r="P827" s="32">
        <v>0.84899999999999998</v>
      </c>
      <c r="Q827" s="32">
        <f t="shared" si="12"/>
        <v>0.87864828120996996</v>
      </c>
    </row>
    <row r="828" spans="1:17" x14ac:dyDescent="0.25">
      <c r="A828" s="30">
        <v>3773</v>
      </c>
      <c r="B828" s="30">
        <v>3730</v>
      </c>
      <c r="C828" s="30">
        <v>1330</v>
      </c>
      <c r="D828" s="30">
        <v>1330</v>
      </c>
      <c r="E828" s="30" t="s">
        <v>151</v>
      </c>
      <c r="F828" s="30" t="s">
        <v>183</v>
      </c>
      <c r="G828" s="31">
        <v>9.2426100000000009</v>
      </c>
      <c r="H828" s="30" t="s">
        <v>170</v>
      </c>
      <c r="I828" s="30" t="s">
        <v>171</v>
      </c>
      <c r="J828" s="30">
        <v>21</v>
      </c>
      <c r="K828" s="30">
        <v>10</v>
      </c>
      <c r="L828" s="30" t="s">
        <v>172</v>
      </c>
      <c r="M828" s="30" t="s">
        <v>198</v>
      </c>
      <c r="N828" s="30" t="s">
        <v>199</v>
      </c>
      <c r="O828" s="32">
        <v>1.2503169999999999</v>
      </c>
      <c r="P828" s="32">
        <v>0.84899999999999998</v>
      </c>
      <c r="Q828" s="32">
        <f t="shared" si="12"/>
        <v>1.7449850535128704</v>
      </c>
    </row>
    <row r="829" spans="1:17" x14ac:dyDescent="0.25">
      <c r="A829" s="30">
        <v>3774</v>
      </c>
      <c r="B829" s="30">
        <v>3731</v>
      </c>
      <c r="C829" s="30">
        <v>1330</v>
      </c>
      <c r="D829" s="30">
        <v>1330</v>
      </c>
      <c r="E829" s="30" t="s">
        <v>151</v>
      </c>
      <c r="F829" s="30" t="s">
        <v>183</v>
      </c>
      <c r="G829" s="31">
        <v>6.9177499999999998</v>
      </c>
      <c r="H829" s="30" t="s">
        <v>170</v>
      </c>
      <c r="I829" s="30" t="s">
        <v>171</v>
      </c>
      <c r="J829" s="30">
        <v>21</v>
      </c>
      <c r="K829" s="30">
        <v>10</v>
      </c>
      <c r="L829" s="30" t="s">
        <v>172</v>
      </c>
      <c r="M829" s="30" t="s">
        <v>198</v>
      </c>
      <c r="N829" s="30" t="s">
        <v>199</v>
      </c>
      <c r="O829" s="32">
        <v>1.2503169999999999</v>
      </c>
      <c r="P829" s="32">
        <v>0.84899999999999998</v>
      </c>
      <c r="Q829" s="32">
        <f t="shared" si="12"/>
        <v>1.3060564444392502</v>
      </c>
    </row>
    <row r="830" spans="1:17" x14ac:dyDescent="0.25">
      <c r="A830" s="30">
        <v>3775</v>
      </c>
      <c r="B830" s="30">
        <v>3732</v>
      </c>
      <c r="C830" s="30">
        <v>1330</v>
      </c>
      <c r="D830" s="30">
        <v>1330</v>
      </c>
      <c r="E830" s="30" t="s">
        <v>151</v>
      </c>
      <c r="F830" s="30" t="s">
        <v>183</v>
      </c>
      <c r="G830" s="31">
        <v>13.6372</v>
      </c>
      <c r="H830" s="30" t="s">
        <v>170</v>
      </c>
      <c r="I830" s="30" t="s">
        <v>171</v>
      </c>
      <c r="J830" s="30">
        <v>21</v>
      </c>
      <c r="K830" s="30">
        <v>10</v>
      </c>
      <c r="L830" s="30" t="s">
        <v>172</v>
      </c>
      <c r="M830" s="30" t="s">
        <v>198</v>
      </c>
      <c r="N830" s="30" t="s">
        <v>199</v>
      </c>
      <c r="O830" s="32">
        <v>1.2503169999999999</v>
      </c>
      <c r="P830" s="32">
        <v>0.84899999999999998</v>
      </c>
      <c r="Q830" s="32">
        <f t="shared" si="12"/>
        <v>2.5746742718524001</v>
      </c>
    </row>
    <row r="831" spans="1:17" x14ac:dyDescent="0.25">
      <c r="A831" s="30">
        <v>3776</v>
      </c>
      <c r="B831" s="30">
        <v>3733</v>
      </c>
      <c r="C831" s="30">
        <v>1330</v>
      </c>
      <c r="D831" s="30">
        <v>1330</v>
      </c>
      <c r="E831" s="30" t="s">
        <v>151</v>
      </c>
      <c r="F831" s="30" t="s">
        <v>183</v>
      </c>
      <c r="G831" s="31">
        <v>42.275700000000001</v>
      </c>
      <c r="H831" s="30" t="s">
        <v>170</v>
      </c>
      <c r="I831" s="30" t="s">
        <v>171</v>
      </c>
      <c r="J831" s="30">
        <v>21</v>
      </c>
      <c r="K831" s="30">
        <v>10</v>
      </c>
      <c r="L831" s="30" t="s">
        <v>172</v>
      </c>
      <c r="M831" s="30" t="s">
        <v>198</v>
      </c>
      <c r="N831" s="30" t="s">
        <v>199</v>
      </c>
      <c r="O831" s="32">
        <v>1.2503169999999999</v>
      </c>
      <c r="P831" s="32">
        <v>0.84899999999999998</v>
      </c>
      <c r="Q831" s="32">
        <f t="shared" si="12"/>
        <v>7.9815619859319007</v>
      </c>
    </row>
    <row r="832" spans="1:17" x14ac:dyDescent="0.25">
      <c r="A832" s="30">
        <v>3777</v>
      </c>
      <c r="B832" s="30">
        <v>3734</v>
      </c>
      <c r="C832" s="30">
        <v>1330</v>
      </c>
      <c r="D832" s="30">
        <v>1330</v>
      </c>
      <c r="E832" s="30" t="s">
        <v>151</v>
      </c>
      <c r="F832" s="30" t="s">
        <v>183</v>
      </c>
      <c r="G832" s="31">
        <v>2.6492200000000001</v>
      </c>
      <c r="H832" s="30" t="s">
        <v>170</v>
      </c>
      <c r="I832" s="30" t="s">
        <v>171</v>
      </c>
      <c r="J832" s="30">
        <v>21</v>
      </c>
      <c r="K832" s="30">
        <v>10</v>
      </c>
      <c r="L832" s="30" t="s">
        <v>172</v>
      </c>
      <c r="M832" s="30" t="s">
        <v>198</v>
      </c>
      <c r="N832" s="30" t="s">
        <v>199</v>
      </c>
      <c r="O832" s="32">
        <v>1.2503169999999999</v>
      </c>
      <c r="P832" s="32">
        <v>0.84899999999999998</v>
      </c>
      <c r="Q832" s="32">
        <f t="shared" si="12"/>
        <v>0.50016708521374009</v>
      </c>
    </row>
    <row r="833" spans="1:17" x14ac:dyDescent="0.25">
      <c r="A833" s="30">
        <v>3778</v>
      </c>
      <c r="B833" s="30">
        <v>3735</v>
      </c>
      <c r="C833" s="30">
        <v>1330</v>
      </c>
      <c r="D833" s="30">
        <v>1330</v>
      </c>
      <c r="E833" s="30" t="s">
        <v>151</v>
      </c>
      <c r="F833" s="30" t="s">
        <v>183</v>
      </c>
      <c r="G833" s="31">
        <v>8.0696300000000001</v>
      </c>
      <c r="H833" s="30" t="s">
        <v>170</v>
      </c>
      <c r="I833" s="30" t="s">
        <v>171</v>
      </c>
      <c r="J833" s="30">
        <v>21</v>
      </c>
      <c r="K833" s="30">
        <v>10</v>
      </c>
      <c r="L833" s="30" t="s">
        <v>172</v>
      </c>
      <c r="M833" s="30" t="s">
        <v>198</v>
      </c>
      <c r="N833" s="30" t="s">
        <v>199</v>
      </c>
      <c r="O833" s="32">
        <v>1.2503169999999999</v>
      </c>
      <c r="P833" s="32">
        <v>0.84899999999999998</v>
      </c>
      <c r="Q833" s="32">
        <f t="shared" si="12"/>
        <v>1.5235289314792102</v>
      </c>
    </row>
    <row r="834" spans="1:17" x14ac:dyDescent="0.25">
      <c r="A834" s="30">
        <v>3779</v>
      </c>
      <c r="B834" s="30">
        <v>3736</v>
      </c>
      <c r="C834" s="30">
        <v>1330</v>
      </c>
      <c r="D834" s="30">
        <v>1330</v>
      </c>
      <c r="E834" s="30" t="s">
        <v>151</v>
      </c>
      <c r="F834" s="30" t="s">
        <v>183</v>
      </c>
      <c r="G834" s="31">
        <v>8.1137999999999995</v>
      </c>
      <c r="H834" s="30" t="s">
        <v>170</v>
      </c>
      <c r="I834" s="30" t="s">
        <v>171</v>
      </c>
      <c r="J834" s="30">
        <v>21</v>
      </c>
      <c r="K834" s="30">
        <v>10</v>
      </c>
      <c r="L834" s="30" t="s">
        <v>172</v>
      </c>
      <c r="M834" s="30" t="s">
        <v>198</v>
      </c>
      <c r="N834" s="30" t="s">
        <v>199</v>
      </c>
      <c r="O834" s="32">
        <v>1.2503169999999999</v>
      </c>
      <c r="P834" s="32">
        <v>0.84899999999999998</v>
      </c>
      <c r="Q834" s="32">
        <f t="shared" ref="Q834:Q897" si="13">G834*O834*(1-P834)</f>
        <v>1.5318681332646</v>
      </c>
    </row>
    <row r="835" spans="1:17" x14ac:dyDescent="0.25">
      <c r="A835" s="30">
        <v>3780</v>
      </c>
      <c r="B835" s="30">
        <v>3737</v>
      </c>
      <c r="C835" s="30">
        <v>1330</v>
      </c>
      <c r="D835" s="30">
        <v>1330</v>
      </c>
      <c r="E835" s="30" t="s">
        <v>151</v>
      </c>
      <c r="F835" s="30" t="s">
        <v>183</v>
      </c>
      <c r="G835" s="31">
        <v>1.60219</v>
      </c>
      <c r="H835" s="30" t="s">
        <v>170</v>
      </c>
      <c r="I835" s="30" t="s">
        <v>171</v>
      </c>
      <c r="J835" s="30">
        <v>21</v>
      </c>
      <c r="K835" s="30">
        <v>10</v>
      </c>
      <c r="L835" s="30" t="s">
        <v>172</v>
      </c>
      <c r="M835" s="30" t="s">
        <v>198</v>
      </c>
      <c r="N835" s="30" t="s">
        <v>199</v>
      </c>
      <c r="O835" s="32">
        <v>1.2503169999999999</v>
      </c>
      <c r="P835" s="32">
        <v>0.84899999999999998</v>
      </c>
      <c r="Q835" s="32">
        <f t="shared" si="13"/>
        <v>0.30249005452873001</v>
      </c>
    </row>
    <row r="836" spans="1:17" x14ac:dyDescent="0.25">
      <c r="A836" s="30">
        <v>3781</v>
      </c>
      <c r="B836" s="30">
        <v>3738</v>
      </c>
      <c r="C836" s="30">
        <v>1330</v>
      </c>
      <c r="D836" s="30">
        <v>1330</v>
      </c>
      <c r="E836" s="30" t="s">
        <v>151</v>
      </c>
      <c r="F836" s="30" t="s">
        <v>183</v>
      </c>
      <c r="G836" s="31">
        <v>3.6747000000000001</v>
      </c>
      <c r="H836" s="30" t="s">
        <v>170</v>
      </c>
      <c r="I836" s="30" t="s">
        <v>171</v>
      </c>
      <c r="J836" s="30">
        <v>21</v>
      </c>
      <c r="K836" s="30">
        <v>10</v>
      </c>
      <c r="L836" s="30" t="s">
        <v>172</v>
      </c>
      <c r="M836" s="30" t="s">
        <v>198</v>
      </c>
      <c r="N836" s="30" t="s">
        <v>199</v>
      </c>
      <c r="O836" s="32">
        <v>1.2503169999999999</v>
      </c>
      <c r="P836" s="32">
        <v>0.84899999999999998</v>
      </c>
      <c r="Q836" s="32">
        <f t="shared" si="13"/>
        <v>0.6937755218649001</v>
      </c>
    </row>
    <row r="837" spans="1:17" x14ac:dyDescent="0.25">
      <c r="A837" s="30">
        <v>3782</v>
      </c>
      <c r="B837" s="30">
        <v>3739</v>
      </c>
      <c r="C837" s="30">
        <v>1330</v>
      </c>
      <c r="D837" s="30">
        <v>1330</v>
      </c>
      <c r="E837" s="30" t="s">
        <v>151</v>
      </c>
      <c r="F837" s="30" t="s">
        <v>183</v>
      </c>
      <c r="G837" s="31">
        <v>7.1835599999999999</v>
      </c>
      <c r="H837" s="30" t="s">
        <v>170</v>
      </c>
      <c r="I837" s="30" t="s">
        <v>171</v>
      </c>
      <c r="J837" s="30">
        <v>21</v>
      </c>
      <c r="K837" s="30">
        <v>10</v>
      </c>
      <c r="L837" s="30" t="s">
        <v>172</v>
      </c>
      <c r="M837" s="30" t="s">
        <v>198</v>
      </c>
      <c r="N837" s="30" t="s">
        <v>199</v>
      </c>
      <c r="O837" s="32">
        <v>1.2503169999999999</v>
      </c>
      <c r="P837" s="32">
        <v>0.84899999999999998</v>
      </c>
      <c r="Q837" s="32">
        <f t="shared" si="13"/>
        <v>1.35624080546652</v>
      </c>
    </row>
    <row r="838" spans="1:17" x14ac:dyDescent="0.25">
      <c r="A838" s="30">
        <v>3783</v>
      </c>
      <c r="B838" s="30">
        <v>3740</v>
      </c>
      <c r="C838" s="30">
        <v>1330</v>
      </c>
      <c r="D838" s="30">
        <v>1330</v>
      </c>
      <c r="E838" s="30" t="s">
        <v>151</v>
      </c>
      <c r="F838" s="30" t="s">
        <v>183</v>
      </c>
      <c r="G838" s="31">
        <v>9.2164099999999998</v>
      </c>
      <c r="H838" s="30" t="s">
        <v>170</v>
      </c>
      <c r="I838" s="30" t="s">
        <v>171</v>
      </c>
      <c r="J838" s="30">
        <v>21</v>
      </c>
      <c r="K838" s="30">
        <v>10</v>
      </c>
      <c r="L838" s="30" t="s">
        <v>172</v>
      </c>
      <c r="M838" s="30" t="s">
        <v>198</v>
      </c>
      <c r="N838" s="30" t="s">
        <v>199</v>
      </c>
      <c r="O838" s="32">
        <v>1.2503169999999999</v>
      </c>
      <c r="P838" s="32">
        <v>0.84899999999999998</v>
      </c>
      <c r="Q838" s="32">
        <f t="shared" si="13"/>
        <v>1.7400385493974702</v>
      </c>
    </row>
    <row r="839" spans="1:17" x14ac:dyDescent="0.25">
      <c r="A839" s="30">
        <v>3784</v>
      </c>
      <c r="B839" s="30">
        <v>3741</v>
      </c>
      <c r="C839" s="30">
        <v>1330</v>
      </c>
      <c r="D839" s="30">
        <v>1330</v>
      </c>
      <c r="E839" s="30" t="s">
        <v>151</v>
      </c>
      <c r="F839" s="30" t="s">
        <v>183</v>
      </c>
      <c r="G839" s="31">
        <v>6.7091599999999998</v>
      </c>
      <c r="H839" s="30" t="s">
        <v>170</v>
      </c>
      <c r="I839" s="30" t="s">
        <v>171</v>
      </c>
      <c r="J839" s="30">
        <v>21</v>
      </c>
      <c r="K839" s="30">
        <v>10</v>
      </c>
      <c r="L839" s="30" t="s">
        <v>172</v>
      </c>
      <c r="M839" s="30" t="s">
        <v>198</v>
      </c>
      <c r="N839" s="30" t="s">
        <v>199</v>
      </c>
      <c r="O839" s="32">
        <v>1.2503169999999999</v>
      </c>
      <c r="P839" s="32">
        <v>0.84899999999999998</v>
      </c>
      <c r="Q839" s="32">
        <f t="shared" si="13"/>
        <v>1.26667509736172</v>
      </c>
    </row>
    <row r="840" spans="1:17" x14ac:dyDescent="0.25">
      <c r="A840" s="30">
        <v>3838</v>
      </c>
      <c r="B840" s="30">
        <v>3785</v>
      </c>
      <c r="C840" s="30">
        <v>1340</v>
      </c>
      <c r="D840" s="30">
        <v>1340</v>
      </c>
      <c r="E840" s="30" t="s">
        <v>151</v>
      </c>
      <c r="F840" s="30" t="s">
        <v>169</v>
      </c>
      <c r="G840" s="31">
        <v>7.0981800000000002</v>
      </c>
      <c r="H840" s="30" t="s">
        <v>170</v>
      </c>
      <c r="I840" s="30" t="s">
        <v>171</v>
      </c>
      <c r="J840" s="30">
        <v>21</v>
      </c>
      <c r="K840" s="30">
        <v>10</v>
      </c>
      <c r="L840" s="30" t="s">
        <v>172</v>
      </c>
      <c r="M840" s="30" t="s">
        <v>210</v>
      </c>
      <c r="N840" s="30" t="s">
        <v>199</v>
      </c>
      <c r="O840" s="32">
        <v>1.2503169999999999</v>
      </c>
      <c r="P840" s="32">
        <v>0.84899999999999998</v>
      </c>
      <c r="Q840" s="32">
        <f t="shared" si="13"/>
        <v>1.34012124358206</v>
      </c>
    </row>
    <row r="841" spans="1:17" x14ac:dyDescent="0.25">
      <c r="A841" s="30">
        <v>3839</v>
      </c>
      <c r="B841" s="30">
        <v>3786</v>
      </c>
      <c r="C841" s="30">
        <v>1340</v>
      </c>
      <c r="D841" s="30">
        <v>1340</v>
      </c>
      <c r="E841" s="30" t="s">
        <v>151</v>
      </c>
      <c r="F841" s="30" t="s">
        <v>169</v>
      </c>
      <c r="G841" s="31">
        <v>4.4926500000000003</v>
      </c>
      <c r="H841" s="30" t="s">
        <v>170</v>
      </c>
      <c r="I841" s="30" t="s">
        <v>171</v>
      </c>
      <c r="J841" s="30">
        <v>21</v>
      </c>
      <c r="K841" s="30">
        <v>10</v>
      </c>
      <c r="L841" s="30" t="s">
        <v>172</v>
      </c>
      <c r="M841" s="30" t="s">
        <v>210</v>
      </c>
      <c r="N841" s="30" t="s">
        <v>199</v>
      </c>
      <c r="O841" s="32">
        <v>1.2503169999999999</v>
      </c>
      <c r="P841" s="32">
        <v>0.84899999999999998</v>
      </c>
      <c r="Q841" s="32">
        <f t="shared" si="13"/>
        <v>0.84820273717755001</v>
      </c>
    </row>
    <row r="842" spans="1:17" x14ac:dyDescent="0.25">
      <c r="A842" s="30">
        <v>3840</v>
      </c>
      <c r="B842" s="30">
        <v>3787</v>
      </c>
      <c r="C842" s="30">
        <v>1340</v>
      </c>
      <c r="D842" s="30">
        <v>1340</v>
      </c>
      <c r="E842" s="30" t="s">
        <v>151</v>
      </c>
      <c r="F842" s="30" t="s">
        <v>169</v>
      </c>
      <c r="G842" s="31">
        <v>19.211099999999998</v>
      </c>
      <c r="H842" s="30" t="s">
        <v>170</v>
      </c>
      <c r="I842" s="30" t="s">
        <v>171</v>
      </c>
      <c r="J842" s="30">
        <v>21</v>
      </c>
      <c r="K842" s="30">
        <v>10</v>
      </c>
      <c r="L842" s="30" t="s">
        <v>172</v>
      </c>
      <c r="M842" s="30" t="s">
        <v>210</v>
      </c>
      <c r="N842" s="30" t="s">
        <v>199</v>
      </c>
      <c r="O842" s="32">
        <v>1.2503169999999999</v>
      </c>
      <c r="P842" s="32">
        <v>0.84899999999999998</v>
      </c>
      <c r="Q842" s="32">
        <f t="shared" si="13"/>
        <v>3.6270147027237001</v>
      </c>
    </row>
    <row r="843" spans="1:17" x14ac:dyDescent="0.25">
      <c r="A843" s="30">
        <v>3841</v>
      </c>
      <c r="B843" s="30">
        <v>3788</v>
      </c>
      <c r="C843" s="30">
        <v>1340</v>
      </c>
      <c r="D843" s="30">
        <v>1340</v>
      </c>
      <c r="E843" s="30" t="s">
        <v>151</v>
      </c>
      <c r="F843" s="30" t="s">
        <v>169</v>
      </c>
      <c r="G843" s="31">
        <v>5.3981000000000003</v>
      </c>
      <c r="H843" s="30" t="s">
        <v>170</v>
      </c>
      <c r="I843" s="30" t="s">
        <v>171</v>
      </c>
      <c r="J843" s="30">
        <v>21</v>
      </c>
      <c r="K843" s="30">
        <v>10</v>
      </c>
      <c r="L843" s="30" t="s">
        <v>172</v>
      </c>
      <c r="M843" s="30" t="s">
        <v>210</v>
      </c>
      <c r="N843" s="30" t="s">
        <v>199</v>
      </c>
      <c r="O843" s="32">
        <v>1.2503169999999999</v>
      </c>
      <c r="P843" s="32">
        <v>0.84899999999999998</v>
      </c>
      <c r="Q843" s="32">
        <f t="shared" si="13"/>
        <v>1.0191497658527002</v>
      </c>
    </row>
    <row r="844" spans="1:17" x14ac:dyDescent="0.25">
      <c r="A844" s="30">
        <v>3842</v>
      </c>
      <c r="B844" s="30">
        <v>3789</v>
      </c>
      <c r="C844" s="30">
        <v>1340</v>
      </c>
      <c r="D844" s="30">
        <v>1340</v>
      </c>
      <c r="E844" s="30" t="s">
        <v>151</v>
      </c>
      <c r="F844" s="30" t="s">
        <v>169</v>
      </c>
      <c r="G844" s="31">
        <v>0.12614700000000001</v>
      </c>
      <c r="H844" s="30" t="s">
        <v>170</v>
      </c>
      <c r="I844" s="30" t="s">
        <v>171</v>
      </c>
      <c r="J844" s="30">
        <v>21</v>
      </c>
      <c r="K844" s="30">
        <v>10</v>
      </c>
      <c r="L844" s="30" t="s">
        <v>172</v>
      </c>
      <c r="M844" s="30" t="s">
        <v>210</v>
      </c>
      <c r="N844" s="30" t="s">
        <v>199</v>
      </c>
      <c r="O844" s="32">
        <v>1.2503169999999999</v>
      </c>
      <c r="P844" s="32">
        <v>0.84899999999999998</v>
      </c>
      <c r="Q844" s="32">
        <f t="shared" si="13"/>
        <v>2.3816284528449003E-2</v>
      </c>
    </row>
    <row r="845" spans="1:17" x14ac:dyDescent="0.25">
      <c r="A845" s="30">
        <v>3843</v>
      </c>
      <c r="B845" s="30">
        <v>3790</v>
      </c>
      <c r="C845" s="30">
        <v>1340</v>
      </c>
      <c r="D845" s="30">
        <v>1340</v>
      </c>
      <c r="E845" s="30" t="s">
        <v>151</v>
      </c>
      <c r="F845" s="30" t="s">
        <v>169</v>
      </c>
      <c r="G845" s="31">
        <v>12.0853</v>
      </c>
      <c r="H845" s="30" t="s">
        <v>170</v>
      </c>
      <c r="I845" s="30" t="s">
        <v>171</v>
      </c>
      <c r="J845" s="30">
        <v>21</v>
      </c>
      <c r="K845" s="30">
        <v>10</v>
      </c>
      <c r="L845" s="30" t="s">
        <v>172</v>
      </c>
      <c r="M845" s="30" t="s">
        <v>210</v>
      </c>
      <c r="N845" s="30" t="s">
        <v>199</v>
      </c>
      <c r="O845" s="32">
        <v>1.2503169999999999</v>
      </c>
      <c r="P845" s="32">
        <v>0.84899999999999998</v>
      </c>
      <c r="Q845" s="32">
        <f t="shared" si="13"/>
        <v>2.2816788620551001</v>
      </c>
    </row>
    <row r="846" spans="1:17" x14ac:dyDescent="0.25">
      <c r="A846" s="30">
        <v>3844</v>
      </c>
      <c r="B846" s="30">
        <v>3791</v>
      </c>
      <c r="C846" s="30">
        <v>1340</v>
      </c>
      <c r="D846" s="30">
        <v>1340</v>
      </c>
      <c r="E846" s="30" t="s">
        <v>151</v>
      </c>
      <c r="F846" s="30" t="s">
        <v>169</v>
      </c>
      <c r="G846" s="31">
        <v>10.188700000000001</v>
      </c>
      <c r="H846" s="30" t="s">
        <v>170</v>
      </c>
      <c r="I846" s="30" t="s">
        <v>171</v>
      </c>
      <c r="J846" s="30">
        <v>21</v>
      </c>
      <c r="K846" s="30">
        <v>10</v>
      </c>
      <c r="L846" s="30" t="s">
        <v>172</v>
      </c>
      <c r="M846" s="30" t="s">
        <v>210</v>
      </c>
      <c r="N846" s="30" t="s">
        <v>199</v>
      </c>
      <c r="O846" s="32">
        <v>1.2503169999999999</v>
      </c>
      <c r="P846" s="32">
        <v>0.84899999999999998</v>
      </c>
      <c r="Q846" s="32">
        <f t="shared" si="13"/>
        <v>1.9236048275029003</v>
      </c>
    </row>
    <row r="847" spans="1:17" x14ac:dyDescent="0.25">
      <c r="A847" s="30">
        <v>3845</v>
      </c>
      <c r="B847" s="30">
        <v>3792</v>
      </c>
      <c r="C847" s="30">
        <v>1340</v>
      </c>
      <c r="D847" s="30">
        <v>1340</v>
      </c>
      <c r="E847" s="30" t="s">
        <v>151</v>
      </c>
      <c r="F847" s="30" t="s">
        <v>169</v>
      </c>
      <c r="G847" s="31">
        <v>6.1226099999999999</v>
      </c>
      <c r="H847" s="30" t="s">
        <v>170</v>
      </c>
      <c r="I847" s="30" t="s">
        <v>171</v>
      </c>
      <c r="J847" s="30">
        <v>21</v>
      </c>
      <c r="K847" s="30">
        <v>10</v>
      </c>
      <c r="L847" s="30" t="s">
        <v>172</v>
      </c>
      <c r="M847" s="30" t="s">
        <v>210</v>
      </c>
      <c r="N847" s="30" t="s">
        <v>199</v>
      </c>
      <c r="O847" s="32">
        <v>1.2503169999999999</v>
      </c>
      <c r="P847" s="32">
        <v>0.84899999999999998</v>
      </c>
      <c r="Q847" s="32">
        <f t="shared" si="13"/>
        <v>1.1559357084728701</v>
      </c>
    </row>
    <row r="848" spans="1:17" x14ac:dyDescent="0.25">
      <c r="A848" s="30">
        <v>3846</v>
      </c>
      <c r="B848" s="30">
        <v>3793</v>
      </c>
      <c r="C848" s="30">
        <v>1340</v>
      </c>
      <c r="D848" s="30">
        <v>1340</v>
      </c>
      <c r="E848" s="30" t="s">
        <v>151</v>
      </c>
      <c r="F848" s="30" t="s">
        <v>169</v>
      </c>
      <c r="G848" s="31">
        <v>7.1391799999999996</v>
      </c>
      <c r="H848" s="30" t="s">
        <v>170</v>
      </c>
      <c r="I848" s="30" t="s">
        <v>171</v>
      </c>
      <c r="J848" s="30">
        <v>21</v>
      </c>
      <c r="K848" s="30">
        <v>10</v>
      </c>
      <c r="L848" s="30" t="s">
        <v>172</v>
      </c>
      <c r="M848" s="30" t="s">
        <v>210</v>
      </c>
      <c r="N848" s="30" t="s">
        <v>199</v>
      </c>
      <c r="O848" s="32">
        <v>1.2503169999999999</v>
      </c>
      <c r="P848" s="32">
        <v>0.84899999999999998</v>
      </c>
      <c r="Q848" s="32">
        <f t="shared" si="13"/>
        <v>1.3478619561290601</v>
      </c>
    </row>
    <row r="849" spans="1:17" x14ac:dyDescent="0.25">
      <c r="A849" s="30">
        <v>3858</v>
      </c>
      <c r="B849" s="30">
        <v>3805</v>
      </c>
      <c r="C849" s="30">
        <v>1340</v>
      </c>
      <c r="D849" s="30">
        <v>1340</v>
      </c>
      <c r="E849" s="30" t="s">
        <v>151</v>
      </c>
      <c r="F849" s="30" t="s">
        <v>179</v>
      </c>
      <c r="G849" s="31">
        <v>16.5198</v>
      </c>
      <c r="H849" s="30" t="s">
        <v>170</v>
      </c>
      <c r="I849" s="30" t="s">
        <v>171</v>
      </c>
      <c r="J849" s="30">
        <v>21</v>
      </c>
      <c r="K849" s="30">
        <v>10</v>
      </c>
      <c r="L849" s="30" t="s">
        <v>172</v>
      </c>
      <c r="M849" s="30" t="s">
        <v>210</v>
      </c>
      <c r="N849" s="30" t="s">
        <v>199</v>
      </c>
      <c r="O849" s="32">
        <v>1.2503169999999999</v>
      </c>
      <c r="P849" s="32">
        <v>0.84899999999999998</v>
      </c>
      <c r="Q849" s="32">
        <f t="shared" si="13"/>
        <v>3.1189030032666003</v>
      </c>
    </row>
    <row r="850" spans="1:17" x14ac:dyDescent="0.25">
      <c r="A850" s="30">
        <v>3859</v>
      </c>
      <c r="B850" s="30">
        <v>3806</v>
      </c>
      <c r="C850" s="30">
        <v>1340</v>
      </c>
      <c r="D850" s="30">
        <v>1340</v>
      </c>
      <c r="E850" s="30" t="s">
        <v>151</v>
      </c>
      <c r="F850" s="30" t="s">
        <v>179</v>
      </c>
      <c r="G850" s="31">
        <v>9.6445399999999992</v>
      </c>
      <c r="H850" s="30" t="s">
        <v>170</v>
      </c>
      <c r="I850" s="30" t="s">
        <v>171</v>
      </c>
      <c r="J850" s="30">
        <v>21</v>
      </c>
      <c r="K850" s="30">
        <v>10</v>
      </c>
      <c r="L850" s="30" t="s">
        <v>172</v>
      </c>
      <c r="M850" s="30" t="s">
        <v>210</v>
      </c>
      <c r="N850" s="30" t="s">
        <v>199</v>
      </c>
      <c r="O850" s="32">
        <v>1.2503169999999999</v>
      </c>
      <c r="P850" s="32">
        <v>0.84899999999999998</v>
      </c>
      <c r="Q850" s="32">
        <f t="shared" si="13"/>
        <v>1.8208685801961801</v>
      </c>
    </row>
    <row r="851" spans="1:17" x14ac:dyDescent="0.25">
      <c r="A851" s="30">
        <v>3860</v>
      </c>
      <c r="B851" s="30">
        <v>3807</v>
      </c>
      <c r="C851" s="30">
        <v>1340</v>
      </c>
      <c r="D851" s="30">
        <v>1340</v>
      </c>
      <c r="E851" s="30" t="s">
        <v>151</v>
      </c>
      <c r="F851" s="30" t="s">
        <v>179</v>
      </c>
      <c r="G851" s="31">
        <v>6.1330799999999996</v>
      </c>
      <c r="H851" s="30" t="s">
        <v>170</v>
      </c>
      <c r="I851" s="30" t="s">
        <v>171</v>
      </c>
      <c r="J851" s="30">
        <v>21</v>
      </c>
      <c r="K851" s="30">
        <v>10</v>
      </c>
      <c r="L851" s="30" t="s">
        <v>172</v>
      </c>
      <c r="M851" s="30" t="s">
        <v>210</v>
      </c>
      <c r="N851" s="30" t="s">
        <v>199</v>
      </c>
      <c r="O851" s="32">
        <v>1.2503169999999999</v>
      </c>
      <c r="P851" s="32">
        <v>0.84899999999999998</v>
      </c>
      <c r="Q851" s="32">
        <f t="shared" si="13"/>
        <v>1.1579124221403601</v>
      </c>
    </row>
    <row r="852" spans="1:17" x14ac:dyDescent="0.25">
      <c r="A852" s="30">
        <v>3861</v>
      </c>
      <c r="B852" s="30">
        <v>3808</v>
      </c>
      <c r="C852" s="30">
        <v>1340</v>
      </c>
      <c r="D852" s="30">
        <v>1340</v>
      </c>
      <c r="E852" s="30" t="s">
        <v>151</v>
      </c>
      <c r="F852" s="30" t="s">
        <v>179</v>
      </c>
      <c r="G852" s="31">
        <v>4.4516900000000001</v>
      </c>
      <c r="H852" s="30" t="s">
        <v>170</v>
      </c>
      <c r="I852" s="30" t="s">
        <v>171</v>
      </c>
      <c r="J852" s="30">
        <v>21</v>
      </c>
      <c r="K852" s="30">
        <v>10</v>
      </c>
      <c r="L852" s="30" t="s">
        <v>172</v>
      </c>
      <c r="M852" s="30" t="s">
        <v>210</v>
      </c>
      <c r="N852" s="30" t="s">
        <v>199</v>
      </c>
      <c r="O852" s="32">
        <v>1.2503169999999999</v>
      </c>
      <c r="P852" s="32">
        <v>0.84899999999999998</v>
      </c>
      <c r="Q852" s="32">
        <f t="shared" si="13"/>
        <v>0.84046957654523002</v>
      </c>
    </row>
    <row r="853" spans="1:17" x14ac:dyDescent="0.25">
      <c r="A853" s="30">
        <v>3862</v>
      </c>
      <c r="B853" s="30">
        <v>3809</v>
      </c>
      <c r="C853" s="30">
        <v>1340</v>
      </c>
      <c r="D853" s="30">
        <v>1340</v>
      </c>
      <c r="E853" s="30" t="s">
        <v>151</v>
      </c>
      <c r="F853" s="30" t="s">
        <v>179</v>
      </c>
      <c r="G853" s="31">
        <v>2.6887799999999999</v>
      </c>
      <c r="H853" s="30" t="s">
        <v>170</v>
      </c>
      <c r="I853" s="30" t="s">
        <v>171</v>
      </c>
      <c r="J853" s="30">
        <v>21</v>
      </c>
      <c r="K853" s="30">
        <v>10</v>
      </c>
      <c r="L853" s="30" t="s">
        <v>172</v>
      </c>
      <c r="M853" s="30" t="s">
        <v>210</v>
      </c>
      <c r="N853" s="30" t="s">
        <v>199</v>
      </c>
      <c r="O853" s="32">
        <v>1.2503169999999999</v>
      </c>
      <c r="P853" s="32">
        <v>0.84899999999999998</v>
      </c>
      <c r="Q853" s="32">
        <f t="shared" si="13"/>
        <v>0.50763592883226005</v>
      </c>
    </row>
    <row r="854" spans="1:17" x14ac:dyDescent="0.25">
      <c r="A854" s="30">
        <v>3863</v>
      </c>
      <c r="B854" s="30">
        <v>3810</v>
      </c>
      <c r="C854" s="30">
        <v>1340</v>
      </c>
      <c r="D854" s="30">
        <v>1340</v>
      </c>
      <c r="E854" s="30" t="s">
        <v>151</v>
      </c>
      <c r="F854" s="30" t="s">
        <v>179</v>
      </c>
      <c r="G854" s="31">
        <v>12.120699999999999</v>
      </c>
      <c r="H854" s="30" t="s">
        <v>170</v>
      </c>
      <c r="I854" s="30" t="s">
        <v>171</v>
      </c>
      <c r="J854" s="30">
        <v>21</v>
      </c>
      <c r="K854" s="30">
        <v>10</v>
      </c>
      <c r="L854" s="30" t="s">
        <v>172</v>
      </c>
      <c r="M854" s="30" t="s">
        <v>210</v>
      </c>
      <c r="N854" s="30" t="s">
        <v>199</v>
      </c>
      <c r="O854" s="32">
        <v>1.2503169999999999</v>
      </c>
      <c r="P854" s="32">
        <v>0.84899999999999998</v>
      </c>
      <c r="Q854" s="32">
        <f t="shared" si="13"/>
        <v>2.2883623065469001</v>
      </c>
    </row>
    <row r="855" spans="1:17" x14ac:dyDescent="0.25">
      <c r="A855" s="30">
        <v>3864</v>
      </c>
      <c r="B855" s="30">
        <v>3811</v>
      </c>
      <c r="C855" s="30">
        <v>1340</v>
      </c>
      <c r="D855" s="30">
        <v>1340</v>
      </c>
      <c r="E855" s="30" t="s">
        <v>151</v>
      </c>
      <c r="F855" s="30" t="s">
        <v>179</v>
      </c>
      <c r="G855" s="31">
        <v>2.86809</v>
      </c>
      <c r="H855" s="30" t="s">
        <v>170</v>
      </c>
      <c r="I855" s="30" t="s">
        <v>171</v>
      </c>
      <c r="J855" s="30">
        <v>21</v>
      </c>
      <c r="K855" s="30">
        <v>10</v>
      </c>
      <c r="L855" s="30" t="s">
        <v>172</v>
      </c>
      <c r="M855" s="30" t="s">
        <v>210</v>
      </c>
      <c r="N855" s="30" t="s">
        <v>199</v>
      </c>
      <c r="O855" s="32">
        <v>1.2503169999999999</v>
      </c>
      <c r="P855" s="32">
        <v>0.84899999999999998</v>
      </c>
      <c r="Q855" s="32">
        <f t="shared" si="13"/>
        <v>0.54148927436403005</v>
      </c>
    </row>
    <row r="856" spans="1:17" x14ac:dyDescent="0.25">
      <c r="A856" s="30">
        <v>3865</v>
      </c>
      <c r="B856" s="30">
        <v>3812</v>
      </c>
      <c r="C856" s="30">
        <v>1340</v>
      </c>
      <c r="D856" s="30">
        <v>1340</v>
      </c>
      <c r="E856" s="30" t="s">
        <v>151</v>
      </c>
      <c r="F856" s="30" t="s">
        <v>179</v>
      </c>
      <c r="G856" s="31">
        <v>11.2677</v>
      </c>
      <c r="H856" s="30" t="s">
        <v>170</v>
      </c>
      <c r="I856" s="30" t="s">
        <v>171</v>
      </c>
      <c r="J856" s="30">
        <v>21</v>
      </c>
      <c r="K856" s="30">
        <v>10</v>
      </c>
      <c r="L856" s="30" t="s">
        <v>172</v>
      </c>
      <c r="M856" s="30" t="s">
        <v>210</v>
      </c>
      <c r="N856" s="30" t="s">
        <v>199</v>
      </c>
      <c r="O856" s="32">
        <v>1.2503169999999999</v>
      </c>
      <c r="P856" s="32">
        <v>0.84899999999999998</v>
      </c>
      <c r="Q856" s="32">
        <f t="shared" si="13"/>
        <v>2.1273177259959</v>
      </c>
    </row>
    <row r="857" spans="1:17" x14ac:dyDescent="0.25">
      <c r="A857" s="30">
        <v>3866</v>
      </c>
      <c r="B857" s="30">
        <v>3813</v>
      </c>
      <c r="C857" s="30">
        <v>1340</v>
      </c>
      <c r="D857" s="30">
        <v>1340</v>
      </c>
      <c r="E857" s="30" t="s">
        <v>151</v>
      </c>
      <c r="F857" s="30" t="s">
        <v>179</v>
      </c>
      <c r="G857" s="31">
        <v>6.3515699999999997</v>
      </c>
      <c r="H857" s="30" t="s">
        <v>170</v>
      </c>
      <c r="I857" s="30" t="s">
        <v>171</v>
      </c>
      <c r="J857" s="30">
        <v>21</v>
      </c>
      <c r="K857" s="30">
        <v>10</v>
      </c>
      <c r="L857" s="30" t="s">
        <v>172</v>
      </c>
      <c r="M857" s="30" t="s">
        <v>210</v>
      </c>
      <c r="N857" s="30" t="s">
        <v>199</v>
      </c>
      <c r="O857" s="32">
        <v>1.2503169999999999</v>
      </c>
      <c r="P857" s="32">
        <v>0.84899999999999998</v>
      </c>
      <c r="Q857" s="32">
        <f t="shared" si="13"/>
        <v>1.1991628681011901</v>
      </c>
    </row>
    <row r="858" spans="1:17" x14ac:dyDescent="0.25">
      <c r="A858" s="30">
        <v>3868</v>
      </c>
      <c r="B858" s="30">
        <v>3815</v>
      </c>
      <c r="C858" s="30">
        <v>1340</v>
      </c>
      <c r="D858" s="30">
        <v>1340</v>
      </c>
      <c r="E858" s="30" t="s">
        <v>151</v>
      </c>
      <c r="F858" s="30" t="s">
        <v>175</v>
      </c>
      <c r="G858" s="31">
        <v>5.69834</v>
      </c>
      <c r="H858" s="30" t="s">
        <v>170</v>
      </c>
      <c r="I858" s="30" t="s">
        <v>171</v>
      </c>
      <c r="J858" s="30">
        <v>21</v>
      </c>
      <c r="K858" s="30">
        <v>10</v>
      </c>
      <c r="L858" s="30" t="s">
        <v>172</v>
      </c>
      <c r="M858" s="30" t="s">
        <v>210</v>
      </c>
      <c r="N858" s="30" t="s">
        <v>199</v>
      </c>
      <c r="O858" s="32">
        <v>1.2503169999999999</v>
      </c>
      <c r="P858" s="32">
        <v>0.84899999999999998</v>
      </c>
      <c r="Q858" s="32">
        <f t="shared" si="13"/>
        <v>1.07583443744078</v>
      </c>
    </row>
    <row r="859" spans="1:17" x14ac:dyDescent="0.25">
      <c r="A859" s="30">
        <v>3896</v>
      </c>
      <c r="B859" s="30">
        <v>3853</v>
      </c>
      <c r="C859" s="30">
        <v>1340</v>
      </c>
      <c r="D859" s="30">
        <v>1340</v>
      </c>
      <c r="E859" s="30" t="s">
        <v>151</v>
      </c>
      <c r="F859" s="30" t="s">
        <v>183</v>
      </c>
      <c r="G859" s="31">
        <v>8.0388900000000003</v>
      </c>
      <c r="H859" s="30" t="s">
        <v>170</v>
      </c>
      <c r="I859" s="30" t="s">
        <v>171</v>
      </c>
      <c r="J859" s="30">
        <v>21</v>
      </c>
      <c r="K859" s="30">
        <v>10</v>
      </c>
      <c r="L859" s="30" t="s">
        <v>172</v>
      </c>
      <c r="M859" s="30" t="s">
        <v>210</v>
      </c>
      <c r="N859" s="30" t="s">
        <v>199</v>
      </c>
      <c r="O859" s="32">
        <v>1.2503169999999999</v>
      </c>
      <c r="P859" s="32">
        <v>0.84899999999999998</v>
      </c>
      <c r="Q859" s="32">
        <f t="shared" si="13"/>
        <v>1.5177252850476302</v>
      </c>
    </row>
    <row r="860" spans="1:17" x14ac:dyDescent="0.25">
      <c r="A860" s="30">
        <v>3897</v>
      </c>
      <c r="B860" s="30">
        <v>3854</v>
      </c>
      <c r="C860" s="30">
        <v>1340</v>
      </c>
      <c r="D860" s="30">
        <v>1340</v>
      </c>
      <c r="E860" s="30" t="s">
        <v>151</v>
      </c>
      <c r="F860" s="30" t="s">
        <v>183</v>
      </c>
      <c r="G860" s="31">
        <v>4.4170100000000003</v>
      </c>
      <c r="H860" s="30" t="s">
        <v>170</v>
      </c>
      <c r="I860" s="30" t="s">
        <v>171</v>
      </c>
      <c r="J860" s="30">
        <v>21</v>
      </c>
      <c r="K860" s="30">
        <v>10</v>
      </c>
      <c r="L860" s="30" t="s">
        <v>172</v>
      </c>
      <c r="M860" s="30" t="s">
        <v>210</v>
      </c>
      <c r="N860" s="30" t="s">
        <v>199</v>
      </c>
      <c r="O860" s="32">
        <v>1.2503169999999999</v>
      </c>
      <c r="P860" s="32">
        <v>0.84899999999999998</v>
      </c>
      <c r="Q860" s="32">
        <f t="shared" si="13"/>
        <v>0.83392206651767009</v>
      </c>
    </row>
    <row r="861" spans="1:17" x14ac:dyDescent="0.25">
      <c r="A861" s="30">
        <v>3898</v>
      </c>
      <c r="B861" s="30">
        <v>3855</v>
      </c>
      <c r="C861" s="30">
        <v>1340</v>
      </c>
      <c r="D861" s="30">
        <v>1340</v>
      </c>
      <c r="E861" s="30" t="s">
        <v>151</v>
      </c>
      <c r="F861" s="30" t="s">
        <v>183</v>
      </c>
      <c r="G861" s="31">
        <v>6.8954500000000003</v>
      </c>
      <c r="H861" s="30" t="s">
        <v>170</v>
      </c>
      <c r="I861" s="30" t="s">
        <v>171</v>
      </c>
      <c r="J861" s="30">
        <v>21</v>
      </c>
      <c r="K861" s="30">
        <v>10</v>
      </c>
      <c r="L861" s="30" t="s">
        <v>172</v>
      </c>
      <c r="M861" s="30" t="s">
        <v>210</v>
      </c>
      <c r="N861" s="30" t="s">
        <v>199</v>
      </c>
      <c r="O861" s="32">
        <v>1.2503169999999999</v>
      </c>
      <c r="P861" s="32">
        <v>0.84899999999999998</v>
      </c>
      <c r="Q861" s="32">
        <f t="shared" si="13"/>
        <v>1.3018462520051501</v>
      </c>
    </row>
    <row r="862" spans="1:17" x14ac:dyDescent="0.25">
      <c r="A862" s="30">
        <v>3899</v>
      </c>
      <c r="B862" s="30">
        <v>3856</v>
      </c>
      <c r="C862" s="30">
        <v>1340</v>
      </c>
      <c r="D862" s="30">
        <v>1340</v>
      </c>
      <c r="E862" s="30" t="s">
        <v>151</v>
      </c>
      <c r="F862" s="30" t="s">
        <v>183</v>
      </c>
      <c r="G862" s="31">
        <v>5.0549600000000003</v>
      </c>
      <c r="H862" s="30" t="s">
        <v>170</v>
      </c>
      <c r="I862" s="30" t="s">
        <v>171</v>
      </c>
      <c r="J862" s="30">
        <v>21</v>
      </c>
      <c r="K862" s="30">
        <v>10</v>
      </c>
      <c r="L862" s="30" t="s">
        <v>172</v>
      </c>
      <c r="M862" s="30" t="s">
        <v>210</v>
      </c>
      <c r="N862" s="30" t="s">
        <v>199</v>
      </c>
      <c r="O862" s="32">
        <v>1.2503169999999999</v>
      </c>
      <c r="P862" s="32">
        <v>0.84899999999999998</v>
      </c>
      <c r="Q862" s="32">
        <f t="shared" si="13"/>
        <v>0.95436566577032023</v>
      </c>
    </row>
    <row r="863" spans="1:17" x14ac:dyDescent="0.25">
      <c r="A863" s="30">
        <v>3900</v>
      </c>
      <c r="B863" s="30">
        <v>3857</v>
      </c>
      <c r="C863" s="30">
        <v>1340</v>
      </c>
      <c r="D863" s="30">
        <v>1340</v>
      </c>
      <c r="E863" s="30" t="s">
        <v>151</v>
      </c>
      <c r="F863" s="30" t="s">
        <v>183</v>
      </c>
      <c r="G863" s="31">
        <v>11.276</v>
      </c>
      <c r="H863" s="30" t="s">
        <v>170</v>
      </c>
      <c r="I863" s="30" t="s">
        <v>171</v>
      </c>
      <c r="J863" s="30">
        <v>21</v>
      </c>
      <c r="K863" s="30">
        <v>10</v>
      </c>
      <c r="L863" s="30" t="s">
        <v>172</v>
      </c>
      <c r="M863" s="30" t="s">
        <v>210</v>
      </c>
      <c r="N863" s="30" t="s">
        <v>199</v>
      </c>
      <c r="O863" s="32">
        <v>1.2503169999999999</v>
      </c>
      <c r="P863" s="32">
        <v>0.84899999999999998</v>
      </c>
      <c r="Q863" s="32">
        <f t="shared" si="13"/>
        <v>2.1288847482920001</v>
      </c>
    </row>
    <row r="864" spans="1:17" x14ac:dyDescent="0.25">
      <c r="A864" s="30">
        <v>3901</v>
      </c>
      <c r="B864" s="30">
        <v>3858</v>
      </c>
      <c r="C864" s="30">
        <v>1340</v>
      </c>
      <c r="D864" s="30">
        <v>1340</v>
      </c>
      <c r="E864" s="30" t="s">
        <v>151</v>
      </c>
      <c r="F864" s="30" t="s">
        <v>183</v>
      </c>
      <c r="G864" s="31">
        <v>0.231736</v>
      </c>
      <c r="H864" s="30" t="s">
        <v>170</v>
      </c>
      <c r="I864" s="30" t="s">
        <v>171</v>
      </c>
      <c r="J864" s="30">
        <v>21</v>
      </c>
      <c r="K864" s="30">
        <v>10</v>
      </c>
      <c r="L864" s="30" t="s">
        <v>172</v>
      </c>
      <c r="M864" s="30" t="s">
        <v>210</v>
      </c>
      <c r="N864" s="30" t="s">
        <v>199</v>
      </c>
      <c r="O864" s="32">
        <v>1.2503169999999999</v>
      </c>
      <c r="P864" s="32">
        <v>0.84899999999999998</v>
      </c>
      <c r="Q864" s="32">
        <f t="shared" si="13"/>
        <v>4.3751262507112004E-2</v>
      </c>
    </row>
    <row r="865" spans="1:17" x14ac:dyDescent="0.25">
      <c r="A865" s="30">
        <v>3902</v>
      </c>
      <c r="B865" s="30">
        <v>3859</v>
      </c>
      <c r="C865" s="30">
        <v>1340</v>
      </c>
      <c r="D865" s="30">
        <v>1340</v>
      </c>
      <c r="E865" s="30" t="s">
        <v>151</v>
      </c>
      <c r="F865" s="30" t="s">
        <v>183</v>
      </c>
      <c r="G865" s="31">
        <v>16.020499999999998</v>
      </c>
      <c r="H865" s="30" t="s">
        <v>170</v>
      </c>
      <c r="I865" s="30" t="s">
        <v>171</v>
      </c>
      <c r="J865" s="30">
        <v>21</v>
      </c>
      <c r="K865" s="30">
        <v>10</v>
      </c>
      <c r="L865" s="30" t="s">
        <v>172</v>
      </c>
      <c r="M865" s="30" t="s">
        <v>210</v>
      </c>
      <c r="N865" s="30" t="s">
        <v>199</v>
      </c>
      <c r="O865" s="32">
        <v>1.2503169999999999</v>
      </c>
      <c r="P865" s="32">
        <v>0.84899999999999998</v>
      </c>
      <c r="Q865" s="32">
        <f t="shared" si="13"/>
        <v>3.0246362282734998</v>
      </c>
    </row>
    <row r="866" spans="1:17" x14ac:dyDescent="0.25">
      <c r="A866" s="30">
        <v>3915</v>
      </c>
      <c r="B866" s="30">
        <v>3872</v>
      </c>
      <c r="C866" s="30">
        <v>1390</v>
      </c>
      <c r="D866" s="30">
        <v>1390</v>
      </c>
      <c r="E866" s="30" t="s">
        <v>151</v>
      </c>
      <c r="F866" s="30" t="s">
        <v>169</v>
      </c>
      <c r="G866" s="31">
        <v>2.1522199999999998</v>
      </c>
      <c r="H866" s="30" t="s">
        <v>170</v>
      </c>
      <c r="I866" s="30" t="s">
        <v>171</v>
      </c>
      <c r="J866" s="30">
        <v>20</v>
      </c>
      <c r="K866" s="30">
        <v>10</v>
      </c>
      <c r="L866" s="30" t="s">
        <v>172</v>
      </c>
      <c r="M866" s="30" t="s">
        <v>211</v>
      </c>
      <c r="N866" s="30" t="s">
        <v>208</v>
      </c>
      <c r="O866" s="32">
        <v>0.81160900000000002</v>
      </c>
      <c r="P866" s="32">
        <v>0.84899999999999998</v>
      </c>
      <c r="Q866" s="32">
        <f t="shared" si="13"/>
        <v>0.26376092941898005</v>
      </c>
    </row>
    <row r="867" spans="1:17" x14ac:dyDescent="0.25">
      <c r="A867" s="30">
        <v>3916</v>
      </c>
      <c r="B867" s="30">
        <v>3873</v>
      </c>
      <c r="C867" s="30">
        <v>1390</v>
      </c>
      <c r="D867" s="30">
        <v>1390</v>
      </c>
      <c r="E867" s="30" t="s">
        <v>151</v>
      </c>
      <c r="F867" s="30" t="s">
        <v>169</v>
      </c>
      <c r="G867" s="31">
        <v>2.6425100000000001</v>
      </c>
      <c r="H867" s="30" t="s">
        <v>170</v>
      </c>
      <c r="I867" s="30" t="s">
        <v>171</v>
      </c>
      <c r="J867" s="30">
        <v>20</v>
      </c>
      <c r="K867" s="30">
        <v>10</v>
      </c>
      <c r="L867" s="30" t="s">
        <v>172</v>
      </c>
      <c r="M867" s="30" t="s">
        <v>211</v>
      </c>
      <c r="N867" s="30" t="s">
        <v>208</v>
      </c>
      <c r="O867" s="32">
        <v>0.81160900000000002</v>
      </c>
      <c r="P867" s="32">
        <v>0.84899999999999998</v>
      </c>
      <c r="Q867" s="32">
        <f t="shared" si="13"/>
        <v>0.32384741968709008</v>
      </c>
    </row>
    <row r="868" spans="1:17" x14ac:dyDescent="0.25">
      <c r="A868" s="30">
        <v>3917</v>
      </c>
      <c r="B868" s="30">
        <v>3874</v>
      </c>
      <c r="C868" s="30">
        <v>1390</v>
      </c>
      <c r="D868" s="30">
        <v>1390</v>
      </c>
      <c r="E868" s="30" t="s">
        <v>151</v>
      </c>
      <c r="F868" s="30" t="s">
        <v>169</v>
      </c>
      <c r="G868" s="31">
        <v>32.451599999999999</v>
      </c>
      <c r="H868" s="30" t="s">
        <v>170</v>
      </c>
      <c r="I868" s="30" t="s">
        <v>171</v>
      </c>
      <c r="J868" s="30">
        <v>20</v>
      </c>
      <c r="K868" s="30">
        <v>10</v>
      </c>
      <c r="L868" s="30" t="s">
        <v>172</v>
      </c>
      <c r="M868" s="30" t="s">
        <v>211</v>
      </c>
      <c r="N868" s="30" t="s">
        <v>208</v>
      </c>
      <c r="O868" s="32">
        <v>0.81160900000000002</v>
      </c>
      <c r="P868" s="32">
        <v>0.84899999999999998</v>
      </c>
      <c r="Q868" s="32">
        <f t="shared" si="13"/>
        <v>3.9770396042844003</v>
      </c>
    </row>
    <row r="869" spans="1:17" x14ac:dyDescent="0.25">
      <c r="A869" s="30">
        <v>3918</v>
      </c>
      <c r="B869" s="30">
        <v>3875</v>
      </c>
      <c r="C869" s="30">
        <v>1390</v>
      </c>
      <c r="D869" s="30">
        <v>1390</v>
      </c>
      <c r="E869" s="30" t="s">
        <v>151</v>
      </c>
      <c r="F869" s="30" t="s">
        <v>169</v>
      </c>
      <c r="G869" s="31">
        <v>66.418400000000005</v>
      </c>
      <c r="H869" s="30" t="s">
        <v>170</v>
      </c>
      <c r="I869" s="30" t="s">
        <v>171</v>
      </c>
      <c r="J869" s="30">
        <v>20</v>
      </c>
      <c r="K869" s="30">
        <v>10</v>
      </c>
      <c r="L869" s="30" t="s">
        <v>172</v>
      </c>
      <c r="M869" s="30" t="s">
        <v>211</v>
      </c>
      <c r="N869" s="30" t="s">
        <v>208</v>
      </c>
      <c r="O869" s="32">
        <v>0.81160900000000002</v>
      </c>
      <c r="P869" s="32">
        <v>0.84899999999999998</v>
      </c>
      <c r="Q869" s="32">
        <f t="shared" si="13"/>
        <v>8.1397714520456024</v>
      </c>
    </row>
    <row r="870" spans="1:17" x14ac:dyDescent="0.25">
      <c r="A870" s="30">
        <v>3919</v>
      </c>
      <c r="B870" s="30">
        <v>3876</v>
      </c>
      <c r="C870" s="30">
        <v>1390</v>
      </c>
      <c r="D870" s="30">
        <v>1390</v>
      </c>
      <c r="E870" s="30" t="s">
        <v>151</v>
      </c>
      <c r="F870" s="30" t="s">
        <v>169</v>
      </c>
      <c r="G870" s="31">
        <v>4.38727</v>
      </c>
      <c r="H870" s="30" t="s">
        <v>170</v>
      </c>
      <c r="I870" s="30" t="s">
        <v>171</v>
      </c>
      <c r="J870" s="30">
        <v>20</v>
      </c>
      <c r="K870" s="30">
        <v>10</v>
      </c>
      <c r="L870" s="30" t="s">
        <v>172</v>
      </c>
      <c r="M870" s="30" t="s">
        <v>211</v>
      </c>
      <c r="N870" s="30" t="s">
        <v>208</v>
      </c>
      <c r="O870" s="32">
        <v>0.81160900000000002</v>
      </c>
      <c r="P870" s="32">
        <v>0.84899999999999998</v>
      </c>
      <c r="Q870" s="32">
        <f t="shared" si="13"/>
        <v>0.53767292043193016</v>
      </c>
    </row>
    <row r="871" spans="1:17" x14ac:dyDescent="0.25">
      <c r="A871" s="30">
        <v>3920</v>
      </c>
      <c r="B871" s="30">
        <v>3877</v>
      </c>
      <c r="C871" s="30">
        <v>1390</v>
      </c>
      <c r="D871" s="30">
        <v>1390</v>
      </c>
      <c r="E871" s="30" t="s">
        <v>151</v>
      </c>
      <c r="F871" s="30" t="s">
        <v>169</v>
      </c>
      <c r="G871" s="31">
        <v>23.230499999999999</v>
      </c>
      <c r="H871" s="30" t="s">
        <v>170</v>
      </c>
      <c r="I871" s="30" t="s">
        <v>171</v>
      </c>
      <c r="J871" s="30">
        <v>20</v>
      </c>
      <c r="K871" s="30">
        <v>10</v>
      </c>
      <c r="L871" s="30" t="s">
        <v>172</v>
      </c>
      <c r="M871" s="30" t="s">
        <v>211</v>
      </c>
      <c r="N871" s="30" t="s">
        <v>208</v>
      </c>
      <c r="O871" s="32">
        <v>0.81160900000000002</v>
      </c>
      <c r="P871" s="32">
        <v>0.84899999999999998</v>
      </c>
      <c r="Q871" s="32">
        <f t="shared" si="13"/>
        <v>2.8469665140495009</v>
      </c>
    </row>
    <row r="872" spans="1:17" x14ac:dyDescent="0.25">
      <c r="A872" s="30">
        <v>3921</v>
      </c>
      <c r="B872" s="30">
        <v>3878</v>
      </c>
      <c r="C872" s="30">
        <v>1390</v>
      </c>
      <c r="D872" s="30">
        <v>1390</v>
      </c>
      <c r="E872" s="30" t="s">
        <v>151</v>
      </c>
      <c r="F872" s="30" t="s">
        <v>169</v>
      </c>
      <c r="G872" s="31">
        <v>11.520300000000001</v>
      </c>
      <c r="H872" s="30" t="s">
        <v>170</v>
      </c>
      <c r="I872" s="30" t="s">
        <v>171</v>
      </c>
      <c r="J872" s="30">
        <v>20</v>
      </c>
      <c r="K872" s="30">
        <v>10</v>
      </c>
      <c r="L872" s="30" t="s">
        <v>172</v>
      </c>
      <c r="M872" s="30" t="s">
        <v>211</v>
      </c>
      <c r="N872" s="30" t="s">
        <v>208</v>
      </c>
      <c r="O872" s="32">
        <v>0.81160900000000002</v>
      </c>
      <c r="P872" s="32">
        <v>0.84899999999999998</v>
      </c>
      <c r="Q872" s="32">
        <f t="shared" si="13"/>
        <v>1.4118468535677002</v>
      </c>
    </row>
    <row r="873" spans="1:17" x14ac:dyDescent="0.25">
      <c r="A873" s="30">
        <v>3931</v>
      </c>
      <c r="B873" s="30">
        <v>3888</v>
      </c>
      <c r="C873" s="30">
        <v>1390</v>
      </c>
      <c r="D873" s="30">
        <v>1390</v>
      </c>
      <c r="E873" s="30" t="s">
        <v>151</v>
      </c>
      <c r="F873" s="30" t="s">
        <v>179</v>
      </c>
      <c r="G873" s="31">
        <v>28.056000000000001</v>
      </c>
      <c r="H873" s="30" t="s">
        <v>170</v>
      </c>
      <c r="I873" s="30" t="s">
        <v>171</v>
      </c>
      <c r="J873" s="30">
        <v>20</v>
      </c>
      <c r="K873" s="30">
        <v>10</v>
      </c>
      <c r="L873" s="30" t="s">
        <v>172</v>
      </c>
      <c r="M873" s="30" t="s">
        <v>211</v>
      </c>
      <c r="N873" s="30" t="s">
        <v>208</v>
      </c>
      <c r="O873" s="32">
        <v>0.81160900000000002</v>
      </c>
      <c r="P873" s="32">
        <v>0.84899999999999998</v>
      </c>
      <c r="Q873" s="32">
        <f t="shared" si="13"/>
        <v>3.4383458177040009</v>
      </c>
    </row>
    <row r="874" spans="1:17" x14ac:dyDescent="0.25">
      <c r="A874" s="30">
        <v>3932</v>
      </c>
      <c r="B874" s="30">
        <v>3889</v>
      </c>
      <c r="C874" s="30">
        <v>1390</v>
      </c>
      <c r="D874" s="30">
        <v>1390</v>
      </c>
      <c r="E874" s="30" t="s">
        <v>151</v>
      </c>
      <c r="F874" s="30" t="s">
        <v>179</v>
      </c>
      <c r="G874" s="31">
        <v>23.5106</v>
      </c>
      <c r="H874" s="30" t="s">
        <v>170</v>
      </c>
      <c r="I874" s="30" t="s">
        <v>171</v>
      </c>
      <c r="J874" s="30">
        <v>20</v>
      </c>
      <c r="K874" s="30">
        <v>10</v>
      </c>
      <c r="L874" s="30" t="s">
        <v>172</v>
      </c>
      <c r="M874" s="30" t="s">
        <v>211</v>
      </c>
      <c r="N874" s="30" t="s">
        <v>208</v>
      </c>
      <c r="O874" s="32">
        <v>0.81160900000000002</v>
      </c>
      <c r="P874" s="32">
        <v>0.84899999999999998</v>
      </c>
      <c r="Q874" s="32">
        <f t="shared" si="13"/>
        <v>2.8812935978654006</v>
      </c>
    </row>
    <row r="875" spans="1:17" x14ac:dyDescent="0.25">
      <c r="A875" s="30">
        <v>3933</v>
      </c>
      <c r="B875" s="30">
        <v>3890</v>
      </c>
      <c r="C875" s="30">
        <v>1390</v>
      </c>
      <c r="D875" s="30">
        <v>1390</v>
      </c>
      <c r="E875" s="30" t="s">
        <v>151</v>
      </c>
      <c r="F875" s="30" t="s">
        <v>179</v>
      </c>
      <c r="G875" s="31">
        <v>4.5048599999999999</v>
      </c>
      <c r="H875" s="30" t="s">
        <v>170</v>
      </c>
      <c r="I875" s="30" t="s">
        <v>171</v>
      </c>
      <c r="J875" s="30">
        <v>20</v>
      </c>
      <c r="K875" s="30">
        <v>10</v>
      </c>
      <c r="L875" s="30" t="s">
        <v>172</v>
      </c>
      <c r="M875" s="30" t="s">
        <v>211</v>
      </c>
      <c r="N875" s="30" t="s">
        <v>208</v>
      </c>
      <c r="O875" s="32">
        <v>0.81160900000000002</v>
      </c>
      <c r="P875" s="32">
        <v>0.84899999999999998</v>
      </c>
      <c r="Q875" s="32">
        <f t="shared" si="13"/>
        <v>0.55208392288074004</v>
      </c>
    </row>
    <row r="876" spans="1:17" x14ac:dyDescent="0.25">
      <c r="A876" s="30">
        <v>3934</v>
      </c>
      <c r="B876" s="30">
        <v>3891</v>
      </c>
      <c r="C876" s="30">
        <v>1390</v>
      </c>
      <c r="D876" s="30">
        <v>1390</v>
      </c>
      <c r="E876" s="30" t="s">
        <v>151</v>
      </c>
      <c r="F876" s="30" t="s">
        <v>179</v>
      </c>
      <c r="G876" s="31">
        <v>9.0589200000000005</v>
      </c>
      <c r="H876" s="30" t="s">
        <v>170</v>
      </c>
      <c r="I876" s="30" t="s">
        <v>171</v>
      </c>
      <c r="J876" s="30">
        <v>20</v>
      </c>
      <c r="K876" s="30">
        <v>10</v>
      </c>
      <c r="L876" s="30" t="s">
        <v>172</v>
      </c>
      <c r="M876" s="30" t="s">
        <v>211</v>
      </c>
      <c r="N876" s="30" t="s">
        <v>208</v>
      </c>
      <c r="O876" s="32">
        <v>0.81160900000000002</v>
      </c>
      <c r="P876" s="32">
        <v>0.84899999999999998</v>
      </c>
      <c r="Q876" s="32">
        <f t="shared" si="13"/>
        <v>1.1101974513442803</v>
      </c>
    </row>
    <row r="877" spans="1:17" x14ac:dyDescent="0.25">
      <c r="A877" s="30">
        <v>3935</v>
      </c>
      <c r="B877" s="30">
        <v>3892</v>
      </c>
      <c r="C877" s="30">
        <v>1390</v>
      </c>
      <c r="D877" s="30">
        <v>1390</v>
      </c>
      <c r="E877" s="30" t="s">
        <v>151</v>
      </c>
      <c r="F877" s="30" t="s">
        <v>179</v>
      </c>
      <c r="G877" s="31">
        <v>17.5214</v>
      </c>
      <c r="H877" s="30" t="s">
        <v>170</v>
      </c>
      <c r="I877" s="30" t="s">
        <v>171</v>
      </c>
      <c r="J877" s="30">
        <v>20</v>
      </c>
      <c r="K877" s="30">
        <v>10</v>
      </c>
      <c r="L877" s="30" t="s">
        <v>172</v>
      </c>
      <c r="M877" s="30" t="s">
        <v>211</v>
      </c>
      <c r="N877" s="30" t="s">
        <v>208</v>
      </c>
      <c r="O877" s="32">
        <v>0.81160900000000002</v>
      </c>
      <c r="P877" s="32">
        <v>0.84899999999999998</v>
      </c>
      <c r="Q877" s="32">
        <f t="shared" si="13"/>
        <v>2.1472994158226006</v>
      </c>
    </row>
    <row r="878" spans="1:17" x14ac:dyDescent="0.25">
      <c r="A878" s="30">
        <v>3936</v>
      </c>
      <c r="B878" s="30">
        <v>3893</v>
      </c>
      <c r="C878" s="30">
        <v>1390</v>
      </c>
      <c r="D878" s="30">
        <v>1390</v>
      </c>
      <c r="E878" s="30" t="s">
        <v>151</v>
      </c>
      <c r="F878" s="30" t="s">
        <v>179</v>
      </c>
      <c r="G878" s="31">
        <v>16.540500000000002</v>
      </c>
      <c r="H878" s="30" t="s">
        <v>170</v>
      </c>
      <c r="I878" s="30" t="s">
        <v>171</v>
      </c>
      <c r="J878" s="30">
        <v>20</v>
      </c>
      <c r="K878" s="30">
        <v>10</v>
      </c>
      <c r="L878" s="30" t="s">
        <v>172</v>
      </c>
      <c r="M878" s="30" t="s">
        <v>211</v>
      </c>
      <c r="N878" s="30" t="s">
        <v>208</v>
      </c>
      <c r="O878" s="32">
        <v>0.81160900000000002</v>
      </c>
      <c r="P878" s="32">
        <v>0.84899999999999998</v>
      </c>
      <c r="Q878" s="32">
        <f t="shared" si="13"/>
        <v>2.0270872183395006</v>
      </c>
    </row>
    <row r="879" spans="1:17" x14ac:dyDescent="0.25">
      <c r="A879" s="30">
        <v>3937</v>
      </c>
      <c r="B879" s="30">
        <v>3894</v>
      </c>
      <c r="C879" s="30">
        <v>1390</v>
      </c>
      <c r="D879" s="30">
        <v>1390</v>
      </c>
      <c r="E879" s="30" t="s">
        <v>151</v>
      </c>
      <c r="F879" s="30" t="s">
        <v>179</v>
      </c>
      <c r="G879" s="31">
        <v>10.7089</v>
      </c>
      <c r="H879" s="30" t="s">
        <v>170</v>
      </c>
      <c r="I879" s="30" t="s">
        <v>171</v>
      </c>
      <c r="J879" s="30">
        <v>20</v>
      </c>
      <c r="K879" s="30">
        <v>10</v>
      </c>
      <c r="L879" s="30" t="s">
        <v>172</v>
      </c>
      <c r="M879" s="30" t="s">
        <v>211</v>
      </c>
      <c r="N879" s="30" t="s">
        <v>208</v>
      </c>
      <c r="O879" s="32">
        <v>0.81160900000000002</v>
      </c>
      <c r="P879" s="32">
        <v>0.84899999999999998</v>
      </c>
      <c r="Q879" s="32">
        <f t="shared" si="13"/>
        <v>1.3124073826351004</v>
      </c>
    </row>
    <row r="880" spans="1:17" x14ac:dyDescent="0.25">
      <c r="A880" s="30">
        <v>3938</v>
      </c>
      <c r="B880" s="30">
        <v>3895</v>
      </c>
      <c r="C880" s="30">
        <v>1390</v>
      </c>
      <c r="D880" s="30">
        <v>1390</v>
      </c>
      <c r="E880" s="30" t="s">
        <v>151</v>
      </c>
      <c r="F880" s="30" t="s">
        <v>179</v>
      </c>
      <c r="G880" s="31">
        <v>21.944099999999999</v>
      </c>
      <c r="H880" s="30" t="s">
        <v>170</v>
      </c>
      <c r="I880" s="30" t="s">
        <v>171</v>
      </c>
      <c r="J880" s="30">
        <v>20</v>
      </c>
      <c r="K880" s="30">
        <v>10</v>
      </c>
      <c r="L880" s="30" t="s">
        <v>172</v>
      </c>
      <c r="M880" s="30" t="s">
        <v>211</v>
      </c>
      <c r="N880" s="30" t="s">
        <v>208</v>
      </c>
      <c r="O880" s="32">
        <v>0.81160900000000002</v>
      </c>
      <c r="P880" s="32">
        <v>0.84899999999999998</v>
      </c>
      <c r="Q880" s="32">
        <f t="shared" si="13"/>
        <v>2.6893143875919003</v>
      </c>
    </row>
    <row r="881" spans="1:17" x14ac:dyDescent="0.25">
      <c r="A881" s="30">
        <v>3939</v>
      </c>
      <c r="B881" s="30">
        <v>3896</v>
      </c>
      <c r="C881" s="30">
        <v>1390</v>
      </c>
      <c r="D881" s="30">
        <v>1390</v>
      </c>
      <c r="E881" s="30" t="s">
        <v>151</v>
      </c>
      <c r="F881" s="30" t="s">
        <v>179</v>
      </c>
      <c r="G881" s="31">
        <v>14.669</v>
      </c>
      <c r="H881" s="30" t="s">
        <v>170</v>
      </c>
      <c r="I881" s="30" t="s">
        <v>171</v>
      </c>
      <c r="J881" s="30">
        <v>20</v>
      </c>
      <c r="K881" s="30">
        <v>10</v>
      </c>
      <c r="L881" s="30" t="s">
        <v>172</v>
      </c>
      <c r="M881" s="30" t="s">
        <v>211</v>
      </c>
      <c r="N881" s="30" t="s">
        <v>208</v>
      </c>
      <c r="O881" s="32">
        <v>0.81160900000000002</v>
      </c>
      <c r="P881" s="32">
        <v>0.84899999999999998</v>
      </c>
      <c r="Q881" s="32">
        <f t="shared" si="13"/>
        <v>1.7977293555710003</v>
      </c>
    </row>
    <row r="882" spans="1:17" x14ac:dyDescent="0.25">
      <c r="A882" s="30">
        <v>3940</v>
      </c>
      <c r="B882" s="30">
        <v>3897</v>
      </c>
      <c r="C882" s="30">
        <v>1390</v>
      </c>
      <c r="D882" s="30">
        <v>1390</v>
      </c>
      <c r="E882" s="30" t="s">
        <v>151</v>
      </c>
      <c r="F882" s="30" t="s">
        <v>179</v>
      </c>
      <c r="G882" s="31">
        <v>13.641</v>
      </c>
      <c r="H882" s="30" t="s">
        <v>170</v>
      </c>
      <c r="I882" s="30" t="s">
        <v>171</v>
      </c>
      <c r="J882" s="30">
        <v>20</v>
      </c>
      <c r="K882" s="30">
        <v>10</v>
      </c>
      <c r="L882" s="30" t="s">
        <v>172</v>
      </c>
      <c r="M882" s="30" t="s">
        <v>211</v>
      </c>
      <c r="N882" s="30" t="s">
        <v>208</v>
      </c>
      <c r="O882" s="32">
        <v>0.81160900000000002</v>
      </c>
      <c r="P882" s="32">
        <v>0.84899999999999998</v>
      </c>
      <c r="Q882" s="32">
        <f t="shared" si="13"/>
        <v>1.6717449137190004</v>
      </c>
    </row>
    <row r="883" spans="1:17" x14ac:dyDescent="0.25">
      <c r="A883" s="30">
        <v>3941</v>
      </c>
      <c r="B883" s="30">
        <v>3898</v>
      </c>
      <c r="C883" s="30">
        <v>1390</v>
      </c>
      <c r="D883" s="30">
        <v>1390</v>
      </c>
      <c r="E883" s="30" t="s">
        <v>151</v>
      </c>
      <c r="F883" s="30" t="s">
        <v>179</v>
      </c>
      <c r="G883" s="31">
        <v>16.109400000000001</v>
      </c>
      <c r="H883" s="30" t="s">
        <v>170</v>
      </c>
      <c r="I883" s="30" t="s">
        <v>171</v>
      </c>
      <c r="J883" s="30">
        <v>20</v>
      </c>
      <c r="K883" s="30">
        <v>10</v>
      </c>
      <c r="L883" s="30" t="s">
        <v>172</v>
      </c>
      <c r="M883" s="30" t="s">
        <v>211</v>
      </c>
      <c r="N883" s="30" t="s">
        <v>208</v>
      </c>
      <c r="O883" s="32">
        <v>0.81160900000000002</v>
      </c>
      <c r="P883" s="32">
        <v>0.84899999999999998</v>
      </c>
      <c r="Q883" s="32">
        <f t="shared" si="13"/>
        <v>1.9742546377146006</v>
      </c>
    </row>
    <row r="884" spans="1:17" x14ac:dyDescent="0.25">
      <c r="A884" s="30">
        <v>3942</v>
      </c>
      <c r="B884" s="30">
        <v>3899</v>
      </c>
      <c r="C884" s="30">
        <v>1390</v>
      </c>
      <c r="D884" s="30">
        <v>1390</v>
      </c>
      <c r="E884" s="30" t="s">
        <v>151</v>
      </c>
      <c r="F884" s="30" t="s">
        <v>203</v>
      </c>
      <c r="G884" s="31">
        <v>10.9826</v>
      </c>
      <c r="H884" s="30" t="s">
        <v>170</v>
      </c>
      <c r="I884" s="30" t="s">
        <v>171</v>
      </c>
      <c r="J884" s="30">
        <v>20</v>
      </c>
      <c r="K884" s="30">
        <v>10</v>
      </c>
      <c r="L884" s="30" t="s">
        <v>172</v>
      </c>
      <c r="M884" s="30" t="s">
        <v>211</v>
      </c>
      <c r="N884" s="30" t="s">
        <v>208</v>
      </c>
      <c r="O884" s="32">
        <v>0.81160900000000002</v>
      </c>
      <c r="P884" s="32">
        <v>0.84899999999999998</v>
      </c>
      <c r="Q884" s="32">
        <f t="shared" si="13"/>
        <v>1.3459501275134003</v>
      </c>
    </row>
    <row r="885" spans="1:17" x14ac:dyDescent="0.25">
      <c r="A885" s="30">
        <v>3948</v>
      </c>
      <c r="B885" s="30">
        <v>3905</v>
      </c>
      <c r="C885" s="30">
        <v>1390</v>
      </c>
      <c r="D885" s="30">
        <v>1390</v>
      </c>
      <c r="E885" s="30" t="s">
        <v>151</v>
      </c>
      <c r="F885" s="30" t="s">
        <v>175</v>
      </c>
      <c r="G885" s="31">
        <v>11.761699999999999</v>
      </c>
      <c r="H885" s="30" t="s">
        <v>170</v>
      </c>
      <c r="I885" s="30" t="s">
        <v>171</v>
      </c>
      <c r="J885" s="30">
        <v>20</v>
      </c>
      <c r="K885" s="30">
        <v>10</v>
      </c>
      <c r="L885" s="30" t="s">
        <v>172</v>
      </c>
      <c r="M885" s="30" t="s">
        <v>211</v>
      </c>
      <c r="N885" s="30" t="s">
        <v>208</v>
      </c>
      <c r="O885" s="32">
        <v>0.81160900000000002</v>
      </c>
      <c r="P885" s="32">
        <v>0.84899999999999998</v>
      </c>
      <c r="Q885" s="32">
        <f t="shared" si="13"/>
        <v>1.4414311378703002</v>
      </c>
    </row>
    <row r="886" spans="1:17" x14ac:dyDescent="0.25">
      <c r="A886" s="30">
        <v>3949</v>
      </c>
      <c r="B886" s="30">
        <v>3906</v>
      </c>
      <c r="C886" s="30">
        <v>1390</v>
      </c>
      <c r="D886" s="30">
        <v>1390</v>
      </c>
      <c r="E886" s="30" t="s">
        <v>151</v>
      </c>
      <c r="F886" s="30" t="s">
        <v>175</v>
      </c>
      <c r="G886" s="31">
        <v>8.61266</v>
      </c>
      <c r="H886" s="30" t="s">
        <v>170</v>
      </c>
      <c r="I886" s="30" t="s">
        <v>171</v>
      </c>
      <c r="J886" s="30">
        <v>20</v>
      </c>
      <c r="K886" s="30">
        <v>10</v>
      </c>
      <c r="L886" s="30" t="s">
        <v>172</v>
      </c>
      <c r="M886" s="30" t="s">
        <v>211</v>
      </c>
      <c r="N886" s="30" t="s">
        <v>208</v>
      </c>
      <c r="O886" s="32">
        <v>0.81160900000000002</v>
      </c>
      <c r="P886" s="32">
        <v>0.84899999999999998</v>
      </c>
      <c r="Q886" s="32">
        <f t="shared" si="13"/>
        <v>1.0555069678609401</v>
      </c>
    </row>
    <row r="887" spans="1:17" x14ac:dyDescent="0.25">
      <c r="A887" s="30">
        <v>3951</v>
      </c>
      <c r="B887" s="30">
        <v>3908</v>
      </c>
      <c r="C887" s="30">
        <v>1390</v>
      </c>
      <c r="D887" s="30">
        <v>1390</v>
      </c>
      <c r="E887" s="30" t="s">
        <v>151</v>
      </c>
      <c r="F887" s="30" t="s">
        <v>175</v>
      </c>
      <c r="G887" s="31">
        <v>16.6678</v>
      </c>
      <c r="H887" s="30" t="s">
        <v>170</v>
      </c>
      <c r="I887" s="30" t="s">
        <v>171</v>
      </c>
      <c r="J887" s="30">
        <v>20</v>
      </c>
      <c r="K887" s="30">
        <v>10</v>
      </c>
      <c r="L887" s="30" t="s">
        <v>172</v>
      </c>
      <c r="M887" s="30" t="s">
        <v>211</v>
      </c>
      <c r="N887" s="30" t="s">
        <v>208</v>
      </c>
      <c r="O887" s="32">
        <v>0.81160900000000002</v>
      </c>
      <c r="P887" s="32">
        <v>0.84899999999999998</v>
      </c>
      <c r="Q887" s="32">
        <f t="shared" si="13"/>
        <v>2.0426882100202004</v>
      </c>
    </row>
    <row r="888" spans="1:17" x14ac:dyDescent="0.25">
      <c r="A888" s="30">
        <v>3954</v>
      </c>
      <c r="B888" s="30">
        <v>3911</v>
      </c>
      <c r="C888" s="30">
        <v>1390</v>
      </c>
      <c r="D888" s="30">
        <v>1390</v>
      </c>
      <c r="E888" s="30" t="s">
        <v>151</v>
      </c>
      <c r="F888" s="30" t="s">
        <v>182</v>
      </c>
      <c r="G888" s="31">
        <v>7.6914100000000003</v>
      </c>
      <c r="H888" s="30" t="s">
        <v>170</v>
      </c>
      <c r="I888" s="30" t="s">
        <v>171</v>
      </c>
      <c r="J888" s="30">
        <v>20</v>
      </c>
      <c r="K888" s="30">
        <v>10</v>
      </c>
      <c r="L888" s="30" t="s">
        <v>172</v>
      </c>
      <c r="M888" s="30" t="s">
        <v>211</v>
      </c>
      <c r="N888" s="30" t="s">
        <v>208</v>
      </c>
      <c r="O888" s="32">
        <v>0.81160900000000002</v>
      </c>
      <c r="P888" s="32">
        <v>0.84899999999999998</v>
      </c>
      <c r="Q888" s="32">
        <f t="shared" si="13"/>
        <v>0.94260505438219022</v>
      </c>
    </row>
    <row r="889" spans="1:17" x14ac:dyDescent="0.25">
      <c r="A889" s="30">
        <v>3955</v>
      </c>
      <c r="B889" s="30">
        <v>3912</v>
      </c>
      <c r="C889" s="30">
        <v>1390</v>
      </c>
      <c r="D889" s="30">
        <v>1390</v>
      </c>
      <c r="E889" s="30" t="s">
        <v>151</v>
      </c>
      <c r="F889" s="30" t="s">
        <v>182</v>
      </c>
      <c r="G889" s="31">
        <v>16.1416</v>
      </c>
      <c r="H889" s="30" t="s">
        <v>170</v>
      </c>
      <c r="I889" s="30" t="s">
        <v>171</v>
      </c>
      <c r="J889" s="30">
        <v>20</v>
      </c>
      <c r="K889" s="30">
        <v>10</v>
      </c>
      <c r="L889" s="30" t="s">
        <v>172</v>
      </c>
      <c r="M889" s="30" t="s">
        <v>211</v>
      </c>
      <c r="N889" s="30" t="s">
        <v>208</v>
      </c>
      <c r="O889" s="32">
        <v>0.81160900000000002</v>
      </c>
      <c r="P889" s="32">
        <v>0.84899999999999998</v>
      </c>
      <c r="Q889" s="32">
        <f t="shared" si="13"/>
        <v>1.9782008429944005</v>
      </c>
    </row>
    <row r="890" spans="1:17" x14ac:dyDescent="0.25">
      <c r="A890" s="30">
        <v>3960</v>
      </c>
      <c r="B890" s="30">
        <v>3917</v>
      </c>
      <c r="C890" s="30">
        <v>1390</v>
      </c>
      <c r="D890" s="30">
        <v>1390</v>
      </c>
      <c r="E890" s="30" t="s">
        <v>151</v>
      </c>
      <c r="F890" s="30" t="s">
        <v>183</v>
      </c>
      <c r="G890" s="31">
        <v>13.04</v>
      </c>
      <c r="H890" s="30" t="s">
        <v>170</v>
      </c>
      <c r="I890" s="30" t="s">
        <v>171</v>
      </c>
      <c r="J890" s="30">
        <v>20</v>
      </c>
      <c r="K890" s="30">
        <v>10</v>
      </c>
      <c r="L890" s="30" t="s">
        <v>172</v>
      </c>
      <c r="M890" s="30" t="s">
        <v>211</v>
      </c>
      <c r="N890" s="30" t="s">
        <v>208</v>
      </c>
      <c r="O890" s="32">
        <v>0.81160900000000002</v>
      </c>
      <c r="P890" s="32">
        <v>0.84899999999999998</v>
      </c>
      <c r="Q890" s="32">
        <f t="shared" si="13"/>
        <v>1.59809058536</v>
      </c>
    </row>
    <row r="891" spans="1:17" x14ac:dyDescent="0.25">
      <c r="A891" s="30">
        <v>2739</v>
      </c>
      <c r="B891" s="30">
        <v>4262</v>
      </c>
      <c r="C891" s="30">
        <v>1400</v>
      </c>
      <c r="D891" s="30">
        <v>1400</v>
      </c>
      <c r="E891" s="30" t="s">
        <v>151</v>
      </c>
      <c r="F891" s="30" t="s">
        <v>180</v>
      </c>
      <c r="G891" s="31">
        <v>0.97454600000000002</v>
      </c>
      <c r="H891" s="30" t="s">
        <v>170</v>
      </c>
      <c r="I891" s="30" t="s">
        <v>171</v>
      </c>
      <c r="J891" s="30">
        <v>3</v>
      </c>
      <c r="K891" s="30">
        <v>10</v>
      </c>
      <c r="L891" s="30" t="s">
        <v>172</v>
      </c>
      <c r="M891" s="30" t="s">
        <v>200</v>
      </c>
      <c r="N891" s="30" t="s">
        <v>200</v>
      </c>
      <c r="O891" s="32">
        <v>1.7750239999999999</v>
      </c>
      <c r="P891" s="32">
        <v>0.84899999999999998</v>
      </c>
      <c r="Q891" s="32">
        <f t="shared" si="13"/>
        <v>0.26120622340470406</v>
      </c>
    </row>
    <row r="892" spans="1:17" x14ac:dyDescent="0.25">
      <c r="A892" s="30">
        <v>2740</v>
      </c>
      <c r="B892" s="30">
        <v>4263</v>
      </c>
      <c r="C892" s="30">
        <v>1400</v>
      </c>
      <c r="D892" s="30">
        <v>1400</v>
      </c>
      <c r="E892" s="30" t="s">
        <v>151</v>
      </c>
      <c r="F892" s="30" t="s">
        <v>180</v>
      </c>
      <c r="G892" s="31">
        <v>10.2029</v>
      </c>
      <c r="H892" s="30" t="s">
        <v>170</v>
      </c>
      <c r="I892" s="30" t="s">
        <v>171</v>
      </c>
      <c r="J892" s="30">
        <v>3</v>
      </c>
      <c r="K892" s="30">
        <v>10</v>
      </c>
      <c r="L892" s="30" t="s">
        <v>172</v>
      </c>
      <c r="M892" s="30" t="s">
        <v>200</v>
      </c>
      <c r="N892" s="30" t="s">
        <v>200</v>
      </c>
      <c r="O892" s="32">
        <v>1.7750239999999999</v>
      </c>
      <c r="P892" s="32">
        <v>0.84899999999999998</v>
      </c>
      <c r="Q892" s="32">
        <f t="shared" si="13"/>
        <v>2.7346692478096002</v>
      </c>
    </row>
    <row r="893" spans="1:17" x14ac:dyDescent="0.25">
      <c r="A893" s="30">
        <v>2741</v>
      </c>
      <c r="B893" s="30">
        <v>4264</v>
      </c>
      <c r="C893" s="30">
        <v>1400</v>
      </c>
      <c r="D893" s="30">
        <v>1400</v>
      </c>
      <c r="E893" s="30" t="s">
        <v>151</v>
      </c>
      <c r="F893" s="30" t="s">
        <v>180</v>
      </c>
      <c r="G893" s="31">
        <v>4.00122</v>
      </c>
      <c r="H893" s="30" t="s">
        <v>170</v>
      </c>
      <c r="I893" s="30" t="s">
        <v>171</v>
      </c>
      <c r="J893" s="30">
        <v>3</v>
      </c>
      <c r="K893" s="30">
        <v>10</v>
      </c>
      <c r="L893" s="30" t="s">
        <v>172</v>
      </c>
      <c r="M893" s="30" t="s">
        <v>200</v>
      </c>
      <c r="N893" s="30" t="s">
        <v>200</v>
      </c>
      <c r="O893" s="32">
        <v>1.7750239999999999</v>
      </c>
      <c r="P893" s="32">
        <v>0.84899999999999998</v>
      </c>
      <c r="Q893" s="32">
        <f t="shared" si="13"/>
        <v>1.07244149092128</v>
      </c>
    </row>
    <row r="894" spans="1:17" x14ac:dyDescent="0.25">
      <c r="A894" s="30">
        <v>2749</v>
      </c>
      <c r="B894" s="30">
        <v>4272</v>
      </c>
      <c r="C894" s="30">
        <v>1400</v>
      </c>
      <c r="D894" s="30">
        <v>1400</v>
      </c>
      <c r="E894" s="30" t="s">
        <v>151</v>
      </c>
      <c r="F894" s="30" t="s">
        <v>182</v>
      </c>
      <c r="G894" s="31">
        <v>21.060500000000001</v>
      </c>
      <c r="H894" s="30" t="s">
        <v>170</v>
      </c>
      <c r="I894" s="30" t="s">
        <v>171</v>
      </c>
      <c r="J894" s="30">
        <v>3</v>
      </c>
      <c r="K894" s="30">
        <v>10</v>
      </c>
      <c r="L894" s="30" t="s">
        <v>172</v>
      </c>
      <c r="M894" s="30" t="s">
        <v>200</v>
      </c>
      <c r="N894" s="30" t="s">
        <v>200</v>
      </c>
      <c r="O894" s="32">
        <v>1.7750239999999999</v>
      </c>
      <c r="P894" s="32">
        <v>0.84899999999999998</v>
      </c>
      <c r="Q894" s="32">
        <f t="shared" si="13"/>
        <v>5.6448168357520006</v>
      </c>
    </row>
    <row r="895" spans="1:17" x14ac:dyDescent="0.25">
      <c r="A895" s="30">
        <v>4057</v>
      </c>
      <c r="B895" s="30">
        <v>4014</v>
      </c>
      <c r="C895" s="30">
        <v>1400</v>
      </c>
      <c r="D895" s="30">
        <v>1400</v>
      </c>
      <c r="E895" s="30" t="s">
        <v>151</v>
      </c>
      <c r="F895" s="30" t="s">
        <v>169</v>
      </c>
      <c r="G895" s="31">
        <v>13.7334</v>
      </c>
      <c r="H895" s="30" t="s">
        <v>170</v>
      </c>
      <c r="I895" s="30" t="s">
        <v>171</v>
      </c>
      <c r="J895" s="30">
        <v>3</v>
      </c>
      <c r="K895" s="30">
        <v>10</v>
      </c>
      <c r="L895" s="30" t="s">
        <v>172</v>
      </c>
      <c r="M895" s="30" t="s">
        <v>200</v>
      </c>
      <c r="N895" s="30" t="s">
        <v>200</v>
      </c>
      <c r="O895" s="32">
        <v>1.7750239999999999</v>
      </c>
      <c r="P895" s="32">
        <v>0.84899999999999998</v>
      </c>
      <c r="Q895" s="32">
        <f t="shared" si="13"/>
        <v>3.6809443048416002</v>
      </c>
    </row>
    <row r="896" spans="1:17" x14ac:dyDescent="0.25">
      <c r="A896" s="30">
        <v>4058</v>
      </c>
      <c r="B896" s="30">
        <v>4015</v>
      </c>
      <c r="C896" s="30">
        <v>1400</v>
      </c>
      <c r="D896" s="30">
        <v>1400</v>
      </c>
      <c r="E896" s="30" t="s">
        <v>151</v>
      </c>
      <c r="F896" s="30" t="s">
        <v>169</v>
      </c>
      <c r="G896" s="31">
        <v>31.157599999999999</v>
      </c>
      <c r="H896" s="30" t="s">
        <v>170</v>
      </c>
      <c r="I896" s="30" t="s">
        <v>171</v>
      </c>
      <c r="J896" s="30">
        <v>3</v>
      </c>
      <c r="K896" s="30">
        <v>10</v>
      </c>
      <c r="L896" s="30" t="s">
        <v>172</v>
      </c>
      <c r="M896" s="30" t="s">
        <v>200</v>
      </c>
      <c r="N896" s="30" t="s">
        <v>200</v>
      </c>
      <c r="O896" s="32">
        <v>1.7750239999999999</v>
      </c>
      <c r="P896" s="32">
        <v>0.84899999999999998</v>
      </c>
      <c r="Q896" s="32">
        <f t="shared" si="13"/>
        <v>8.3511286551424</v>
      </c>
    </row>
    <row r="897" spans="1:17" x14ac:dyDescent="0.25">
      <c r="A897" s="30">
        <v>4059</v>
      </c>
      <c r="B897" s="30">
        <v>4016</v>
      </c>
      <c r="C897" s="30">
        <v>1400</v>
      </c>
      <c r="D897" s="30">
        <v>1400</v>
      </c>
      <c r="E897" s="30" t="s">
        <v>151</v>
      </c>
      <c r="F897" s="30" t="s">
        <v>169</v>
      </c>
      <c r="G897" s="31">
        <v>0.59972099999999995</v>
      </c>
      <c r="H897" s="30" t="s">
        <v>170</v>
      </c>
      <c r="I897" s="30" t="s">
        <v>171</v>
      </c>
      <c r="J897" s="30">
        <v>3</v>
      </c>
      <c r="K897" s="30">
        <v>10</v>
      </c>
      <c r="L897" s="30" t="s">
        <v>172</v>
      </c>
      <c r="M897" s="30" t="s">
        <v>200</v>
      </c>
      <c r="N897" s="30" t="s">
        <v>200</v>
      </c>
      <c r="O897" s="32">
        <v>1.7750239999999999</v>
      </c>
      <c r="P897" s="32">
        <v>0.84899999999999998</v>
      </c>
      <c r="Q897" s="32">
        <f t="shared" si="13"/>
        <v>0.16074239441390401</v>
      </c>
    </row>
    <row r="898" spans="1:17" x14ac:dyDescent="0.25">
      <c r="A898" s="30">
        <v>4060</v>
      </c>
      <c r="B898" s="30">
        <v>4017</v>
      </c>
      <c r="C898" s="30">
        <v>1400</v>
      </c>
      <c r="D898" s="30">
        <v>1400</v>
      </c>
      <c r="E898" s="30" t="s">
        <v>151</v>
      </c>
      <c r="F898" s="30" t="s">
        <v>169</v>
      </c>
      <c r="G898" s="31">
        <v>0.876973</v>
      </c>
      <c r="H898" s="30" t="s">
        <v>170</v>
      </c>
      <c r="I898" s="30" t="s">
        <v>171</v>
      </c>
      <c r="J898" s="30">
        <v>3</v>
      </c>
      <c r="K898" s="30">
        <v>10</v>
      </c>
      <c r="L898" s="30" t="s">
        <v>172</v>
      </c>
      <c r="M898" s="30" t="s">
        <v>200</v>
      </c>
      <c r="N898" s="30" t="s">
        <v>200</v>
      </c>
      <c r="O898" s="32">
        <v>1.7750239999999999</v>
      </c>
      <c r="P898" s="32">
        <v>0.84899999999999998</v>
      </c>
      <c r="Q898" s="32">
        <f t="shared" ref="Q898:Q961" si="14">G898*O898*(1-P898)</f>
        <v>0.23505386647515203</v>
      </c>
    </row>
    <row r="899" spans="1:17" x14ac:dyDescent="0.25">
      <c r="A899" s="30">
        <v>4061</v>
      </c>
      <c r="B899" s="30">
        <v>4018</v>
      </c>
      <c r="C899" s="30">
        <v>1400</v>
      </c>
      <c r="D899" s="30">
        <v>1400</v>
      </c>
      <c r="E899" s="30" t="s">
        <v>151</v>
      </c>
      <c r="F899" s="30" t="s">
        <v>169</v>
      </c>
      <c r="G899" s="31">
        <v>2.87364</v>
      </c>
      <c r="H899" s="30" t="s">
        <v>170</v>
      </c>
      <c r="I899" s="30" t="s">
        <v>171</v>
      </c>
      <c r="J899" s="30">
        <v>3</v>
      </c>
      <c r="K899" s="30">
        <v>10</v>
      </c>
      <c r="L899" s="30" t="s">
        <v>172</v>
      </c>
      <c r="M899" s="30" t="s">
        <v>200</v>
      </c>
      <c r="N899" s="30" t="s">
        <v>200</v>
      </c>
      <c r="O899" s="32">
        <v>1.7750239999999999</v>
      </c>
      <c r="P899" s="32">
        <v>0.84899999999999998</v>
      </c>
      <c r="Q899" s="32">
        <f t="shared" si="14"/>
        <v>0.77021777507136002</v>
      </c>
    </row>
    <row r="900" spans="1:17" x14ac:dyDescent="0.25">
      <c r="A900" s="30">
        <v>4062</v>
      </c>
      <c r="B900" s="30">
        <v>4019</v>
      </c>
      <c r="C900" s="30">
        <v>1400</v>
      </c>
      <c r="D900" s="30">
        <v>1400</v>
      </c>
      <c r="E900" s="30" t="s">
        <v>151</v>
      </c>
      <c r="F900" s="30" t="s">
        <v>169</v>
      </c>
      <c r="G900" s="31">
        <v>9.3156600000000006E-2</v>
      </c>
      <c r="H900" s="30" t="s">
        <v>170</v>
      </c>
      <c r="I900" s="30" t="s">
        <v>171</v>
      </c>
      <c r="J900" s="30">
        <v>3</v>
      </c>
      <c r="K900" s="30">
        <v>10</v>
      </c>
      <c r="L900" s="30" t="s">
        <v>172</v>
      </c>
      <c r="M900" s="30" t="s">
        <v>200</v>
      </c>
      <c r="N900" s="30" t="s">
        <v>200</v>
      </c>
      <c r="O900" s="32">
        <v>1.7750239999999999</v>
      </c>
      <c r="P900" s="32">
        <v>0.84899999999999998</v>
      </c>
      <c r="Q900" s="32">
        <f t="shared" si="14"/>
        <v>2.4968635314518407E-2</v>
      </c>
    </row>
    <row r="901" spans="1:17" x14ac:dyDescent="0.25">
      <c r="A901" s="30">
        <v>4063</v>
      </c>
      <c r="B901" s="30">
        <v>4020</v>
      </c>
      <c r="C901" s="30">
        <v>1400</v>
      </c>
      <c r="D901" s="30">
        <v>1400</v>
      </c>
      <c r="E901" s="30" t="s">
        <v>151</v>
      </c>
      <c r="F901" s="30" t="s">
        <v>169</v>
      </c>
      <c r="G901" s="31">
        <v>57.880600000000001</v>
      </c>
      <c r="H901" s="30" t="s">
        <v>170</v>
      </c>
      <c r="I901" s="30" t="s">
        <v>171</v>
      </c>
      <c r="J901" s="30">
        <v>3</v>
      </c>
      <c r="K901" s="30">
        <v>10</v>
      </c>
      <c r="L901" s="30" t="s">
        <v>172</v>
      </c>
      <c r="M901" s="30" t="s">
        <v>200</v>
      </c>
      <c r="N901" s="30" t="s">
        <v>200</v>
      </c>
      <c r="O901" s="32">
        <v>1.7750239999999999</v>
      </c>
      <c r="P901" s="32">
        <v>0.84899999999999998</v>
      </c>
      <c r="Q901" s="32">
        <f t="shared" si="14"/>
        <v>15.513657574294401</v>
      </c>
    </row>
    <row r="902" spans="1:17" x14ac:dyDescent="0.25">
      <c r="A902" s="30">
        <v>4064</v>
      </c>
      <c r="B902" s="30">
        <v>4021</v>
      </c>
      <c r="C902" s="30">
        <v>1400</v>
      </c>
      <c r="D902" s="30">
        <v>1400</v>
      </c>
      <c r="E902" s="30" t="s">
        <v>151</v>
      </c>
      <c r="F902" s="30" t="s">
        <v>169</v>
      </c>
      <c r="G902" s="31">
        <v>1.23238</v>
      </c>
      <c r="H902" s="30" t="s">
        <v>170</v>
      </c>
      <c r="I902" s="30" t="s">
        <v>171</v>
      </c>
      <c r="J902" s="30">
        <v>3</v>
      </c>
      <c r="K902" s="30">
        <v>10</v>
      </c>
      <c r="L902" s="30" t="s">
        <v>172</v>
      </c>
      <c r="M902" s="30" t="s">
        <v>200</v>
      </c>
      <c r="N902" s="30" t="s">
        <v>200</v>
      </c>
      <c r="O902" s="32">
        <v>1.7750239999999999</v>
      </c>
      <c r="P902" s="32">
        <v>0.84899999999999998</v>
      </c>
      <c r="Q902" s="32">
        <f t="shared" si="14"/>
        <v>0.33031311564512</v>
      </c>
    </row>
    <row r="903" spans="1:17" x14ac:dyDescent="0.25">
      <c r="A903" s="30">
        <v>4065</v>
      </c>
      <c r="B903" s="30">
        <v>4022</v>
      </c>
      <c r="C903" s="30">
        <v>1400</v>
      </c>
      <c r="D903" s="30">
        <v>1400</v>
      </c>
      <c r="E903" s="30" t="s">
        <v>151</v>
      </c>
      <c r="F903" s="30" t="s">
        <v>169</v>
      </c>
      <c r="G903" s="31">
        <v>1.5196099999999999</v>
      </c>
      <c r="H903" s="30" t="s">
        <v>170</v>
      </c>
      <c r="I903" s="30" t="s">
        <v>171</v>
      </c>
      <c r="J903" s="30">
        <v>3</v>
      </c>
      <c r="K903" s="30">
        <v>10</v>
      </c>
      <c r="L903" s="30" t="s">
        <v>172</v>
      </c>
      <c r="M903" s="30" t="s">
        <v>200</v>
      </c>
      <c r="N903" s="30" t="s">
        <v>200</v>
      </c>
      <c r="O903" s="32">
        <v>1.7750239999999999</v>
      </c>
      <c r="P903" s="32">
        <v>0.84899999999999998</v>
      </c>
      <c r="Q903" s="32">
        <f t="shared" si="14"/>
        <v>0.40729897731664005</v>
      </c>
    </row>
    <row r="904" spans="1:17" x14ac:dyDescent="0.25">
      <c r="A904" s="30">
        <v>4066</v>
      </c>
      <c r="B904" s="30">
        <v>4023</v>
      </c>
      <c r="C904" s="30">
        <v>1400</v>
      </c>
      <c r="D904" s="30">
        <v>1400</v>
      </c>
      <c r="E904" s="30" t="s">
        <v>151</v>
      </c>
      <c r="F904" s="30" t="s">
        <v>169</v>
      </c>
      <c r="G904" s="31">
        <v>2.9977100000000001</v>
      </c>
      <c r="H904" s="30" t="s">
        <v>170</v>
      </c>
      <c r="I904" s="30" t="s">
        <v>171</v>
      </c>
      <c r="J904" s="30">
        <v>3</v>
      </c>
      <c r="K904" s="30">
        <v>10</v>
      </c>
      <c r="L904" s="30" t="s">
        <v>172</v>
      </c>
      <c r="M904" s="30" t="s">
        <v>200</v>
      </c>
      <c r="N904" s="30" t="s">
        <v>200</v>
      </c>
      <c r="O904" s="32">
        <v>1.7750239999999999</v>
      </c>
      <c r="P904" s="32">
        <v>0.84899999999999998</v>
      </c>
      <c r="Q904" s="32">
        <f t="shared" si="14"/>
        <v>0.80347208645104007</v>
      </c>
    </row>
    <row r="905" spans="1:17" x14ac:dyDescent="0.25">
      <c r="A905" s="30">
        <v>4067</v>
      </c>
      <c r="B905" s="30">
        <v>4024</v>
      </c>
      <c r="C905" s="30">
        <v>1400</v>
      </c>
      <c r="D905" s="30">
        <v>1400</v>
      </c>
      <c r="E905" s="30" t="s">
        <v>151</v>
      </c>
      <c r="F905" s="30" t="s">
        <v>169</v>
      </c>
      <c r="G905" s="31">
        <v>100.614</v>
      </c>
      <c r="H905" s="30" t="s">
        <v>170</v>
      </c>
      <c r="I905" s="30" t="s">
        <v>171</v>
      </c>
      <c r="J905" s="30">
        <v>3</v>
      </c>
      <c r="K905" s="30">
        <v>10</v>
      </c>
      <c r="L905" s="30" t="s">
        <v>172</v>
      </c>
      <c r="M905" s="30" t="s">
        <v>200</v>
      </c>
      <c r="N905" s="30" t="s">
        <v>200</v>
      </c>
      <c r="O905" s="32">
        <v>1.7750239999999999</v>
      </c>
      <c r="P905" s="32">
        <v>0.84899999999999998</v>
      </c>
      <c r="Q905" s="32">
        <f t="shared" si="14"/>
        <v>26.967431975136005</v>
      </c>
    </row>
    <row r="906" spans="1:17" x14ac:dyDescent="0.25">
      <c r="A906" s="30">
        <v>4068</v>
      </c>
      <c r="B906" s="30">
        <v>4025</v>
      </c>
      <c r="C906" s="30">
        <v>1400</v>
      </c>
      <c r="D906" s="30">
        <v>1400</v>
      </c>
      <c r="E906" s="30" t="s">
        <v>151</v>
      </c>
      <c r="F906" s="30" t="s">
        <v>169</v>
      </c>
      <c r="G906" s="31">
        <v>4.6577599999999997</v>
      </c>
      <c r="H906" s="30" t="s">
        <v>170</v>
      </c>
      <c r="I906" s="30" t="s">
        <v>171</v>
      </c>
      <c r="J906" s="30">
        <v>3</v>
      </c>
      <c r="K906" s="30">
        <v>10</v>
      </c>
      <c r="L906" s="30" t="s">
        <v>172</v>
      </c>
      <c r="M906" s="30" t="s">
        <v>200</v>
      </c>
      <c r="N906" s="30" t="s">
        <v>200</v>
      </c>
      <c r="O906" s="32">
        <v>1.7750239999999999</v>
      </c>
      <c r="P906" s="32">
        <v>0.84899999999999998</v>
      </c>
      <c r="Q906" s="32">
        <f t="shared" si="14"/>
        <v>1.2484130037222401</v>
      </c>
    </row>
    <row r="907" spans="1:17" x14ac:dyDescent="0.25">
      <c r="A907" s="30">
        <v>4069</v>
      </c>
      <c r="B907" s="30">
        <v>4026</v>
      </c>
      <c r="C907" s="30">
        <v>1400</v>
      </c>
      <c r="D907" s="30">
        <v>1400</v>
      </c>
      <c r="E907" s="30" t="s">
        <v>151</v>
      </c>
      <c r="F907" s="30" t="s">
        <v>169</v>
      </c>
      <c r="G907" s="31">
        <v>7.2828400000000002</v>
      </c>
      <c r="H907" s="30" t="s">
        <v>170</v>
      </c>
      <c r="I907" s="30" t="s">
        <v>171</v>
      </c>
      <c r="J907" s="30">
        <v>3</v>
      </c>
      <c r="K907" s="30">
        <v>10</v>
      </c>
      <c r="L907" s="30" t="s">
        <v>172</v>
      </c>
      <c r="M907" s="30" t="s">
        <v>200</v>
      </c>
      <c r="N907" s="30" t="s">
        <v>200</v>
      </c>
      <c r="O907" s="32">
        <v>1.7750239999999999</v>
      </c>
      <c r="P907" s="32">
        <v>0.84899999999999998</v>
      </c>
      <c r="Q907" s="32">
        <f t="shared" si="14"/>
        <v>1.9520095840121603</v>
      </c>
    </row>
    <row r="908" spans="1:17" x14ac:dyDescent="0.25">
      <c r="A908" s="30">
        <v>4070</v>
      </c>
      <c r="B908" s="30">
        <v>4027</v>
      </c>
      <c r="C908" s="30">
        <v>1400</v>
      </c>
      <c r="D908" s="30">
        <v>1400</v>
      </c>
      <c r="E908" s="30" t="s">
        <v>151</v>
      </c>
      <c r="F908" s="30" t="s">
        <v>169</v>
      </c>
      <c r="G908" s="31">
        <v>5.8389800000000003</v>
      </c>
      <c r="H908" s="30" t="s">
        <v>170</v>
      </c>
      <c r="I908" s="30" t="s">
        <v>171</v>
      </c>
      <c r="J908" s="30">
        <v>3</v>
      </c>
      <c r="K908" s="30">
        <v>10</v>
      </c>
      <c r="L908" s="30" t="s">
        <v>172</v>
      </c>
      <c r="M908" s="30" t="s">
        <v>200</v>
      </c>
      <c r="N908" s="30" t="s">
        <v>200</v>
      </c>
      <c r="O908" s="32">
        <v>1.7750239999999999</v>
      </c>
      <c r="P908" s="32">
        <v>0.84899999999999998</v>
      </c>
      <c r="Q908" s="32">
        <f t="shared" si="14"/>
        <v>1.5650137749635205</v>
      </c>
    </row>
    <row r="909" spans="1:17" x14ac:dyDescent="0.25">
      <c r="A909" s="30">
        <v>4071</v>
      </c>
      <c r="B909" s="30">
        <v>4028</v>
      </c>
      <c r="C909" s="30">
        <v>1400</v>
      </c>
      <c r="D909" s="30">
        <v>1400</v>
      </c>
      <c r="E909" s="30" t="s">
        <v>151</v>
      </c>
      <c r="F909" s="30" t="s">
        <v>169</v>
      </c>
      <c r="G909" s="31">
        <v>23.142700000000001</v>
      </c>
      <c r="H909" s="30" t="s">
        <v>170</v>
      </c>
      <c r="I909" s="30" t="s">
        <v>171</v>
      </c>
      <c r="J909" s="30">
        <v>3</v>
      </c>
      <c r="K909" s="30">
        <v>10</v>
      </c>
      <c r="L909" s="30" t="s">
        <v>172</v>
      </c>
      <c r="M909" s="30" t="s">
        <v>200</v>
      </c>
      <c r="N909" s="30" t="s">
        <v>200</v>
      </c>
      <c r="O909" s="32">
        <v>1.7750239999999999</v>
      </c>
      <c r="P909" s="32">
        <v>0.84899999999999998</v>
      </c>
      <c r="Q909" s="32">
        <f t="shared" si="14"/>
        <v>6.2029060366448014</v>
      </c>
    </row>
    <row r="910" spans="1:17" x14ac:dyDescent="0.25">
      <c r="A910" s="30">
        <v>4072</v>
      </c>
      <c r="B910" s="30">
        <v>4029</v>
      </c>
      <c r="C910" s="30">
        <v>1400</v>
      </c>
      <c r="D910" s="30">
        <v>1400</v>
      </c>
      <c r="E910" s="30" t="s">
        <v>151</v>
      </c>
      <c r="F910" s="30" t="s">
        <v>169</v>
      </c>
      <c r="G910" s="31">
        <v>5.54779</v>
      </c>
      <c r="H910" s="30" t="s">
        <v>170</v>
      </c>
      <c r="I910" s="30" t="s">
        <v>171</v>
      </c>
      <c r="J910" s="30">
        <v>3</v>
      </c>
      <c r="K910" s="30">
        <v>10</v>
      </c>
      <c r="L910" s="30" t="s">
        <v>172</v>
      </c>
      <c r="M910" s="30" t="s">
        <v>200</v>
      </c>
      <c r="N910" s="30" t="s">
        <v>200</v>
      </c>
      <c r="O910" s="32">
        <v>1.7750239999999999</v>
      </c>
      <c r="P910" s="32">
        <v>0.84899999999999998</v>
      </c>
      <c r="Q910" s="32">
        <f t="shared" si="14"/>
        <v>1.4869665199409601</v>
      </c>
    </row>
    <row r="911" spans="1:17" x14ac:dyDescent="0.25">
      <c r="A911" s="30">
        <v>4073</v>
      </c>
      <c r="B911" s="30">
        <v>4030</v>
      </c>
      <c r="C911" s="30">
        <v>1400</v>
      </c>
      <c r="D911" s="30">
        <v>1400</v>
      </c>
      <c r="E911" s="30" t="s">
        <v>151</v>
      </c>
      <c r="F911" s="30" t="s">
        <v>169</v>
      </c>
      <c r="G911" s="31">
        <v>0.116808</v>
      </c>
      <c r="H911" s="30" t="s">
        <v>170</v>
      </c>
      <c r="I911" s="30" t="s">
        <v>171</v>
      </c>
      <c r="J911" s="30">
        <v>3</v>
      </c>
      <c r="K911" s="30">
        <v>10</v>
      </c>
      <c r="L911" s="30" t="s">
        <v>172</v>
      </c>
      <c r="M911" s="30" t="s">
        <v>200</v>
      </c>
      <c r="N911" s="30" t="s">
        <v>200</v>
      </c>
      <c r="O911" s="32">
        <v>1.7750239999999999</v>
      </c>
      <c r="P911" s="32">
        <v>0.84899999999999998</v>
      </c>
      <c r="Q911" s="32">
        <f t="shared" si="14"/>
        <v>3.1307887512192004E-2</v>
      </c>
    </row>
    <row r="912" spans="1:17" x14ac:dyDescent="0.25">
      <c r="A912" s="30">
        <v>4074</v>
      </c>
      <c r="B912" s="30">
        <v>4031</v>
      </c>
      <c r="C912" s="30">
        <v>1400</v>
      </c>
      <c r="D912" s="30">
        <v>1400</v>
      </c>
      <c r="E912" s="30" t="s">
        <v>151</v>
      </c>
      <c r="F912" s="30" t="s">
        <v>169</v>
      </c>
      <c r="G912" s="31">
        <v>64.151600000000002</v>
      </c>
      <c r="H912" s="30" t="s">
        <v>170</v>
      </c>
      <c r="I912" s="30" t="s">
        <v>171</v>
      </c>
      <c r="J912" s="30">
        <v>3</v>
      </c>
      <c r="K912" s="30">
        <v>10</v>
      </c>
      <c r="L912" s="30" t="s">
        <v>172</v>
      </c>
      <c r="M912" s="30" t="s">
        <v>200</v>
      </c>
      <c r="N912" s="30" t="s">
        <v>200</v>
      </c>
      <c r="O912" s="32">
        <v>1.7750239999999999</v>
      </c>
      <c r="P912" s="32">
        <v>0.84899999999999998</v>
      </c>
      <c r="Q912" s="32">
        <f t="shared" si="14"/>
        <v>17.194465075398405</v>
      </c>
    </row>
    <row r="913" spans="1:17" x14ac:dyDescent="0.25">
      <c r="A913" s="30">
        <v>4075</v>
      </c>
      <c r="B913" s="30">
        <v>4032</v>
      </c>
      <c r="C913" s="30">
        <v>1400</v>
      </c>
      <c r="D913" s="30">
        <v>1400</v>
      </c>
      <c r="E913" s="30" t="s">
        <v>151</v>
      </c>
      <c r="F913" s="30" t="s">
        <v>169</v>
      </c>
      <c r="G913" s="31">
        <v>2.6455000000000002</v>
      </c>
      <c r="H913" s="30" t="s">
        <v>170</v>
      </c>
      <c r="I913" s="30" t="s">
        <v>171</v>
      </c>
      <c r="J913" s="30">
        <v>3</v>
      </c>
      <c r="K913" s="30">
        <v>10</v>
      </c>
      <c r="L913" s="30" t="s">
        <v>172</v>
      </c>
      <c r="M913" s="30" t="s">
        <v>200</v>
      </c>
      <c r="N913" s="30" t="s">
        <v>200</v>
      </c>
      <c r="O913" s="32">
        <v>1.7750239999999999</v>
      </c>
      <c r="P913" s="32">
        <v>0.84899999999999998</v>
      </c>
      <c r="Q913" s="32">
        <f t="shared" si="14"/>
        <v>0.70906972479200014</v>
      </c>
    </row>
    <row r="914" spans="1:17" x14ac:dyDescent="0.25">
      <c r="A914" s="30">
        <v>4076</v>
      </c>
      <c r="B914" s="30">
        <v>4033</v>
      </c>
      <c r="C914" s="30">
        <v>1400</v>
      </c>
      <c r="D914" s="30">
        <v>1400</v>
      </c>
      <c r="E914" s="30" t="s">
        <v>151</v>
      </c>
      <c r="F914" s="30" t="s">
        <v>169</v>
      </c>
      <c r="G914" s="31">
        <v>4.2421499999999996</v>
      </c>
      <c r="H914" s="30" t="s">
        <v>170</v>
      </c>
      <c r="I914" s="30" t="s">
        <v>171</v>
      </c>
      <c r="J914" s="30">
        <v>3</v>
      </c>
      <c r="K914" s="30">
        <v>10</v>
      </c>
      <c r="L914" s="30" t="s">
        <v>172</v>
      </c>
      <c r="M914" s="30" t="s">
        <v>200</v>
      </c>
      <c r="N914" s="30" t="s">
        <v>200</v>
      </c>
      <c r="O914" s="32">
        <v>1.7750239999999999</v>
      </c>
      <c r="P914" s="32">
        <v>0.84899999999999998</v>
      </c>
      <c r="Q914" s="32">
        <f t="shared" si="14"/>
        <v>1.1370176273016002</v>
      </c>
    </row>
    <row r="915" spans="1:17" x14ac:dyDescent="0.25">
      <c r="A915" s="30">
        <v>4077</v>
      </c>
      <c r="B915" s="30">
        <v>4034</v>
      </c>
      <c r="C915" s="30">
        <v>1400</v>
      </c>
      <c r="D915" s="30">
        <v>1400</v>
      </c>
      <c r="E915" s="30" t="s">
        <v>151</v>
      </c>
      <c r="F915" s="30" t="s">
        <v>169</v>
      </c>
      <c r="G915" s="31">
        <v>7.5341800000000001</v>
      </c>
      <c r="H915" s="30" t="s">
        <v>170</v>
      </c>
      <c r="I915" s="30" t="s">
        <v>171</v>
      </c>
      <c r="J915" s="30">
        <v>3</v>
      </c>
      <c r="K915" s="30">
        <v>10</v>
      </c>
      <c r="L915" s="30" t="s">
        <v>172</v>
      </c>
      <c r="M915" s="30" t="s">
        <v>200</v>
      </c>
      <c r="N915" s="30" t="s">
        <v>200</v>
      </c>
      <c r="O915" s="32">
        <v>1.7750239999999999</v>
      </c>
      <c r="P915" s="32">
        <v>0.84899999999999998</v>
      </c>
      <c r="Q915" s="32">
        <f t="shared" si="14"/>
        <v>2.0193758983683203</v>
      </c>
    </row>
    <row r="916" spans="1:17" x14ac:dyDescent="0.25">
      <c r="A916" s="30">
        <v>4078</v>
      </c>
      <c r="B916" s="30">
        <v>4035</v>
      </c>
      <c r="C916" s="30">
        <v>1400</v>
      </c>
      <c r="D916" s="30">
        <v>1400</v>
      </c>
      <c r="E916" s="30" t="s">
        <v>151</v>
      </c>
      <c r="F916" s="30" t="s">
        <v>169</v>
      </c>
      <c r="G916" s="31">
        <v>2.7965300000000002</v>
      </c>
      <c r="H916" s="30" t="s">
        <v>170</v>
      </c>
      <c r="I916" s="30" t="s">
        <v>171</v>
      </c>
      <c r="J916" s="30">
        <v>3</v>
      </c>
      <c r="K916" s="30">
        <v>10</v>
      </c>
      <c r="L916" s="30" t="s">
        <v>172</v>
      </c>
      <c r="M916" s="30" t="s">
        <v>200</v>
      </c>
      <c r="N916" s="30" t="s">
        <v>200</v>
      </c>
      <c r="O916" s="32">
        <v>1.7750239999999999</v>
      </c>
      <c r="P916" s="32">
        <v>0.84899999999999998</v>
      </c>
      <c r="Q916" s="32">
        <f t="shared" si="14"/>
        <v>0.74955008787472022</v>
      </c>
    </row>
    <row r="917" spans="1:17" x14ac:dyDescent="0.25">
      <c r="A917" s="30">
        <v>4079</v>
      </c>
      <c r="B917" s="30">
        <v>4036</v>
      </c>
      <c r="C917" s="30">
        <v>1400</v>
      </c>
      <c r="D917" s="30">
        <v>1400</v>
      </c>
      <c r="E917" s="30" t="s">
        <v>151</v>
      </c>
      <c r="F917" s="30" t="s">
        <v>169</v>
      </c>
      <c r="G917" s="31">
        <v>13.0944</v>
      </c>
      <c r="H917" s="30" t="s">
        <v>170</v>
      </c>
      <c r="I917" s="30" t="s">
        <v>171</v>
      </c>
      <c r="J917" s="30">
        <v>3</v>
      </c>
      <c r="K917" s="30">
        <v>10</v>
      </c>
      <c r="L917" s="30" t="s">
        <v>172</v>
      </c>
      <c r="M917" s="30" t="s">
        <v>200</v>
      </c>
      <c r="N917" s="30" t="s">
        <v>200</v>
      </c>
      <c r="O917" s="32">
        <v>1.7750239999999999</v>
      </c>
      <c r="P917" s="32">
        <v>0.84899999999999998</v>
      </c>
      <c r="Q917" s="32">
        <f t="shared" si="14"/>
        <v>3.5096740141056006</v>
      </c>
    </row>
    <row r="918" spans="1:17" x14ac:dyDescent="0.25">
      <c r="A918" s="30">
        <v>4080</v>
      </c>
      <c r="B918" s="30">
        <v>4037</v>
      </c>
      <c r="C918" s="30">
        <v>1400</v>
      </c>
      <c r="D918" s="30">
        <v>1400</v>
      </c>
      <c r="E918" s="30" t="s">
        <v>151</v>
      </c>
      <c r="F918" s="30" t="s">
        <v>169</v>
      </c>
      <c r="G918" s="31">
        <v>4.3414099999999998</v>
      </c>
      <c r="H918" s="30" t="s">
        <v>170</v>
      </c>
      <c r="I918" s="30" t="s">
        <v>171</v>
      </c>
      <c r="J918" s="30">
        <v>3</v>
      </c>
      <c r="K918" s="30">
        <v>10</v>
      </c>
      <c r="L918" s="30" t="s">
        <v>172</v>
      </c>
      <c r="M918" s="30" t="s">
        <v>200</v>
      </c>
      <c r="N918" s="30" t="s">
        <v>200</v>
      </c>
      <c r="O918" s="32">
        <v>1.7750239999999999</v>
      </c>
      <c r="P918" s="32">
        <v>0.84899999999999998</v>
      </c>
      <c r="Q918" s="32">
        <f t="shared" si="14"/>
        <v>1.1636221485198401</v>
      </c>
    </row>
    <row r="919" spans="1:17" x14ac:dyDescent="0.25">
      <c r="A919" s="30">
        <v>4081</v>
      </c>
      <c r="B919" s="30">
        <v>4038</v>
      </c>
      <c r="C919" s="30">
        <v>1400</v>
      </c>
      <c r="D919" s="30">
        <v>1400</v>
      </c>
      <c r="E919" s="30" t="s">
        <v>151</v>
      </c>
      <c r="F919" s="30" t="s">
        <v>169</v>
      </c>
      <c r="G919" s="31">
        <v>11.597300000000001</v>
      </c>
      <c r="H919" s="30" t="s">
        <v>170</v>
      </c>
      <c r="I919" s="30" t="s">
        <v>171</v>
      </c>
      <c r="J919" s="30">
        <v>3</v>
      </c>
      <c r="K919" s="30">
        <v>10</v>
      </c>
      <c r="L919" s="30" t="s">
        <v>172</v>
      </c>
      <c r="M919" s="30" t="s">
        <v>200</v>
      </c>
      <c r="N919" s="30" t="s">
        <v>200</v>
      </c>
      <c r="O919" s="32">
        <v>1.7750239999999999</v>
      </c>
      <c r="P919" s="32">
        <v>0.84899999999999998</v>
      </c>
      <c r="Q919" s="32">
        <f t="shared" si="14"/>
        <v>3.1084083611152007</v>
      </c>
    </row>
    <row r="920" spans="1:17" x14ac:dyDescent="0.25">
      <c r="A920" s="30">
        <v>4082</v>
      </c>
      <c r="B920" s="30">
        <v>4039</v>
      </c>
      <c r="C920" s="30">
        <v>1400</v>
      </c>
      <c r="D920" s="30">
        <v>1400</v>
      </c>
      <c r="E920" s="30" t="s">
        <v>151</v>
      </c>
      <c r="F920" s="30" t="s">
        <v>169</v>
      </c>
      <c r="G920" s="31">
        <v>1.7660499999999999</v>
      </c>
      <c r="H920" s="30" t="s">
        <v>170</v>
      </c>
      <c r="I920" s="30" t="s">
        <v>171</v>
      </c>
      <c r="J920" s="30">
        <v>3</v>
      </c>
      <c r="K920" s="30">
        <v>10</v>
      </c>
      <c r="L920" s="30" t="s">
        <v>172</v>
      </c>
      <c r="M920" s="30" t="s">
        <v>200</v>
      </c>
      <c r="N920" s="30" t="s">
        <v>200</v>
      </c>
      <c r="O920" s="32">
        <v>1.7750239999999999</v>
      </c>
      <c r="P920" s="32">
        <v>0.84899999999999998</v>
      </c>
      <c r="Q920" s="32">
        <f t="shared" si="14"/>
        <v>0.47335195141520003</v>
      </c>
    </row>
    <row r="921" spans="1:17" x14ac:dyDescent="0.25">
      <c r="A921" s="30">
        <v>4083</v>
      </c>
      <c r="B921" s="30">
        <v>4040</v>
      </c>
      <c r="C921" s="30">
        <v>1400</v>
      </c>
      <c r="D921" s="30">
        <v>1400</v>
      </c>
      <c r="E921" s="30" t="s">
        <v>151</v>
      </c>
      <c r="F921" s="30" t="s">
        <v>169</v>
      </c>
      <c r="G921" s="31">
        <v>2.0920399999999999</v>
      </c>
      <c r="H921" s="30" t="s">
        <v>170</v>
      </c>
      <c r="I921" s="30" t="s">
        <v>171</v>
      </c>
      <c r="J921" s="30">
        <v>3</v>
      </c>
      <c r="K921" s="30">
        <v>10</v>
      </c>
      <c r="L921" s="30" t="s">
        <v>172</v>
      </c>
      <c r="M921" s="30" t="s">
        <v>200</v>
      </c>
      <c r="N921" s="30" t="s">
        <v>200</v>
      </c>
      <c r="O921" s="32">
        <v>1.7750239999999999</v>
      </c>
      <c r="P921" s="32">
        <v>0.84899999999999998</v>
      </c>
      <c r="Q921" s="32">
        <f t="shared" si="14"/>
        <v>0.56072660255296003</v>
      </c>
    </row>
    <row r="922" spans="1:17" x14ac:dyDescent="0.25">
      <c r="A922" s="30">
        <v>4084</v>
      </c>
      <c r="B922" s="30">
        <v>4041</v>
      </c>
      <c r="C922" s="30">
        <v>1400</v>
      </c>
      <c r="D922" s="30">
        <v>1400</v>
      </c>
      <c r="E922" s="30" t="s">
        <v>151</v>
      </c>
      <c r="F922" s="30" t="s">
        <v>169</v>
      </c>
      <c r="G922" s="31">
        <v>2.8271999999999999</v>
      </c>
      <c r="H922" s="30" t="s">
        <v>170</v>
      </c>
      <c r="I922" s="30" t="s">
        <v>171</v>
      </c>
      <c r="J922" s="30">
        <v>3</v>
      </c>
      <c r="K922" s="30">
        <v>10</v>
      </c>
      <c r="L922" s="30" t="s">
        <v>172</v>
      </c>
      <c r="M922" s="30" t="s">
        <v>200</v>
      </c>
      <c r="N922" s="30" t="s">
        <v>200</v>
      </c>
      <c r="O922" s="32">
        <v>1.7750239999999999</v>
      </c>
      <c r="P922" s="32">
        <v>0.84899999999999998</v>
      </c>
      <c r="Q922" s="32">
        <f t="shared" si="14"/>
        <v>0.75777052577280013</v>
      </c>
    </row>
    <row r="923" spans="1:17" x14ac:dyDescent="0.25">
      <c r="A923" s="30">
        <v>4085</v>
      </c>
      <c r="B923" s="30">
        <v>4042</v>
      </c>
      <c r="C923" s="30">
        <v>1400</v>
      </c>
      <c r="D923" s="30">
        <v>1400</v>
      </c>
      <c r="E923" s="30" t="s">
        <v>151</v>
      </c>
      <c r="F923" s="30" t="s">
        <v>169</v>
      </c>
      <c r="G923" s="31">
        <v>139.88200000000001</v>
      </c>
      <c r="H923" s="30" t="s">
        <v>170</v>
      </c>
      <c r="I923" s="30" t="s">
        <v>171</v>
      </c>
      <c r="J923" s="30">
        <v>3</v>
      </c>
      <c r="K923" s="30">
        <v>10</v>
      </c>
      <c r="L923" s="30" t="s">
        <v>172</v>
      </c>
      <c r="M923" s="30" t="s">
        <v>200</v>
      </c>
      <c r="N923" s="30" t="s">
        <v>200</v>
      </c>
      <c r="O923" s="32">
        <v>1.7750239999999999</v>
      </c>
      <c r="P923" s="32">
        <v>0.84899999999999998</v>
      </c>
      <c r="Q923" s="32">
        <f t="shared" si="14"/>
        <v>37.492379982368007</v>
      </c>
    </row>
    <row r="924" spans="1:17" x14ac:dyDescent="0.25">
      <c r="A924" s="30">
        <v>4086</v>
      </c>
      <c r="B924" s="30">
        <v>4043</v>
      </c>
      <c r="C924" s="30">
        <v>1400</v>
      </c>
      <c r="D924" s="30">
        <v>1400</v>
      </c>
      <c r="E924" s="30" t="s">
        <v>151</v>
      </c>
      <c r="F924" s="30" t="s">
        <v>169</v>
      </c>
      <c r="G924" s="31">
        <v>35.518099999999997</v>
      </c>
      <c r="H924" s="30" t="s">
        <v>170</v>
      </c>
      <c r="I924" s="30" t="s">
        <v>171</v>
      </c>
      <c r="J924" s="30">
        <v>3</v>
      </c>
      <c r="K924" s="30">
        <v>10</v>
      </c>
      <c r="L924" s="30" t="s">
        <v>172</v>
      </c>
      <c r="M924" s="30" t="s">
        <v>200</v>
      </c>
      <c r="N924" s="30" t="s">
        <v>200</v>
      </c>
      <c r="O924" s="32">
        <v>1.7750239999999999</v>
      </c>
      <c r="P924" s="32">
        <v>0.84899999999999998</v>
      </c>
      <c r="Q924" s="32">
        <f t="shared" si="14"/>
        <v>9.5198674700944004</v>
      </c>
    </row>
    <row r="925" spans="1:17" x14ac:dyDescent="0.25">
      <c r="A925" s="30">
        <v>4087</v>
      </c>
      <c r="B925" s="30">
        <v>4044</v>
      </c>
      <c r="C925" s="30">
        <v>1400</v>
      </c>
      <c r="D925" s="30">
        <v>1400</v>
      </c>
      <c r="E925" s="30" t="s">
        <v>151</v>
      </c>
      <c r="F925" s="30" t="s">
        <v>169</v>
      </c>
      <c r="G925" s="31">
        <v>3.4032800000000001</v>
      </c>
      <c r="H925" s="30" t="s">
        <v>170</v>
      </c>
      <c r="I925" s="30" t="s">
        <v>171</v>
      </c>
      <c r="J925" s="30">
        <v>3</v>
      </c>
      <c r="K925" s="30">
        <v>10</v>
      </c>
      <c r="L925" s="30" t="s">
        <v>172</v>
      </c>
      <c r="M925" s="30" t="s">
        <v>200</v>
      </c>
      <c r="N925" s="30" t="s">
        <v>200</v>
      </c>
      <c r="O925" s="32">
        <v>1.7750239999999999</v>
      </c>
      <c r="P925" s="32">
        <v>0.84899999999999998</v>
      </c>
      <c r="Q925" s="32">
        <f t="shared" si="14"/>
        <v>0.91217645548672022</v>
      </c>
    </row>
    <row r="926" spans="1:17" x14ac:dyDescent="0.25">
      <c r="A926" s="30">
        <v>4088</v>
      </c>
      <c r="B926" s="30">
        <v>4045</v>
      </c>
      <c r="C926" s="30">
        <v>1400</v>
      </c>
      <c r="D926" s="30">
        <v>1400</v>
      </c>
      <c r="E926" s="30" t="s">
        <v>151</v>
      </c>
      <c r="F926" s="30" t="s">
        <v>169</v>
      </c>
      <c r="G926" s="31">
        <v>3.5088699999999999</v>
      </c>
      <c r="H926" s="30" t="s">
        <v>170</v>
      </c>
      <c r="I926" s="30" t="s">
        <v>171</v>
      </c>
      <c r="J926" s="30">
        <v>3</v>
      </c>
      <c r="K926" s="30">
        <v>10</v>
      </c>
      <c r="L926" s="30" t="s">
        <v>172</v>
      </c>
      <c r="M926" s="30" t="s">
        <v>200</v>
      </c>
      <c r="N926" s="30" t="s">
        <v>200</v>
      </c>
      <c r="O926" s="32">
        <v>1.7750239999999999</v>
      </c>
      <c r="P926" s="32">
        <v>0.84899999999999998</v>
      </c>
      <c r="Q926" s="32">
        <f t="shared" si="14"/>
        <v>0.94047759789488006</v>
      </c>
    </row>
    <row r="927" spans="1:17" x14ac:dyDescent="0.25">
      <c r="A927" s="30">
        <v>4089</v>
      </c>
      <c r="B927" s="30">
        <v>4046</v>
      </c>
      <c r="C927" s="30">
        <v>1400</v>
      </c>
      <c r="D927" s="30">
        <v>1400</v>
      </c>
      <c r="E927" s="30" t="s">
        <v>151</v>
      </c>
      <c r="F927" s="30" t="s">
        <v>169</v>
      </c>
      <c r="G927" s="31">
        <v>4.2248400000000004</v>
      </c>
      <c r="H927" s="30" t="s">
        <v>170</v>
      </c>
      <c r="I927" s="30" t="s">
        <v>171</v>
      </c>
      <c r="J927" s="30">
        <v>3</v>
      </c>
      <c r="K927" s="30">
        <v>10</v>
      </c>
      <c r="L927" s="30" t="s">
        <v>172</v>
      </c>
      <c r="M927" s="30" t="s">
        <v>200</v>
      </c>
      <c r="N927" s="30" t="s">
        <v>200</v>
      </c>
      <c r="O927" s="32">
        <v>1.7750239999999999</v>
      </c>
      <c r="P927" s="32">
        <v>0.84899999999999998</v>
      </c>
      <c r="Q927" s="32">
        <f t="shared" si="14"/>
        <v>1.1323780518201603</v>
      </c>
    </row>
    <row r="928" spans="1:17" x14ac:dyDescent="0.25">
      <c r="A928" s="30">
        <v>4090</v>
      </c>
      <c r="B928" s="30">
        <v>4047</v>
      </c>
      <c r="C928" s="30">
        <v>1400</v>
      </c>
      <c r="D928" s="30">
        <v>1400</v>
      </c>
      <c r="E928" s="30" t="s">
        <v>151</v>
      </c>
      <c r="F928" s="30" t="s">
        <v>169</v>
      </c>
      <c r="G928" s="31">
        <v>2.6041799999999999</v>
      </c>
      <c r="H928" s="30" t="s">
        <v>170</v>
      </c>
      <c r="I928" s="30" t="s">
        <v>171</v>
      </c>
      <c r="J928" s="30">
        <v>3</v>
      </c>
      <c r="K928" s="30">
        <v>10</v>
      </c>
      <c r="L928" s="30" t="s">
        <v>172</v>
      </c>
      <c r="M928" s="30" t="s">
        <v>200</v>
      </c>
      <c r="N928" s="30" t="s">
        <v>200</v>
      </c>
      <c r="O928" s="32">
        <v>1.7750239999999999</v>
      </c>
      <c r="P928" s="32">
        <v>0.84899999999999998</v>
      </c>
      <c r="Q928" s="32">
        <f t="shared" si="14"/>
        <v>0.69799478204832011</v>
      </c>
    </row>
    <row r="929" spans="1:17" x14ac:dyDescent="0.25">
      <c r="A929" s="30">
        <v>4091</v>
      </c>
      <c r="B929" s="30">
        <v>4048</v>
      </c>
      <c r="C929" s="30">
        <v>1400</v>
      </c>
      <c r="D929" s="30">
        <v>1400</v>
      </c>
      <c r="E929" s="30" t="s">
        <v>151</v>
      </c>
      <c r="F929" s="30" t="s">
        <v>169</v>
      </c>
      <c r="G929" s="31">
        <v>5.3371300000000002</v>
      </c>
      <c r="H929" s="30" t="s">
        <v>170</v>
      </c>
      <c r="I929" s="30" t="s">
        <v>171</v>
      </c>
      <c r="J929" s="30">
        <v>3</v>
      </c>
      <c r="K929" s="30">
        <v>10</v>
      </c>
      <c r="L929" s="30" t="s">
        <v>172</v>
      </c>
      <c r="M929" s="30" t="s">
        <v>200</v>
      </c>
      <c r="N929" s="30" t="s">
        <v>200</v>
      </c>
      <c r="O929" s="32">
        <v>1.7750239999999999</v>
      </c>
      <c r="P929" s="32">
        <v>0.84899999999999998</v>
      </c>
      <c r="Q929" s="32">
        <f t="shared" si="14"/>
        <v>1.4305036100091202</v>
      </c>
    </row>
    <row r="930" spans="1:17" x14ac:dyDescent="0.25">
      <c r="A930" s="30">
        <v>4092</v>
      </c>
      <c r="B930" s="30">
        <v>4049</v>
      </c>
      <c r="C930" s="30">
        <v>1400</v>
      </c>
      <c r="D930" s="30">
        <v>1400</v>
      </c>
      <c r="E930" s="30" t="s">
        <v>151</v>
      </c>
      <c r="F930" s="30" t="s">
        <v>169</v>
      </c>
      <c r="G930" s="31">
        <v>2.6880299999999999</v>
      </c>
      <c r="H930" s="30" t="s">
        <v>170</v>
      </c>
      <c r="I930" s="30" t="s">
        <v>171</v>
      </c>
      <c r="J930" s="30">
        <v>3</v>
      </c>
      <c r="K930" s="30">
        <v>10</v>
      </c>
      <c r="L930" s="30" t="s">
        <v>172</v>
      </c>
      <c r="M930" s="30" t="s">
        <v>200</v>
      </c>
      <c r="N930" s="30" t="s">
        <v>200</v>
      </c>
      <c r="O930" s="32">
        <v>1.7750239999999999</v>
      </c>
      <c r="P930" s="32">
        <v>0.84899999999999998</v>
      </c>
      <c r="Q930" s="32">
        <f t="shared" si="14"/>
        <v>0.72046898217072008</v>
      </c>
    </row>
    <row r="931" spans="1:17" x14ac:dyDescent="0.25">
      <c r="A931" s="30">
        <v>4093</v>
      </c>
      <c r="B931" s="30">
        <v>4050</v>
      </c>
      <c r="C931" s="30">
        <v>1400</v>
      </c>
      <c r="D931" s="30">
        <v>1400</v>
      </c>
      <c r="E931" s="30" t="s">
        <v>151</v>
      </c>
      <c r="F931" s="30" t="s">
        <v>169</v>
      </c>
      <c r="G931" s="31">
        <v>9.0272199999999998</v>
      </c>
      <c r="H931" s="30" t="s">
        <v>170</v>
      </c>
      <c r="I931" s="30" t="s">
        <v>171</v>
      </c>
      <c r="J931" s="30">
        <v>3</v>
      </c>
      <c r="K931" s="30">
        <v>10</v>
      </c>
      <c r="L931" s="30" t="s">
        <v>172</v>
      </c>
      <c r="M931" s="30" t="s">
        <v>200</v>
      </c>
      <c r="N931" s="30" t="s">
        <v>200</v>
      </c>
      <c r="O931" s="32">
        <v>1.7750239999999999</v>
      </c>
      <c r="P931" s="32">
        <v>0.84899999999999998</v>
      </c>
      <c r="Q931" s="32">
        <f t="shared" si="14"/>
        <v>2.4195533551452799</v>
      </c>
    </row>
    <row r="932" spans="1:17" x14ac:dyDescent="0.25">
      <c r="A932" s="30">
        <v>4094</v>
      </c>
      <c r="B932" s="30">
        <v>4051</v>
      </c>
      <c r="C932" s="30">
        <v>1400</v>
      </c>
      <c r="D932" s="30">
        <v>1400</v>
      </c>
      <c r="E932" s="30" t="s">
        <v>151</v>
      </c>
      <c r="F932" s="30" t="s">
        <v>169</v>
      </c>
      <c r="G932" s="31">
        <v>0.17124400000000001</v>
      </c>
      <c r="H932" s="30" t="s">
        <v>170</v>
      </c>
      <c r="I932" s="30" t="s">
        <v>171</v>
      </c>
      <c r="J932" s="30">
        <v>3</v>
      </c>
      <c r="K932" s="30">
        <v>10</v>
      </c>
      <c r="L932" s="30" t="s">
        <v>172</v>
      </c>
      <c r="M932" s="30" t="s">
        <v>200</v>
      </c>
      <c r="N932" s="30" t="s">
        <v>200</v>
      </c>
      <c r="O932" s="32">
        <v>1.7750239999999999</v>
      </c>
      <c r="P932" s="32">
        <v>0.84899999999999998</v>
      </c>
      <c r="Q932" s="32">
        <f t="shared" si="14"/>
        <v>4.5898293688256001E-2</v>
      </c>
    </row>
    <row r="933" spans="1:17" x14ac:dyDescent="0.25">
      <c r="A933" s="30">
        <v>4095</v>
      </c>
      <c r="B933" s="30">
        <v>4052</v>
      </c>
      <c r="C933" s="30">
        <v>1400</v>
      </c>
      <c r="D933" s="30">
        <v>1400</v>
      </c>
      <c r="E933" s="30" t="s">
        <v>151</v>
      </c>
      <c r="F933" s="30" t="s">
        <v>169</v>
      </c>
      <c r="G933" s="31">
        <v>7.69252</v>
      </c>
      <c r="H933" s="30" t="s">
        <v>170</v>
      </c>
      <c r="I933" s="30" t="s">
        <v>171</v>
      </c>
      <c r="J933" s="30">
        <v>3</v>
      </c>
      <c r="K933" s="30">
        <v>10</v>
      </c>
      <c r="L933" s="30" t="s">
        <v>172</v>
      </c>
      <c r="M933" s="30" t="s">
        <v>200</v>
      </c>
      <c r="N933" s="30" t="s">
        <v>200</v>
      </c>
      <c r="O933" s="32">
        <v>1.7750239999999999</v>
      </c>
      <c r="P933" s="32">
        <v>0.84899999999999998</v>
      </c>
      <c r="Q933" s="32">
        <f t="shared" si="14"/>
        <v>2.0618155506924802</v>
      </c>
    </row>
    <row r="934" spans="1:17" x14ac:dyDescent="0.25">
      <c r="A934" s="30">
        <v>4096</v>
      </c>
      <c r="B934" s="30">
        <v>4053</v>
      </c>
      <c r="C934" s="30">
        <v>1400</v>
      </c>
      <c r="D934" s="30">
        <v>1400</v>
      </c>
      <c r="E934" s="30" t="s">
        <v>151</v>
      </c>
      <c r="F934" s="30" t="s">
        <v>169</v>
      </c>
      <c r="G934" s="31">
        <v>1.9031899999999999</v>
      </c>
      <c r="H934" s="30" t="s">
        <v>170</v>
      </c>
      <c r="I934" s="30" t="s">
        <v>171</v>
      </c>
      <c r="J934" s="30">
        <v>3</v>
      </c>
      <c r="K934" s="30">
        <v>10</v>
      </c>
      <c r="L934" s="30" t="s">
        <v>172</v>
      </c>
      <c r="M934" s="30" t="s">
        <v>200</v>
      </c>
      <c r="N934" s="30" t="s">
        <v>200</v>
      </c>
      <c r="O934" s="32">
        <v>1.7750239999999999</v>
      </c>
      <c r="P934" s="32">
        <v>0.84899999999999998</v>
      </c>
      <c r="Q934" s="32">
        <f t="shared" si="14"/>
        <v>0.51010939691056001</v>
      </c>
    </row>
    <row r="935" spans="1:17" x14ac:dyDescent="0.25">
      <c r="A935" s="30">
        <v>4097</v>
      </c>
      <c r="B935" s="30">
        <v>4054</v>
      </c>
      <c r="C935" s="30">
        <v>1400</v>
      </c>
      <c r="D935" s="30">
        <v>1400</v>
      </c>
      <c r="E935" s="30" t="s">
        <v>151</v>
      </c>
      <c r="F935" s="30" t="s">
        <v>169</v>
      </c>
      <c r="G935" s="31">
        <v>2.5155599999999998</v>
      </c>
      <c r="H935" s="30" t="s">
        <v>170</v>
      </c>
      <c r="I935" s="30" t="s">
        <v>171</v>
      </c>
      <c r="J935" s="30">
        <v>3</v>
      </c>
      <c r="K935" s="30">
        <v>10</v>
      </c>
      <c r="L935" s="30" t="s">
        <v>172</v>
      </c>
      <c r="M935" s="30" t="s">
        <v>200</v>
      </c>
      <c r="N935" s="30" t="s">
        <v>200</v>
      </c>
      <c r="O935" s="32">
        <v>1.7750239999999999</v>
      </c>
      <c r="P935" s="32">
        <v>0.84899999999999998</v>
      </c>
      <c r="Q935" s="32">
        <f t="shared" si="14"/>
        <v>0.67424208538944008</v>
      </c>
    </row>
    <row r="936" spans="1:17" x14ac:dyDescent="0.25">
      <c r="A936" s="30">
        <v>4098</v>
      </c>
      <c r="B936" s="30">
        <v>4055</v>
      </c>
      <c r="C936" s="30">
        <v>1400</v>
      </c>
      <c r="D936" s="30">
        <v>1400</v>
      </c>
      <c r="E936" s="30" t="s">
        <v>151</v>
      </c>
      <c r="F936" s="30" t="s">
        <v>169</v>
      </c>
      <c r="G936" s="31">
        <v>4.6573500000000001</v>
      </c>
      <c r="H936" s="30" t="s">
        <v>170</v>
      </c>
      <c r="I936" s="30" t="s">
        <v>171</v>
      </c>
      <c r="J936" s="30">
        <v>3</v>
      </c>
      <c r="K936" s="30">
        <v>10</v>
      </c>
      <c r="L936" s="30" t="s">
        <v>172</v>
      </c>
      <c r="M936" s="30" t="s">
        <v>200</v>
      </c>
      <c r="N936" s="30" t="s">
        <v>200</v>
      </c>
      <c r="O936" s="32">
        <v>1.7750239999999999</v>
      </c>
      <c r="P936" s="32">
        <v>0.84899999999999998</v>
      </c>
      <c r="Q936" s="32">
        <f t="shared" si="14"/>
        <v>1.2483031119864001</v>
      </c>
    </row>
    <row r="937" spans="1:17" x14ac:dyDescent="0.25">
      <c r="A937" s="30">
        <v>4099</v>
      </c>
      <c r="B937" s="30">
        <v>4056</v>
      </c>
      <c r="C937" s="30">
        <v>1400</v>
      </c>
      <c r="D937" s="30">
        <v>1400</v>
      </c>
      <c r="E937" s="30" t="s">
        <v>151</v>
      </c>
      <c r="F937" s="30" t="s">
        <v>169</v>
      </c>
      <c r="G937" s="31">
        <v>6.5867599999999999</v>
      </c>
      <c r="H937" s="30" t="s">
        <v>170</v>
      </c>
      <c r="I937" s="30" t="s">
        <v>171</v>
      </c>
      <c r="J937" s="30">
        <v>3</v>
      </c>
      <c r="K937" s="30">
        <v>10</v>
      </c>
      <c r="L937" s="30" t="s">
        <v>172</v>
      </c>
      <c r="M937" s="30" t="s">
        <v>200</v>
      </c>
      <c r="N937" s="30" t="s">
        <v>200</v>
      </c>
      <c r="O937" s="32">
        <v>1.7750239999999999</v>
      </c>
      <c r="P937" s="32">
        <v>0.84899999999999998</v>
      </c>
      <c r="Q937" s="32">
        <f t="shared" si="14"/>
        <v>1.7654402194182401</v>
      </c>
    </row>
    <row r="938" spans="1:17" x14ac:dyDescent="0.25">
      <c r="A938" s="30">
        <v>4100</v>
      </c>
      <c r="B938" s="30">
        <v>4057</v>
      </c>
      <c r="C938" s="30">
        <v>1400</v>
      </c>
      <c r="D938" s="30">
        <v>1400</v>
      </c>
      <c r="E938" s="30" t="s">
        <v>151</v>
      </c>
      <c r="F938" s="30" t="s">
        <v>169</v>
      </c>
      <c r="G938" s="31">
        <v>6.3287699999999996</v>
      </c>
      <c r="H938" s="30" t="s">
        <v>170</v>
      </c>
      <c r="I938" s="30" t="s">
        <v>171</v>
      </c>
      <c r="J938" s="30">
        <v>3</v>
      </c>
      <c r="K938" s="30">
        <v>10</v>
      </c>
      <c r="L938" s="30" t="s">
        <v>172</v>
      </c>
      <c r="M938" s="30" t="s">
        <v>200</v>
      </c>
      <c r="N938" s="30" t="s">
        <v>200</v>
      </c>
      <c r="O938" s="32">
        <v>1.7750239999999999</v>
      </c>
      <c r="P938" s="32">
        <v>0.84899999999999998</v>
      </c>
      <c r="Q938" s="32">
        <f t="shared" si="14"/>
        <v>1.6962915147124802</v>
      </c>
    </row>
    <row r="939" spans="1:17" x14ac:dyDescent="0.25">
      <c r="A939" s="30">
        <v>4101</v>
      </c>
      <c r="B939" s="30">
        <v>4058</v>
      </c>
      <c r="C939" s="30">
        <v>1400</v>
      </c>
      <c r="D939" s="30">
        <v>1400</v>
      </c>
      <c r="E939" s="30" t="s">
        <v>151</v>
      </c>
      <c r="F939" s="30" t="s">
        <v>169</v>
      </c>
      <c r="G939" s="31">
        <v>2.1778</v>
      </c>
      <c r="H939" s="30" t="s">
        <v>170</v>
      </c>
      <c r="I939" s="30" t="s">
        <v>171</v>
      </c>
      <c r="J939" s="30">
        <v>3</v>
      </c>
      <c r="K939" s="30">
        <v>10</v>
      </c>
      <c r="L939" s="30" t="s">
        <v>172</v>
      </c>
      <c r="M939" s="30" t="s">
        <v>200</v>
      </c>
      <c r="N939" s="30" t="s">
        <v>200</v>
      </c>
      <c r="O939" s="32">
        <v>1.7750239999999999</v>
      </c>
      <c r="P939" s="32">
        <v>0.84899999999999998</v>
      </c>
      <c r="Q939" s="32">
        <f t="shared" si="14"/>
        <v>0.58371273734720008</v>
      </c>
    </row>
    <row r="940" spans="1:17" x14ac:dyDescent="0.25">
      <c r="A940" s="30">
        <v>4102</v>
      </c>
      <c r="B940" s="30">
        <v>4059</v>
      </c>
      <c r="C940" s="30">
        <v>1400</v>
      </c>
      <c r="D940" s="30">
        <v>1400</v>
      </c>
      <c r="E940" s="30" t="s">
        <v>151</v>
      </c>
      <c r="F940" s="30" t="s">
        <v>169</v>
      </c>
      <c r="G940" s="31">
        <v>13.296099999999999</v>
      </c>
      <c r="H940" s="30" t="s">
        <v>170</v>
      </c>
      <c r="I940" s="30" t="s">
        <v>171</v>
      </c>
      <c r="J940" s="30">
        <v>3</v>
      </c>
      <c r="K940" s="30">
        <v>10</v>
      </c>
      <c r="L940" s="30" t="s">
        <v>172</v>
      </c>
      <c r="M940" s="30" t="s">
        <v>200</v>
      </c>
      <c r="N940" s="30" t="s">
        <v>200</v>
      </c>
      <c r="O940" s="32">
        <v>1.7750239999999999</v>
      </c>
      <c r="P940" s="32">
        <v>0.84899999999999998</v>
      </c>
      <c r="Q940" s="32">
        <f t="shared" si="14"/>
        <v>3.5637353875664006</v>
      </c>
    </row>
    <row r="941" spans="1:17" x14ac:dyDescent="0.25">
      <c r="A941" s="30">
        <v>4103</v>
      </c>
      <c r="B941" s="30">
        <v>4060</v>
      </c>
      <c r="C941" s="30">
        <v>1400</v>
      </c>
      <c r="D941" s="30">
        <v>1400</v>
      </c>
      <c r="E941" s="30" t="s">
        <v>151</v>
      </c>
      <c r="F941" s="30" t="s">
        <v>169</v>
      </c>
      <c r="G941" s="31">
        <v>2.3653300000000002</v>
      </c>
      <c r="H941" s="30" t="s">
        <v>170</v>
      </c>
      <c r="I941" s="30" t="s">
        <v>171</v>
      </c>
      <c r="J941" s="30">
        <v>3</v>
      </c>
      <c r="K941" s="30">
        <v>10</v>
      </c>
      <c r="L941" s="30" t="s">
        <v>172</v>
      </c>
      <c r="M941" s="30" t="s">
        <v>200</v>
      </c>
      <c r="N941" s="30" t="s">
        <v>200</v>
      </c>
      <c r="O941" s="32">
        <v>1.7750239999999999</v>
      </c>
      <c r="P941" s="32">
        <v>0.84899999999999998</v>
      </c>
      <c r="Q941" s="32">
        <f t="shared" si="14"/>
        <v>0.63397614520592005</v>
      </c>
    </row>
    <row r="942" spans="1:17" x14ac:dyDescent="0.25">
      <c r="A942" s="30">
        <v>4104</v>
      </c>
      <c r="B942" s="30">
        <v>4061</v>
      </c>
      <c r="C942" s="30">
        <v>1400</v>
      </c>
      <c r="D942" s="30">
        <v>1400</v>
      </c>
      <c r="E942" s="30" t="s">
        <v>151</v>
      </c>
      <c r="F942" s="30" t="s">
        <v>169</v>
      </c>
      <c r="G942" s="31">
        <v>7.9202199999999996</v>
      </c>
      <c r="H942" s="30" t="s">
        <v>170</v>
      </c>
      <c r="I942" s="30" t="s">
        <v>171</v>
      </c>
      <c r="J942" s="30">
        <v>3</v>
      </c>
      <c r="K942" s="30">
        <v>10</v>
      </c>
      <c r="L942" s="30" t="s">
        <v>172</v>
      </c>
      <c r="M942" s="30" t="s">
        <v>200</v>
      </c>
      <c r="N942" s="30" t="s">
        <v>200</v>
      </c>
      <c r="O942" s="32">
        <v>1.7750239999999999</v>
      </c>
      <c r="P942" s="32">
        <v>0.84899999999999998</v>
      </c>
      <c r="Q942" s="32">
        <f t="shared" si="14"/>
        <v>2.1228456683772801</v>
      </c>
    </row>
    <row r="943" spans="1:17" x14ac:dyDescent="0.25">
      <c r="A943" s="30">
        <v>4105</v>
      </c>
      <c r="B943" s="30">
        <v>4062</v>
      </c>
      <c r="C943" s="30">
        <v>1400</v>
      </c>
      <c r="D943" s="30">
        <v>1400</v>
      </c>
      <c r="E943" s="30" t="s">
        <v>151</v>
      </c>
      <c r="F943" s="30" t="s">
        <v>169</v>
      </c>
      <c r="G943" s="31">
        <v>4.0524199999999997</v>
      </c>
      <c r="H943" s="30" t="s">
        <v>170</v>
      </c>
      <c r="I943" s="30" t="s">
        <v>171</v>
      </c>
      <c r="J943" s="30">
        <v>3</v>
      </c>
      <c r="K943" s="30">
        <v>10</v>
      </c>
      <c r="L943" s="30" t="s">
        <v>172</v>
      </c>
      <c r="M943" s="30" t="s">
        <v>200</v>
      </c>
      <c r="N943" s="30" t="s">
        <v>200</v>
      </c>
      <c r="O943" s="32">
        <v>1.7750239999999999</v>
      </c>
      <c r="P943" s="32">
        <v>0.84899999999999998</v>
      </c>
      <c r="Q943" s="32">
        <f t="shared" si="14"/>
        <v>1.0861645564700801</v>
      </c>
    </row>
    <row r="944" spans="1:17" x14ac:dyDescent="0.25">
      <c r="A944" s="30">
        <v>4106</v>
      </c>
      <c r="B944" s="30">
        <v>4063</v>
      </c>
      <c r="C944" s="30">
        <v>1400</v>
      </c>
      <c r="D944" s="30">
        <v>1400</v>
      </c>
      <c r="E944" s="30" t="s">
        <v>151</v>
      </c>
      <c r="F944" s="30" t="s">
        <v>169</v>
      </c>
      <c r="G944" s="31">
        <v>10.402100000000001</v>
      </c>
      <c r="H944" s="30" t="s">
        <v>170</v>
      </c>
      <c r="I944" s="30" t="s">
        <v>171</v>
      </c>
      <c r="J944" s="30">
        <v>3</v>
      </c>
      <c r="K944" s="30">
        <v>10</v>
      </c>
      <c r="L944" s="30" t="s">
        <v>172</v>
      </c>
      <c r="M944" s="30" t="s">
        <v>200</v>
      </c>
      <c r="N944" s="30" t="s">
        <v>200</v>
      </c>
      <c r="O944" s="32">
        <v>1.7750239999999999</v>
      </c>
      <c r="P944" s="32">
        <v>0.84899999999999998</v>
      </c>
      <c r="Q944" s="32">
        <f t="shared" si="14"/>
        <v>2.7880605497104005</v>
      </c>
    </row>
    <row r="945" spans="1:17" x14ac:dyDescent="0.25">
      <c r="A945" s="30">
        <v>4107</v>
      </c>
      <c r="B945" s="30">
        <v>4064</v>
      </c>
      <c r="C945" s="30">
        <v>1400</v>
      </c>
      <c r="D945" s="30">
        <v>1400</v>
      </c>
      <c r="E945" s="30" t="s">
        <v>151</v>
      </c>
      <c r="F945" s="30" t="s">
        <v>169</v>
      </c>
      <c r="G945" s="31">
        <v>2.3405499999999999</v>
      </c>
      <c r="H945" s="30" t="s">
        <v>170</v>
      </c>
      <c r="I945" s="30" t="s">
        <v>171</v>
      </c>
      <c r="J945" s="30">
        <v>3</v>
      </c>
      <c r="K945" s="30">
        <v>10</v>
      </c>
      <c r="L945" s="30" t="s">
        <v>172</v>
      </c>
      <c r="M945" s="30" t="s">
        <v>200</v>
      </c>
      <c r="N945" s="30" t="s">
        <v>200</v>
      </c>
      <c r="O945" s="32">
        <v>1.7750239999999999</v>
      </c>
      <c r="P945" s="32">
        <v>0.84899999999999998</v>
      </c>
      <c r="Q945" s="32">
        <f t="shared" si="14"/>
        <v>0.62733439590320006</v>
      </c>
    </row>
    <row r="946" spans="1:17" x14ac:dyDescent="0.25">
      <c r="A946" s="30">
        <v>4108</v>
      </c>
      <c r="B946" s="30">
        <v>4065</v>
      </c>
      <c r="C946" s="30">
        <v>1400</v>
      </c>
      <c r="D946" s="30">
        <v>1400</v>
      </c>
      <c r="E946" s="30" t="s">
        <v>151</v>
      </c>
      <c r="F946" s="30" t="s">
        <v>169</v>
      </c>
      <c r="G946" s="31">
        <v>6.6963200000000001</v>
      </c>
      <c r="H946" s="30" t="s">
        <v>170</v>
      </c>
      <c r="I946" s="30" t="s">
        <v>171</v>
      </c>
      <c r="J946" s="30">
        <v>3</v>
      </c>
      <c r="K946" s="30">
        <v>10</v>
      </c>
      <c r="L946" s="30" t="s">
        <v>172</v>
      </c>
      <c r="M946" s="30" t="s">
        <v>200</v>
      </c>
      <c r="N946" s="30" t="s">
        <v>200</v>
      </c>
      <c r="O946" s="32">
        <v>1.7750239999999999</v>
      </c>
      <c r="P946" s="32">
        <v>0.84899999999999998</v>
      </c>
      <c r="Q946" s="32">
        <f t="shared" si="14"/>
        <v>1.7948054354636802</v>
      </c>
    </row>
    <row r="947" spans="1:17" x14ac:dyDescent="0.25">
      <c r="A947" s="30">
        <v>4109</v>
      </c>
      <c r="B947" s="30">
        <v>4066</v>
      </c>
      <c r="C947" s="30">
        <v>1400</v>
      </c>
      <c r="D947" s="30">
        <v>1400</v>
      </c>
      <c r="E947" s="30" t="s">
        <v>151</v>
      </c>
      <c r="F947" s="30" t="s">
        <v>169</v>
      </c>
      <c r="G947" s="31">
        <v>2.8104300000000002</v>
      </c>
      <c r="H947" s="30" t="s">
        <v>170</v>
      </c>
      <c r="I947" s="30" t="s">
        <v>171</v>
      </c>
      <c r="J947" s="30">
        <v>3</v>
      </c>
      <c r="K947" s="30">
        <v>10</v>
      </c>
      <c r="L947" s="30" t="s">
        <v>172</v>
      </c>
      <c r="M947" s="30" t="s">
        <v>200</v>
      </c>
      <c r="N947" s="30" t="s">
        <v>200</v>
      </c>
      <c r="O947" s="32">
        <v>1.7750239999999999</v>
      </c>
      <c r="P947" s="32">
        <v>0.84899999999999998</v>
      </c>
      <c r="Q947" s="32">
        <f t="shared" si="14"/>
        <v>0.75327568574832016</v>
      </c>
    </row>
    <row r="948" spans="1:17" x14ac:dyDescent="0.25">
      <c r="A948" s="30">
        <v>4110</v>
      </c>
      <c r="B948" s="30">
        <v>4067</v>
      </c>
      <c r="C948" s="30">
        <v>1400</v>
      </c>
      <c r="D948" s="30">
        <v>1400</v>
      </c>
      <c r="E948" s="30" t="s">
        <v>151</v>
      </c>
      <c r="F948" s="30" t="s">
        <v>169</v>
      </c>
      <c r="G948" s="31">
        <v>1.9395899999999999</v>
      </c>
      <c r="H948" s="30" t="s">
        <v>170</v>
      </c>
      <c r="I948" s="30" t="s">
        <v>171</v>
      </c>
      <c r="J948" s="30">
        <v>3</v>
      </c>
      <c r="K948" s="30">
        <v>10</v>
      </c>
      <c r="L948" s="30" t="s">
        <v>172</v>
      </c>
      <c r="M948" s="30" t="s">
        <v>200</v>
      </c>
      <c r="N948" s="30" t="s">
        <v>200</v>
      </c>
      <c r="O948" s="32">
        <v>1.7750239999999999</v>
      </c>
      <c r="P948" s="32">
        <v>0.84899999999999998</v>
      </c>
      <c r="Q948" s="32">
        <f t="shared" si="14"/>
        <v>0.51986563882416004</v>
      </c>
    </row>
    <row r="949" spans="1:17" x14ac:dyDescent="0.25">
      <c r="A949" s="30">
        <v>4111</v>
      </c>
      <c r="B949" s="30">
        <v>4068</v>
      </c>
      <c r="C949" s="30">
        <v>1400</v>
      </c>
      <c r="D949" s="30">
        <v>1400</v>
      </c>
      <c r="E949" s="30" t="s">
        <v>151</v>
      </c>
      <c r="F949" s="30" t="s">
        <v>169</v>
      </c>
      <c r="G949" s="31">
        <v>9.52318</v>
      </c>
      <c r="H949" s="30" t="s">
        <v>170</v>
      </c>
      <c r="I949" s="30" t="s">
        <v>171</v>
      </c>
      <c r="J949" s="30">
        <v>3</v>
      </c>
      <c r="K949" s="30">
        <v>10</v>
      </c>
      <c r="L949" s="30" t="s">
        <v>172</v>
      </c>
      <c r="M949" s="30" t="s">
        <v>200</v>
      </c>
      <c r="N949" s="30" t="s">
        <v>200</v>
      </c>
      <c r="O949" s="32">
        <v>1.7750239999999999</v>
      </c>
      <c r="P949" s="32">
        <v>0.84899999999999998</v>
      </c>
      <c r="Q949" s="32">
        <f t="shared" si="14"/>
        <v>2.5524848315043203</v>
      </c>
    </row>
    <row r="950" spans="1:17" x14ac:dyDescent="0.25">
      <c r="A950" s="30">
        <v>4112</v>
      </c>
      <c r="B950" s="30">
        <v>4069</v>
      </c>
      <c r="C950" s="30">
        <v>1400</v>
      </c>
      <c r="D950" s="30">
        <v>1400</v>
      </c>
      <c r="E950" s="30" t="s">
        <v>151</v>
      </c>
      <c r="F950" s="30" t="s">
        <v>169</v>
      </c>
      <c r="G950" s="31">
        <v>2.7355999999999998</v>
      </c>
      <c r="H950" s="30" t="s">
        <v>170</v>
      </c>
      <c r="I950" s="30" t="s">
        <v>171</v>
      </c>
      <c r="J950" s="30">
        <v>3</v>
      </c>
      <c r="K950" s="30">
        <v>10</v>
      </c>
      <c r="L950" s="30" t="s">
        <v>172</v>
      </c>
      <c r="M950" s="30" t="s">
        <v>200</v>
      </c>
      <c r="N950" s="30" t="s">
        <v>200</v>
      </c>
      <c r="O950" s="32">
        <v>1.7750239999999999</v>
      </c>
      <c r="P950" s="32">
        <v>0.84899999999999998</v>
      </c>
      <c r="Q950" s="32">
        <f t="shared" si="14"/>
        <v>0.73321910381440003</v>
      </c>
    </row>
    <row r="951" spans="1:17" x14ac:dyDescent="0.25">
      <c r="A951" s="30">
        <v>4113</v>
      </c>
      <c r="B951" s="30">
        <v>4070</v>
      </c>
      <c r="C951" s="30">
        <v>1400</v>
      </c>
      <c r="D951" s="30">
        <v>1400</v>
      </c>
      <c r="E951" s="30" t="s">
        <v>151</v>
      </c>
      <c r="F951" s="30" t="s">
        <v>169</v>
      </c>
      <c r="G951" s="31">
        <v>6.79244</v>
      </c>
      <c r="H951" s="30" t="s">
        <v>170</v>
      </c>
      <c r="I951" s="30" t="s">
        <v>171</v>
      </c>
      <c r="J951" s="30">
        <v>3</v>
      </c>
      <c r="K951" s="30">
        <v>10</v>
      </c>
      <c r="L951" s="30" t="s">
        <v>172</v>
      </c>
      <c r="M951" s="30" t="s">
        <v>200</v>
      </c>
      <c r="N951" s="30" t="s">
        <v>200</v>
      </c>
      <c r="O951" s="32">
        <v>1.7750239999999999</v>
      </c>
      <c r="P951" s="32">
        <v>0.84899999999999998</v>
      </c>
      <c r="Q951" s="32">
        <f t="shared" si="14"/>
        <v>1.8205683468025602</v>
      </c>
    </row>
    <row r="952" spans="1:17" x14ac:dyDescent="0.25">
      <c r="A952" s="30">
        <v>4114</v>
      </c>
      <c r="B952" s="30">
        <v>4071</v>
      </c>
      <c r="C952" s="30">
        <v>1400</v>
      </c>
      <c r="D952" s="30">
        <v>1400</v>
      </c>
      <c r="E952" s="30" t="s">
        <v>151</v>
      </c>
      <c r="F952" s="30" t="s">
        <v>169</v>
      </c>
      <c r="G952" s="31">
        <v>3.7406199999999998</v>
      </c>
      <c r="H952" s="30" t="s">
        <v>170</v>
      </c>
      <c r="I952" s="30" t="s">
        <v>171</v>
      </c>
      <c r="J952" s="30">
        <v>3</v>
      </c>
      <c r="K952" s="30">
        <v>10</v>
      </c>
      <c r="L952" s="30" t="s">
        <v>172</v>
      </c>
      <c r="M952" s="30" t="s">
        <v>200</v>
      </c>
      <c r="N952" s="30" t="s">
        <v>200</v>
      </c>
      <c r="O952" s="32">
        <v>1.7750239999999999</v>
      </c>
      <c r="P952" s="32">
        <v>0.84899999999999998</v>
      </c>
      <c r="Q952" s="32">
        <f t="shared" si="14"/>
        <v>1.0025932315068802</v>
      </c>
    </row>
    <row r="953" spans="1:17" x14ac:dyDescent="0.25">
      <c r="A953" s="30">
        <v>4115</v>
      </c>
      <c r="B953" s="30">
        <v>4072</v>
      </c>
      <c r="C953" s="30">
        <v>1400</v>
      </c>
      <c r="D953" s="30">
        <v>1400</v>
      </c>
      <c r="E953" s="30" t="s">
        <v>151</v>
      </c>
      <c r="F953" s="30" t="s">
        <v>169</v>
      </c>
      <c r="G953" s="31">
        <v>2.6139800000000002</v>
      </c>
      <c r="H953" s="30" t="s">
        <v>170</v>
      </c>
      <c r="I953" s="30" t="s">
        <v>171</v>
      </c>
      <c r="J953" s="30">
        <v>3</v>
      </c>
      <c r="K953" s="30">
        <v>10</v>
      </c>
      <c r="L953" s="30" t="s">
        <v>172</v>
      </c>
      <c r="M953" s="30" t="s">
        <v>200</v>
      </c>
      <c r="N953" s="30" t="s">
        <v>200</v>
      </c>
      <c r="O953" s="32">
        <v>1.7750239999999999</v>
      </c>
      <c r="P953" s="32">
        <v>0.84899999999999998</v>
      </c>
      <c r="Q953" s="32">
        <f t="shared" si="14"/>
        <v>0.70062146256352009</v>
      </c>
    </row>
    <row r="954" spans="1:17" x14ac:dyDescent="0.25">
      <c r="A954" s="30">
        <v>4116</v>
      </c>
      <c r="B954" s="30">
        <v>4073</v>
      </c>
      <c r="C954" s="30">
        <v>1400</v>
      </c>
      <c r="D954" s="30">
        <v>1400</v>
      </c>
      <c r="E954" s="30" t="s">
        <v>151</v>
      </c>
      <c r="F954" s="30" t="s">
        <v>169</v>
      </c>
      <c r="G954" s="31">
        <v>4.0956999999999999</v>
      </c>
      <c r="H954" s="30" t="s">
        <v>170</v>
      </c>
      <c r="I954" s="30" t="s">
        <v>171</v>
      </c>
      <c r="J954" s="30">
        <v>3</v>
      </c>
      <c r="K954" s="30">
        <v>10</v>
      </c>
      <c r="L954" s="30" t="s">
        <v>172</v>
      </c>
      <c r="M954" s="30" t="s">
        <v>200</v>
      </c>
      <c r="N954" s="30" t="s">
        <v>200</v>
      </c>
      <c r="O954" s="32">
        <v>1.7750239999999999</v>
      </c>
      <c r="P954" s="32">
        <v>0.84899999999999998</v>
      </c>
      <c r="Q954" s="32">
        <f t="shared" si="14"/>
        <v>1.0977648353168001</v>
      </c>
    </row>
    <row r="955" spans="1:17" x14ac:dyDescent="0.25">
      <c r="A955" s="30">
        <v>4117</v>
      </c>
      <c r="B955" s="30">
        <v>4074</v>
      </c>
      <c r="C955" s="30">
        <v>1400</v>
      </c>
      <c r="D955" s="30">
        <v>1400</v>
      </c>
      <c r="E955" s="30" t="s">
        <v>151</v>
      </c>
      <c r="F955" s="30" t="s">
        <v>169</v>
      </c>
      <c r="G955" s="31">
        <v>7.75657</v>
      </c>
      <c r="H955" s="30" t="s">
        <v>170</v>
      </c>
      <c r="I955" s="30" t="s">
        <v>171</v>
      </c>
      <c r="J955" s="30">
        <v>3</v>
      </c>
      <c r="K955" s="30">
        <v>10</v>
      </c>
      <c r="L955" s="30" t="s">
        <v>172</v>
      </c>
      <c r="M955" s="30" t="s">
        <v>200</v>
      </c>
      <c r="N955" s="30" t="s">
        <v>200</v>
      </c>
      <c r="O955" s="32">
        <v>1.7750239999999999</v>
      </c>
      <c r="P955" s="32">
        <v>0.84899999999999998</v>
      </c>
      <c r="Q955" s="32">
        <f t="shared" si="14"/>
        <v>2.0789827840596802</v>
      </c>
    </row>
    <row r="956" spans="1:17" x14ac:dyDescent="0.25">
      <c r="A956" s="30">
        <v>4118</v>
      </c>
      <c r="B956" s="30">
        <v>4075</v>
      </c>
      <c r="C956" s="30">
        <v>1400</v>
      </c>
      <c r="D956" s="30">
        <v>1400</v>
      </c>
      <c r="E956" s="30" t="s">
        <v>151</v>
      </c>
      <c r="F956" s="30" t="s">
        <v>169</v>
      </c>
      <c r="G956" s="31">
        <v>5.7011500000000002</v>
      </c>
      <c r="H956" s="30" t="s">
        <v>170</v>
      </c>
      <c r="I956" s="30" t="s">
        <v>171</v>
      </c>
      <c r="J956" s="30">
        <v>3</v>
      </c>
      <c r="K956" s="30">
        <v>10</v>
      </c>
      <c r="L956" s="30" t="s">
        <v>172</v>
      </c>
      <c r="M956" s="30" t="s">
        <v>200</v>
      </c>
      <c r="N956" s="30" t="s">
        <v>200</v>
      </c>
      <c r="O956" s="32">
        <v>1.7750239999999999</v>
      </c>
      <c r="P956" s="32">
        <v>0.84899999999999998</v>
      </c>
      <c r="Q956" s="32">
        <f t="shared" si="14"/>
        <v>1.5280713897176001</v>
      </c>
    </row>
    <row r="957" spans="1:17" x14ac:dyDescent="0.25">
      <c r="A957" s="30">
        <v>4119</v>
      </c>
      <c r="B957" s="30">
        <v>4076</v>
      </c>
      <c r="C957" s="30">
        <v>1400</v>
      </c>
      <c r="D957" s="30">
        <v>1400</v>
      </c>
      <c r="E957" s="30" t="s">
        <v>151</v>
      </c>
      <c r="F957" s="30" t="s">
        <v>169</v>
      </c>
      <c r="G957" s="31">
        <v>10.6251</v>
      </c>
      <c r="H957" s="30" t="s">
        <v>170</v>
      </c>
      <c r="I957" s="30" t="s">
        <v>171</v>
      </c>
      <c r="J957" s="30">
        <v>3</v>
      </c>
      <c r="K957" s="30">
        <v>10</v>
      </c>
      <c r="L957" s="30" t="s">
        <v>172</v>
      </c>
      <c r="M957" s="30" t="s">
        <v>200</v>
      </c>
      <c r="N957" s="30" t="s">
        <v>200</v>
      </c>
      <c r="O957" s="32">
        <v>1.7750239999999999</v>
      </c>
      <c r="P957" s="32">
        <v>0.84899999999999998</v>
      </c>
      <c r="Q957" s="32">
        <f t="shared" si="14"/>
        <v>2.8478309328624003</v>
      </c>
    </row>
    <row r="958" spans="1:17" x14ac:dyDescent="0.25">
      <c r="A958" s="30">
        <v>4120</v>
      </c>
      <c r="B958" s="30">
        <v>4077</v>
      </c>
      <c r="C958" s="30">
        <v>1400</v>
      </c>
      <c r="D958" s="30">
        <v>1400</v>
      </c>
      <c r="E958" s="30" t="s">
        <v>151</v>
      </c>
      <c r="F958" s="30" t="s">
        <v>169</v>
      </c>
      <c r="G958" s="31">
        <v>9.13429</v>
      </c>
      <c r="H958" s="30" t="s">
        <v>170</v>
      </c>
      <c r="I958" s="30" t="s">
        <v>171</v>
      </c>
      <c r="J958" s="30">
        <v>3</v>
      </c>
      <c r="K958" s="30">
        <v>10</v>
      </c>
      <c r="L958" s="30" t="s">
        <v>172</v>
      </c>
      <c r="M958" s="30" t="s">
        <v>200</v>
      </c>
      <c r="N958" s="30" t="s">
        <v>200</v>
      </c>
      <c r="O958" s="32">
        <v>1.7750239999999999</v>
      </c>
      <c r="P958" s="32">
        <v>0.84899999999999998</v>
      </c>
      <c r="Q958" s="32">
        <f t="shared" si="14"/>
        <v>2.44825117991696</v>
      </c>
    </row>
    <row r="959" spans="1:17" x14ac:dyDescent="0.25">
      <c r="A959" s="30">
        <v>4121</v>
      </c>
      <c r="B959" s="30">
        <v>4078</v>
      </c>
      <c r="C959" s="30">
        <v>1400</v>
      </c>
      <c r="D959" s="30">
        <v>1400</v>
      </c>
      <c r="E959" s="30" t="s">
        <v>151</v>
      </c>
      <c r="F959" s="30" t="s">
        <v>169</v>
      </c>
      <c r="G959" s="31">
        <v>12.611599999999999</v>
      </c>
      <c r="H959" s="30" t="s">
        <v>170</v>
      </c>
      <c r="I959" s="30" t="s">
        <v>171</v>
      </c>
      <c r="J959" s="30">
        <v>3</v>
      </c>
      <c r="K959" s="30">
        <v>10</v>
      </c>
      <c r="L959" s="30" t="s">
        <v>172</v>
      </c>
      <c r="M959" s="30" t="s">
        <v>200</v>
      </c>
      <c r="N959" s="30" t="s">
        <v>200</v>
      </c>
      <c r="O959" s="32">
        <v>1.7750239999999999</v>
      </c>
      <c r="P959" s="32">
        <v>0.84899999999999998</v>
      </c>
      <c r="Q959" s="32">
        <f t="shared" si="14"/>
        <v>3.3802697944384001</v>
      </c>
    </row>
    <row r="960" spans="1:17" x14ac:dyDescent="0.25">
      <c r="A960" s="30">
        <v>4122</v>
      </c>
      <c r="B960" s="30">
        <v>4079</v>
      </c>
      <c r="C960" s="30">
        <v>1400</v>
      </c>
      <c r="D960" s="30">
        <v>1400</v>
      </c>
      <c r="E960" s="30" t="s">
        <v>151</v>
      </c>
      <c r="F960" s="30" t="s">
        <v>169</v>
      </c>
      <c r="G960" s="31">
        <v>0.68762000000000001</v>
      </c>
      <c r="H960" s="30" t="s">
        <v>170</v>
      </c>
      <c r="I960" s="30" t="s">
        <v>171</v>
      </c>
      <c r="J960" s="30">
        <v>3</v>
      </c>
      <c r="K960" s="30">
        <v>10</v>
      </c>
      <c r="L960" s="30" t="s">
        <v>172</v>
      </c>
      <c r="M960" s="30" t="s">
        <v>200</v>
      </c>
      <c r="N960" s="30" t="s">
        <v>200</v>
      </c>
      <c r="O960" s="32">
        <v>1.7750239999999999</v>
      </c>
      <c r="P960" s="32">
        <v>0.84899999999999998</v>
      </c>
      <c r="Q960" s="32">
        <f t="shared" si="14"/>
        <v>0.18430184243488004</v>
      </c>
    </row>
    <row r="961" spans="1:17" x14ac:dyDescent="0.25">
      <c r="A961" s="30">
        <v>4123</v>
      </c>
      <c r="B961" s="30">
        <v>4080</v>
      </c>
      <c r="C961" s="30">
        <v>1400</v>
      </c>
      <c r="D961" s="30">
        <v>1400</v>
      </c>
      <c r="E961" s="30" t="s">
        <v>151</v>
      </c>
      <c r="F961" s="30" t="s">
        <v>169</v>
      </c>
      <c r="G961" s="31">
        <v>2.8321700000000001</v>
      </c>
      <c r="H961" s="30" t="s">
        <v>170</v>
      </c>
      <c r="I961" s="30" t="s">
        <v>171</v>
      </c>
      <c r="J961" s="30">
        <v>3</v>
      </c>
      <c r="K961" s="30">
        <v>10</v>
      </c>
      <c r="L961" s="30" t="s">
        <v>172</v>
      </c>
      <c r="M961" s="30" t="s">
        <v>200</v>
      </c>
      <c r="N961" s="30" t="s">
        <v>200</v>
      </c>
      <c r="O961" s="32">
        <v>1.7750239999999999</v>
      </c>
      <c r="P961" s="32">
        <v>0.84899999999999998</v>
      </c>
      <c r="Q961" s="32">
        <f t="shared" si="14"/>
        <v>0.75910262803408013</v>
      </c>
    </row>
    <row r="962" spans="1:17" x14ac:dyDescent="0.25">
      <c r="A962" s="30">
        <v>4124</v>
      </c>
      <c r="B962" s="30">
        <v>4081</v>
      </c>
      <c r="C962" s="30">
        <v>1400</v>
      </c>
      <c r="D962" s="30">
        <v>1400</v>
      </c>
      <c r="E962" s="30" t="s">
        <v>151</v>
      </c>
      <c r="F962" s="30" t="s">
        <v>169</v>
      </c>
      <c r="G962" s="31">
        <v>2.94455</v>
      </c>
      <c r="H962" s="30" t="s">
        <v>170</v>
      </c>
      <c r="I962" s="30" t="s">
        <v>171</v>
      </c>
      <c r="J962" s="30">
        <v>3</v>
      </c>
      <c r="K962" s="30">
        <v>10</v>
      </c>
      <c r="L962" s="30" t="s">
        <v>172</v>
      </c>
      <c r="M962" s="30" t="s">
        <v>200</v>
      </c>
      <c r="N962" s="30" t="s">
        <v>200</v>
      </c>
      <c r="O962" s="32">
        <v>1.7750239999999999</v>
      </c>
      <c r="P962" s="32">
        <v>0.84899999999999998</v>
      </c>
      <c r="Q962" s="32">
        <f t="shared" ref="Q962:Q1025" si="15">G962*O962*(1-P962)</f>
        <v>0.78922368479920013</v>
      </c>
    </row>
    <row r="963" spans="1:17" x14ac:dyDescent="0.25">
      <c r="A963" s="30">
        <v>4125</v>
      </c>
      <c r="B963" s="30">
        <v>4082</v>
      </c>
      <c r="C963" s="30">
        <v>1400</v>
      </c>
      <c r="D963" s="30">
        <v>1400</v>
      </c>
      <c r="E963" s="30" t="s">
        <v>151</v>
      </c>
      <c r="F963" s="30" t="s">
        <v>169</v>
      </c>
      <c r="G963" s="31">
        <v>13.329499999999999</v>
      </c>
      <c r="H963" s="30" t="s">
        <v>170</v>
      </c>
      <c r="I963" s="30" t="s">
        <v>171</v>
      </c>
      <c r="J963" s="30">
        <v>3</v>
      </c>
      <c r="K963" s="30">
        <v>10</v>
      </c>
      <c r="L963" s="30" t="s">
        <v>172</v>
      </c>
      <c r="M963" s="30" t="s">
        <v>200</v>
      </c>
      <c r="N963" s="30" t="s">
        <v>200</v>
      </c>
      <c r="O963" s="32">
        <v>1.7750239999999999</v>
      </c>
      <c r="P963" s="32">
        <v>0.84899999999999998</v>
      </c>
      <c r="Q963" s="32">
        <f t="shared" si="15"/>
        <v>3.5726875436080001</v>
      </c>
    </row>
    <row r="964" spans="1:17" x14ac:dyDescent="0.25">
      <c r="A964" s="30">
        <v>4126</v>
      </c>
      <c r="B964" s="30">
        <v>4083</v>
      </c>
      <c r="C964" s="30">
        <v>1400</v>
      </c>
      <c r="D964" s="30">
        <v>1400</v>
      </c>
      <c r="E964" s="30" t="s">
        <v>151</v>
      </c>
      <c r="F964" s="30" t="s">
        <v>169</v>
      </c>
      <c r="G964" s="31">
        <v>3.1797300000000002</v>
      </c>
      <c r="H964" s="30" t="s">
        <v>170</v>
      </c>
      <c r="I964" s="30" t="s">
        <v>171</v>
      </c>
      <c r="J964" s="30">
        <v>3</v>
      </c>
      <c r="K964" s="30">
        <v>10</v>
      </c>
      <c r="L964" s="30" t="s">
        <v>172</v>
      </c>
      <c r="M964" s="30" t="s">
        <v>200</v>
      </c>
      <c r="N964" s="30" t="s">
        <v>200</v>
      </c>
      <c r="O964" s="32">
        <v>1.7750239999999999</v>
      </c>
      <c r="P964" s="32">
        <v>0.84899999999999998</v>
      </c>
      <c r="Q964" s="32">
        <f t="shared" si="15"/>
        <v>0.85225865659152023</v>
      </c>
    </row>
    <row r="965" spans="1:17" x14ac:dyDescent="0.25">
      <c r="A965" s="30">
        <v>4127</v>
      </c>
      <c r="B965" s="30">
        <v>4084</v>
      </c>
      <c r="C965" s="30">
        <v>1400</v>
      </c>
      <c r="D965" s="30">
        <v>1400</v>
      </c>
      <c r="E965" s="30" t="s">
        <v>151</v>
      </c>
      <c r="F965" s="30" t="s">
        <v>169</v>
      </c>
      <c r="G965" s="31">
        <v>3.9087900000000002</v>
      </c>
      <c r="H965" s="30" t="s">
        <v>170</v>
      </c>
      <c r="I965" s="30" t="s">
        <v>171</v>
      </c>
      <c r="J965" s="30">
        <v>3</v>
      </c>
      <c r="K965" s="30">
        <v>10</v>
      </c>
      <c r="L965" s="30" t="s">
        <v>172</v>
      </c>
      <c r="M965" s="30" t="s">
        <v>200</v>
      </c>
      <c r="N965" s="30" t="s">
        <v>200</v>
      </c>
      <c r="O965" s="32">
        <v>1.7750239999999999</v>
      </c>
      <c r="P965" s="32">
        <v>0.84899999999999998</v>
      </c>
      <c r="Q965" s="32">
        <f t="shared" si="15"/>
        <v>1.0476676052049603</v>
      </c>
    </row>
    <row r="966" spans="1:17" x14ac:dyDescent="0.25">
      <c r="A966" s="30">
        <v>4128</v>
      </c>
      <c r="B966" s="30">
        <v>4085</v>
      </c>
      <c r="C966" s="30">
        <v>1400</v>
      </c>
      <c r="D966" s="30">
        <v>1400</v>
      </c>
      <c r="E966" s="30" t="s">
        <v>151</v>
      </c>
      <c r="F966" s="30" t="s">
        <v>169</v>
      </c>
      <c r="G966" s="31">
        <v>2.5511300000000001</v>
      </c>
      <c r="H966" s="30" t="s">
        <v>170</v>
      </c>
      <c r="I966" s="30" t="s">
        <v>171</v>
      </c>
      <c r="J966" s="30">
        <v>3</v>
      </c>
      <c r="K966" s="30">
        <v>10</v>
      </c>
      <c r="L966" s="30" t="s">
        <v>172</v>
      </c>
      <c r="M966" s="30" t="s">
        <v>200</v>
      </c>
      <c r="N966" s="30" t="s">
        <v>200</v>
      </c>
      <c r="O966" s="32">
        <v>1.7750239999999999</v>
      </c>
      <c r="P966" s="32">
        <v>0.84899999999999998</v>
      </c>
      <c r="Q966" s="32">
        <f t="shared" si="15"/>
        <v>0.6837758635451201</v>
      </c>
    </row>
    <row r="967" spans="1:17" x14ac:dyDescent="0.25">
      <c r="A967" s="30">
        <v>4129</v>
      </c>
      <c r="B967" s="30">
        <v>4086</v>
      </c>
      <c r="C967" s="30">
        <v>1400</v>
      </c>
      <c r="D967" s="30">
        <v>1400</v>
      </c>
      <c r="E967" s="30" t="s">
        <v>151</v>
      </c>
      <c r="F967" s="30" t="s">
        <v>169</v>
      </c>
      <c r="G967" s="31">
        <v>4.8895999999999997</v>
      </c>
      <c r="H967" s="30" t="s">
        <v>170</v>
      </c>
      <c r="I967" s="30" t="s">
        <v>171</v>
      </c>
      <c r="J967" s="30">
        <v>3</v>
      </c>
      <c r="K967" s="30">
        <v>10</v>
      </c>
      <c r="L967" s="30" t="s">
        <v>172</v>
      </c>
      <c r="M967" s="30" t="s">
        <v>200</v>
      </c>
      <c r="N967" s="30" t="s">
        <v>200</v>
      </c>
      <c r="O967" s="32">
        <v>1.7750239999999999</v>
      </c>
      <c r="P967" s="32">
        <v>0.84899999999999998</v>
      </c>
      <c r="Q967" s="32">
        <f t="shared" si="15"/>
        <v>1.3105527599104001</v>
      </c>
    </row>
    <row r="968" spans="1:17" x14ac:dyDescent="0.25">
      <c r="A968" s="30">
        <v>4130</v>
      </c>
      <c r="B968" s="30">
        <v>4087</v>
      </c>
      <c r="C968" s="30">
        <v>1400</v>
      </c>
      <c r="D968" s="30">
        <v>1400</v>
      </c>
      <c r="E968" s="30" t="s">
        <v>151</v>
      </c>
      <c r="F968" s="30" t="s">
        <v>169</v>
      </c>
      <c r="G968" s="31">
        <v>9.1822199999999992</v>
      </c>
      <c r="H968" s="30" t="s">
        <v>170</v>
      </c>
      <c r="I968" s="30" t="s">
        <v>171</v>
      </c>
      <c r="J968" s="30">
        <v>3</v>
      </c>
      <c r="K968" s="30">
        <v>10</v>
      </c>
      <c r="L968" s="30" t="s">
        <v>172</v>
      </c>
      <c r="M968" s="30" t="s">
        <v>200</v>
      </c>
      <c r="N968" s="30" t="s">
        <v>200</v>
      </c>
      <c r="O968" s="32">
        <v>1.7750239999999999</v>
      </c>
      <c r="P968" s="32">
        <v>0.84899999999999998</v>
      </c>
      <c r="Q968" s="32">
        <f t="shared" si="15"/>
        <v>2.4610977918652801</v>
      </c>
    </row>
    <row r="969" spans="1:17" x14ac:dyDescent="0.25">
      <c r="A969" s="30">
        <v>4131</v>
      </c>
      <c r="B969" s="30">
        <v>4088</v>
      </c>
      <c r="C969" s="30">
        <v>1400</v>
      </c>
      <c r="D969" s="30">
        <v>1400</v>
      </c>
      <c r="E969" s="30" t="s">
        <v>151</v>
      </c>
      <c r="F969" s="30" t="s">
        <v>169</v>
      </c>
      <c r="G969" s="31">
        <v>5.0480099999999997</v>
      </c>
      <c r="H969" s="30" t="s">
        <v>170</v>
      </c>
      <c r="I969" s="30" t="s">
        <v>171</v>
      </c>
      <c r="J969" s="30">
        <v>3</v>
      </c>
      <c r="K969" s="30">
        <v>10</v>
      </c>
      <c r="L969" s="30" t="s">
        <v>172</v>
      </c>
      <c r="M969" s="30" t="s">
        <v>200</v>
      </c>
      <c r="N969" s="30" t="s">
        <v>200</v>
      </c>
      <c r="O969" s="32">
        <v>1.7750239999999999</v>
      </c>
      <c r="P969" s="32">
        <v>0.84899999999999998</v>
      </c>
      <c r="Q969" s="32">
        <f t="shared" si="15"/>
        <v>1.35301117423824</v>
      </c>
    </row>
    <row r="970" spans="1:17" x14ac:dyDescent="0.25">
      <c r="A970" s="30">
        <v>4132</v>
      </c>
      <c r="B970" s="30">
        <v>4089</v>
      </c>
      <c r="C970" s="30">
        <v>1400</v>
      </c>
      <c r="D970" s="30">
        <v>1400</v>
      </c>
      <c r="E970" s="30" t="s">
        <v>151</v>
      </c>
      <c r="F970" s="30" t="s">
        <v>169</v>
      </c>
      <c r="G970" s="31">
        <v>3.0490599999999999</v>
      </c>
      <c r="H970" s="30" t="s">
        <v>170</v>
      </c>
      <c r="I970" s="30" t="s">
        <v>171</v>
      </c>
      <c r="J970" s="30">
        <v>3</v>
      </c>
      <c r="K970" s="30">
        <v>10</v>
      </c>
      <c r="L970" s="30" t="s">
        <v>172</v>
      </c>
      <c r="M970" s="30" t="s">
        <v>200</v>
      </c>
      <c r="N970" s="30" t="s">
        <v>200</v>
      </c>
      <c r="O970" s="32">
        <v>1.7750239999999999</v>
      </c>
      <c r="P970" s="32">
        <v>0.84899999999999998</v>
      </c>
      <c r="Q970" s="32">
        <f t="shared" si="15"/>
        <v>0.81723535629344002</v>
      </c>
    </row>
    <row r="971" spans="1:17" x14ac:dyDescent="0.25">
      <c r="A971" s="30">
        <v>4133</v>
      </c>
      <c r="B971" s="30">
        <v>4090</v>
      </c>
      <c r="C971" s="30">
        <v>1400</v>
      </c>
      <c r="D971" s="30">
        <v>1400</v>
      </c>
      <c r="E971" s="30" t="s">
        <v>151</v>
      </c>
      <c r="F971" s="30" t="s">
        <v>169</v>
      </c>
      <c r="G971" s="31">
        <v>10.1653</v>
      </c>
      <c r="H971" s="30" t="s">
        <v>170</v>
      </c>
      <c r="I971" s="30" t="s">
        <v>171</v>
      </c>
      <c r="J971" s="30">
        <v>3</v>
      </c>
      <c r="K971" s="30">
        <v>10</v>
      </c>
      <c r="L971" s="30" t="s">
        <v>172</v>
      </c>
      <c r="M971" s="30" t="s">
        <v>200</v>
      </c>
      <c r="N971" s="30" t="s">
        <v>200</v>
      </c>
      <c r="O971" s="32">
        <v>1.7750239999999999</v>
      </c>
      <c r="P971" s="32">
        <v>0.84899999999999998</v>
      </c>
      <c r="Q971" s="32">
        <f t="shared" si="15"/>
        <v>2.7245913715472003</v>
      </c>
    </row>
    <row r="972" spans="1:17" x14ac:dyDescent="0.25">
      <c r="A972" s="30">
        <v>4134</v>
      </c>
      <c r="B972" s="30">
        <v>4091</v>
      </c>
      <c r="C972" s="30">
        <v>1400</v>
      </c>
      <c r="D972" s="30">
        <v>1400</v>
      </c>
      <c r="E972" s="30" t="s">
        <v>151</v>
      </c>
      <c r="F972" s="30" t="s">
        <v>169</v>
      </c>
      <c r="G972" s="31">
        <v>10.2157</v>
      </c>
      <c r="H972" s="30" t="s">
        <v>170</v>
      </c>
      <c r="I972" s="30" t="s">
        <v>171</v>
      </c>
      <c r="J972" s="30">
        <v>3</v>
      </c>
      <c r="K972" s="30">
        <v>10</v>
      </c>
      <c r="L972" s="30" t="s">
        <v>172</v>
      </c>
      <c r="M972" s="30" t="s">
        <v>200</v>
      </c>
      <c r="N972" s="30" t="s">
        <v>200</v>
      </c>
      <c r="O972" s="32">
        <v>1.7750239999999999</v>
      </c>
      <c r="P972" s="32">
        <v>0.84899999999999998</v>
      </c>
      <c r="Q972" s="32">
        <f t="shared" si="15"/>
        <v>2.7381000141968004</v>
      </c>
    </row>
    <row r="973" spans="1:17" x14ac:dyDescent="0.25">
      <c r="A973" s="30">
        <v>4135</v>
      </c>
      <c r="B973" s="30">
        <v>4092</v>
      </c>
      <c r="C973" s="30">
        <v>1400</v>
      </c>
      <c r="D973" s="30">
        <v>1400</v>
      </c>
      <c r="E973" s="30" t="s">
        <v>151</v>
      </c>
      <c r="F973" s="30" t="s">
        <v>169</v>
      </c>
      <c r="G973" s="31">
        <v>18.337</v>
      </c>
      <c r="H973" s="30" t="s">
        <v>170</v>
      </c>
      <c r="I973" s="30" t="s">
        <v>171</v>
      </c>
      <c r="J973" s="30">
        <v>3</v>
      </c>
      <c r="K973" s="30">
        <v>10</v>
      </c>
      <c r="L973" s="30" t="s">
        <v>172</v>
      </c>
      <c r="M973" s="30" t="s">
        <v>200</v>
      </c>
      <c r="N973" s="30" t="s">
        <v>200</v>
      </c>
      <c r="O973" s="32">
        <v>1.7750239999999999</v>
      </c>
      <c r="P973" s="32">
        <v>0.84899999999999998</v>
      </c>
      <c r="Q973" s="32">
        <f t="shared" si="15"/>
        <v>4.9148408782880004</v>
      </c>
    </row>
    <row r="974" spans="1:17" x14ac:dyDescent="0.25">
      <c r="A974" s="30">
        <v>4136</v>
      </c>
      <c r="B974" s="30">
        <v>4093</v>
      </c>
      <c r="C974" s="30">
        <v>1400</v>
      </c>
      <c r="D974" s="30">
        <v>1400</v>
      </c>
      <c r="E974" s="30" t="s">
        <v>151</v>
      </c>
      <c r="F974" s="30" t="s">
        <v>169</v>
      </c>
      <c r="G974" s="31">
        <v>4.3865400000000001</v>
      </c>
      <c r="H974" s="30" t="s">
        <v>170</v>
      </c>
      <c r="I974" s="30" t="s">
        <v>171</v>
      </c>
      <c r="J974" s="30">
        <v>3</v>
      </c>
      <c r="K974" s="30">
        <v>10</v>
      </c>
      <c r="L974" s="30" t="s">
        <v>172</v>
      </c>
      <c r="M974" s="30" t="s">
        <v>200</v>
      </c>
      <c r="N974" s="30" t="s">
        <v>200</v>
      </c>
      <c r="O974" s="32">
        <v>1.7750239999999999</v>
      </c>
      <c r="P974" s="32">
        <v>0.84899999999999998</v>
      </c>
      <c r="Q974" s="32">
        <f t="shared" si="15"/>
        <v>1.17571828032096</v>
      </c>
    </row>
    <row r="975" spans="1:17" x14ac:dyDescent="0.25">
      <c r="A975" s="30">
        <v>4137</v>
      </c>
      <c r="B975" s="30">
        <v>4094</v>
      </c>
      <c r="C975" s="30">
        <v>1400</v>
      </c>
      <c r="D975" s="30">
        <v>1400</v>
      </c>
      <c r="E975" s="30" t="s">
        <v>151</v>
      </c>
      <c r="F975" s="30" t="s">
        <v>169</v>
      </c>
      <c r="G975" s="31">
        <v>9.0923800000000004</v>
      </c>
      <c r="H975" s="30" t="s">
        <v>170</v>
      </c>
      <c r="I975" s="30" t="s">
        <v>171</v>
      </c>
      <c r="J975" s="30">
        <v>3</v>
      </c>
      <c r="K975" s="30">
        <v>10</v>
      </c>
      <c r="L975" s="30" t="s">
        <v>172</v>
      </c>
      <c r="M975" s="30" t="s">
        <v>200</v>
      </c>
      <c r="N975" s="30" t="s">
        <v>200</v>
      </c>
      <c r="O975" s="32">
        <v>1.7750239999999999</v>
      </c>
      <c r="P975" s="32">
        <v>0.84899999999999998</v>
      </c>
      <c r="Q975" s="32">
        <f t="shared" si="15"/>
        <v>2.4370181002851203</v>
      </c>
    </row>
    <row r="976" spans="1:17" x14ac:dyDescent="0.25">
      <c r="A976" s="30">
        <v>4138</v>
      </c>
      <c r="B976" s="30">
        <v>4095</v>
      </c>
      <c r="C976" s="30">
        <v>1400</v>
      </c>
      <c r="D976" s="30">
        <v>1400</v>
      </c>
      <c r="E976" s="30" t="s">
        <v>151</v>
      </c>
      <c r="F976" s="30" t="s">
        <v>169</v>
      </c>
      <c r="G976" s="31">
        <v>12.6698</v>
      </c>
      <c r="H976" s="30" t="s">
        <v>170</v>
      </c>
      <c r="I976" s="30" t="s">
        <v>171</v>
      </c>
      <c r="J976" s="30">
        <v>3</v>
      </c>
      <c r="K976" s="30">
        <v>10</v>
      </c>
      <c r="L976" s="30" t="s">
        <v>172</v>
      </c>
      <c r="M976" s="30" t="s">
        <v>200</v>
      </c>
      <c r="N976" s="30" t="s">
        <v>200</v>
      </c>
      <c r="O976" s="32">
        <v>1.7750239999999999</v>
      </c>
      <c r="P976" s="32">
        <v>0.84899999999999998</v>
      </c>
      <c r="Q976" s="32">
        <f t="shared" si="15"/>
        <v>3.3958690603552002</v>
      </c>
    </row>
    <row r="977" spans="1:17" x14ac:dyDescent="0.25">
      <c r="A977" s="30">
        <v>4139</v>
      </c>
      <c r="B977" s="30">
        <v>4096</v>
      </c>
      <c r="C977" s="30">
        <v>1400</v>
      </c>
      <c r="D977" s="30">
        <v>1400</v>
      </c>
      <c r="E977" s="30" t="s">
        <v>151</v>
      </c>
      <c r="F977" s="30" t="s">
        <v>169</v>
      </c>
      <c r="G977" s="31">
        <v>7.3390599999999999</v>
      </c>
      <c r="H977" s="30" t="s">
        <v>170</v>
      </c>
      <c r="I977" s="30" t="s">
        <v>171</v>
      </c>
      <c r="J977" s="30">
        <v>3</v>
      </c>
      <c r="K977" s="30">
        <v>10</v>
      </c>
      <c r="L977" s="30" t="s">
        <v>172</v>
      </c>
      <c r="M977" s="30" t="s">
        <v>200</v>
      </c>
      <c r="N977" s="30" t="s">
        <v>200</v>
      </c>
      <c r="O977" s="32">
        <v>1.7750239999999999</v>
      </c>
      <c r="P977" s="32">
        <v>0.84899999999999998</v>
      </c>
      <c r="Q977" s="32">
        <f t="shared" si="15"/>
        <v>1.96707815325344</v>
      </c>
    </row>
    <row r="978" spans="1:17" x14ac:dyDescent="0.25">
      <c r="A978" s="30">
        <v>4140</v>
      </c>
      <c r="B978" s="30">
        <v>4097</v>
      </c>
      <c r="C978" s="30">
        <v>1400</v>
      </c>
      <c r="D978" s="30">
        <v>1400</v>
      </c>
      <c r="E978" s="30" t="s">
        <v>151</v>
      </c>
      <c r="F978" s="30" t="s">
        <v>169</v>
      </c>
      <c r="G978" s="31">
        <v>2.9996999999999998</v>
      </c>
      <c r="H978" s="30" t="s">
        <v>170</v>
      </c>
      <c r="I978" s="30" t="s">
        <v>171</v>
      </c>
      <c r="J978" s="30">
        <v>3</v>
      </c>
      <c r="K978" s="30">
        <v>10</v>
      </c>
      <c r="L978" s="30" t="s">
        <v>172</v>
      </c>
      <c r="M978" s="30" t="s">
        <v>200</v>
      </c>
      <c r="N978" s="30" t="s">
        <v>200</v>
      </c>
      <c r="O978" s="32">
        <v>1.7750239999999999</v>
      </c>
      <c r="P978" s="32">
        <v>0.84899999999999998</v>
      </c>
      <c r="Q978" s="32">
        <f t="shared" si="15"/>
        <v>0.8040054634128001</v>
      </c>
    </row>
    <row r="979" spans="1:17" x14ac:dyDescent="0.25">
      <c r="A979" s="30">
        <v>4141</v>
      </c>
      <c r="B979" s="30">
        <v>4098</v>
      </c>
      <c r="C979" s="30">
        <v>1400</v>
      </c>
      <c r="D979" s="30">
        <v>1400</v>
      </c>
      <c r="E979" s="30" t="s">
        <v>151</v>
      </c>
      <c r="F979" s="30" t="s">
        <v>169</v>
      </c>
      <c r="G979" s="31">
        <v>24.397600000000001</v>
      </c>
      <c r="H979" s="30" t="s">
        <v>170</v>
      </c>
      <c r="I979" s="30" t="s">
        <v>171</v>
      </c>
      <c r="J979" s="30">
        <v>3</v>
      </c>
      <c r="K979" s="30">
        <v>10</v>
      </c>
      <c r="L979" s="30" t="s">
        <v>172</v>
      </c>
      <c r="M979" s="30" t="s">
        <v>200</v>
      </c>
      <c r="N979" s="30" t="s">
        <v>200</v>
      </c>
      <c r="O979" s="32">
        <v>1.7750239999999999</v>
      </c>
      <c r="P979" s="32">
        <v>0.84899999999999998</v>
      </c>
      <c r="Q979" s="32">
        <f t="shared" si="15"/>
        <v>6.5392551569024002</v>
      </c>
    </row>
    <row r="980" spans="1:17" x14ac:dyDescent="0.25">
      <c r="A980" s="30">
        <v>4142</v>
      </c>
      <c r="B980" s="30">
        <v>4099</v>
      </c>
      <c r="C980" s="30">
        <v>1400</v>
      </c>
      <c r="D980" s="30">
        <v>1400</v>
      </c>
      <c r="E980" s="30" t="s">
        <v>151</v>
      </c>
      <c r="F980" s="30" t="s">
        <v>169</v>
      </c>
      <c r="G980" s="31">
        <v>2.6541899999999998</v>
      </c>
      <c r="H980" s="30" t="s">
        <v>170</v>
      </c>
      <c r="I980" s="30" t="s">
        <v>171</v>
      </c>
      <c r="J980" s="30">
        <v>3</v>
      </c>
      <c r="K980" s="30">
        <v>10</v>
      </c>
      <c r="L980" s="30" t="s">
        <v>172</v>
      </c>
      <c r="M980" s="30" t="s">
        <v>200</v>
      </c>
      <c r="N980" s="30" t="s">
        <v>200</v>
      </c>
      <c r="O980" s="32">
        <v>1.7750239999999999</v>
      </c>
      <c r="P980" s="32">
        <v>0.84899999999999998</v>
      </c>
      <c r="Q980" s="32">
        <f t="shared" si="15"/>
        <v>0.71139889353455998</v>
      </c>
    </row>
    <row r="981" spans="1:17" x14ac:dyDescent="0.25">
      <c r="A981" s="30">
        <v>4143</v>
      </c>
      <c r="B981" s="30">
        <v>4100</v>
      </c>
      <c r="C981" s="30">
        <v>1400</v>
      </c>
      <c r="D981" s="30">
        <v>1400</v>
      </c>
      <c r="E981" s="30" t="s">
        <v>151</v>
      </c>
      <c r="F981" s="30" t="s">
        <v>169</v>
      </c>
      <c r="G981" s="31">
        <v>3.2629600000000001</v>
      </c>
      <c r="H981" s="30" t="s">
        <v>170</v>
      </c>
      <c r="I981" s="30" t="s">
        <v>171</v>
      </c>
      <c r="J981" s="30">
        <v>3</v>
      </c>
      <c r="K981" s="30">
        <v>10</v>
      </c>
      <c r="L981" s="30" t="s">
        <v>172</v>
      </c>
      <c r="M981" s="30" t="s">
        <v>200</v>
      </c>
      <c r="N981" s="30" t="s">
        <v>200</v>
      </c>
      <c r="O981" s="32">
        <v>1.7750239999999999</v>
      </c>
      <c r="P981" s="32">
        <v>0.84899999999999998</v>
      </c>
      <c r="Q981" s="32">
        <f t="shared" si="15"/>
        <v>0.87456667896704021</v>
      </c>
    </row>
    <row r="982" spans="1:17" x14ac:dyDescent="0.25">
      <c r="A982" s="30">
        <v>4144</v>
      </c>
      <c r="B982" s="30">
        <v>4101</v>
      </c>
      <c r="C982" s="30">
        <v>1400</v>
      </c>
      <c r="D982" s="30">
        <v>1400</v>
      </c>
      <c r="E982" s="30" t="s">
        <v>151</v>
      </c>
      <c r="F982" s="30" t="s">
        <v>169</v>
      </c>
      <c r="G982" s="31">
        <v>2.0627300000000002</v>
      </c>
      <c r="H982" s="30" t="s">
        <v>170</v>
      </c>
      <c r="I982" s="30" t="s">
        <v>171</v>
      </c>
      <c r="J982" s="30">
        <v>3</v>
      </c>
      <c r="K982" s="30">
        <v>10</v>
      </c>
      <c r="L982" s="30" t="s">
        <v>172</v>
      </c>
      <c r="M982" s="30" t="s">
        <v>200</v>
      </c>
      <c r="N982" s="30" t="s">
        <v>200</v>
      </c>
      <c r="O982" s="32">
        <v>1.7750239999999999</v>
      </c>
      <c r="P982" s="32">
        <v>0.84899999999999998</v>
      </c>
      <c r="Q982" s="32">
        <f t="shared" si="15"/>
        <v>0.5528706835835201</v>
      </c>
    </row>
    <row r="983" spans="1:17" x14ac:dyDescent="0.25">
      <c r="A983" s="30">
        <v>4145</v>
      </c>
      <c r="B983" s="30">
        <v>4102</v>
      </c>
      <c r="C983" s="30">
        <v>1400</v>
      </c>
      <c r="D983" s="30">
        <v>1400</v>
      </c>
      <c r="E983" s="30" t="s">
        <v>151</v>
      </c>
      <c r="F983" s="30" t="s">
        <v>169</v>
      </c>
      <c r="G983" s="31">
        <v>4.9256599999999998E-2</v>
      </c>
      <c r="H983" s="30" t="s">
        <v>170</v>
      </c>
      <c r="I983" s="30" t="s">
        <v>171</v>
      </c>
      <c r="J983" s="30">
        <v>3</v>
      </c>
      <c r="K983" s="30">
        <v>10</v>
      </c>
      <c r="L983" s="30" t="s">
        <v>172</v>
      </c>
      <c r="M983" s="30" t="s">
        <v>200</v>
      </c>
      <c r="N983" s="30" t="s">
        <v>200</v>
      </c>
      <c r="O983" s="32">
        <v>1.7750239999999999</v>
      </c>
      <c r="P983" s="32">
        <v>0.84899999999999998</v>
      </c>
      <c r="Q983" s="32">
        <f t="shared" si="15"/>
        <v>1.32021787209184E-2</v>
      </c>
    </row>
    <row r="984" spans="1:17" x14ac:dyDescent="0.25">
      <c r="A984" s="30">
        <v>4146</v>
      </c>
      <c r="B984" s="30">
        <v>4103</v>
      </c>
      <c r="C984" s="30">
        <v>1400</v>
      </c>
      <c r="D984" s="30">
        <v>1400</v>
      </c>
      <c r="E984" s="30" t="s">
        <v>151</v>
      </c>
      <c r="F984" s="30" t="s">
        <v>169</v>
      </c>
      <c r="G984" s="31">
        <v>0.89896399999999999</v>
      </c>
      <c r="H984" s="30" t="s">
        <v>170</v>
      </c>
      <c r="I984" s="30" t="s">
        <v>171</v>
      </c>
      <c r="J984" s="30">
        <v>3</v>
      </c>
      <c r="K984" s="30">
        <v>10</v>
      </c>
      <c r="L984" s="30" t="s">
        <v>172</v>
      </c>
      <c r="M984" s="30" t="s">
        <v>200</v>
      </c>
      <c r="N984" s="30" t="s">
        <v>200</v>
      </c>
      <c r="O984" s="32">
        <v>1.7750239999999999</v>
      </c>
      <c r="P984" s="32">
        <v>0.84899999999999998</v>
      </c>
      <c r="Q984" s="32">
        <f t="shared" si="15"/>
        <v>0.24094808394553602</v>
      </c>
    </row>
    <row r="985" spans="1:17" x14ac:dyDescent="0.25">
      <c r="A985" s="30">
        <v>4147</v>
      </c>
      <c r="B985" s="30">
        <v>4104</v>
      </c>
      <c r="C985" s="30">
        <v>1400</v>
      </c>
      <c r="D985" s="30">
        <v>1400</v>
      </c>
      <c r="E985" s="30" t="s">
        <v>151</v>
      </c>
      <c r="F985" s="30" t="s">
        <v>169</v>
      </c>
      <c r="G985" s="31">
        <v>8.8424499999999995</v>
      </c>
      <c r="H985" s="30" t="s">
        <v>170</v>
      </c>
      <c r="I985" s="30" t="s">
        <v>171</v>
      </c>
      <c r="J985" s="30">
        <v>3</v>
      </c>
      <c r="K985" s="30">
        <v>10</v>
      </c>
      <c r="L985" s="30" t="s">
        <v>172</v>
      </c>
      <c r="M985" s="30" t="s">
        <v>200</v>
      </c>
      <c r="N985" s="30" t="s">
        <v>200</v>
      </c>
      <c r="O985" s="32">
        <v>1.7750239999999999</v>
      </c>
      <c r="P985" s="32">
        <v>0.84899999999999998</v>
      </c>
      <c r="Q985" s="32">
        <f t="shared" si="15"/>
        <v>2.3700297062888001</v>
      </c>
    </row>
    <row r="986" spans="1:17" x14ac:dyDescent="0.25">
      <c r="A986" s="30">
        <v>4148</v>
      </c>
      <c r="B986" s="30">
        <v>4105</v>
      </c>
      <c r="C986" s="30">
        <v>1400</v>
      </c>
      <c r="D986" s="30">
        <v>1400</v>
      </c>
      <c r="E986" s="30" t="s">
        <v>151</v>
      </c>
      <c r="F986" s="30" t="s">
        <v>169</v>
      </c>
      <c r="G986" s="31">
        <v>4.3996199999999996</v>
      </c>
      <c r="H986" s="30" t="s">
        <v>170</v>
      </c>
      <c r="I986" s="30" t="s">
        <v>171</v>
      </c>
      <c r="J986" s="30">
        <v>3</v>
      </c>
      <c r="K986" s="30">
        <v>10</v>
      </c>
      <c r="L986" s="30" t="s">
        <v>172</v>
      </c>
      <c r="M986" s="30" t="s">
        <v>200</v>
      </c>
      <c r="N986" s="30" t="s">
        <v>200</v>
      </c>
      <c r="O986" s="32">
        <v>1.7750239999999999</v>
      </c>
      <c r="P986" s="32">
        <v>0.84899999999999998</v>
      </c>
      <c r="Q986" s="32">
        <f t="shared" si="15"/>
        <v>1.17922409472288</v>
      </c>
    </row>
    <row r="987" spans="1:17" x14ac:dyDescent="0.25">
      <c r="A987" s="30">
        <v>4149</v>
      </c>
      <c r="B987" s="30">
        <v>4106</v>
      </c>
      <c r="C987" s="30">
        <v>1400</v>
      </c>
      <c r="D987" s="30">
        <v>1400</v>
      </c>
      <c r="E987" s="30" t="s">
        <v>151</v>
      </c>
      <c r="F987" s="30" t="s">
        <v>169</v>
      </c>
      <c r="G987" s="31">
        <v>5.68093</v>
      </c>
      <c r="H987" s="30" t="s">
        <v>170</v>
      </c>
      <c r="I987" s="30" t="s">
        <v>171</v>
      </c>
      <c r="J987" s="30">
        <v>3</v>
      </c>
      <c r="K987" s="30">
        <v>10</v>
      </c>
      <c r="L987" s="30" t="s">
        <v>172</v>
      </c>
      <c r="M987" s="30" t="s">
        <v>200</v>
      </c>
      <c r="N987" s="30" t="s">
        <v>200</v>
      </c>
      <c r="O987" s="32">
        <v>1.7750239999999999</v>
      </c>
      <c r="P987" s="32">
        <v>0.84899999999999998</v>
      </c>
      <c r="Q987" s="32">
        <f t="shared" si="15"/>
        <v>1.5226518509403202</v>
      </c>
    </row>
    <row r="988" spans="1:17" x14ac:dyDescent="0.25">
      <c r="A988" s="30">
        <v>4150</v>
      </c>
      <c r="B988" s="30">
        <v>4107</v>
      </c>
      <c r="C988" s="30">
        <v>1400</v>
      </c>
      <c r="D988" s="30">
        <v>1400</v>
      </c>
      <c r="E988" s="30" t="s">
        <v>151</v>
      </c>
      <c r="F988" s="30" t="s">
        <v>169</v>
      </c>
      <c r="G988" s="31">
        <v>12.3932</v>
      </c>
      <c r="H988" s="30" t="s">
        <v>170</v>
      </c>
      <c r="I988" s="30" t="s">
        <v>171</v>
      </c>
      <c r="J988" s="30">
        <v>3</v>
      </c>
      <c r="K988" s="30">
        <v>10</v>
      </c>
      <c r="L988" s="30" t="s">
        <v>172</v>
      </c>
      <c r="M988" s="30" t="s">
        <v>200</v>
      </c>
      <c r="N988" s="30" t="s">
        <v>200</v>
      </c>
      <c r="O988" s="32">
        <v>1.7750239999999999</v>
      </c>
      <c r="P988" s="32">
        <v>0.84899999999999998</v>
      </c>
      <c r="Q988" s="32">
        <f t="shared" si="15"/>
        <v>3.3217323429568006</v>
      </c>
    </row>
    <row r="989" spans="1:17" x14ac:dyDescent="0.25">
      <c r="A989" s="30">
        <v>4151</v>
      </c>
      <c r="B989" s="30">
        <v>4108</v>
      </c>
      <c r="C989" s="30">
        <v>1400</v>
      </c>
      <c r="D989" s="30">
        <v>1400</v>
      </c>
      <c r="E989" s="30" t="s">
        <v>151</v>
      </c>
      <c r="F989" s="30" t="s">
        <v>176</v>
      </c>
      <c r="G989" s="31">
        <v>0.94884100000000005</v>
      </c>
      <c r="H989" s="30" t="s">
        <v>170</v>
      </c>
      <c r="I989" s="30" t="s">
        <v>171</v>
      </c>
      <c r="J989" s="30">
        <v>3</v>
      </c>
      <c r="K989" s="30">
        <v>10</v>
      </c>
      <c r="L989" s="30" t="s">
        <v>172</v>
      </c>
      <c r="M989" s="30" t="s">
        <v>200</v>
      </c>
      <c r="N989" s="30" t="s">
        <v>200</v>
      </c>
      <c r="O989" s="32">
        <v>1.7750239999999999</v>
      </c>
      <c r="P989" s="32">
        <v>0.84899999999999998</v>
      </c>
      <c r="Q989" s="32">
        <f t="shared" si="15"/>
        <v>0.25431654762478406</v>
      </c>
    </row>
    <row r="990" spans="1:17" x14ac:dyDescent="0.25">
      <c r="A990" s="30">
        <v>4152</v>
      </c>
      <c r="B990" s="30">
        <v>4109</v>
      </c>
      <c r="C990" s="30">
        <v>1400</v>
      </c>
      <c r="D990" s="30">
        <v>1400</v>
      </c>
      <c r="E990" s="30" t="s">
        <v>151</v>
      </c>
      <c r="F990" s="30" t="s">
        <v>176</v>
      </c>
      <c r="G990" s="31">
        <v>2.2469600000000001</v>
      </c>
      <c r="H990" s="30" t="s">
        <v>170</v>
      </c>
      <c r="I990" s="30" t="s">
        <v>171</v>
      </c>
      <c r="J990" s="30">
        <v>3</v>
      </c>
      <c r="K990" s="30">
        <v>10</v>
      </c>
      <c r="L990" s="30" t="s">
        <v>172</v>
      </c>
      <c r="M990" s="30" t="s">
        <v>200</v>
      </c>
      <c r="N990" s="30" t="s">
        <v>200</v>
      </c>
      <c r="O990" s="32">
        <v>1.7750239999999999</v>
      </c>
      <c r="P990" s="32">
        <v>0.84899999999999998</v>
      </c>
      <c r="Q990" s="32">
        <f t="shared" si="15"/>
        <v>0.60224959698304004</v>
      </c>
    </row>
    <row r="991" spans="1:17" x14ac:dyDescent="0.25">
      <c r="A991" s="30">
        <v>4153</v>
      </c>
      <c r="B991" s="30">
        <v>4110</v>
      </c>
      <c r="C991" s="30">
        <v>1400</v>
      </c>
      <c r="D991" s="30">
        <v>1400</v>
      </c>
      <c r="E991" s="30" t="s">
        <v>151</v>
      </c>
      <c r="F991" s="30" t="s">
        <v>176</v>
      </c>
      <c r="G991" s="31">
        <v>0.23688500000000001</v>
      </c>
      <c r="H991" s="30" t="s">
        <v>170</v>
      </c>
      <c r="I991" s="30" t="s">
        <v>171</v>
      </c>
      <c r="J991" s="30">
        <v>3</v>
      </c>
      <c r="K991" s="30">
        <v>10</v>
      </c>
      <c r="L991" s="30" t="s">
        <v>172</v>
      </c>
      <c r="M991" s="30" t="s">
        <v>200</v>
      </c>
      <c r="N991" s="30" t="s">
        <v>200</v>
      </c>
      <c r="O991" s="32">
        <v>1.7750239999999999</v>
      </c>
      <c r="P991" s="32">
        <v>0.84899999999999998</v>
      </c>
      <c r="Q991" s="32">
        <f t="shared" si="15"/>
        <v>6.3491960596240016E-2</v>
      </c>
    </row>
    <row r="992" spans="1:17" x14ac:dyDescent="0.25">
      <c r="A992" s="30">
        <v>4154</v>
      </c>
      <c r="B992" s="30">
        <v>4111</v>
      </c>
      <c r="C992" s="30">
        <v>1400</v>
      </c>
      <c r="D992" s="30">
        <v>1400</v>
      </c>
      <c r="E992" s="30" t="s">
        <v>151</v>
      </c>
      <c r="F992" s="30" t="s">
        <v>176</v>
      </c>
      <c r="G992" s="31">
        <v>4.6230900000000004</v>
      </c>
      <c r="H992" s="30" t="s">
        <v>170</v>
      </c>
      <c r="I992" s="30" t="s">
        <v>171</v>
      </c>
      <c r="J992" s="30">
        <v>3</v>
      </c>
      <c r="K992" s="30">
        <v>10</v>
      </c>
      <c r="L992" s="30" t="s">
        <v>172</v>
      </c>
      <c r="M992" s="30" t="s">
        <v>200</v>
      </c>
      <c r="N992" s="30" t="s">
        <v>200</v>
      </c>
      <c r="O992" s="32">
        <v>1.7750239999999999</v>
      </c>
      <c r="P992" s="32">
        <v>0.84899999999999998</v>
      </c>
      <c r="Q992" s="32">
        <f t="shared" si="15"/>
        <v>1.2391204513281604</v>
      </c>
    </row>
    <row r="993" spans="1:17" x14ac:dyDescent="0.25">
      <c r="A993" s="30">
        <v>4155</v>
      </c>
      <c r="B993" s="30">
        <v>4112</v>
      </c>
      <c r="C993" s="30">
        <v>1400</v>
      </c>
      <c r="D993" s="30">
        <v>1400</v>
      </c>
      <c r="E993" s="30" t="s">
        <v>151</v>
      </c>
      <c r="F993" s="30" t="s">
        <v>176</v>
      </c>
      <c r="G993" s="31">
        <v>7.4488599999999998</v>
      </c>
      <c r="H993" s="30" t="s">
        <v>170</v>
      </c>
      <c r="I993" s="30" t="s">
        <v>171</v>
      </c>
      <c r="J993" s="30">
        <v>3</v>
      </c>
      <c r="K993" s="30">
        <v>10</v>
      </c>
      <c r="L993" s="30" t="s">
        <v>172</v>
      </c>
      <c r="M993" s="30" t="s">
        <v>200</v>
      </c>
      <c r="N993" s="30" t="s">
        <v>200</v>
      </c>
      <c r="O993" s="32">
        <v>1.7750239999999999</v>
      </c>
      <c r="P993" s="32">
        <v>0.84899999999999998</v>
      </c>
      <c r="Q993" s="32">
        <f t="shared" si="15"/>
        <v>1.9965076961686401</v>
      </c>
    </row>
    <row r="994" spans="1:17" x14ac:dyDescent="0.25">
      <c r="A994" s="30">
        <v>4156</v>
      </c>
      <c r="B994" s="30">
        <v>4113</v>
      </c>
      <c r="C994" s="30">
        <v>1400</v>
      </c>
      <c r="D994" s="30">
        <v>1400</v>
      </c>
      <c r="E994" s="30" t="s">
        <v>151</v>
      </c>
      <c r="F994" s="30" t="s">
        <v>176</v>
      </c>
      <c r="G994" s="31">
        <v>1.3884099999999999</v>
      </c>
      <c r="H994" s="30" t="s">
        <v>170</v>
      </c>
      <c r="I994" s="30" t="s">
        <v>171</v>
      </c>
      <c r="J994" s="30">
        <v>3</v>
      </c>
      <c r="K994" s="30">
        <v>10</v>
      </c>
      <c r="L994" s="30" t="s">
        <v>172</v>
      </c>
      <c r="M994" s="30" t="s">
        <v>200</v>
      </c>
      <c r="N994" s="30" t="s">
        <v>200</v>
      </c>
      <c r="O994" s="32">
        <v>1.7750239999999999</v>
      </c>
      <c r="P994" s="32">
        <v>0.84899999999999998</v>
      </c>
      <c r="Q994" s="32">
        <f t="shared" si="15"/>
        <v>0.37213362184783999</v>
      </c>
    </row>
    <row r="995" spans="1:17" x14ac:dyDescent="0.25">
      <c r="A995" s="30">
        <v>4157</v>
      </c>
      <c r="B995" s="30">
        <v>4114</v>
      </c>
      <c r="C995" s="30">
        <v>1400</v>
      </c>
      <c r="D995" s="30">
        <v>1400</v>
      </c>
      <c r="E995" s="30" t="s">
        <v>151</v>
      </c>
      <c r="F995" s="30" t="s">
        <v>176</v>
      </c>
      <c r="G995" s="31">
        <v>5.8831499999999997</v>
      </c>
      <c r="H995" s="30" t="s">
        <v>170</v>
      </c>
      <c r="I995" s="30" t="s">
        <v>171</v>
      </c>
      <c r="J995" s="30">
        <v>3</v>
      </c>
      <c r="K995" s="30">
        <v>10</v>
      </c>
      <c r="L995" s="30" t="s">
        <v>172</v>
      </c>
      <c r="M995" s="30" t="s">
        <v>200</v>
      </c>
      <c r="N995" s="30" t="s">
        <v>200</v>
      </c>
      <c r="O995" s="32">
        <v>1.7750239999999999</v>
      </c>
      <c r="P995" s="32">
        <v>0.84899999999999998</v>
      </c>
      <c r="Q995" s="32">
        <f t="shared" si="15"/>
        <v>1.5768525992856002</v>
      </c>
    </row>
    <row r="996" spans="1:17" x14ac:dyDescent="0.25">
      <c r="A996" s="30">
        <v>4158</v>
      </c>
      <c r="B996" s="30">
        <v>4115</v>
      </c>
      <c r="C996" s="30">
        <v>1400</v>
      </c>
      <c r="D996" s="30">
        <v>1400</v>
      </c>
      <c r="E996" s="30" t="s">
        <v>151</v>
      </c>
      <c r="F996" s="30" t="s">
        <v>176</v>
      </c>
      <c r="G996" s="31">
        <v>4.25291E-2</v>
      </c>
      <c r="H996" s="30" t="s">
        <v>170</v>
      </c>
      <c r="I996" s="30" t="s">
        <v>171</v>
      </c>
      <c r="J996" s="30">
        <v>3</v>
      </c>
      <c r="K996" s="30">
        <v>10</v>
      </c>
      <c r="L996" s="30" t="s">
        <v>172</v>
      </c>
      <c r="M996" s="30" t="s">
        <v>200</v>
      </c>
      <c r="N996" s="30" t="s">
        <v>200</v>
      </c>
      <c r="O996" s="32">
        <v>1.7750239999999999</v>
      </c>
      <c r="P996" s="32">
        <v>0.84899999999999998</v>
      </c>
      <c r="Q996" s="32">
        <f t="shared" si="15"/>
        <v>1.1399016152958401E-2</v>
      </c>
    </row>
    <row r="997" spans="1:17" x14ac:dyDescent="0.25">
      <c r="A997" s="30">
        <v>4159</v>
      </c>
      <c r="B997" s="30">
        <v>4116</v>
      </c>
      <c r="C997" s="30">
        <v>1400</v>
      </c>
      <c r="D997" s="30">
        <v>1400</v>
      </c>
      <c r="E997" s="30" t="s">
        <v>151</v>
      </c>
      <c r="F997" s="30" t="s">
        <v>176</v>
      </c>
      <c r="G997" s="31">
        <v>1.01911</v>
      </c>
      <c r="H997" s="30" t="s">
        <v>170</v>
      </c>
      <c r="I997" s="30" t="s">
        <v>171</v>
      </c>
      <c r="J997" s="30">
        <v>3</v>
      </c>
      <c r="K997" s="30">
        <v>10</v>
      </c>
      <c r="L997" s="30" t="s">
        <v>172</v>
      </c>
      <c r="M997" s="30" t="s">
        <v>200</v>
      </c>
      <c r="N997" s="30" t="s">
        <v>200</v>
      </c>
      <c r="O997" s="32">
        <v>1.7750239999999999</v>
      </c>
      <c r="P997" s="32">
        <v>0.84899999999999998</v>
      </c>
      <c r="Q997" s="32">
        <f t="shared" si="15"/>
        <v>0.27315065100464003</v>
      </c>
    </row>
    <row r="998" spans="1:17" x14ac:dyDescent="0.25">
      <c r="A998" s="30">
        <v>4160</v>
      </c>
      <c r="B998" s="30">
        <v>4117</v>
      </c>
      <c r="C998" s="30">
        <v>1400</v>
      </c>
      <c r="D998" s="30">
        <v>1400</v>
      </c>
      <c r="E998" s="30" t="s">
        <v>151</v>
      </c>
      <c r="F998" s="30" t="s">
        <v>176</v>
      </c>
      <c r="G998" s="31">
        <v>1.22217</v>
      </c>
      <c r="H998" s="30" t="s">
        <v>170</v>
      </c>
      <c r="I998" s="30" t="s">
        <v>171</v>
      </c>
      <c r="J998" s="30">
        <v>3</v>
      </c>
      <c r="K998" s="30">
        <v>10</v>
      </c>
      <c r="L998" s="30" t="s">
        <v>172</v>
      </c>
      <c r="M998" s="30" t="s">
        <v>200</v>
      </c>
      <c r="N998" s="30" t="s">
        <v>200</v>
      </c>
      <c r="O998" s="32">
        <v>1.7750239999999999</v>
      </c>
      <c r="P998" s="32">
        <v>0.84899999999999998</v>
      </c>
      <c r="Q998" s="32">
        <f t="shared" si="15"/>
        <v>0.32757654339407999</v>
      </c>
    </row>
    <row r="999" spans="1:17" x14ac:dyDescent="0.25">
      <c r="A999" s="30">
        <v>4161</v>
      </c>
      <c r="B999" s="30">
        <v>4118</v>
      </c>
      <c r="C999" s="30">
        <v>1400</v>
      </c>
      <c r="D999" s="30">
        <v>1400</v>
      </c>
      <c r="E999" s="30" t="s">
        <v>151</v>
      </c>
      <c r="F999" s="30" t="s">
        <v>176</v>
      </c>
      <c r="G999" s="31">
        <v>1.4911799999999999</v>
      </c>
      <c r="H999" s="30" t="s">
        <v>170</v>
      </c>
      <c r="I999" s="30" t="s">
        <v>171</v>
      </c>
      <c r="J999" s="30">
        <v>3</v>
      </c>
      <c r="K999" s="30">
        <v>10</v>
      </c>
      <c r="L999" s="30" t="s">
        <v>172</v>
      </c>
      <c r="M999" s="30" t="s">
        <v>200</v>
      </c>
      <c r="N999" s="30" t="s">
        <v>200</v>
      </c>
      <c r="O999" s="32">
        <v>1.7750239999999999</v>
      </c>
      <c r="P999" s="32">
        <v>0.84899999999999998</v>
      </c>
      <c r="Q999" s="32">
        <f t="shared" si="15"/>
        <v>0.39967892353632001</v>
      </c>
    </row>
    <row r="1000" spans="1:17" x14ac:dyDescent="0.25">
      <c r="A1000" s="30">
        <v>4162</v>
      </c>
      <c r="B1000" s="30">
        <v>4119</v>
      </c>
      <c r="C1000" s="30">
        <v>1400</v>
      </c>
      <c r="D1000" s="30">
        <v>1400</v>
      </c>
      <c r="E1000" s="30" t="s">
        <v>151</v>
      </c>
      <c r="F1000" s="30" t="s">
        <v>185</v>
      </c>
      <c r="G1000" s="31">
        <v>2.3714</v>
      </c>
      <c r="H1000" s="30" t="s">
        <v>170</v>
      </c>
      <c r="I1000" s="30" t="s">
        <v>171</v>
      </c>
      <c r="J1000" s="30">
        <v>3</v>
      </c>
      <c r="K1000" s="30">
        <v>10</v>
      </c>
      <c r="L1000" s="30" t="s">
        <v>172</v>
      </c>
      <c r="M1000" s="30" t="s">
        <v>200</v>
      </c>
      <c r="N1000" s="30" t="s">
        <v>200</v>
      </c>
      <c r="O1000" s="32">
        <v>1.7750239999999999</v>
      </c>
      <c r="P1000" s="32">
        <v>0.84899999999999998</v>
      </c>
      <c r="Q1000" s="32">
        <f t="shared" si="15"/>
        <v>0.63560307895360002</v>
      </c>
    </row>
    <row r="1001" spans="1:17" x14ac:dyDescent="0.25">
      <c r="A1001" s="30">
        <v>4204</v>
      </c>
      <c r="B1001" s="30">
        <v>4161</v>
      </c>
      <c r="C1001" s="30">
        <v>1400</v>
      </c>
      <c r="D1001" s="30">
        <v>1400</v>
      </c>
      <c r="E1001" s="30" t="s">
        <v>151</v>
      </c>
      <c r="F1001" s="30" t="s">
        <v>179</v>
      </c>
      <c r="G1001" s="31">
        <v>5.3199300000000003</v>
      </c>
      <c r="H1001" s="30" t="s">
        <v>170</v>
      </c>
      <c r="I1001" s="30" t="s">
        <v>171</v>
      </c>
      <c r="J1001" s="30">
        <v>3</v>
      </c>
      <c r="K1001" s="30">
        <v>10</v>
      </c>
      <c r="L1001" s="30" t="s">
        <v>172</v>
      </c>
      <c r="M1001" s="30" t="s">
        <v>200</v>
      </c>
      <c r="N1001" s="30" t="s">
        <v>200</v>
      </c>
      <c r="O1001" s="32">
        <v>1.7750239999999999</v>
      </c>
      <c r="P1001" s="32">
        <v>0.84899999999999998</v>
      </c>
      <c r="Q1001" s="32">
        <f t="shared" si="15"/>
        <v>1.4258935176763203</v>
      </c>
    </row>
    <row r="1002" spans="1:17" x14ac:dyDescent="0.25">
      <c r="A1002" s="30">
        <v>4210</v>
      </c>
      <c r="B1002" s="30">
        <v>4167</v>
      </c>
      <c r="C1002" s="30">
        <v>1400</v>
      </c>
      <c r="D1002" s="30">
        <v>1400</v>
      </c>
      <c r="E1002" s="30" t="s">
        <v>151</v>
      </c>
      <c r="F1002" s="30" t="s">
        <v>179</v>
      </c>
      <c r="G1002" s="31">
        <v>15.959</v>
      </c>
      <c r="H1002" s="30" t="s">
        <v>170</v>
      </c>
      <c r="I1002" s="30" t="s">
        <v>171</v>
      </c>
      <c r="J1002" s="30">
        <v>3</v>
      </c>
      <c r="K1002" s="30">
        <v>10</v>
      </c>
      <c r="L1002" s="30" t="s">
        <v>172</v>
      </c>
      <c r="M1002" s="30" t="s">
        <v>200</v>
      </c>
      <c r="N1002" s="30" t="s">
        <v>200</v>
      </c>
      <c r="O1002" s="32">
        <v>1.7750239999999999</v>
      </c>
      <c r="P1002" s="32">
        <v>0.84899999999999998</v>
      </c>
      <c r="Q1002" s="32">
        <f t="shared" si="15"/>
        <v>4.2774688104160008</v>
      </c>
    </row>
    <row r="1003" spans="1:17" x14ac:dyDescent="0.25">
      <c r="A1003" s="30">
        <v>4226</v>
      </c>
      <c r="B1003" s="30">
        <v>4183</v>
      </c>
      <c r="C1003" s="30">
        <v>1400</v>
      </c>
      <c r="D1003" s="30">
        <v>1400</v>
      </c>
      <c r="E1003" s="30" t="s">
        <v>151</v>
      </c>
      <c r="F1003" s="30" t="s">
        <v>179</v>
      </c>
      <c r="G1003" s="31">
        <v>68.723200000000006</v>
      </c>
      <c r="H1003" s="30" t="s">
        <v>170</v>
      </c>
      <c r="I1003" s="30" t="s">
        <v>171</v>
      </c>
      <c r="J1003" s="30">
        <v>3</v>
      </c>
      <c r="K1003" s="30">
        <v>10</v>
      </c>
      <c r="L1003" s="30" t="s">
        <v>172</v>
      </c>
      <c r="M1003" s="30" t="s">
        <v>200</v>
      </c>
      <c r="N1003" s="30" t="s">
        <v>200</v>
      </c>
      <c r="O1003" s="32">
        <v>1.7750239999999999</v>
      </c>
      <c r="P1003" s="32">
        <v>0.84899999999999998</v>
      </c>
      <c r="Q1003" s="32">
        <f t="shared" si="15"/>
        <v>18.419784732876803</v>
      </c>
    </row>
    <row r="1004" spans="1:17" x14ac:dyDescent="0.25">
      <c r="A1004" s="30">
        <v>4229</v>
      </c>
      <c r="B1004" s="30">
        <v>4186</v>
      </c>
      <c r="C1004" s="30">
        <v>1400</v>
      </c>
      <c r="D1004" s="30">
        <v>1400</v>
      </c>
      <c r="E1004" s="30" t="s">
        <v>151</v>
      </c>
      <c r="F1004" s="30" t="s">
        <v>179</v>
      </c>
      <c r="G1004" s="31">
        <v>0.38982099999999997</v>
      </c>
      <c r="H1004" s="30" t="s">
        <v>170</v>
      </c>
      <c r="I1004" s="30" t="s">
        <v>171</v>
      </c>
      <c r="J1004" s="30">
        <v>3</v>
      </c>
      <c r="K1004" s="30">
        <v>10</v>
      </c>
      <c r="L1004" s="30" t="s">
        <v>172</v>
      </c>
      <c r="M1004" s="30" t="s">
        <v>200</v>
      </c>
      <c r="N1004" s="30" t="s">
        <v>200</v>
      </c>
      <c r="O1004" s="32">
        <v>1.7750239999999999</v>
      </c>
      <c r="P1004" s="32">
        <v>0.84899999999999998</v>
      </c>
      <c r="Q1004" s="32">
        <f t="shared" si="15"/>
        <v>0.10448318623630401</v>
      </c>
    </row>
    <row r="1005" spans="1:17" x14ac:dyDescent="0.25">
      <c r="A1005" s="30">
        <v>4231</v>
      </c>
      <c r="B1005" s="30">
        <v>4188</v>
      </c>
      <c r="C1005" s="30">
        <v>1400</v>
      </c>
      <c r="D1005" s="30">
        <v>1400</v>
      </c>
      <c r="E1005" s="30" t="s">
        <v>151</v>
      </c>
      <c r="F1005" s="30" t="s">
        <v>179</v>
      </c>
      <c r="G1005" s="31">
        <v>0.64433300000000004</v>
      </c>
      <c r="H1005" s="30" t="s">
        <v>170</v>
      </c>
      <c r="I1005" s="30" t="s">
        <v>171</v>
      </c>
      <c r="J1005" s="30">
        <v>3</v>
      </c>
      <c r="K1005" s="30">
        <v>10</v>
      </c>
      <c r="L1005" s="30" t="s">
        <v>172</v>
      </c>
      <c r="M1005" s="30" t="s">
        <v>200</v>
      </c>
      <c r="N1005" s="30" t="s">
        <v>200</v>
      </c>
      <c r="O1005" s="32">
        <v>1.7750239999999999</v>
      </c>
      <c r="P1005" s="32">
        <v>0.84899999999999998</v>
      </c>
      <c r="Q1005" s="32">
        <f t="shared" si="15"/>
        <v>0.17269968738779204</v>
      </c>
    </row>
    <row r="1006" spans="1:17" x14ac:dyDescent="0.25">
      <c r="A1006" s="30">
        <v>4232</v>
      </c>
      <c r="B1006" s="30">
        <v>4189</v>
      </c>
      <c r="C1006" s="30">
        <v>1400</v>
      </c>
      <c r="D1006" s="30">
        <v>1400</v>
      </c>
      <c r="E1006" s="30" t="s">
        <v>151</v>
      </c>
      <c r="F1006" s="30" t="s">
        <v>179</v>
      </c>
      <c r="G1006" s="31">
        <v>17.224900000000002</v>
      </c>
      <c r="H1006" s="30" t="s">
        <v>170</v>
      </c>
      <c r="I1006" s="30" t="s">
        <v>171</v>
      </c>
      <c r="J1006" s="30">
        <v>3</v>
      </c>
      <c r="K1006" s="30">
        <v>10</v>
      </c>
      <c r="L1006" s="30" t="s">
        <v>172</v>
      </c>
      <c r="M1006" s="30" t="s">
        <v>200</v>
      </c>
      <c r="N1006" s="30" t="s">
        <v>200</v>
      </c>
      <c r="O1006" s="32">
        <v>1.7750239999999999</v>
      </c>
      <c r="P1006" s="32">
        <v>0.84899999999999998</v>
      </c>
      <c r="Q1006" s="32">
        <f t="shared" si="15"/>
        <v>4.6167662455376011</v>
      </c>
    </row>
    <row r="1007" spans="1:17" x14ac:dyDescent="0.25">
      <c r="A1007" s="30">
        <v>4233</v>
      </c>
      <c r="B1007" s="30">
        <v>4190</v>
      </c>
      <c r="C1007" s="30">
        <v>1400</v>
      </c>
      <c r="D1007" s="30">
        <v>1400</v>
      </c>
      <c r="E1007" s="30" t="s">
        <v>151</v>
      </c>
      <c r="F1007" s="30" t="s">
        <v>179</v>
      </c>
      <c r="G1007" s="31">
        <v>17.334700000000002</v>
      </c>
      <c r="H1007" s="30" t="s">
        <v>170</v>
      </c>
      <c r="I1007" s="30" t="s">
        <v>171</v>
      </c>
      <c r="J1007" s="30">
        <v>3</v>
      </c>
      <c r="K1007" s="30">
        <v>10</v>
      </c>
      <c r="L1007" s="30" t="s">
        <v>172</v>
      </c>
      <c r="M1007" s="30" t="s">
        <v>200</v>
      </c>
      <c r="N1007" s="30" t="s">
        <v>200</v>
      </c>
      <c r="O1007" s="32">
        <v>1.7750239999999999</v>
      </c>
      <c r="P1007" s="32">
        <v>0.84899999999999998</v>
      </c>
      <c r="Q1007" s="32">
        <f t="shared" si="15"/>
        <v>4.6461957884528013</v>
      </c>
    </row>
    <row r="1008" spans="1:17" x14ac:dyDescent="0.25">
      <c r="A1008" s="30">
        <v>4234</v>
      </c>
      <c r="B1008" s="30">
        <v>4191</v>
      </c>
      <c r="C1008" s="30">
        <v>1400</v>
      </c>
      <c r="D1008" s="30">
        <v>1400</v>
      </c>
      <c r="E1008" s="30" t="s">
        <v>151</v>
      </c>
      <c r="F1008" s="30" t="s">
        <v>179</v>
      </c>
      <c r="G1008" s="31">
        <v>2.6331500000000001</v>
      </c>
      <c r="H1008" s="30" t="s">
        <v>170</v>
      </c>
      <c r="I1008" s="30" t="s">
        <v>171</v>
      </c>
      <c r="J1008" s="30">
        <v>3</v>
      </c>
      <c r="K1008" s="30">
        <v>10</v>
      </c>
      <c r="L1008" s="30" t="s">
        <v>172</v>
      </c>
      <c r="M1008" s="30" t="s">
        <v>200</v>
      </c>
      <c r="N1008" s="30" t="s">
        <v>200</v>
      </c>
      <c r="O1008" s="32">
        <v>1.7750239999999999</v>
      </c>
      <c r="P1008" s="32">
        <v>0.84899999999999998</v>
      </c>
      <c r="Q1008" s="32">
        <f t="shared" si="15"/>
        <v>0.70575957128560007</v>
      </c>
    </row>
    <row r="1009" spans="1:17" x14ac:dyDescent="0.25">
      <c r="A1009" s="30">
        <v>4235</v>
      </c>
      <c r="B1009" s="30">
        <v>4192</v>
      </c>
      <c r="C1009" s="30">
        <v>1400</v>
      </c>
      <c r="D1009" s="30">
        <v>1400</v>
      </c>
      <c r="E1009" s="30" t="s">
        <v>151</v>
      </c>
      <c r="F1009" s="30" t="s">
        <v>179</v>
      </c>
      <c r="G1009" s="31">
        <v>4.3986999999999998</v>
      </c>
      <c r="H1009" s="30" t="s">
        <v>170</v>
      </c>
      <c r="I1009" s="30" t="s">
        <v>171</v>
      </c>
      <c r="J1009" s="30">
        <v>3</v>
      </c>
      <c r="K1009" s="30">
        <v>10</v>
      </c>
      <c r="L1009" s="30" t="s">
        <v>172</v>
      </c>
      <c r="M1009" s="30" t="s">
        <v>200</v>
      </c>
      <c r="N1009" s="30" t="s">
        <v>200</v>
      </c>
      <c r="O1009" s="32">
        <v>1.7750239999999999</v>
      </c>
      <c r="P1009" s="32">
        <v>0.84899999999999998</v>
      </c>
      <c r="Q1009" s="32">
        <f t="shared" si="15"/>
        <v>1.1789775083888001</v>
      </c>
    </row>
    <row r="1010" spans="1:17" x14ac:dyDescent="0.25">
      <c r="A1010" s="30">
        <v>4236</v>
      </c>
      <c r="B1010" s="30">
        <v>4193</v>
      </c>
      <c r="C1010" s="30">
        <v>1400</v>
      </c>
      <c r="D1010" s="30">
        <v>1400</v>
      </c>
      <c r="E1010" s="30" t="s">
        <v>151</v>
      </c>
      <c r="F1010" s="30" t="s">
        <v>179</v>
      </c>
      <c r="G1010" s="31">
        <v>1.5065999999999999</v>
      </c>
      <c r="H1010" s="30" t="s">
        <v>170</v>
      </c>
      <c r="I1010" s="30" t="s">
        <v>171</v>
      </c>
      <c r="J1010" s="30">
        <v>3</v>
      </c>
      <c r="K1010" s="30">
        <v>10</v>
      </c>
      <c r="L1010" s="30" t="s">
        <v>172</v>
      </c>
      <c r="M1010" s="30" t="s">
        <v>200</v>
      </c>
      <c r="N1010" s="30" t="s">
        <v>200</v>
      </c>
      <c r="O1010" s="32">
        <v>1.7750239999999999</v>
      </c>
      <c r="P1010" s="32">
        <v>0.84899999999999998</v>
      </c>
      <c r="Q1010" s="32">
        <f t="shared" si="15"/>
        <v>0.40381192491840001</v>
      </c>
    </row>
    <row r="1011" spans="1:17" x14ac:dyDescent="0.25">
      <c r="A1011" s="30">
        <v>4237</v>
      </c>
      <c r="B1011" s="30">
        <v>4194</v>
      </c>
      <c r="C1011" s="30">
        <v>1400</v>
      </c>
      <c r="D1011" s="30">
        <v>1400</v>
      </c>
      <c r="E1011" s="30" t="s">
        <v>151</v>
      </c>
      <c r="F1011" s="30" t="s">
        <v>179</v>
      </c>
      <c r="G1011" s="31">
        <v>26.901399999999999</v>
      </c>
      <c r="H1011" s="30" t="s">
        <v>170</v>
      </c>
      <c r="I1011" s="30" t="s">
        <v>171</v>
      </c>
      <c r="J1011" s="30">
        <v>3</v>
      </c>
      <c r="K1011" s="30">
        <v>10</v>
      </c>
      <c r="L1011" s="30" t="s">
        <v>172</v>
      </c>
      <c r="M1011" s="30" t="s">
        <v>200</v>
      </c>
      <c r="N1011" s="30" t="s">
        <v>200</v>
      </c>
      <c r="O1011" s="32">
        <v>1.7750239999999999</v>
      </c>
      <c r="P1011" s="32">
        <v>0.84899999999999998</v>
      </c>
      <c r="Q1011" s="32">
        <f t="shared" si="15"/>
        <v>7.2103452256736009</v>
      </c>
    </row>
    <row r="1012" spans="1:17" x14ac:dyDescent="0.25">
      <c r="A1012" s="30">
        <v>4238</v>
      </c>
      <c r="B1012" s="30">
        <v>4195</v>
      </c>
      <c r="C1012" s="30">
        <v>1400</v>
      </c>
      <c r="D1012" s="30">
        <v>1400</v>
      </c>
      <c r="E1012" s="30" t="s">
        <v>151</v>
      </c>
      <c r="F1012" s="30" t="s">
        <v>179</v>
      </c>
      <c r="G1012" s="31">
        <v>68.709999999999994</v>
      </c>
      <c r="H1012" s="30" t="s">
        <v>170</v>
      </c>
      <c r="I1012" s="30" t="s">
        <v>171</v>
      </c>
      <c r="J1012" s="30">
        <v>3</v>
      </c>
      <c r="K1012" s="30">
        <v>10</v>
      </c>
      <c r="L1012" s="30" t="s">
        <v>172</v>
      </c>
      <c r="M1012" s="30" t="s">
        <v>200</v>
      </c>
      <c r="N1012" s="30" t="s">
        <v>200</v>
      </c>
      <c r="O1012" s="32">
        <v>1.7750239999999999</v>
      </c>
      <c r="P1012" s="32">
        <v>0.84899999999999998</v>
      </c>
      <c r="Q1012" s="32">
        <f t="shared" si="15"/>
        <v>18.41624675504</v>
      </c>
    </row>
    <row r="1013" spans="1:17" x14ac:dyDescent="0.25">
      <c r="A1013" s="30">
        <v>4239</v>
      </c>
      <c r="B1013" s="30">
        <v>4196</v>
      </c>
      <c r="C1013" s="30">
        <v>1400</v>
      </c>
      <c r="D1013" s="30">
        <v>1400</v>
      </c>
      <c r="E1013" s="30" t="s">
        <v>151</v>
      </c>
      <c r="F1013" s="30" t="s">
        <v>179</v>
      </c>
      <c r="G1013" s="31">
        <v>10.0603</v>
      </c>
      <c r="H1013" s="30" t="s">
        <v>170</v>
      </c>
      <c r="I1013" s="30" t="s">
        <v>171</v>
      </c>
      <c r="J1013" s="30">
        <v>3</v>
      </c>
      <c r="K1013" s="30">
        <v>10</v>
      </c>
      <c r="L1013" s="30" t="s">
        <v>172</v>
      </c>
      <c r="M1013" s="30" t="s">
        <v>200</v>
      </c>
      <c r="N1013" s="30" t="s">
        <v>200</v>
      </c>
      <c r="O1013" s="32">
        <v>1.7750239999999999</v>
      </c>
      <c r="P1013" s="32">
        <v>0.84899999999999998</v>
      </c>
      <c r="Q1013" s="32">
        <f t="shared" si="15"/>
        <v>2.6964483660272003</v>
      </c>
    </row>
    <row r="1014" spans="1:17" x14ac:dyDescent="0.25">
      <c r="A1014" s="30">
        <v>4240</v>
      </c>
      <c r="B1014" s="30">
        <v>4197</v>
      </c>
      <c r="C1014" s="30">
        <v>1400</v>
      </c>
      <c r="D1014" s="30">
        <v>1400</v>
      </c>
      <c r="E1014" s="30" t="s">
        <v>151</v>
      </c>
      <c r="F1014" s="30" t="s">
        <v>179</v>
      </c>
      <c r="G1014" s="31">
        <v>82.402000000000001</v>
      </c>
      <c r="H1014" s="30" t="s">
        <v>170</v>
      </c>
      <c r="I1014" s="30" t="s">
        <v>171</v>
      </c>
      <c r="J1014" s="30">
        <v>3</v>
      </c>
      <c r="K1014" s="30">
        <v>10</v>
      </c>
      <c r="L1014" s="30" t="s">
        <v>172</v>
      </c>
      <c r="M1014" s="30" t="s">
        <v>200</v>
      </c>
      <c r="N1014" s="30" t="s">
        <v>200</v>
      </c>
      <c r="O1014" s="32">
        <v>1.7750239999999999</v>
      </c>
      <c r="P1014" s="32">
        <v>0.84899999999999998</v>
      </c>
      <c r="Q1014" s="32">
        <f t="shared" si="15"/>
        <v>22.086094674848002</v>
      </c>
    </row>
    <row r="1015" spans="1:17" x14ac:dyDescent="0.25">
      <c r="A1015" s="30">
        <v>4241</v>
      </c>
      <c r="B1015" s="30">
        <v>4198</v>
      </c>
      <c r="C1015" s="30">
        <v>1400</v>
      </c>
      <c r="D1015" s="30">
        <v>1400</v>
      </c>
      <c r="E1015" s="30" t="s">
        <v>151</v>
      </c>
      <c r="F1015" s="30" t="s">
        <v>179</v>
      </c>
      <c r="G1015" s="31">
        <v>4.3345200000000004</v>
      </c>
      <c r="H1015" s="30" t="s">
        <v>170</v>
      </c>
      <c r="I1015" s="30" t="s">
        <v>171</v>
      </c>
      <c r="J1015" s="30">
        <v>3</v>
      </c>
      <c r="K1015" s="30">
        <v>10</v>
      </c>
      <c r="L1015" s="30" t="s">
        <v>172</v>
      </c>
      <c r="M1015" s="30" t="s">
        <v>200</v>
      </c>
      <c r="N1015" s="30" t="s">
        <v>200</v>
      </c>
      <c r="O1015" s="32">
        <v>1.7750239999999999</v>
      </c>
      <c r="P1015" s="32">
        <v>0.84899999999999998</v>
      </c>
      <c r="Q1015" s="32">
        <f t="shared" si="15"/>
        <v>1.1617754313004802</v>
      </c>
    </row>
    <row r="1016" spans="1:17" x14ac:dyDescent="0.25">
      <c r="A1016" s="30">
        <v>4242</v>
      </c>
      <c r="B1016" s="30">
        <v>4199</v>
      </c>
      <c r="C1016" s="30">
        <v>1400</v>
      </c>
      <c r="D1016" s="30">
        <v>1400</v>
      </c>
      <c r="E1016" s="30" t="s">
        <v>151</v>
      </c>
      <c r="F1016" s="30" t="s">
        <v>179</v>
      </c>
      <c r="G1016" s="31">
        <v>14.300800000000001</v>
      </c>
      <c r="H1016" s="30" t="s">
        <v>170</v>
      </c>
      <c r="I1016" s="30" t="s">
        <v>171</v>
      </c>
      <c r="J1016" s="30">
        <v>3</v>
      </c>
      <c r="K1016" s="30">
        <v>10</v>
      </c>
      <c r="L1016" s="30" t="s">
        <v>172</v>
      </c>
      <c r="M1016" s="30" t="s">
        <v>200</v>
      </c>
      <c r="N1016" s="30" t="s">
        <v>200</v>
      </c>
      <c r="O1016" s="32">
        <v>1.7750239999999999</v>
      </c>
      <c r="P1016" s="32">
        <v>0.84899999999999998</v>
      </c>
      <c r="Q1016" s="32">
        <f t="shared" si="15"/>
        <v>3.8330237460992009</v>
      </c>
    </row>
    <row r="1017" spans="1:17" x14ac:dyDescent="0.25">
      <c r="A1017" s="30">
        <v>4243</v>
      </c>
      <c r="B1017" s="30">
        <v>4200</v>
      </c>
      <c r="C1017" s="30">
        <v>1400</v>
      </c>
      <c r="D1017" s="30">
        <v>1400</v>
      </c>
      <c r="E1017" s="30" t="s">
        <v>151</v>
      </c>
      <c r="F1017" s="30" t="s">
        <v>179</v>
      </c>
      <c r="G1017" s="31">
        <v>27.1965</v>
      </c>
      <c r="H1017" s="30" t="s">
        <v>170</v>
      </c>
      <c r="I1017" s="30" t="s">
        <v>171</v>
      </c>
      <c r="J1017" s="30">
        <v>3</v>
      </c>
      <c r="K1017" s="30">
        <v>10</v>
      </c>
      <c r="L1017" s="30" t="s">
        <v>172</v>
      </c>
      <c r="M1017" s="30" t="s">
        <v>200</v>
      </c>
      <c r="N1017" s="30" t="s">
        <v>200</v>
      </c>
      <c r="O1017" s="32">
        <v>1.7750239999999999</v>
      </c>
      <c r="P1017" s="32">
        <v>0.84899999999999998</v>
      </c>
      <c r="Q1017" s="32">
        <f t="shared" si="15"/>
        <v>7.2894404726160014</v>
      </c>
    </row>
    <row r="1018" spans="1:17" x14ac:dyDescent="0.25">
      <c r="A1018" s="30">
        <v>4245</v>
      </c>
      <c r="B1018" s="30">
        <v>4202</v>
      </c>
      <c r="C1018" s="30">
        <v>1400</v>
      </c>
      <c r="D1018" s="30">
        <v>1400</v>
      </c>
      <c r="E1018" s="30" t="s">
        <v>151</v>
      </c>
      <c r="F1018" s="30" t="s">
        <v>179</v>
      </c>
      <c r="G1018" s="31">
        <v>6.7151300000000003</v>
      </c>
      <c r="H1018" s="30" t="s">
        <v>170</v>
      </c>
      <c r="I1018" s="30" t="s">
        <v>171</v>
      </c>
      <c r="J1018" s="30">
        <v>3</v>
      </c>
      <c r="K1018" s="30">
        <v>10</v>
      </c>
      <c r="L1018" s="30" t="s">
        <v>172</v>
      </c>
      <c r="M1018" s="30" t="s">
        <v>200</v>
      </c>
      <c r="N1018" s="30" t="s">
        <v>200</v>
      </c>
      <c r="O1018" s="32">
        <v>1.7750239999999999</v>
      </c>
      <c r="P1018" s="32">
        <v>0.84899999999999998</v>
      </c>
      <c r="Q1018" s="32">
        <f t="shared" si="15"/>
        <v>1.7998470538811204</v>
      </c>
    </row>
    <row r="1019" spans="1:17" x14ac:dyDescent="0.25">
      <c r="A1019" s="30">
        <v>4246</v>
      </c>
      <c r="B1019" s="30">
        <v>4203</v>
      </c>
      <c r="C1019" s="30">
        <v>1400</v>
      </c>
      <c r="D1019" s="30">
        <v>1400</v>
      </c>
      <c r="E1019" s="30" t="s">
        <v>151</v>
      </c>
      <c r="F1019" s="30" t="s">
        <v>179</v>
      </c>
      <c r="G1019" s="31">
        <v>10.2506</v>
      </c>
      <c r="H1019" s="30" t="s">
        <v>170</v>
      </c>
      <c r="I1019" s="30" t="s">
        <v>171</v>
      </c>
      <c r="J1019" s="30">
        <v>3</v>
      </c>
      <c r="K1019" s="30">
        <v>10</v>
      </c>
      <c r="L1019" s="30" t="s">
        <v>172</v>
      </c>
      <c r="M1019" s="30" t="s">
        <v>200</v>
      </c>
      <c r="N1019" s="30" t="s">
        <v>200</v>
      </c>
      <c r="O1019" s="32">
        <v>1.7750239999999999</v>
      </c>
      <c r="P1019" s="32">
        <v>0.84899999999999998</v>
      </c>
      <c r="Q1019" s="32">
        <f t="shared" si="15"/>
        <v>2.7474542131744006</v>
      </c>
    </row>
    <row r="1020" spans="1:17" x14ac:dyDescent="0.25">
      <c r="A1020" s="30">
        <v>4247</v>
      </c>
      <c r="B1020" s="30">
        <v>4204</v>
      </c>
      <c r="C1020" s="30">
        <v>1400</v>
      </c>
      <c r="D1020" s="30">
        <v>1400</v>
      </c>
      <c r="E1020" s="30" t="s">
        <v>151</v>
      </c>
      <c r="F1020" s="30" t="s">
        <v>179</v>
      </c>
      <c r="G1020" s="31">
        <v>0.91505800000000004</v>
      </c>
      <c r="H1020" s="30" t="s">
        <v>170</v>
      </c>
      <c r="I1020" s="30" t="s">
        <v>171</v>
      </c>
      <c r="J1020" s="30">
        <v>3</v>
      </c>
      <c r="K1020" s="30">
        <v>10</v>
      </c>
      <c r="L1020" s="30" t="s">
        <v>172</v>
      </c>
      <c r="M1020" s="30" t="s">
        <v>200</v>
      </c>
      <c r="N1020" s="30" t="s">
        <v>200</v>
      </c>
      <c r="O1020" s="32">
        <v>1.7750239999999999</v>
      </c>
      <c r="P1020" s="32">
        <v>0.84899999999999998</v>
      </c>
      <c r="Q1020" s="32">
        <f t="shared" si="15"/>
        <v>0.24526173662019202</v>
      </c>
    </row>
    <row r="1021" spans="1:17" x14ac:dyDescent="0.25">
      <c r="A1021" s="30">
        <v>4248</v>
      </c>
      <c r="B1021" s="30">
        <v>4205</v>
      </c>
      <c r="C1021" s="30">
        <v>1400</v>
      </c>
      <c r="D1021" s="30">
        <v>1400</v>
      </c>
      <c r="E1021" s="30" t="s">
        <v>151</v>
      </c>
      <c r="F1021" s="30" t="s">
        <v>179</v>
      </c>
      <c r="G1021" s="31">
        <v>17.775300000000001</v>
      </c>
      <c r="H1021" s="30" t="s">
        <v>170</v>
      </c>
      <c r="I1021" s="30" t="s">
        <v>171</v>
      </c>
      <c r="J1021" s="30">
        <v>3</v>
      </c>
      <c r="K1021" s="30">
        <v>10</v>
      </c>
      <c r="L1021" s="30" t="s">
        <v>172</v>
      </c>
      <c r="M1021" s="30" t="s">
        <v>200</v>
      </c>
      <c r="N1021" s="30" t="s">
        <v>200</v>
      </c>
      <c r="O1021" s="32">
        <v>1.7750239999999999</v>
      </c>
      <c r="P1021" s="32">
        <v>0.84899999999999998</v>
      </c>
      <c r="Q1021" s="32">
        <f t="shared" si="15"/>
        <v>4.7642892001872008</v>
      </c>
    </row>
    <row r="1022" spans="1:17" x14ac:dyDescent="0.25">
      <c r="A1022" s="30">
        <v>4249</v>
      </c>
      <c r="B1022" s="30">
        <v>4206</v>
      </c>
      <c r="C1022" s="30">
        <v>1400</v>
      </c>
      <c r="D1022" s="30">
        <v>1400</v>
      </c>
      <c r="E1022" s="30" t="s">
        <v>151</v>
      </c>
      <c r="F1022" s="30" t="s">
        <v>179</v>
      </c>
      <c r="G1022" s="31">
        <v>36.029499999999999</v>
      </c>
      <c r="H1022" s="30" t="s">
        <v>170</v>
      </c>
      <c r="I1022" s="30" t="s">
        <v>171</v>
      </c>
      <c r="J1022" s="30">
        <v>3</v>
      </c>
      <c r="K1022" s="30">
        <v>10</v>
      </c>
      <c r="L1022" s="30" t="s">
        <v>172</v>
      </c>
      <c r="M1022" s="30" t="s">
        <v>200</v>
      </c>
      <c r="N1022" s="30" t="s">
        <v>200</v>
      </c>
      <c r="O1022" s="32">
        <v>1.7750239999999999</v>
      </c>
      <c r="P1022" s="32">
        <v>0.84899999999999998</v>
      </c>
      <c r="Q1022" s="32">
        <f t="shared" si="15"/>
        <v>9.6569373084080006</v>
      </c>
    </row>
    <row r="1023" spans="1:17" x14ac:dyDescent="0.25">
      <c r="A1023" s="30">
        <v>4250</v>
      </c>
      <c r="B1023" s="30">
        <v>4207</v>
      </c>
      <c r="C1023" s="30">
        <v>1400</v>
      </c>
      <c r="D1023" s="30">
        <v>1400</v>
      </c>
      <c r="E1023" s="30" t="s">
        <v>151</v>
      </c>
      <c r="F1023" s="30" t="s">
        <v>179</v>
      </c>
      <c r="G1023" s="31">
        <v>1.4983599999999999</v>
      </c>
      <c r="H1023" s="30" t="s">
        <v>170</v>
      </c>
      <c r="I1023" s="30" t="s">
        <v>171</v>
      </c>
      <c r="J1023" s="30">
        <v>3</v>
      </c>
      <c r="K1023" s="30">
        <v>10</v>
      </c>
      <c r="L1023" s="30" t="s">
        <v>172</v>
      </c>
      <c r="M1023" s="30" t="s">
        <v>200</v>
      </c>
      <c r="N1023" s="30" t="s">
        <v>200</v>
      </c>
      <c r="O1023" s="32">
        <v>1.7750239999999999</v>
      </c>
      <c r="P1023" s="32">
        <v>0.84899999999999998</v>
      </c>
      <c r="Q1023" s="32">
        <f t="shared" si="15"/>
        <v>0.40160336905664001</v>
      </c>
    </row>
    <row r="1024" spans="1:17" x14ac:dyDescent="0.25">
      <c r="A1024" s="30">
        <v>4251</v>
      </c>
      <c r="B1024" s="30">
        <v>4208</v>
      </c>
      <c r="C1024" s="30">
        <v>1400</v>
      </c>
      <c r="D1024" s="30">
        <v>1400</v>
      </c>
      <c r="E1024" s="30" t="s">
        <v>151</v>
      </c>
      <c r="F1024" s="30" t="s">
        <v>179</v>
      </c>
      <c r="G1024" s="31">
        <v>4.49404</v>
      </c>
      <c r="H1024" s="30" t="s">
        <v>170</v>
      </c>
      <c r="I1024" s="30" t="s">
        <v>171</v>
      </c>
      <c r="J1024" s="30">
        <v>3</v>
      </c>
      <c r="K1024" s="30">
        <v>10</v>
      </c>
      <c r="L1024" s="30" t="s">
        <v>172</v>
      </c>
      <c r="M1024" s="30" t="s">
        <v>200</v>
      </c>
      <c r="N1024" s="30" t="s">
        <v>200</v>
      </c>
      <c r="O1024" s="32">
        <v>1.7750239999999999</v>
      </c>
      <c r="P1024" s="32">
        <v>0.84899999999999998</v>
      </c>
      <c r="Q1024" s="32">
        <f t="shared" si="15"/>
        <v>1.2045313574009602</v>
      </c>
    </row>
    <row r="1025" spans="1:17" x14ac:dyDescent="0.25">
      <c r="A1025" s="30">
        <v>4252</v>
      </c>
      <c r="B1025" s="30">
        <v>4209</v>
      </c>
      <c r="C1025" s="30">
        <v>1400</v>
      </c>
      <c r="D1025" s="30">
        <v>1400</v>
      </c>
      <c r="E1025" s="30" t="s">
        <v>151</v>
      </c>
      <c r="F1025" s="30" t="s">
        <v>179</v>
      </c>
      <c r="G1025" s="31">
        <v>0.157747</v>
      </c>
      <c r="H1025" s="30" t="s">
        <v>170</v>
      </c>
      <c r="I1025" s="30" t="s">
        <v>171</v>
      </c>
      <c r="J1025" s="30">
        <v>3</v>
      </c>
      <c r="K1025" s="30">
        <v>10</v>
      </c>
      <c r="L1025" s="30" t="s">
        <v>172</v>
      </c>
      <c r="M1025" s="30" t="s">
        <v>200</v>
      </c>
      <c r="N1025" s="30" t="s">
        <v>200</v>
      </c>
      <c r="O1025" s="32">
        <v>1.7750239999999999</v>
      </c>
      <c r="P1025" s="32">
        <v>0.84899999999999998</v>
      </c>
      <c r="Q1025" s="32">
        <f t="shared" si="15"/>
        <v>4.2280711350128009E-2</v>
      </c>
    </row>
    <row r="1026" spans="1:17" x14ac:dyDescent="0.25">
      <c r="A1026" s="30">
        <v>4253</v>
      </c>
      <c r="B1026" s="30">
        <v>4210</v>
      </c>
      <c r="C1026" s="30">
        <v>1400</v>
      </c>
      <c r="D1026" s="30">
        <v>1400</v>
      </c>
      <c r="E1026" s="30" t="s">
        <v>151</v>
      </c>
      <c r="F1026" s="30" t="s">
        <v>179</v>
      </c>
      <c r="G1026" s="31">
        <v>1.55592</v>
      </c>
      <c r="H1026" s="30" t="s">
        <v>170</v>
      </c>
      <c r="I1026" s="30" t="s">
        <v>171</v>
      </c>
      <c r="J1026" s="30">
        <v>3</v>
      </c>
      <c r="K1026" s="30">
        <v>10</v>
      </c>
      <c r="L1026" s="30" t="s">
        <v>172</v>
      </c>
      <c r="M1026" s="30" t="s">
        <v>200</v>
      </c>
      <c r="N1026" s="30" t="s">
        <v>200</v>
      </c>
      <c r="O1026" s="32">
        <v>1.7750239999999999</v>
      </c>
      <c r="P1026" s="32">
        <v>0.84899999999999998</v>
      </c>
      <c r="Q1026" s="32">
        <f t="shared" ref="Q1026:Q1089" si="16">G1026*O1026*(1-P1026)</f>
        <v>0.41703109665408</v>
      </c>
    </row>
    <row r="1027" spans="1:17" x14ac:dyDescent="0.25">
      <c r="A1027" s="30">
        <v>4254</v>
      </c>
      <c r="B1027" s="30">
        <v>4211</v>
      </c>
      <c r="C1027" s="30">
        <v>1400</v>
      </c>
      <c r="D1027" s="30">
        <v>1400</v>
      </c>
      <c r="E1027" s="30" t="s">
        <v>151</v>
      </c>
      <c r="F1027" s="30" t="s">
        <v>179</v>
      </c>
      <c r="G1027" s="31">
        <v>18.101900000000001</v>
      </c>
      <c r="H1027" s="30" t="s">
        <v>170</v>
      </c>
      <c r="I1027" s="30" t="s">
        <v>171</v>
      </c>
      <c r="J1027" s="30">
        <v>3</v>
      </c>
      <c r="K1027" s="30">
        <v>10</v>
      </c>
      <c r="L1027" s="30" t="s">
        <v>172</v>
      </c>
      <c r="M1027" s="30" t="s">
        <v>200</v>
      </c>
      <c r="N1027" s="30" t="s">
        <v>200</v>
      </c>
      <c r="O1027" s="32">
        <v>1.7750239999999999</v>
      </c>
      <c r="P1027" s="32">
        <v>0.84899999999999998</v>
      </c>
      <c r="Q1027" s="32">
        <f t="shared" si="16"/>
        <v>4.8518273487856014</v>
      </c>
    </row>
    <row r="1028" spans="1:17" x14ac:dyDescent="0.25">
      <c r="A1028" s="30">
        <v>4255</v>
      </c>
      <c r="B1028" s="30">
        <v>4212</v>
      </c>
      <c r="C1028" s="30">
        <v>1400</v>
      </c>
      <c r="D1028" s="30">
        <v>1400</v>
      </c>
      <c r="E1028" s="30" t="s">
        <v>151</v>
      </c>
      <c r="F1028" s="30" t="s">
        <v>179</v>
      </c>
      <c r="G1028" s="31">
        <v>7.4851599999999996</v>
      </c>
      <c r="H1028" s="30" t="s">
        <v>170</v>
      </c>
      <c r="I1028" s="30" t="s">
        <v>171</v>
      </c>
      <c r="J1028" s="30">
        <v>3</v>
      </c>
      <c r="K1028" s="30">
        <v>10</v>
      </c>
      <c r="L1028" s="30" t="s">
        <v>172</v>
      </c>
      <c r="M1028" s="30" t="s">
        <v>200</v>
      </c>
      <c r="N1028" s="30" t="s">
        <v>200</v>
      </c>
      <c r="O1028" s="32">
        <v>1.7750239999999999</v>
      </c>
      <c r="P1028" s="32">
        <v>0.84899999999999998</v>
      </c>
      <c r="Q1028" s="32">
        <f t="shared" si="16"/>
        <v>2.0062371352198403</v>
      </c>
    </row>
    <row r="1029" spans="1:17" x14ac:dyDescent="0.25">
      <c r="A1029" s="30">
        <v>4256</v>
      </c>
      <c r="B1029" s="30">
        <v>4213</v>
      </c>
      <c r="C1029" s="30">
        <v>1400</v>
      </c>
      <c r="D1029" s="30">
        <v>1400</v>
      </c>
      <c r="E1029" s="30" t="s">
        <v>151</v>
      </c>
      <c r="F1029" s="30" t="s">
        <v>179</v>
      </c>
      <c r="G1029" s="31">
        <v>11.671900000000001</v>
      </c>
      <c r="H1029" s="30" t="s">
        <v>170</v>
      </c>
      <c r="I1029" s="30" t="s">
        <v>171</v>
      </c>
      <c r="J1029" s="30">
        <v>3</v>
      </c>
      <c r="K1029" s="30">
        <v>10</v>
      </c>
      <c r="L1029" s="30" t="s">
        <v>172</v>
      </c>
      <c r="M1029" s="30" t="s">
        <v>200</v>
      </c>
      <c r="N1029" s="30" t="s">
        <v>200</v>
      </c>
      <c r="O1029" s="32">
        <v>1.7750239999999999</v>
      </c>
      <c r="P1029" s="32">
        <v>0.84899999999999998</v>
      </c>
      <c r="Q1029" s="32">
        <f t="shared" si="16"/>
        <v>3.1284032964656006</v>
      </c>
    </row>
    <row r="1030" spans="1:17" x14ac:dyDescent="0.25">
      <c r="A1030" s="30">
        <v>4257</v>
      </c>
      <c r="B1030" s="30">
        <v>4214</v>
      </c>
      <c r="C1030" s="30">
        <v>1400</v>
      </c>
      <c r="D1030" s="30">
        <v>1400</v>
      </c>
      <c r="E1030" s="30" t="s">
        <v>151</v>
      </c>
      <c r="F1030" s="30" t="s">
        <v>179</v>
      </c>
      <c r="G1030" s="31">
        <v>2.7420100000000001</v>
      </c>
      <c r="H1030" s="30" t="s">
        <v>170</v>
      </c>
      <c r="I1030" s="30" t="s">
        <v>171</v>
      </c>
      <c r="J1030" s="30">
        <v>3</v>
      </c>
      <c r="K1030" s="30">
        <v>10</v>
      </c>
      <c r="L1030" s="30" t="s">
        <v>172</v>
      </c>
      <c r="M1030" s="30" t="s">
        <v>200</v>
      </c>
      <c r="N1030" s="30" t="s">
        <v>200</v>
      </c>
      <c r="O1030" s="32">
        <v>1.7750239999999999</v>
      </c>
      <c r="P1030" s="32">
        <v>0.84899999999999998</v>
      </c>
      <c r="Q1030" s="32">
        <f t="shared" si="16"/>
        <v>0.73493716729424008</v>
      </c>
    </row>
    <row r="1031" spans="1:17" x14ac:dyDescent="0.25">
      <c r="A1031" s="30">
        <v>4259</v>
      </c>
      <c r="B1031" s="30">
        <v>4216</v>
      </c>
      <c r="C1031" s="30">
        <v>1400</v>
      </c>
      <c r="D1031" s="30">
        <v>1400</v>
      </c>
      <c r="E1031" s="30" t="s">
        <v>151</v>
      </c>
      <c r="F1031" s="30" t="s">
        <v>179</v>
      </c>
      <c r="G1031" s="31">
        <v>4.9010699999999998</v>
      </c>
      <c r="H1031" s="30" t="s">
        <v>170</v>
      </c>
      <c r="I1031" s="30" t="s">
        <v>171</v>
      </c>
      <c r="J1031" s="30">
        <v>3</v>
      </c>
      <c r="K1031" s="30">
        <v>10</v>
      </c>
      <c r="L1031" s="30" t="s">
        <v>172</v>
      </c>
      <c r="M1031" s="30" t="s">
        <v>200</v>
      </c>
      <c r="N1031" s="30" t="s">
        <v>200</v>
      </c>
      <c r="O1031" s="32">
        <v>1.7750239999999999</v>
      </c>
      <c r="P1031" s="32">
        <v>0.84899999999999998</v>
      </c>
      <c r="Q1031" s="32">
        <f t="shared" si="16"/>
        <v>1.3136270482276799</v>
      </c>
    </row>
    <row r="1032" spans="1:17" x14ac:dyDescent="0.25">
      <c r="A1032" s="30">
        <v>4260</v>
      </c>
      <c r="B1032" s="30">
        <v>4217</v>
      </c>
      <c r="C1032" s="30">
        <v>1400</v>
      </c>
      <c r="D1032" s="30">
        <v>1400</v>
      </c>
      <c r="E1032" s="30" t="s">
        <v>151</v>
      </c>
      <c r="F1032" s="30" t="s">
        <v>179</v>
      </c>
      <c r="G1032" s="31">
        <v>13.339600000000001</v>
      </c>
      <c r="H1032" s="30" t="s">
        <v>170</v>
      </c>
      <c r="I1032" s="30" t="s">
        <v>171</v>
      </c>
      <c r="J1032" s="30">
        <v>3</v>
      </c>
      <c r="K1032" s="30">
        <v>10</v>
      </c>
      <c r="L1032" s="30" t="s">
        <v>172</v>
      </c>
      <c r="M1032" s="30" t="s">
        <v>200</v>
      </c>
      <c r="N1032" s="30" t="s">
        <v>200</v>
      </c>
      <c r="O1032" s="32">
        <v>1.7750239999999999</v>
      </c>
      <c r="P1032" s="32">
        <v>0.84899999999999998</v>
      </c>
      <c r="Q1032" s="32">
        <f t="shared" si="16"/>
        <v>3.5753946327104007</v>
      </c>
    </row>
    <row r="1033" spans="1:17" x14ac:dyDescent="0.25">
      <c r="A1033" s="30">
        <v>4261</v>
      </c>
      <c r="B1033" s="30">
        <v>4218</v>
      </c>
      <c r="C1033" s="30">
        <v>1400</v>
      </c>
      <c r="D1033" s="30">
        <v>1400</v>
      </c>
      <c r="E1033" s="30" t="s">
        <v>151</v>
      </c>
      <c r="F1033" s="30" t="s">
        <v>179</v>
      </c>
      <c r="G1033" s="31">
        <v>6.1891299999999996</v>
      </c>
      <c r="H1033" s="30" t="s">
        <v>170</v>
      </c>
      <c r="I1033" s="30" t="s">
        <v>171</v>
      </c>
      <c r="J1033" s="30">
        <v>3</v>
      </c>
      <c r="K1033" s="30">
        <v>10</v>
      </c>
      <c r="L1033" s="30" t="s">
        <v>172</v>
      </c>
      <c r="M1033" s="30" t="s">
        <v>200</v>
      </c>
      <c r="N1033" s="30" t="s">
        <v>200</v>
      </c>
      <c r="O1033" s="32">
        <v>1.7750239999999999</v>
      </c>
      <c r="P1033" s="32">
        <v>0.84899999999999998</v>
      </c>
      <c r="Q1033" s="32">
        <f t="shared" si="16"/>
        <v>1.65886399765712</v>
      </c>
    </row>
    <row r="1034" spans="1:17" x14ac:dyDescent="0.25">
      <c r="A1034" s="30">
        <v>4262</v>
      </c>
      <c r="B1034" s="30">
        <v>4219</v>
      </c>
      <c r="C1034" s="30">
        <v>1400</v>
      </c>
      <c r="D1034" s="30">
        <v>1400</v>
      </c>
      <c r="E1034" s="30" t="s">
        <v>151</v>
      </c>
      <c r="F1034" s="30" t="s">
        <v>179</v>
      </c>
      <c r="G1034" s="31">
        <v>3.4228499999999999</v>
      </c>
      <c r="H1034" s="30" t="s">
        <v>170</v>
      </c>
      <c r="I1034" s="30" t="s">
        <v>171</v>
      </c>
      <c r="J1034" s="30">
        <v>3</v>
      </c>
      <c r="K1034" s="30">
        <v>10</v>
      </c>
      <c r="L1034" s="30" t="s">
        <v>172</v>
      </c>
      <c r="M1034" s="30" t="s">
        <v>200</v>
      </c>
      <c r="N1034" s="30" t="s">
        <v>200</v>
      </c>
      <c r="O1034" s="32">
        <v>1.7750239999999999</v>
      </c>
      <c r="P1034" s="32">
        <v>0.84899999999999998</v>
      </c>
      <c r="Q1034" s="32">
        <f t="shared" si="16"/>
        <v>0.91742177565840011</v>
      </c>
    </row>
    <row r="1035" spans="1:17" x14ac:dyDescent="0.25">
      <c r="A1035" s="30">
        <v>4263</v>
      </c>
      <c r="B1035" s="30">
        <v>4220</v>
      </c>
      <c r="C1035" s="30">
        <v>1400</v>
      </c>
      <c r="D1035" s="30">
        <v>1400</v>
      </c>
      <c r="E1035" s="30" t="s">
        <v>151</v>
      </c>
      <c r="F1035" s="30" t="s">
        <v>179</v>
      </c>
      <c r="G1035" s="31">
        <v>2.6314299999999999</v>
      </c>
      <c r="H1035" s="30" t="s">
        <v>170</v>
      </c>
      <c r="I1035" s="30" t="s">
        <v>171</v>
      </c>
      <c r="J1035" s="30">
        <v>3</v>
      </c>
      <c r="K1035" s="30">
        <v>10</v>
      </c>
      <c r="L1035" s="30" t="s">
        <v>172</v>
      </c>
      <c r="M1035" s="30" t="s">
        <v>200</v>
      </c>
      <c r="N1035" s="30" t="s">
        <v>200</v>
      </c>
      <c r="O1035" s="32">
        <v>1.7750239999999999</v>
      </c>
      <c r="P1035" s="32">
        <v>0.84899999999999998</v>
      </c>
      <c r="Q1035" s="32">
        <f t="shared" si="16"/>
        <v>0.70529856205232</v>
      </c>
    </row>
    <row r="1036" spans="1:17" x14ac:dyDescent="0.25">
      <c r="A1036" s="30">
        <v>4264</v>
      </c>
      <c r="B1036" s="30">
        <v>4221</v>
      </c>
      <c r="C1036" s="30">
        <v>1400</v>
      </c>
      <c r="D1036" s="30">
        <v>1400</v>
      </c>
      <c r="E1036" s="30" t="s">
        <v>151</v>
      </c>
      <c r="F1036" s="30" t="s">
        <v>179</v>
      </c>
      <c r="G1036" s="31">
        <v>1.4538199999999999</v>
      </c>
      <c r="H1036" s="30" t="s">
        <v>170</v>
      </c>
      <c r="I1036" s="30" t="s">
        <v>171</v>
      </c>
      <c r="J1036" s="30">
        <v>3</v>
      </c>
      <c r="K1036" s="30">
        <v>10</v>
      </c>
      <c r="L1036" s="30" t="s">
        <v>172</v>
      </c>
      <c r="M1036" s="30" t="s">
        <v>200</v>
      </c>
      <c r="N1036" s="30" t="s">
        <v>200</v>
      </c>
      <c r="O1036" s="32">
        <v>1.7750239999999999</v>
      </c>
      <c r="P1036" s="32">
        <v>0.84899999999999998</v>
      </c>
      <c r="Q1036" s="32">
        <f t="shared" si="16"/>
        <v>0.38966537414367997</v>
      </c>
    </row>
    <row r="1037" spans="1:17" x14ac:dyDescent="0.25">
      <c r="A1037" s="30">
        <v>4279</v>
      </c>
      <c r="B1037" s="30">
        <v>4236</v>
      </c>
      <c r="C1037" s="30">
        <v>1400</v>
      </c>
      <c r="D1037" s="30">
        <v>1400</v>
      </c>
      <c r="E1037" s="30" t="s">
        <v>151</v>
      </c>
      <c r="F1037" s="30" t="s">
        <v>186</v>
      </c>
      <c r="G1037" s="31">
        <v>4.5916699999999997</v>
      </c>
      <c r="H1037" s="30" t="s">
        <v>170</v>
      </c>
      <c r="I1037" s="30" t="s">
        <v>171</v>
      </c>
      <c r="J1037" s="30">
        <v>3</v>
      </c>
      <c r="K1037" s="30">
        <v>10</v>
      </c>
      <c r="L1037" s="30" t="s">
        <v>172</v>
      </c>
      <c r="M1037" s="30" t="s">
        <v>200</v>
      </c>
      <c r="N1037" s="30" t="s">
        <v>200</v>
      </c>
      <c r="O1037" s="32">
        <v>1.7750239999999999</v>
      </c>
      <c r="P1037" s="32">
        <v>0.84899999999999998</v>
      </c>
      <c r="Q1037" s="32">
        <f t="shared" si="16"/>
        <v>1.2306989919620801</v>
      </c>
    </row>
    <row r="1038" spans="1:17" x14ac:dyDescent="0.25">
      <c r="A1038" s="30">
        <v>4288</v>
      </c>
      <c r="B1038" s="30">
        <v>4245</v>
      </c>
      <c r="C1038" s="30">
        <v>1400</v>
      </c>
      <c r="D1038" s="30">
        <v>1400</v>
      </c>
      <c r="E1038" s="30" t="s">
        <v>151</v>
      </c>
      <c r="F1038" s="30" t="s">
        <v>175</v>
      </c>
      <c r="G1038" s="31">
        <v>11.998699999999999</v>
      </c>
      <c r="H1038" s="30" t="s">
        <v>170</v>
      </c>
      <c r="I1038" s="30" t="s">
        <v>171</v>
      </c>
      <c r="J1038" s="30">
        <v>3</v>
      </c>
      <c r="K1038" s="30">
        <v>10</v>
      </c>
      <c r="L1038" s="30" t="s">
        <v>172</v>
      </c>
      <c r="M1038" s="30" t="s">
        <v>200</v>
      </c>
      <c r="N1038" s="30" t="s">
        <v>200</v>
      </c>
      <c r="O1038" s="32">
        <v>1.7750239999999999</v>
      </c>
      <c r="P1038" s="32">
        <v>0.84899999999999998</v>
      </c>
      <c r="Q1038" s="32">
        <f t="shared" si="16"/>
        <v>3.2159950507888002</v>
      </c>
    </row>
    <row r="1039" spans="1:17" x14ac:dyDescent="0.25">
      <c r="A1039" s="30">
        <v>4289</v>
      </c>
      <c r="B1039" s="30">
        <v>4246</v>
      </c>
      <c r="C1039" s="30">
        <v>1400</v>
      </c>
      <c r="D1039" s="30">
        <v>1400</v>
      </c>
      <c r="E1039" s="30" t="s">
        <v>151</v>
      </c>
      <c r="F1039" s="30" t="s">
        <v>175</v>
      </c>
      <c r="G1039" s="31">
        <v>4.4334199999999999</v>
      </c>
      <c r="H1039" s="30" t="s">
        <v>170</v>
      </c>
      <c r="I1039" s="30" t="s">
        <v>171</v>
      </c>
      <c r="J1039" s="30">
        <v>3</v>
      </c>
      <c r="K1039" s="30">
        <v>10</v>
      </c>
      <c r="L1039" s="30" t="s">
        <v>172</v>
      </c>
      <c r="M1039" s="30" t="s">
        <v>200</v>
      </c>
      <c r="N1039" s="30" t="s">
        <v>200</v>
      </c>
      <c r="O1039" s="32">
        <v>1.7750239999999999</v>
      </c>
      <c r="P1039" s="32">
        <v>0.84899999999999998</v>
      </c>
      <c r="Q1039" s="32">
        <f t="shared" si="16"/>
        <v>1.1882834622140801</v>
      </c>
    </row>
    <row r="1040" spans="1:17" x14ac:dyDescent="0.25">
      <c r="A1040" s="30">
        <v>4290</v>
      </c>
      <c r="B1040" s="30">
        <v>4247</v>
      </c>
      <c r="C1040" s="30">
        <v>1400</v>
      </c>
      <c r="D1040" s="30">
        <v>1400</v>
      </c>
      <c r="E1040" s="30" t="s">
        <v>151</v>
      </c>
      <c r="F1040" s="30" t="s">
        <v>175</v>
      </c>
      <c r="G1040" s="31">
        <v>12.131500000000001</v>
      </c>
      <c r="H1040" s="30" t="s">
        <v>170</v>
      </c>
      <c r="I1040" s="30" t="s">
        <v>171</v>
      </c>
      <c r="J1040" s="30">
        <v>3</v>
      </c>
      <c r="K1040" s="30">
        <v>10</v>
      </c>
      <c r="L1040" s="30" t="s">
        <v>172</v>
      </c>
      <c r="M1040" s="30" t="s">
        <v>200</v>
      </c>
      <c r="N1040" s="30" t="s">
        <v>200</v>
      </c>
      <c r="O1040" s="32">
        <v>1.7750239999999999</v>
      </c>
      <c r="P1040" s="32">
        <v>0.84899999999999998</v>
      </c>
      <c r="Q1040" s="32">
        <f t="shared" si="16"/>
        <v>3.2515892520560006</v>
      </c>
    </row>
    <row r="1041" spans="1:17" x14ac:dyDescent="0.25">
      <c r="A1041" s="30">
        <v>4291</v>
      </c>
      <c r="B1041" s="30">
        <v>4248</v>
      </c>
      <c r="C1041" s="30">
        <v>1400</v>
      </c>
      <c r="D1041" s="30">
        <v>1400</v>
      </c>
      <c r="E1041" s="30" t="s">
        <v>151</v>
      </c>
      <c r="F1041" s="30" t="s">
        <v>175</v>
      </c>
      <c r="G1041" s="31">
        <v>24.320399999999999</v>
      </c>
      <c r="H1041" s="30" t="s">
        <v>170</v>
      </c>
      <c r="I1041" s="30" t="s">
        <v>171</v>
      </c>
      <c r="J1041" s="30">
        <v>3</v>
      </c>
      <c r="K1041" s="30">
        <v>10</v>
      </c>
      <c r="L1041" s="30" t="s">
        <v>172</v>
      </c>
      <c r="M1041" s="30" t="s">
        <v>200</v>
      </c>
      <c r="N1041" s="30" t="s">
        <v>200</v>
      </c>
      <c r="O1041" s="32">
        <v>1.7750239999999999</v>
      </c>
      <c r="P1041" s="32">
        <v>0.84899999999999998</v>
      </c>
      <c r="Q1041" s="32">
        <f t="shared" si="16"/>
        <v>6.5185633471296001</v>
      </c>
    </row>
    <row r="1042" spans="1:17" x14ac:dyDescent="0.25">
      <c r="A1042" s="30">
        <v>4292</v>
      </c>
      <c r="B1042" s="30">
        <v>4249</v>
      </c>
      <c r="C1042" s="30">
        <v>1400</v>
      </c>
      <c r="D1042" s="30">
        <v>1400</v>
      </c>
      <c r="E1042" s="30" t="s">
        <v>151</v>
      </c>
      <c r="F1042" s="30" t="s">
        <v>175</v>
      </c>
      <c r="G1042" s="31">
        <v>13.681800000000001</v>
      </c>
      <c r="H1042" s="30" t="s">
        <v>170</v>
      </c>
      <c r="I1042" s="30" t="s">
        <v>171</v>
      </c>
      <c r="J1042" s="30">
        <v>3</v>
      </c>
      <c r="K1042" s="30">
        <v>10</v>
      </c>
      <c r="L1042" s="30" t="s">
        <v>172</v>
      </c>
      <c r="M1042" s="30" t="s">
        <v>200</v>
      </c>
      <c r="N1042" s="30" t="s">
        <v>200</v>
      </c>
      <c r="O1042" s="32">
        <v>1.7750239999999999</v>
      </c>
      <c r="P1042" s="32">
        <v>0.84899999999999998</v>
      </c>
      <c r="Q1042" s="32">
        <f t="shared" si="16"/>
        <v>3.6671140278432004</v>
      </c>
    </row>
    <row r="1043" spans="1:17" x14ac:dyDescent="0.25">
      <c r="A1043" s="30">
        <v>4293</v>
      </c>
      <c r="B1043" s="30">
        <v>4250</v>
      </c>
      <c r="C1043" s="30">
        <v>1400</v>
      </c>
      <c r="D1043" s="30">
        <v>1400</v>
      </c>
      <c r="E1043" s="30" t="s">
        <v>151</v>
      </c>
      <c r="F1043" s="30" t="s">
        <v>175</v>
      </c>
      <c r="G1043" s="31">
        <v>22.7988</v>
      </c>
      <c r="H1043" s="30" t="s">
        <v>170</v>
      </c>
      <c r="I1043" s="30" t="s">
        <v>171</v>
      </c>
      <c r="J1043" s="30">
        <v>3</v>
      </c>
      <c r="K1043" s="30">
        <v>10</v>
      </c>
      <c r="L1043" s="30" t="s">
        <v>172</v>
      </c>
      <c r="M1043" s="30" t="s">
        <v>200</v>
      </c>
      <c r="N1043" s="30" t="s">
        <v>200</v>
      </c>
      <c r="O1043" s="32">
        <v>1.7750239999999999</v>
      </c>
      <c r="P1043" s="32">
        <v>0.84899999999999998</v>
      </c>
      <c r="Q1043" s="32">
        <f t="shared" si="16"/>
        <v>6.1107309928512006</v>
      </c>
    </row>
    <row r="1044" spans="1:17" x14ac:dyDescent="0.25">
      <c r="A1044" s="30">
        <v>4294</v>
      </c>
      <c r="B1044" s="30">
        <v>4251</v>
      </c>
      <c r="C1044" s="30">
        <v>1400</v>
      </c>
      <c r="D1044" s="30">
        <v>1400</v>
      </c>
      <c r="E1044" s="30" t="s">
        <v>151</v>
      </c>
      <c r="F1044" s="30" t="s">
        <v>175</v>
      </c>
      <c r="G1044" s="31">
        <v>3.1784300000000001</v>
      </c>
      <c r="H1044" s="30" t="s">
        <v>170</v>
      </c>
      <c r="I1044" s="30" t="s">
        <v>171</v>
      </c>
      <c r="J1044" s="30">
        <v>3</v>
      </c>
      <c r="K1044" s="30">
        <v>10</v>
      </c>
      <c r="L1044" s="30" t="s">
        <v>172</v>
      </c>
      <c r="M1044" s="30" t="s">
        <v>200</v>
      </c>
      <c r="N1044" s="30" t="s">
        <v>200</v>
      </c>
      <c r="O1044" s="32">
        <v>1.7750239999999999</v>
      </c>
      <c r="P1044" s="32">
        <v>0.84899999999999998</v>
      </c>
      <c r="Q1044" s="32">
        <f t="shared" si="16"/>
        <v>0.85191021938032008</v>
      </c>
    </row>
    <row r="1045" spans="1:17" x14ac:dyDescent="0.25">
      <c r="A1045" s="30">
        <v>4295</v>
      </c>
      <c r="B1045" s="30">
        <v>4252</v>
      </c>
      <c r="C1045" s="30">
        <v>1400</v>
      </c>
      <c r="D1045" s="30">
        <v>1400</v>
      </c>
      <c r="E1045" s="30" t="s">
        <v>151</v>
      </c>
      <c r="F1045" s="30" t="s">
        <v>175</v>
      </c>
      <c r="G1045" s="31">
        <v>3.4513199999999999</v>
      </c>
      <c r="H1045" s="30" t="s">
        <v>170</v>
      </c>
      <c r="I1045" s="30" t="s">
        <v>171</v>
      </c>
      <c r="J1045" s="30">
        <v>3</v>
      </c>
      <c r="K1045" s="30">
        <v>10</v>
      </c>
      <c r="L1045" s="30" t="s">
        <v>172</v>
      </c>
      <c r="M1045" s="30" t="s">
        <v>200</v>
      </c>
      <c r="N1045" s="30" t="s">
        <v>200</v>
      </c>
      <c r="O1045" s="32">
        <v>1.7750239999999999</v>
      </c>
      <c r="P1045" s="32">
        <v>0.84899999999999998</v>
      </c>
      <c r="Q1045" s="32">
        <f t="shared" si="16"/>
        <v>0.92505255058368008</v>
      </c>
    </row>
    <row r="1046" spans="1:17" x14ac:dyDescent="0.25">
      <c r="A1046" s="30">
        <v>4296</v>
      </c>
      <c r="B1046" s="30">
        <v>4253</v>
      </c>
      <c r="C1046" s="30">
        <v>1400</v>
      </c>
      <c r="D1046" s="30">
        <v>1400</v>
      </c>
      <c r="E1046" s="30" t="s">
        <v>151</v>
      </c>
      <c r="F1046" s="30" t="s">
        <v>175</v>
      </c>
      <c r="G1046" s="31">
        <v>28.714099999999998</v>
      </c>
      <c r="H1046" s="30" t="s">
        <v>170</v>
      </c>
      <c r="I1046" s="30" t="s">
        <v>171</v>
      </c>
      <c r="J1046" s="30">
        <v>3</v>
      </c>
      <c r="K1046" s="30">
        <v>10</v>
      </c>
      <c r="L1046" s="30" t="s">
        <v>172</v>
      </c>
      <c r="M1046" s="30" t="s">
        <v>200</v>
      </c>
      <c r="N1046" s="30" t="s">
        <v>200</v>
      </c>
      <c r="O1046" s="32">
        <v>1.7750239999999999</v>
      </c>
      <c r="P1046" s="32">
        <v>0.84899999999999998</v>
      </c>
      <c r="Q1046" s="32">
        <f t="shared" si="16"/>
        <v>7.6962007123984</v>
      </c>
    </row>
    <row r="1047" spans="1:17" x14ac:dyDescent="0.25">
      <c r="A1047" s="30">
        <v>4297</v>
      </c>
      <c r="B1047" s="30">
        <v>4254</v>
      </c>
      <c r="C1047" s="30">
        <v>1400</v>
      </c>
      <c r="D1047" s="30">
        <v>1400</v>
      </c>
      <c r="E1047" s="30" t="s">
        <v>151</v>
      </c>
      <c r="F1047" s="30" t="s">
        <v>175</v>
      </c>
      <c r="G1047" s="31">
        <v>3.22472</v>
      </c>
      <c r="H1047" s="30" t="s">
        <v>170</v>
      </c>
      <c r="I1047" s="30" t="s">
        <v>171</v>
      </c>
      <c r="J1047" s="30">
        <v>3</v>
      </c>
      <c r="K1047" s="30">
        <v>10</v>
      </c>
      <c r="L1047" s="30" t="s">
        <v>172</v>
      </c>
      <c r="M1047" s="30" t="s">
        <v>200</v>
      </c>
      <c r="N1047" s="30" t="s">
        <v>200</v>
      </c>
      <c r="O1047" s="32">
        <v>1.7750239999999999</v>
      </c>
      <c r="P1047" s="32">
        <v>0.84899999999999998</v>
      </c>
      <c r="Q1047" s="32">
        <f t="shared" si="16"/>
        <v>0.86431726438528012</v>
      </c>
    </row>
    <row r="1048" spans="1:17" x14ac:dyDescent="0.25">
      <c r="A1048" s="30">
        <v>4299</v>
      </c>
      <c r="B1048" s="30">
        <v>4256</v>
      </c>
      <c r="C1048" s="30">
        <v>1400</v>
      </c>
      <c r="D1048" s="30">
        <v>1400</v>
      </c>
      <c r="E1048" s="30" t="s">
        <v>151</v>
      </c>
      <c r="F1048" s="30" t="s">
        <v>175</v>
      </c>
      <c r="G1048" s="31">
        <v>47.249099999999999</v>
      </c>
      <c r="H1048" s="30" t="s">
        <v>170</v>
      </c>
      <c r="I1048" s="30" t="s">
        <v>171</v>
      </c>
      <c r="J1048" s="30">
        <v>3</v>
      </c>
      <c r="K1048" s="30">
        <v>10</v>
      </c>
      <c r="L1048" s="30" t="s">
        <v>172</v>
      </c>
      <c r="M1048" s="30" t="s">
        <v>200</v>
      </c>
      <c r="N1048" s="30" t="s">
        <v>200</v>
      </c>
      <c r="O1048" s="32">
        <v>1.7750239999999999</v>
      </c>
      <c r="P1048" s="32">
        <v>0.84899999999999998</v>
      </c>
      <c r="Q1048" s="32">
        <f t="shared" si="16"/>
        <v>12.664111258238401</v>
      </c>
    </row>
    <row r="1049" spans="1:17" x14ac:dyDescent="0.25">
      <c r="A1049" s="30">
        <v>4300</v>
      </c>
      <c r="B1049" s="30">
        <v>4257</v>
      </c>
      <c r="C1049" s="30">
        <v>1400</v>
      </c>
      <c r="D1049" s="30">
        <v>1400</v>
      </c>
      <c r="E1049" s="30" t="s">
        <v>151</v>
      </c>
      <c r="F1049" s="30" t="s">
        <v>175</v>
      </c>
      <c r="G1049" s="31">
        <v>5.6200700000000001</v>
      </c>
      <c r="H1049" s="30" t="s">
        <v>170</v>
      </c>
      <c r="I1049" s="30" t="s">
        <v>171</v>
      </c>
      <c r="J1049" s="30">
        <v>3</v>
      </c>
      <c r="K1049" s="30">
        <v>10</v>
      </c>
      <c r="L1049" s="30" t="s">
        <v>172</v>
      </c>
      <c r="M1049" s="30" t="s">
        <v>200</v>
      </c>
      <c r="N1049" s="30" t="s">
        <v>200</v>
      </c>
      <c r="O1049" s="32">
        <v>1.7750239999999999</v>
      </c>
      <c r="P1049" s="32">
        <v>0.84899999999999998</v>
      </c>
      <c r="Q1049" s="32">
        <f t="shared" si="16"/>
        <v>1.5063396288836803</v>
      </c>
    </row>
    <row r="1050" spans="1:17" x14ac:dyDescent="0.25">
      <c r="A1050" s="30">
        <v>4301</v>
      </c>
      <c r="B1050" s="30">
        <v>4258</v>
      </c>
      <c r="C1050" s="30">
        <v>1400</v>
      </c>
      <c r="D1050" s="30">
        <v>1400</v>
      </c>
      <c r="E1050" s="30" t="s">
        <v>151</v>
      </c>
      <c r="F1050" s="30" t="s">
        <v>175</v>
      </c>
      <c r="G1050" s="31">
        <v>10.8522</v>
      </c>
      <c r="H1050" s="30" t="s">
        <v>170</v>
      </c>
      <c r="I1050" s="30" t="s">
        <v>171</v>
      </c>
      <c r="J1050" s="30">
        <v>3</v>
      </c>
      <c r="K1050" s="30">
        <v>10</v>
      </c>
      <c r="L1050" s="30" t="s">
        <v>172</v>
      </c>
      <c r="M1050" s="30" t="s">
        <v>200</v>
      </c>
      <c r="N1050" s="30" t="s">
        <v>200</v>
      </c>
      <c r="O1050" s="32">
        <v>1.7750239999999999</v>
      </c>
      <c r="P1050" s="32">
        <v>0.84899999999999998</v>
      </c>
      <c r="Q1050" s="32">
        <f t="shared" si="16"/>
        <v>2.9087002333728003</v>
      </c>
    </row>
    <row r="1051" spans="1:17" x14ac:dyDescent="0.25">
      <c r="A1051" s="30">
        <v>4302</v>
      </c>
      <c r="B1051" s="30">
        <v>4259</v>
      </c>
      <c r="C1051" s="30">
        <v>1400</v>
      </c>
      <c r="D1051" s="30">
        <v>1400</v>
      </c>
      <c r="E1051" s="30" t="s">
        <v>151</v>
      </c>
      <c r="F1051" s="30" t="s">
        <v>175</v>
      </c>
      <c r="G1051" s="31">
        <v>4.4812799999999999</v>
      </c>
      <c r="H1051" s="30" t="s">
        <v>170</v>
      </c>
      <c r="I1051" s="30" t="s">
        <v>171</v>
      </c>
      <c r="J1051" s="30">
        <v>3</v>
      </c>
      <c r="K1051" s="30">
        <v>10</v>
      </c>
      <c r="L1051" s="30" t="s">
        <v>172</v>
      </c>
      <c r="M1051" s="30" t="s">
        <v>200</v>
      </c>
      <c r="N1051" s="30" t="s">
        <v>200</v>
      </c>
      <c r="O1051" s="32">
        <v>1.7750239999999999</v>
      </c>
      <c r="P1051" s="32">
        <v>0.84899999999999998</v>
      </c>
      <c r="Q1051" s="32">
        <f t="shared" si="16"/>
        <v>1.2011113121587202</v>
      </c>
    </row>
    <row r="1052" spans="1:17" x14ac:dyDescent="0.25">
      <c r="A1052" s="30">
        <v>4303</v>
      </c>
      <c r="B1052" s="30">
        <v>4260</v>
      </c>
      <c r="C1052" s="30">
        <v>1400</v>
      </c>
      <c r="D1052" s="30">
        <v>1400</v>
      </c>
      <c r="E1052" s="30" t="s">
        <v>151</v>
      </c>
      <c r="F1052" s="30" t="s">
        <v>175</v>
      </c>
      <c r="G1052" s="31">
        <v>2.5944099999999999</v>
      </c>
      <c r="H1052" s="30" t="s">
        <v>170</v>
      </c>
      <c r="I1052" s="30" t="s">
        <v>171</v>
      </c>
      <c r="J1052" s="30">
        <v>3</v>
      </c>
      <c r="K1052" s="30">
        <v>10</v>
      </c>
      <c r="L1052" s="30" t="s">
        <v>172</v>
      </c>
      <c r="M1052" s="30" t="s">
        <v>200</v>
      </c>
      <c r="N1052" s="30" t="s">
        <v>200</v>
      </c>
      <c r="O1052" s="32">
        <v>1.7750239999999999</v>
      </c>
      <c r="P1052" s="32">
        <v>0.84899999999999998</v>
      </c>
      <c r="Q1052" s="32">
        <f t="shared" si="16"/>
        <v>0.69537614239184009</v>
      </c>
    </row>
    <row r="1053" spans="1:17" x14ac:dyDescent="0.25">
      <c r="A1053" s="30">
        <v>4304</v>
      </c>
      <c r="B1053" s="30">
        <v>4261</v>
      </c>
      <c r="C1053" s="30">
        <v>1400</v>
      </c>
      <c r="D1053" s="30">
        <v>1400</v>
      </c>
      <c r="E1053" s="30" t="s">
        <v>151</v>
      </c>
      <c r="F1053" s="30" t="s">
        <v>175</v>
      </c>
      <c r="G1053" s="31">
        <v>20.906700000000001</v>
      </c>
      <c r="H1053" s="30" t="s">
        <v>170</v>
      </c>
      <c r="I1053" s="30" t="s">
        <v>171</v>
      </c>
      <c r="J1053" s="30">
        <v>3</v>
      </c>
      <c r="K1053" s="30">
        <v>10</v>
      </c>
      <c r="L1053" s="30" t="s">
        <v>172</v>
      </c>
      <c r="M1053" s="30" t="s">
        <v>200</v>
      </c>
      <c r="N1053" s="30" t="s">
        <v>200</v>
      </c>
      <c r="O1053" s="32">
        <v>1.7750239999999999</v>
      </c>
      <c r="P1053" s="32">
        <v>0.84899999999999998</v>
      </c>
      <c r="Q1053" s="32">
        <f t="shared" si="16"/>
        <v>5.6035940333808005</v>
      </c>
    </row>
    <row r="1054" spans="1:17" x14ac:dyDescent="0.25">
      <c r="A1054" s="30">
        <v>4305</v>
      </c>
      <c r="B1054" s="30">
        <v>4273</v>
      </c>
      <c r="C1054" s="30">
        <v>1400</v>
      </c>
      <c r="D1054" s="30">
        <v>1400</v>
      </c>
      <c r="E1054" s="30" t="s">
        <v>151</v>
      </c>
      <c r="F1054" s="30" t="s">
        <v>182</v>
      </c>
      <c r="G1054" s="31">
        <v>3.5183200000000001</v>
      </c>
      <c r="H1054" s="30" t="s">
        <v>170</v>
      </c>
      <c r="I1054" s="30" t="s">
        <v>171</v>
      </c>
      <c r="J1054" s="30">
        <v>3</v>
      </c>
      <c r="K1054" s="30">
        <v>10</v>
      </c>
      <c r="L1054" s="30" t="s">
        <v>172</v>
      </c>
      <c r="M1054" s="30" t="s">
        <v>200</v>
      </c>
      <c r="N1054" s="30" t="s">
        <v>200</v>
      </c>
      <c r="O1054" s="32">
        <v>1.7750239999999999</v>
      </c>
      <c r="P1054" s="32">
        <v>0.84899999999999998</v>
      </c>
      <c r="Q1054" s="32">
        <f t="shared" si="16"/>
        <v>0.94301046839168012</v>
      </c>
    </row>
    <row r="1055" spans="1:17" x14ac:dyDescent="0.25">
      <c r="A1055" s="30">
        <v>4306</v>
      </c>
      <c r="B1055" s="30">
        <v>4274</v>
      </c>
      <c r="C1055" s="30">
        <v>1400</v>
      </c>
      <c r="D1055" s="30">
        <v>1400</v>
      </c>
      <c r="E1055" s="30" t="s">
        <v>151</v>
      </c>
      <c r="F1055" s="30" t="s">
        <v>182</v>
      </c>
      <c r="G1055" s="31">
        <v>1.20667E-3</v>
      </c>
      <c r="H1055" s="30" t="s">
        <v>170</v>
      </c>
      <c r="I1055" s="30" t="s">
        <v>171</v>
      </c>
      <c r="J1055" s="30">
        <v>3</v>
      </c>
      <c r="K1055" s="30">
        <v>10</v>
      </c>
      <c r="L1055" s="30" t="s">
        <v>172</v>
      </c>
      <c r="M1055" s="30" t="s">
        <v>200</v>
      </c>
      <c r="N1055" s="30" t="s">
        <v>200</v>
      </c>
      <c r="O1055" s="32">
        <v>1.7750239999999999</v>
      </c>
      <c r="P1055" s="32">
        <v>0.84899999999999998</v>
      </c>
      <c r="Q1055" s="32">
        <f t="shared" si="16"/>
        <v>3.2342209972208001E-4</v>
      </c>
    </row>
    <row r="1056" spans="1:17" x14ac:dyDescent="0.25">
      <c r="A1056" s="30">
        <v>4307</v>
      </c>
      <c r="B1056" s="30">
        <v>4275</v>
      </c>
      <c r="C1056" s="30">
        <v>1400</v>
      </c>
      <c r="D1056" s="30">
        <v>1400</v>
      </c>
      <c r="E1056" s="30" t="s">
        <v>151</v>
      </c>
      <c r="F1056" s="30" t="s">
        <v>182</v>
      </c>
      <c r="G1056" s="31">
        <v>9.8550400000000007</v>
      </c>
      <c r="H1056" s="30" t="s">
        <v>170</v>
      </c>
      <c r="I1056" s="30" t="s">
        <v>171</v>
      </c>
      <c r="J1056" s="30">
        <v>3</v>
      </c>
      <c r="K1056" s="30">
        <v>10</v>
      </c>
      <c r="L1056" s="30" t="s">
        <v>172</v>
      </c>
      <c r="M1056" s="30" t="s">
        <v>200</v>
      </c>
      <c r="N1056" s="30" t="s">
        <v>200</v>
      </c>
      <c r="O1056" s="32">
        <v>1.7750239999999999</v>
      </c>
      <c r="P1056" s="32">
        <v>0.84899999999999998</v>
      </c>
      <c r="Q1056" s="32">
        <f t="shared" si="16"/>
        <v>2.6414328106649605</v>
      </c>
    </row>
    <row r="1057" spans="1:17" x14ac:dyDescent="0.25">
      <c r="A1057" s="30">
        <v>4308</v>
      </c>
      <c r="B1057" s="30">
        <v>4276</v>
      </c>
      <c r="C1057" s="30">
        <v>1400</v>
      </c>
      <c r="D1057" s="30">
        <v>1400</v>
      </c>
      <c r="E1057" s="30" t="s">
        <v>151</v>
      </c>
      <c r="F1057" s="30" t="s">
        <v>182</v>
      </c>
      <c r="G1057" s="31">
        <v>20.0503</v>
      </c>
      <c r="H1057" s="30" t="s">
        <v>170</v>
      </c>
      <c r="I1057" s="30" t="s">
        <v>171</v>
      </c>
      <c r="J1057" s="30">
        <v>3</v>
      </c>
      <c r="K1057" s="30">
        <v>10</v>
      </c>
      <c r="L1057" s="30" t="s">
        <v>172</v>
      </c>
      <c r="M1057" s="30" t="s">
        <v>200</v>
      </c>
      <c r="N1057" s="30" t="s">
        <v>200</v>
      </c>
      <c r="O1057" s="32">
        <v>1.7750239999999999</v>
      </c>
      <c r="P1057" s="32">
        <v>0.84899999999999998</v>
      </c>
      <c r="Q1057" s="32">
        <f t="shared" si="16"/>
        <v>5.3740543197872004</v>
      </c>
    </row>
    <row r="1058" spans="1:17" x14ac:dyDescent="0.25">
      <c r="A1058" s="30">
        <v>4309</v>
      </c>
      <c r="B1058" s="30">
        <v>4277</v>
      </c>
      <c r="C1058" s="30">
        <v>1400</v>
      </c>
      <c r="D1058" s="30">
        <v>1400</v>
      </c>
      <c r="E1058" s="30" t="s">
        <v>151</v>
      </c>
      <c r="F1058" s="30" t="s">
        <v>182</v>
      </c>
      <c r="G1058" s="31">
        <v>19.167200000000001</v>
      </c>
      <c r="H1058" s="30" t="s">
        <v>170</v>
      </c>
      <c r="I1058" s="30" t="s">
        <v>171</v>
      </c>
      <c r="J1058" s="30">
        <v>3</v>
      </c>
      <c r="K1058" s="30">
        <v>10</v>
      </c>
      <c r="L1058" s="30" t="s">
        <v>172</v>
      </c>
      <c r="M1058" s="30" t="s">
        <v>200</v>
      </c>
      <c r="N1058" s="30" t="s">
        <v>200</v>
      </c>
      <c r="O1058" s="32">
        <v>1.7750239999999999</v>
      </c>
      <c r="P1058" s="32">
        <v>0.84899999999999998</v>
      </c>
      <c r="Q1058" s="32">
        <f t="shared" si="16"/>
        <v>5.1373582419328008</v>
      </c>
    </row>
    <row r="1059" spans="1:17" x14ac:dyDescent="0.25">
      <c r="A1059" s="30">
        <v>4310</v>
      </c>
      <c r="B1059" s="30">
        <v>4278</v>
      </c>
      <c r="C1059" s="30">
        <v>1400</v>
      </c>
      <c r="D1059" s="30">
        <v>1400</v>
      </c>
      <c r="E1059" s="30" t="s">
        <v>151</v>
      </c>
      <c r="F1059" s="30" t="s">
        <v>182</v>
      </c>
      <c r="G1059" s="31">
        <v>8.5804500000000008</v>
      </c>
      <c r="H1059" s="30" t="s">
        <v>170</v>
      </c>
      <c r="I1059" s="30" t="s">
        <v>171</v>
      </c>
      <c r="J1059" s="30">
        <v>3</v>
      </c>
      <c r="K1059" s="30">
        <v>10</v>
      </c>
      <c r="L1059" s="30" t="s">
        <v>172</v>
      </c>
      <c r="M1059" s="30" t="s">
        <v>200</v>
      </c>
      <c r="N1059" s="30" t="s">
        <v>200</v>
      </c>
      <c r="O1059" s="32">
        <v>1.7750239999999999</v>
      </c>
      <c r="P1059" s="32">
        <v>0.84899999999999998</v>
      </c>
      <c r="Q1059" s="32">
        <f t="shared" si="16"/>
        <v>2.2998062068008007</v>
      </c>
    </row>
    <row r="1060" spans="1:17" x14ac:dyDescent="0.25">
      <c r="A1060" s="30">
        <v>4311</v>
      </c>
      <c r="B1060" s="30">
        <v>4279</v>
      </c>
      <c r="C1060" s="30">
        <v>1400</v>
      </c>
      <c r="D1060" s="30">
        <v>1400</v>
      </c>
      <c r="E1060" s="30" t="s">
        <v>151</v>
      </c>
      <c r="F1060" s="30" t="s">
        <v>182</v>
      </c>
      <c r="G1060" s="31">
        <v>3.7863600000000002</v>
      </c>
      <c r="H1060" s="30" t="s">
        <v>170</v>
      </c>
      <c r="I1060" s="30" t="s">
        <v>171</v>
      </c>
      <c r="J1060" s="30">
        <v>3</v>
      </c>
      <c r="K1060" s="30">
        <v>10</v>
      </c>
      <c r="L1060" s="30" t="s">
        <v>172</v>
      </c>
      <c r="M1060" s="30" t="s">
        <v>200</v>
      </c>
      <c r="N1060" s="30" t="s">
        <v>200</v>
      </c>
      <c r="O1060" s="32">
        <v>1.7750239999999999</v>
      </c>
      <c r="P1060" s="32">
        <v>0.84899999999999998</v>
      </c>
      <c r="Q1060" s="32">
        <f t="shared" si="16"/>
        <v>1.0148528607686402</v>
      </c>
    </row>
    <row r="1061" spans="1:17" x14ac:dyDescent="0.25">
      <c r="A1061" s="30">
        <v>4312</v>
      </c>
      <c r="B1061" s="30">
        <v>4280</v>
      </c>
      <c r="C1061" s="30">
        <v>1400</v>
      </c>
      <c r="D1061" s="30">
        <v>1400</v>
      </c>
      <c r="E1061" s="30" t="s">
        <v>151</v>
      </c>
      <c r="F1061" s="30" t="s">
        <v>182</v>
      </c>
      <c r="G1061" s="31">
        <v>3.8780100000000002</v>
      </c>
      <c r="H1061" s="30" t="s">
        <v>170</v>
      </c>
      <c r="I1061" s="30" t="s">
        <v>171</v>
      </c>
      <c r="J1061" s="30">
        <v>3</v>
      </c>
      <c r="K1061" s="30">
        <v>10</v>
      </c>
      <c r="L1061" s="30" t="s">
        <v>172</v>
      </c>
      <c r="M1061" s="30" t="s">
        <v>200</v>
      </c>
      <c r="N1061" s="30" t="s">
        <v>200</v>
      </c>
      <c r="O1061" s="32">
        <v>1.7750239999999999</v>
      </c>
      <c r="P1061" s="32">
        <v>0.84899999999999998</v>
      </c>
      <c r="Q1061" s="32">
        <f t="shared" si="16"/>
        <v>1.0394176841582401</v>
      </c>
    </row>
    <row r="1062" spans="1:17" x14ac:dyDescent="0.25">
      <c r="A1062" s="30">
        <v>4313</v>
      </c>
      <c r="B1062" s="30">
        <v>4281</v>
      </c>
      <c r="C1062" s="30">
        <v>1400</v>
      </c>
      <c r="D1062" s="30">
        <v>1400</v>
      </c>
      <c r="E1062" s="30" t="s">
        <v>151</v>
      </c>
      <c r="F1062" s="30" t="s">
        <v>182</v>
      </c>
      <c r="G1062" s="31">
        <v>1.2812600000000001</v>
      </c>
      <c r="H1062" s="30" t="s">
        <v>170</v>
      </c>
      <c r="I1062" s="30" t="s">
        <v>171</v>
      </c>
      <c r="J1062" s="30">
        <v>3</v>
      </c>
      <c r="K1062" s="30">
        <v>10</v>
      </c>
      <c r="L1062" s="30" t="s">
        <v>172</v>
      </c>
      <c r="M1062" s="30" t="s">
        <v>200</v>
      </c>
      <c r="N1062" s="30" t="s">
        <v>200</v>
      </c>
      <c r="O1062" s="32">
        <v>1.7750239999999999</v>
      </c>
      <c r="P1062" s="32">
        <v>0.84899999999999998</v>
      </c>
      <c r="Q1062" s="32">
        <f t="shared" si="16"/>
        <v>0.34341435478624005</v>
      </c>
    </row>
    <row r="1063" spans="1:17" x14ac:dyDescent="0.25">
      <c r="A1063" s="30">
        <v>4314</v>
      </c>
      <c r="B1063" s="30">
        <v>4282</v>
      </c>
      <c r="C1063" s="30">
        <v>1400</v>
      </c>
      <c r="D1063" s="30">
        <v>1400</v>
      </c>
      <c r="E1063" s="30" t="s">
        <v>151</v>
      </c>
      <c r="F1063" s="30" t="s">
        <v>182</v>
      </c>
      <c r="G1063" s="31">
        <v>4.2976999999999999</v>
      </c>
      <c r="H1063" s="30" t="s">
        <v>170</v>
      </c>
      <c r="I1063" s="30" t="s">
        <v>171</v>
      </c>
      <c r="J1063" s="30">
        <v>3</v>
      </c>
      <c r="K1063" s="30">
        <v>10</v>
      </c>
      <c r="L1063" s="30" t="s">
        <v>172</v>
      </c>
      <c r="M1063" s="30" t="s">
        <v>200</v>
      </c>
      <c r="N1063" s="30" t="s">
        <v>200</v>
      </c>
      <c r="O1063" s="32">
        <v>1.7750239999999999</v>
      </c>
      <c r="P1063" s="32">
        <v>0.84899999999999998</v>
      </c>
      <c r="Q1063" s="32">
        <f t="shared" si="16"/>
        <v>1.1519066173648</v>
      </c>
    </row>
    <row r="1064" spans="1:17" x14ac:dyDescent="0.25">
      <c r="A1064" s="30">
        <v>4315</v>
      </c>
      <c r="B1064" s="30">
        <v>4283</v>
      </c>
      <c r="C1064" s="30">
        <v>1400</v>
      </c>
      <c r="D1064" s="30">
        <v>1400</v>
      </c>
      <c r="E1064" s="30" t="s">
        <v>151</v>
      </c>
      <c r="F1064" s="30" t="s">
        <v>182</v>
      </c>
      <c r="G1064" s="31">
        <v>0.77380300000000002</v>
      </c>
      <c r="H1064" s="30" t="s">
        <v>170</v>
      </c>
      <c r="I1064" s="30" t="s">
        <v>171</v>
      </c>
      <c r="J1064" s="30">
        <v>3</v>
      </c>
      <c r="K1064" s="30">
        <v>10</v>
      </c>
      <c r="L1064" s="30" t="s">
        <v>172</v>
      </c>
      <c r="M1064" s="30" t="s">
        <v>200</v>
      </c>
      <c r="N1064" s="30" t="s">
        <v>200</v>
      </c>
      <c r="O1064" s="32">
        <v>1.7750239999999999</v>
      </c>
      <c r="P1064" s="32">
        <v>0.84899999999999998</v>
      </c>
      <c r="Q1064" s="32">
        <f t="shared" si="16"/>
        <v>0.20740135333707202</v>
      </c>
    </row>
    <row r="1065" spans="1:17" x14ac:dyDescent="0.25">
      <c r="A1065" s="30">
        <v>4316</v>
      </c>
      <c r="B1065" s="30">
        <v>4284</v>
      </c>
      <c r="C1065" s="30">
        <v>1400</v>
      </c>
      <c r="D1065" s="30">
        <v>1400</v>
      </c>
      <c r="E1065" s="30" t="s">
        <v>151</v>
      </c>
      <c r="F1065" s="30" t="s">
        <v>182</v>
      </c>
      <c r="G1065" s="31">
        <v>3.4278300000000002</v>
      </c>
      <c r="H1065" s="30" t="s">
        <v>170</v>
      </c>
      <c r="I1065" s="30" t="s">
        <v>171</v>
      </c>
      <c r="J1065" s="30">
        <v>3</v>
      </c>
      <c r="K1065" s="30">
        <v>10</v>
      </c>
      <c r="L1065" s="30" t="s">
        <v>172</v>
      </c>
      <c r="M1065" s="30" t="s">
        <v>200</v>
      </c>
      <c r="N1065" s="30" t="s">
        <v>200</v>
      </c>
      <c r="O1065" s="32">
        <v>1.7750239999999999</v>
      </c>
      <c r="P1065" s="32">
        <v>0.84899999999999998</v>
      </c>
      <c r="Q1065" s="32">
        <f t="shared" si="16"/>
        <v>0.91875655820592017</v>
      </c>
    </row>
    <row r="1066" spans="1:17" x14ac:dyDescent="0.25">
      <c r="A1066" s="30">
        <v>4317</v>
      </c>
      <c r="B1066" s="30">
        <v>4285</v>
      </c>
      <c r="C1066" s="30">
        <v>1400</v>
      </c>
      <c r="D1066" s="30">
        <v>1400</v>
      </c>
      <c r="E1066" s="30" t="s">
        <v>151</v>
      </c>
      <c r="F1066" s="30" t="s">
        <v>182</v>
      </c>
      <c r="G1066" s="31">
        <v>0.87620699999999996</v>
      </c>
      <c r="H1066" s="30" t="s">
        <v>170</v>
      </c>
      <c r="I1066" s="30" t="s">
        <v>171</v>
      </c>
      <c r="J1066" s="30">
        <v>3</v>
      </c>
      <c r="K1066" s="30">
        <v>10</v>
      </c>
      <c r="L1066" s="30" t="s">
        <v>172</v>
      </c>
      <c r="M1066" s="30" t="s">
        <v>200</v>
      </c>
      <c r="N1066" s="30" t="s">
        <v>200</v>
      </c>
      <c r="O1066" s="32">
        <v>1.7750239999999999</v>
      </c>
      <c r="P1066" s="32">
        <v>0.84899999999999998</v>
      </c>
      <c r="Q1066" s="32">
        <f t="shared" si="16"/>
        <v>0.234848556549168</v>
      </c>
    </row>
    <row r="1067" spans="1:17" x14ac:dyDescent="0.25">
      <c r="A1067" s="30">
        <v>4318</v>
      </c>
      <c r="B1067" s="30">
        <v>4286</v>
      </c>
      <c r="C1067" s="30">
        <v>1400</v>
      </c>
      <c r="D1067" s="30">
        <v>1400</v>
      </c>
      <c r="E1067" s="30" t="s">
        <v>151</v>
      </c>
      <c r="F1067" s="30" t="s">
        <v>182</v>
      </c>
      <c r="G1067" s="31">
        <v>3.67964</v>
      </c>
      <c r="H1067" s="30" t="s">
        <v>170</v>
      </c>
      <c r="I1067" s="30" t="s">
        <v>171</v>
      </c>
      <c r="J1067" s="30">
        <v>3</v>
      </c>
      <c r="K1067" s="30">
        <v>10</v>
      </c>
      <c r="L1067" s="30" t="s">
        <v>172</v>
      </c>
      <c r="M1067" s="30" t="s">
        <v>200</v>
      </c>
      <c r="N1067" s="30" t="s">
        <v>200</v>
      </c>
      <c r="O1067" s="32">
        <v>1.7750239999999999</v>
      </c>
      <c r="P1067" s="32">
        <v>0.84899999999999998</v>
      </c>
      <c r="Q1067" s="32">
        <f t="shared" si="16"/>
        <v>0.98624884601536011</v>
      </c>
    </row>
    <row r="1068" spans="1:17" x14ac:dyDescent="0.25">
      <c r="A1068" s="30">
        <v>4319</v>
      </c>
      <c r="B1068" s="30">
        <v>4287</v>
      </c>
      <c r="C1068" s="30">
        <v>1400</v>
      </c>
      <c r="D1068" s="30">
        <v>1400</v>
      </c>
      <c r="E1068" s="30" t="s">
        <v>151</v>
      </c>
      <c r="F1068" s="30" t="s">
        <v>182</v>
      </c>
      <c r="G1068" s="31">
        <v>21.440200000000001</v>
      </c>
      <c r="H1068" s="30" t="s">
        <v>170</v>
      </c>
      <c r="I1068" s="30" t="s">
        <v>171</v>
      </c>
      <c r="J1068" s="30">
        <v>3</v>
      </c>
      <c r="K1068" s="30">
        <v>10</v>
      </c>
      <c r="L1068" s="30" t="s">
        <v>172</v>
      </c>
      <c r="M1068" s="30" t="s">
        <v>200</v>
      </c>
      <c r="N1068" s="30" t="s">
        <v>200</v>
      </c>
      <c r="O1068" s="32">
        <v>1.7750239999999999</v>
      </c>
      <c r="P1068" s="32">
        <v>0.84899999999999998</v>
      </c>
      <c r="Q1068" s="32">
        <f t="shared" si="16"/>
        <v>5.7465873042848017</v>
      </c>
    </row>
    <row r="1069" spans="1:17" x14ac:dyDescent="0.25">
      <c r="A1069" s="30">
        <v>4475</v>
      </c>
      <c r="B1069" s="30">
        <v>4443</v>
      </c>
      <c r="C1069" s="30">
        <v>1400</v>
      </c>
      <c r="D1069" s="30">
        <v>1400</v>
      </c>
      <c r="E1069" s="30" t="s">
        <v>151</v>
      </c>
      <c r="F1069" s="30" t="s">
        <v>183</v>
      </c>
      <c r="G1069" s="31">
        <v>19.398599999999998</v>
      </c>
      <c r="H1069" s="30" t="s">
        <v>170</v>
      </c>
      <c r="I1069" s="30" t="s">
        <v>171</v>
      </c>
      <c r="J1069" s="30">
        <v>3</v>
      </c>
      <c r="K1069" s="30">
        <v>10</v>
      </c>
      <c r="L1069" s="30" t="s">
        <v>172</v>
      </c>
      <c r="M1069" s="30" t="s">
        <v>200</v>
      </c>
      <c r="N1069" s="30" t="s">
        <v>200</v>
      </c>
      <c r="O1069" s="32">
        <v>1.7750239999999999</v>
      </c>
      <c r="P1069" s="32">
        <v>0.84899999999999998</v>
      </c>
      <c r="Q1069" s="32">
        <f t="shared" si="16"/>
        <v>5.1993800655264009</v>
      </c>
    </row>
    <row r="1070" spans="1:17" x14ac:dyDescent="0.25">
      <c r="A1070" s="30">
        <v>4476</v>
      </c>
      <c r="B1070" s="30">
        <v>4444</v>
      </c>
      <c r="C1070" s="30">
        <v>1400</v>
      </c>
      <c r="D1070" s="30">
        <v>1400</v>
      </c>
      <c r="E1070" s="30" t="s">
        <v>151</v>
      </c>
      <c r="F1070" s="30" t="s">
        <v>183</v>
      </c>
      <c r="G1070" s="31">
        <v>7.8866500000000004</v>
      </c>
      <c r="H1070" s="30" t="s">
        <v>170</v>
      </c>
      <c r="I1070" s="30" t="s">
        <v>171</v>
      </c>
      <c r="J1070" s="30">
        <v>3</v>
      </c>
      <c r="K1070" s="30">
        <v>10</v>
      </c>
      <c r="L1070" s="30" t="s">
        <v>172</v>
      </c>
      <c r="M1070" s="30" t="s">
        <v>200</v>
      </c>
      <c r="N1070" s="30" t="s">
        <v>200</v>
      </c>
      <c r="O1070" s="32">
        <v>1.7750239999999999</v>
      </c>
      <c r="P1070" s="32">
        <v>0.84899999999999998</v>
      </c>
      <c r="Q1070" s="32">
        <f t="shared" si="16"/>
        <v>2.1138479474696004</v>
      </c>
    </row>
    <row r="1071" spans="1:17" x14ac:dyDescent="0.25">
      <c r="A1071" s="30">
        <v>4477</v>
      </c>
      <c r="B1071" s="30">
        <v>4445</v>
      </c>
      <c r="C1071" s="30">
        <v>1400</v>
      </c>
      <c r="D1071" s="30">
        <v>1400</v>
      </c>
      <c r="E1071" s="30" t="s">
        <v>151</v>
      </c>
      <c r="F1071" s="30" t="s">
        <v>183</v>
      </c>
      <c r="G1071" s="31">
        <v>44.140799999999999</v>
      </c>
      <c r="H1071" s="30" t="s">
        <v>170</v>
      </c>
      <c r="I1071" s="30" t="s">
        <v>171</v>
      </c>
      <c r="J1071" s="30">
        <v>3</v>
      </c>
      <c r="K1071" s="30">
        <v>10</v>
      </c>
      <c r="L1071" s="30" t="s">
        <v>172</v>
      </c>
      <c r="M1071" s="30" t="s">
        <v>200</v>
      </c>
      <c r="N1071" s="30" t="s">
        <v>200</v>
      </c>
      <c r="O1071" s="32">
        <v>1.7750239999999999</v>
      </c>
      <c r="P1071" s="32">
        <v>0.84899999999999998</v>
      </c>
      <c r="Q1071" s="32">
        <f t="shared" si="16"/>
        <v>11.830997886259201</v>
      </c>
    </row>
    <row r="1072" spans="1:17" x14ac:dyDescent="0.25">
      <c r="A1072" s="30">
        <v>4478</v>
      </c>
      <c r="B1072" s="30">
        <v>4446</v>
      </c>
      <c r="C1072" s="30">
        <v>1400</v>
      </c>
      <c r="D1072" s="30">
        <v>1400</v>
      </c>
      <c r="E1072" s="30" t="s">
        <v>151</v>
      </c>
      <c r="F1072" s="30" t="s">
        <v>183</v>
      </c>
      <c r="G1072" s="31">
        <v>16.956600000000002</v>
      </c>
      <c r="H1072" s="30" t="s">
        <v>170</v>
      </c>
      <c r="I1072" s="30" t="s">
        <v>171</v>
      </c>
      <c r="J1072" s="30">
        <v>3</v>
      </c>
      <c r="K1072" s="30">
        <v>10</v>
      </c>
      <c r="L1072" s="30" t="s">
        <v>172</v>
      </c>
      <c r="M1072" s="30" t="s">
        <v>200</v>
      </c>
      <c r="N1072" s="30" t="s">
        <v>200</v>
      </c>
      <c r="O1072" s="32">
        <v>1.7750239999999999</v>
      </c>
      <c r="P1072" s="32">
        <v>0.84899999999999998</v>
      </c>
      <c r="Q1072" s="32">
        <f t="shared" si="16"/>
        <v>4.5448541657184007</v>
      </c>
    </row>
    <row r="1073" spans="1:17" x14ac:dyDescent="0.25">
      <c r="A1073" s="30">
        <v>4479</v>
      </c>
      <c r="B1073" s="30">
        <v>4447</v>
      </c>
      <c r="C1073" s="30">
        <v>1400</v>
      </c>
      <c r="D1073" s="30">
        <v>1400</v>
      </c>
      <c r="E1073" s="30" t="s">
        <v>151</v>
      </c>
      <c r="F1073" s="30" t="s">
        <v>183</v>
      </c>
      <c r="G1073" s="31">
        <v>13.668699999999999</v>
      </c>
      <c r="H1073" s="30" t="s">
        <v>170</v>
      </c>
      <c r="I1073" s="30" t="s">
        <v>171</v>
      </c>
      <c r="J1073" s="30">
        <v>3</v>
      </c>
      <c r="K1073" s="30">
        <v>10</v>
      </c>
      <c r="L1073" s="30" t="s">
        <v>172</v>
      </c>
      <c r="M1073" s="30" t="s">
        <v>200</v>
      </c>
      <c r="N1073" s="30" t="s">
        <v>200</v>
      </c>
      <c r="O1073" s="32">
        <v>1.7750239999999999</v>
      </c>
      <c r="P1073" s="32">
        <v>0.84899999999999998</v>
      </c>
      <c r="Q1073" s="32">
        <f t="shared" si="16"/>
        <v>3.6636028528688001</v>
      </c>
    </row>
    <row r="1074" spans="1:17" x14ac:dyDescent="0.25">
      <c r="A1074" s="30">
        <v>4480</v>
      </c>
      <c r="B1074" s="30">
        <v>4448</v>
      </c>
      <c r="C1074" s="30">
        <v>1400</v>
      </c>
      <c r="D1074" s="30">
        <v>1400</v>
      </c>
      <c r="E1074" s="30" t="s">
        <v>151</v>
      </c>
      <c r="F1074" s="30" t="s">
        <v>183</v>
      </c>
      <c r="G1074" s="31">
        <v>3.0977199999999998</v>
      </c>
      <c r="H1074" s="30" t="s">
        <v>170</v>
      </c>
      <c r="I1074" s="30" t="s">
        <v>171</v>
      </c>
      <c r="J1074" s="30">
        <v>3</v>
      </c>
      <c r="K1074" s="30">
        <v>10</v>
      </c>
      <c r="L1074" s="30" t="s">
        <v>172</v>
      </c>
      <c r="M1074" s="30" t="s">
        <v>200</v>
      </c>
      <c r="N1074" s="30" t="s">
        <v>200</v>
      </c>
      <c r="O1074" s="32">
        <v>1.7750239999999999</v>
      </c>
      <c r="P1074" s="32">
        <v>0.84899999999999998</v>
      </c>
      <c r="Q1074" s="32">
        <f t="shared" si="16"/>
        <v>0.83027762913728009</v>
      </c>
    </row>
    <row r="1075" spans="1:17" x14ac:dyDescent="0.25">
      <c r="A1075" s="30">
        <v>4481</v>
      </c>
      <c r="B1075" s="30">
        <v>4449</v>
      </c>
      <c r="C1075" s="30">
        <v>1400</v>
      </c>
      <c r="D1075" s="30">
        <v>1400</v>
      </c>
      <c r="E1075" s="30" t="s">
        <v>151</v>
      </c>
      <c r="F1075" s="30" t="s">
        <v>183</v>
      </c>
      <c r="G1075" s="31">
        <v>3.25875</v>
      </c>
      <c r="H1075" s="30" t="s">
        <v>170</v>
      </c>
      <c r="I1075" s="30" t="s">
        <v>171</v>
      </c>
      <c r="J1075" s="30">
        <v>3</v>
      </c>
      <c r="K1075" s="30">
        <v>10</v>
      </c>
      <c r="L1075" s="30" t="s">
        <v>172</v>
      </c>
      <c r="M1075" s="30" t="s">
        <v>200</v>
      </c>
      <c r="N1075" s="30" t="s">
        <v>200</v>
      </c>
      <c r="O1075" s="32">
        <v>1.7750239999999999</v>
      </c>
      <c r="P1075" s="32">
        <v>0.84899999999999998</v>
      </c>
      <c r="Q1075" s="32">
        <f t="shared" si="16"/>
        <v>0.87343827846000011</v>
      </c>
    </row>
    <row r="1076" spans="1:17" x14ac:dyDescent="0.25">
      <c r="A1076" s="30">
        <v>4482</v>
      </c>
      <c r="B1076" s="30">
        <v>4450</v>
      </c>
      <c r="C1076" s="30">
        <v>1400</v>
      </c>
      <c r="D1076" s="30">
        <v>1400</v>
      </c>
      <c r="E1076" s="30" t="s">
        <v>151</v>
      </c>
      <c r="F1076" s="30" t="s">
        <v>183</v>
      </c>
      <c r="G1076" s="31">
        <v>28.066800000000001</v>
      </c>
      <c r="H1076" s="30" t="s">
        <v>170</v>
      </c>
      <c r="I1076" s="30" t="s">
        <v>171</v>
      </c>
      <c r="J1076" s="30">
        <v>3</v>
      </c>
      <c r="K1076" s="30">
        <v>10</v>
      </c>
      <c r="L1076" s="30" t="s">
        <v>172</v>
      </c>
      <c r="M1076" s="30" t="s">
        <v>200</v>
      </c>
      <c r="N1076" s="30" t="s">
        <v>200</v>
      </c>
      <c r="O1076" s="32">
        <v>1.7750239999999999</v>
      </c>
      <c r="P1076" s="32">
        <v>0.84899999999999998</v>
      </c>
      <c r="Q1076" s="32">
        <f t="shared" si="16"/>
        <v>7.5227057840832012</v>
      </c>
    </row>
    <row r="1077" spans="1:17" x14ac:dyDescent="0.25">
      <c r="A1077" s="30">
        <v>4483</v>
      </c>
      <c r="B1077" s="30">
        <v>4451</v>
      </c>
      <c r="C1077" s="30">
        <v>1400</v>
      </c>
      <c r="D1077" s="30">
        <v>1400</v>
      </c>
      <c r="E1077" s="30" t="s">
        <v>151</v>
      </c>
      <c r="F1077" s="30" t="s">
        <v>183</v>
      </c>
      <c r="G1077" s="31">
        <v>4.1079800000000004</v>
      </c>
      <c r="H1077" s="30" t="s">
        <v>170</v>
      </c>
      <c r="I1077" s="30" t="s">
        <v>171</v>
      </c>
      <c r="J1077" s="30">
        <v>3</v>
      </c>
      <c r="K1077" s="30">
        <v>10</v>
      </c>
      <c r="L1077" s="30" t="s">
        <v>172</v>
      </c>
      <c r="M1077" s="30" t="s">
        <v>200</v>
      </c>
      <c r="N1077" s="30" t="s">
        <v>200</v>
      </c>
      <c r="O1077" s="32">
        <v>1.7750239999999999</v>
      </c>
      <c r="P1077" s="32">
        <v>0.84899999999999998</v>
      </c>
      <c r="Q1077" s="32">
        <f t="shared" si="16"/>
        <v>1.1010562268195201</v>
      </c>
    </row>
    <row r="1078" spans="1:17" x14ac:dyDescent="0.25">
      <c r="A1078" s="30">
        <v>4484</v>
      </c>
      <c r="B1078" s="30">
        <v>4452</v>
      </c>
      <c r="C1078" s="30">
        <v>1400</v>
      </c>
      <c r="D1078" s="30">
        <v>1400</v>
      </c>
      <c r="E1078" s="30" t="s">
        <v>151</v>
      </c>
      <c r="F1078" s="30" t="s">
        <v>183</v>
      </c>
      <c r="G1078" s="31">
        <v>32.065899999999999</v>
      </c>
      <c r="H1078" s="30" t="s">
        <v>170</v>
      </c>
      <c r="I1078" s="30" t="s">
        <v>171</v>
      </c>
      <c r="J1078" s="30">
        <v>3</v>
      </c>
      <c r="K1078" s="30">
        <v>10</v>
      </c>
      <c r="L1078" s="30" t="s">
        <v>172</v>
      </c>
      <c r="M1078" s="30" t="s">
        <v>200</v>
      </c>
      <c r="N1078" s="30" t="s">
        <v>200</v>
      </c>
      <c r="O1078" s="32">
        <v>1.7750239999999999</v>
      </c>
      <c r="P1078" s="32">
        <v>0.84899999999999998</v>
      </c>
      <c r="Q1078" s="32">
        <f t="shared" si="16"/>
        <v>8.594579054321601</v>
      </c>
    </row>
    <row r="1079" spans="1:17" x14ac:dyDescent="0.25">
      <c r="A1079" s="30">
        <v>4485</v>
      </c>
      <c r="B1079" s="30">
        <v>4453</v>
      </c>
      <c r="C1079" s="30">
        <v>1400</v>
      </c>
      <c r="D1079" s="30">
        <v>1400</v>
      </c>
      <c r="E1079" s="30" t="s">
        <v>151</v>
      </c>
      <c r="F1079" s="30" t="s">
        <v>183</v>
      </c>
      <c r="G1079" s="31">
        <v>1.18496</v>
      </c>
      <c r="H1079" s="30" t="s">
        <v>170</v>
      </c>
      <c r="I1079" s="30" t="s">
        <v>171</v>
      </c>
      <c r="J1079" s="30">
        <v>3</v>
      </c>
      <c r="K1079" s="30">
        <v>10</v>
      </c>
      <c r="L1079" s="30" t="s">
        <v>172</v>
      </c>
      <c r="M1079" s="30" t="s">
        <v>200</v>
      </c>
      <c r="N1079" s="30" t="s">
        <v>200</v>
      </c>
      <c r="O1079" s="32">
        <v>1.7750239999999999</v>
      </c>
      <c r="P1079" s="32">
        <v>0.84899999999999998</v>
      </c>
      <c r="Q1079" s="32">
        <f t="shared" si="16"/>
        <v>0.31760319829504002</v>
      </c>
    </row>
    <row r="1080" spans="1:17" x14ac:dyDescent="0.25">
      <c r="A1080" s="30">
        <v>4486</v>
      </c>
      <c r="B1080" s="30">
        <v>4454</v>
      </c>
      <c r="C1080" s="30">
        <v>1400</v>
      </c>
      <c r="D1080" s="30">
        <v>1400</v>
      </c>
      <c r="E1080" s="30" t="s">
        <v>151</v>
      </c>
      <c r="F1080" s="30" t="s">
        <v>183</v>
      </c>
      <c r="G1080" s="31">
        <v>2.0601600000000002</v>
      </c>
      <c r="H1080" s="30" t="s">
        <v>170</v>
      </c>
      <c r="I1080" s="30" t="s">
        <v>171</v>
      </c>
      <c r="J1080" s="30">
        <v>3</v>
      </c>
      <c r="K1080" s="30">
        <v>10</v>
      </c>
      <c r="L1080" s="30" t="s">
        <v>172</v>
      </c>
      <c r="M1080" s="30" t="s">
        <v>200</v>
      </c>
      <c r="N1080" s="30" t="s">
        <v>200</v>
      </c>
      <c r="O1080" s="32">
        <v>1.7750239999999999</v>
      </c>
      <c r="P1080" s="32">
        <v>0.84899999999999998</v>
      </c>
      <c r="Q1080" s="32">
        <f t="shared" si="16"/>
        <v>0.5521818500198401</v>
      </c>
    </row>
    <row r="1081" spans="1:17" x14ac:dyDescent="0.25">
      <c r="A1081" s="30">
        <v>4487</v>
      </c>
      <c r="B1081" s="30">
        <v>4455</v>
      </c>
      <c r="C1081" s="30">
        <v>1400</v>
      </c>
      <c r="D1081" s="30">
        <v>1400</v>
      </c>
      <c r="E1081" s="30" t="s">
        <v>151</v>
      </c>
      <c r="F1081" s="30" t="s">
        <v>183</v>
      </c>
      <c r="G1081" s="31">
        <v>15.6479</v>
      </c>
      <c r="H1081" s="30" t="s">
        <v>170</v>
      </c>
      <c r="I1081" s="30" t="s">
        <v>171</v>
      </c>
      <c r="J1081" s="30">
        <v>3</v>
      </c>
      <c r="K1081" s="30">
        <v>10</v>
      </c>
      <c r="L1081" s="30" t="s">
        <v>172</v>
      </c>
      <c r="M1081" s="30" t="s">
        <v>200</v>
      </c>
      <c r="N1081" s="30" t="s">
        <v>200</v>
      </c>
      <c r="O1081" s="32">
        <v>1.7750239999999999</v>
      </c>
      <c r="P1081" s="32">
        <v>0.84899999999999998</v>
      </c>
      <c r="Q1081" s="32">
        <f t="shared" si="16"/>
        <v>4.1940851054896005</v>
      </c>
    </row>
    <row r="1082" spans="1:17" x14ac:dyDescent="0.25">
      <c r="A1082" s="30">
        <v>4488</v>
      </c>
      <c r="B1082" s="30">
        <v>4456</v>
      </c>
      <c r="C1082" s="30">
        <v>1400</v>
      </c>
      <c r="D1082" s="30">
        <v>1400</v>
      </c>
      <c r="E1082" s="30" t="s">
        <v>151</v>
      </c>
      <c r="F1082" s="30" t="s">
        <v>183</v>
      </c>
      <c r="G1082" s="31">
        <v>21.729600000000001</v>
      </c>
      <c r="H1082" s="30" t="s">
        <v>170</v>
      </c>
      <c r="I1082" s="30" t="s">
        <v>171</v>
      </c>
      <c r="J1082" s="30">
        <v>3</v>
      </c>
      <c r="K1082" s="30">
        <v>10</v>
      </c>
      <c r="L1082" s="30" t="s">
        <v>172</v>
      </c>
      <c r="M1082" s="30" t="s">
        <v>200</v>
      </c>
      <c r="N1082" s="30" t="s">
        <v>200</v>
      </c>
      <c r="O1082" s="32">
        <v>1.7750239999999999</v>
      </c>
      <c r="P1082" s="32">
        <v>0.84899999999999998</v>
      </c>
      <c r="Q1082" s="32">
        <f t="shared" si="16"/>
        <v>5.8241547880704001</v>
      </c>
    </row>
    <row r="1083" spans="1:17" x14ac:dyDescent="0.25">
      <c r="A1083" s="30">
        <v>4489</v>
      </c>
      <c r="B1083" s="30">
        <v>4457</v>
      </c>
      <c r="C1083" s="30">
        <v>1400</v>
      </c>
      <c r="D1083" s="30">
        <v>1400</v>
      </c>
      <c r="E1083" s="30" t="s">
        <v>151</v>
      </c>
      <c r="F1083" s="30" t="s">
        <v>183</v>
      </c>
      <c r="G1083" s="31">
        <v>4.8196099999999999</v>
      </c>
      <c r="H1083" s="30" t="s">
        <v>170</v>
      </c>
      <c r="I1083" s="30" t="s">
        <v>171</v>
      </c>
      <c r="J1083" s="30">
        <v>3</v>
      </c>
      <c r="K1083" s="30">
        <v>10</v>
      </c>
      <c r="L1083" s="30" t="s">
        <v>172</v>
      </c>
      <c r="M1083" s="30" t="s">
        <v>200</v>
      </c>
      <c r="N1083" s="30" t="s">
        <v>200</v>
      </c>
      <c r="O1083" s="32">
        <v>1.7750239999999999</v>
      </c>
      <c r="P1083" s="32">
        <v>0.84899999999999998</v>
      </c>
      <c r="Q1083" s="32">
        <f t="shared" si="16"/>
        <v>1.2917934365166401</v>
      </c>
    </row>
    <row r="1084" spans="1:17" x14ac:dyDescent="0.25">
      <c r="A1084" s="30">
        <v>4490</v>
      </c>
      <c r="B1084" s="30">
        <v>4458</v>
      </c>
      <c r="C1084" s="30">
        <v>1400</v>
      </c>
      <c r="D1084" s="30">
        <v>1400</v>
      </c>
      <c r="E1084" s="30" t="s">
        <v>151</v>
      </c>
      <c r="F1084" s="30" t="s">
        <v>183</v>
      </c>
      <c r="G1084" s="31">
        <v>8.1921700000000008</v>
      </c>
      <c r="H1084" s="30" t="s">
        <v>170</v>
      </c>
      <c r="I1084" s="30" t="s">
        <v>171</v>
      </c>
      <c r="J1084" s="30">
        <v>3</v>
      </c>
      <c r="K1084" s="30">
        <v>10</v>
      </c>
      <c r="L1084" s="30" t="s">
        <v>172</v>
      </c>
      <c r="M1084" s="30" t="s">
        <v>200</v>
      </c>
      <c r="N1084" s="30" t="s">
        <v>200</v>
      </c>
      <c r="O1084" s="32">
        <v>1.7750239999999999</v>
      </c>
      <c r="P1084" s="32">
        <v>0.84899999999999998</v>
      </c>
      <c r="Q1084" s="32">
        <f t="shared" si="16"/>
        <v>2.1957360526740803</v>
      </c>
    </row>
    <row r="1085" spans="1:17" x14ac:dyDescent="0.25">
      <c r="A1085" s="30">
        <v>4491</v>
      </c>
      <c r="B1085" s="30">
        <v>4459</v>
      </c>
      <c r="C1085" s="30">
        <v>1400</v>
      </c>
      <c r="D1085" s="30">
        <v>1400</v>
      </c>
      <c r="E1085" s="30" t="s">
        <v>151</v>
      </c>
      <c r="F1085" s="30" t="s">
        <v>183</v>
      </c>
      <c r="G1085" s="31">
        <v>2.75156</v>
      </c>
      <c r="H1085" s="30" t="s">
        <v>170</v>
      </c>
      <c r="I1085" s="30" t="s">
        <v>171</v>
      </c>
      <c r="J1085" s="30">
        <v>3</v>
      </c>
      <c r="K1085" s="30">
        <v>10</v>
      </c>
      <c r="L1085" s="30" t="s">
        <v>172</v>
      </c>
      <c r="M1085" s="30" t="s">
        <v>200</v>
      </c>
      <c r="N1085" s="30" t="s">
        <v>200</v>
      </c>
      <c r="O1085" s="32">
        <v>1.7750239999999999</v>
      </c>
      <c r="P1085" s="32">
        <v>0.84899999999999998</v>
      </c>
      <c r="Q1085" s="32">
        <f t="shared" si="16"/>
        <v>0.73749684065344012</v>
      </c>
    </row>
    <row r="1086" spans="1:17" x14ac:dyDescent="0.25">
      <c r="A1086" s="30">
        <v>4492</v>
      </c>
      <c r="B1086" s="30">
        <v>4460</v>
      </c>
      <c r="C1086" s="30">
        <v>1400</v>
      </c>
      <c r="D1086" s="30">
        <v>1400</v>
      </c>
      <c r="E1086" s="30" t="s">
        <v>151</v>
      </c>
      <c r="F1086" s="30" t="s">
        <v>183</v>
      </c>
      <c r="G1086" s="31">
        <v>9.6676400000000005</v>
      </c>
      <c r="H1086" s="30" t="s">
        <v>170</v>
      </c>
      <c r="I1086" s="30" t="s">
        <v>171</v>
      </c>
      <c r="J1086" s="30">
        <v>3</v>
      </c>
      <c r="K1086" s="30">
        <v>10</v>
      </c>
      <c r="L1086" s="30" t="s">
        <v>172</v>
      </c>
      <c r="M1086" s="30" t="s">
        <v>200</v>
      </c>
      <c r="N1086" s="30" t="s">
        <v>200</v>
      </c>
      <c r="O1086" s="32">
        <v>1.7750239999999999</v>
      </c>
      <c r="P1086" s="32">
        <v>0.84899999999999998</v>
      </c>
      <c r="Q1086" s="32">
        <f t="shared" si="16"/>
        <v>2.5912042465273606</v>
      </c>
    </row>
    <row r="1087" spans="1:17" x14ac:dyDescent="0.25">
      <c r="A1087" s="30">
        <v>4493</v>
      </c>
      <c r="B1087" s="30">
        <v>4461</v>
      </c>
      <c r="C1087" s="30">
        <v>1400</v>
      </c>
      <c r="D1087" s="30">
        <v>1400</v>
      </c>
      <c r="E1087" s="30" t="s">
        <v>151</v>
      </c>
      <c r="F1087" s="30" t="s">
        <v>183</v>
      </c>
      <c r="G1087" s="31">
        <v>7.1176499999999997E-3</v>
      </c>
      <c r="H1087" s="30" t="s">
        <v>170</v>
      </c>
      <c r="I1087" s="30" t="s">
        <v>171</v>
      </c>
      <c r="J1087" s="30">
        <v>3</v>
      </c>
      <c r="K1087" s="30">
        <v>10</v>
      </c>
      <c r="L1087" s="30" t="s">
        <v>172</v>
      </c>
      <c r="M1087" s="30" t="s">
        <v>200</v>
      </c>
      <c r="N1087" s="30" t="s">
        <v>200</v>
      </c>
      <c r="O1087" s="32">
        <v>1.7750239999999999</v>
      </c>
      <c r="P1087" s="32">
        <v>0.84899999999999998</v>
      </c>
      <c r="Q1087" s="32">
        <f t="shared" si="16"/>
        <v>1.9077339356136E-3</v>
      </c>
    </row>
    <row r="1088" spans="1:17" x14ac:dyDescent="0.25">
      <c r="A1088" s="30">
        <v>4494</v>
      </c>
      <c r="B1088" s="30">
        <v>4462</v>
      </c>
      <c r="C1088" s="30">
        <v>1400</v>
      </c>
      <c r="D1088" s="30">
        <v>1400</v>
      </c>
      <c r="E1088" s="30" t="s">
        <v>151</v>
      </c>
      <c r="F1088" s="30" t="s">
        <v>183</v>
      </c>
      <c r="G1088" s="31">
        <v>7.5680699999999996</v>
      </c>
      <c r="H1088" s="30" t="s">
        <v>170</v>
      </c>
      <c r="I1088" s="30" t="s">
        <v>171</v>
      </c>
      <c r="J1088" s="30">
        <v>3</v>
      </c>
      <c r="K1088" s="30">
        <v>10</v>
      </c>
      <c r="L1088" s="30" t="s">
        <v>172</v>
      </c>
      <c r="M1088" s="30" t="s">
        <v>200</v>
      </c>
      <c r="N1088" s="30" t="s">
        <v>200</v>
      </c>
      <c r="O1088" s="32">
        <v>1.7750239999999999</v>
      </c>
      <c r="P1088" s="32">
        <v>0.84899999999999998</v>
      </c>
      <c r="Q1088" s="32">
        <f t="shared" si="16"/>
        <v>2.0284593884356803</v>
      </c>
    </row>
    <row r="1089" spans="1:17" x14ac:dyDescent="0.25">
      <c r="A1089" s="30">
        <v>4495</v>
      </c>
      <c r="B1089" s="30">
        <v>4463</v>
      </c>
      <c r="C1089" s="30">
        <v>1400</v>
      </c>
      <c r="D1089" s="30">
        <v>1400</v>
      </c>
      <c r="E1089" s="30" t="s">
        <v>151</v>
      </c>
      <c r="F1089" s="30" t="s">
        <v>183</v>
      </c>
      <c r="G1089" s="31">
        <v>10.4415</v>
      </c>
      <c r="H1089" s="30" t="s">
        <v>170</v>
      </c>
      <c r="I1089" s="30" t="s">
        <v>171</v>
      </c>
      <c r="J1089" s="30">
        <v>3</v>
      </c>
      <c r="K1089" s="30">
        <v>10</v>
      </c>
      <c r="L1089" s="30" t="s">
        <v>172</v>
      </c>
      <c r="M1089" s="30" t="s">
        <v>200</v>
      </c>
      <c r="N1089" s="30" t="s">
        <v>200</v>
      </c>
      <c r="O1089" s="32">
        <v>1.7750239999999999</v>
      </c>
      <c r="P1089" s="32">
        <v>0.84899999999999998</v>
      </c>
      <c r="Q1089" s="32">
        <f t="shared" si="16"/>
        <v>2.7986208774960004</v>
      </c>
    </row>
    <row r="1090" spans="1:17" x14ac:dyDescent="0.25">
      <c r="A1090" s="30">
        <v>4496</v>
      </c>
      <c r="B1090" s="30">
        <v>4464</v>
      </c>
      <c r="C1090" s="30">
        <v>1400</v>
      </c>
      <c r="D1090" s="30">
        <v>1400</v>
      </c>
      <c r="E1090" s="30" t="s">
        <v>151</v>
      </c>
      <c r="F1090" s="30" t="s">
        <v>183</v>
      </c>
      <c r="G1090" s="31">
        <v>15.7927</v>
      </c>
      <c r="H1090" s="30" t="s">
        <v>170</v>
      </c>
      <c r="I1090" s="30" t="s">
        <v>171</v>
      </c>
      <c r="J1090" s="30">
        <v>3</v>
      </c>
      <c r="K1090" s="30">
        <v>10</v>
      </c>
      <c r="L1090" s="30" t="s">
        <v>172</v>
      </c>
      <c r="M1090" s="30" t="s">
        <v>200</v>
      </c>
      <c r="N1090" s="30" t="s">
        <v>200</v>
      </c>
      <c r="O1090" s="32">
        <v>1.7750239999999999</v>
      </c>
      <c r="P1090" s="32">
        <v>0.84899999999999998</v>
      </c>
      <c r="Q1090" s="32">
        <f t="shared" ref="Q1090:Q1153" si="17">G1090*O1090*(1-P1090)</f>
        <v>4.2328956502448003</v>
      </c>
    </row>
    <row r="1091" spans="1:17" x14ac:dyDescent="0.25">
      <c r="A1091" s="30">
        <v>4497</v>
      </c>
      <c r="B1091" s="30">
        <v>4465</v>
      </c>
      <c r="C1091" s="30">
        <v>1400</v>
      </c>
      <c r="D1091" s="30">
        <v>1400</v>
      </c>
      <c r="E1091" s="30" t="s">
        <v>151</v>
      </c>
      <c r="F1091" s="30" t="s">
        <v>183</v>
      </c>
      <c r="G1091" s="31">
        <v>4.8499499999999998</v>
      </c>
      <c r="H1091" s="30" t="s">
        <v>170</v>
      </c>
      <c r="I1091" s="30" t="s">
        <v>171</v>
      </c>
      <c r="J1091" s="30">
        <v>3</v>
      </c>
      <c r="K1091" s="30">
        <v>10</v>
      </c>
      <c r="L1091" s="30" t="s">
        <v>172</v>
      </c>
      <c r="M1091" s="30" t="s">
        <v>200</v>
      </c>
      <c r="N1091" s="30" t="s">
        <v>200</v>
      </c>
      <c r="O1091" s="32">
        <v>1.7750239999999999</v>
      </c>
      <c r="P1091" s="32">
        <v>0.84899999999999998</v>
      </c>
      <c r="Q1091" s="32">
        <f t="shared" si="17"/>
        <v>1.2999254249687999</v>
      </c>
    </row>
    <row r="1092" spans="1:17" x14ac:dyDescent="0.25">
      <c r="A1092" s="30">
        <v>4498</v>
      </c>
      <c r="B1092" s="30">
        <v>4466</v>
      </c>
      <c r="C1092" s="30">
        <v>1400</v>
      </c>
      <c r="D1092" s="30">
        <v>1400</v>
      </c>
      <c r="E1092" s="30" t="s">
        <v>151</v>
      </c>
      <c r="F1092" s="30" t="s">
        <v>183</v>
      </c>
      <c r="G1092" s="31">
        <v>4.5156900000000002</v>
      </c>
      <c r="H1092" s="30" t="s">
        <v>170</v>
      </c>
      <c r="I1092" s="30" t="s">
        <v>171</v>
      </c>
      <c r="J1092" s="30">
        <v>3</v>
      </c>
      <c r="K1092" s="30">
        <v>10</v>
      </c>
      <c r="L1092" s="30" t="s">
        <v>172</v>
      </c>
      <c r="M1092" s="30" t="s">
        <v>200</v>
      </c>
      <c r="N1092" s="30" t="s">
        <v>200</v>
      </c>
      <c r="O1092" s="32">
        <v>1.7750239999999999</v>
      </c>
      <c r="P1092" s="32">
        <v>0.84899999999999998</v>
      </c>
      <c r="Q1092" s="32">
        <f t="shared" si="17"/>
        <v>1.2103341771105602</v>
      </c>
    </row>
    <row r="1093" spans="1:17" x14ac:dyDescent="0.25">
      <c r="A1093" s="30">
        <v>4499</v>
      </c>
      <c r="B1093" s="30">
        <v>4467</v>
      </c>
      <c r="C1093" s="30">
        <v>1400</v>
      </c>
      <c r="D1093" s="30">
        <v>1400</v>
      </c>
      <c r="E1093" s="30" t="s">
        <v>151</v>
      </c>
      <c r="F1093" s="30" t="s">
        <v>183</v>
      </c>
      <c r="G1093" s="31">
        <v>2.6664699999999999</v>
      </c>
      <c r="H1093" s="30" t="s">
        <v>170</v>
      </c>
      <c r="I1093" s="30" t="s">
        <v>171</v>
      </c>
      <c r="J1093" s="30">
        <v>3</v>
      </c>
      <c r="K1093" s="30">
        <v>10</v>
      </c>
      <c r="L1093" s="30" t="s">
        <v>172</v>
      </c>
      <c r="M1093" s="30" t="s">
        <v>200</v>
      </c>
      <c r="N1093" s="30" t="s">
        <v>200</v>
      </c>
      <c r="O1093" s="32">
        <v>1.7750239999999999</v>
      </c>
      <c r="P1093" s="32">
        <v>0.84899999999999998</v>
      </c>
      <c r="Q1093" s="32">
        <f t="shared" si="17"/>
        <v>0.71469028503728016</v>
      </c>
    </row>
    <row r="1094" spans="1:17" x14ac:dyDescent="0.25">
      <c r="A1094" s="30">
        <v>4500</v>
      </c>
      <c r="B1094" s="30">
        <v>4468</v>
      </c>
      <c r="C1094" s="30">
        <v>1400</v>
      </c>
      <c r="D1094" s="30">
        <v>1400</v>
      </c>
      <c r="E1094" s="30" t="s">
        <v>151</v>
      </c>
      <c r="F1094" s="30" t="s">
        <v>183</v>
      </c>
      <c r="G1094" s="31">
        <v>7.2145299999999999</v>
      </c>
      <c r="H1094" s="30" t="s">
        <v>170</v>
      </c>
      <c r="I1094" s="30" t="s">
        <v>171</v>
      </c>
      <c r="J1094" s="30">
        <v>3</v>
      </c>
      <c r="K1094" s="30">
        <v>10</v>
      </c>
      <c r="L1094" s="30" t="s">
        <v>172</v>
      </c>
      <c r="M1094" s="30" t="s">
        <v>200</v>
      </c>
      <c r="N1094" s="30" t="s">
        <v>200</v>
      </c>
      <c r="O1094" s="32">
        <v>1.7750239999999999</v>
      </c>
      <c r="P1094" s="32">
        <v>0.84899999999999998</v>
      </c>
      <c r="Q1094" s="32">
        <f t="shared" si="17"/>
        <v>1.9337005487067203</v>
      </c>
    </row>
    <row r="1095" spans="1:17" x14ac:dyDescent="0.25">
      <c r="A1095" s="30">
        <v>4501</v>
      </c>
      <c r="B1095" s="30">
        <v>4469</v>
      </c>
      <c r="C1095" s="30">
        <v>1400</v>
      </c>
      <c r="D1095" s="30">
        <v>1400</v>
      </c>
      <c r="E1095" s="30" t="s">
        <v>151</v>
      </c>
      <c r="F1095" s="30" t="s">
        <v>183</v>
      </c>
      <c r="G1095" s="31">
        <v>4.1682699999999997</v>
      </c>
      <c r="H1095" s="30" t="s">
        <v>170</v>
      </c>
      <c r="I1095" s="30" t="s">
        <v>171</v>
      </c>
      <c r="J1095" s="30">
        <v>3</v>
      </c>
      <c r="K1095" s="30">
        <v>10</v>
      </c>
      <c r="L1095" s="30" t="s">
        <v>172</v>
      </c>
      <c r="M1095" s="30" t="s">
        <v>200</v>
      </c>
      <c r="N1095" s="30" t="s">
        <v>200</v>
      </c>
      <c r="O1095" s="32">
        <v>1.7750239999999999</v>
      </c>
      <c r="P1095" s="32">
        <v>0.84899999999999998</v>
      </c>
      <c r="Q1095" s="32">
        <f t="shared" si="17"/>
        <v>1.11721567256048</v>
      </c>
    </row>
    <row r="1096" spans="1:17" x14ac:dyDescent="0.25">
      <c r="A1096" s="30">
        <v>4502</v>
      </c>
      <c r="B1096" s="30">
        <v>4470</v>
      </c>
      <c r="C1096" s="30">
        <v>1400</v>
      </c>
      <c r="D1096" s="30">
        <v>1400</v>
      </c>
      <c r="E1096" s="30" t="s">
        <v>151</v>
      </c>
      <c r="F1096" s="30" t="s">
        <v>183</v>
      </c>
      <c r="G1096" s="31">
        <v>1.4927999999999999</v>
      </c>
      <c r="H1096" s="30" t="s">
        <v>170</v>
      </c>
      <c r="I1096" s="30" t="s">
        <v>171</v>
      </c>
      <c r="J1096" s="30">
        <v>3</v>
      </c>
      <c r="K1096" s="30">
        <v>10</v>
      </c>
      <c r="L1096" s="30" t="s">
        <v>172</v>
      </c>
      <c r="M1096" s="30" t="s">
        <v>200</v>
      </c>
      <c r="N1096" s="30" t="s">
        <v>200</v>
      </c>
      <c r="O1096" s="32">
        <v>1.7750239999999999</v>
      </c>
      <c r="P1096" s="32">
        <v>0.84899999999999998</v>
      </c>
      <c r="Q1096" s="32">
        <f t="shared" si="17"/>
        <v>0.40011312990720005</v>
      </c>
    </row>
    <row r="1097" spans="1:17" x14ac:dyDescent="0.25">
      <c r="A1097" s="30">
        <v>4503</v>
      </c>
      <c r="B1097" s="30">
        <v>4471</v>
      </c>
      <c r="C1097" s="30">
        <v>1400</v>
      </c>
      <c r="D1097" s="30">
        <v>1400</v>
      </c>
      <c r="E1097" s="30" t="s">
        <v>151</v>
      </c>
      <c r="F1097" s="30" t="s">
        <v>183</v>
      </c>
      <c r="G1097" s="31">
        <v>12.031599999999999</v>
      </c>
      <c r="H1097" s="30" t="s">
        <v>170</v>
      </c>
      <c r="I1097" s="30" t="s">
        <v>171</v>
      </c>
      <c r="J1097" s="30">
        <v>3</v>
      </c>
      <c r="K1097" s="30">
        <v>10</v>
      </c>
      <c r="L1097" s="30" t="s">
        <v>172</v>
      </c>
      <c r="M1097" s="30" t="s">
        <v>200</v>
      </c>
      <c r="N1097" s="30" t="s">
        <v>200</v>
      </c>
      <c r="O1097" s="32">
        <v>1.7750239999999999</v>
      </c>
      <c r="P1097" s="32">
        <v>0.84899999999999998</v>
      </c>
      <c r="Q1097" s="32">
        <f t="shared" si="17"/>
        <v>3.2248131925184</v>
      </c>
    </row>
    <row r="1098" spans="1:17" x14ac:dyDescent="0.25">
      <c r="A1098" s="30">
        <v>4504</v>
      </c>
      <c r="B1098" s="30">
        <v>4472</v>
      </c>
      <c r="C1098" s="30">
        <v>1400</v>
      </c>
      <c r="D1098" s="30">
        <v>1400</v>
      </c>
      <c r="E1098" s="30" t="s">
        <v>151</v>
      </c>
      <c r="F1098" s="30" t="s">
        <v>183</v>
      </c>
      <c r="G1098" s="31">
        <v>2.2294</v>
      </c>
      <c r="H1098" s="30" t="s">
        <v>170</v>
      </c>
      <c r="I1098" s="30" t="s">
        <v>171</v>
      </c>
      <c r="J1098" s="30">
        <v>3</v>
      </c>
      <c r="K1098" s="30">
        <v>10</v>
      </c>
      <c r="L1098" s="30" t="s">
        <v>172</v>
      </c>
      <c r="M1098" s="30" t="s">
        <v>200</v>
      </c>
      <c r="N1098" s="30" t="s">
        <v>200</v>
      </c>
      <c r="O1098" s="32">
        <v>1.7750239999999999</v>
      </c>
      <c r="P1098" s="32">
        <v>0.84899999999999998</v>
      </c>
      <c r="Q1098" s="32">
        <f t="shared" si="17"/>
        <v>0.59754301434560009</v>
      </c>
    </row>
    <row r="1099" spans="1:17" x14ac:dyDescent="0.25">
      <c r="A1099" s="30">
        <v>4505</v>
      </c>
      <c r="B1099" s="30">
        <v>4473</v>
      </c>
      <c r="C1099" s="30">
        <v>1400</v>
      </c>
      <c r="D1099" s="30">
        <v>1400</v>
      </c>
      <c r="E1099" s="30" t="s">
        <v>151</v>
      </c>
      <c r="F1099" s="30" t="s">
        <v>183</v>
      </c>
      <c r="G1099" s="31">
        <v>2.3559399999999999</v>
      </c>
      <c r="H1099" s="30" t="s">
        <v>170</v>
      </c>
      <c r="I1099" s="30" t="s">
        <v>171</v>
      </c>
      <c r="J1099" s="30">
        <v>3</v>
      </c>
      <c r="K1099" s="30">
        <v>10</v>
      </c>
      <c r="L1099" s="30" t="s">
        <v>172</v>
      </c>
      <c r="M1099" s="30" t="s">
        <v>200</v>
      </c>
      <c r="N1099" s="30" t="s">
        <v>200</v>
      </c>
      <c r="O1099" s="32">
        <v>1.7750239999999999</v>
      </c>
      <c r="P1099" s="32">
        <v>0.84899999999999998</v>
      </c>
      <c r="Q1099" s="32">
        <f t="shared" si="17"/>
        <v>0.63145935642656004</v>
      </c>
    </row>
    <row r="1100" spans="1:17" x14ac:dyDescent="0.25">
      <c r="A1100" s="30">
        <v>4506</v>
      </c>
      <c r="B1100" s="30">
        <v>4474</v>
      </c>
      <c r="C1100" s="30">
        <v>1400</v>
      </c>
      <c r="D1100" s="30">
        <v>1400</v>
      </c>
      <c r="E1100" s="30" t="s">
        <v>151</v>
      </c>
      <c r="F1100" s="30" t="s">
        <v>183</v>
      </c>
      <c r="G1100" s="31">
        <v>0.18714700000000001</v>
      </c>
      <c r="H1100" s="30" t="s">
        <v>170</v>
      </c>
      <c r="I1100" s="30" t="s">
        <v>171</v>
      </c>
      <c r="J1100" s="30">
        <v>3</v>
      </c>
      <c r="K1100" s="30">
        <v>10</v>
      </c>
      <c r="L1100" s="30" t="s">
        <v>172</v>
      </c>
      <c r="M1100" s="30" t="s">
        <v>200</v>
      </c>
      <c r="N1100" s="30" t="s">
        <v>200</v>
      </c>
      <c r="O1100" s="32">
        <v>1.7750239999999999</v>
      </c>
      <c r="P1100" s="32">
        <v>0.84899999999999998</v>
      </c>
      <c r="Q1100" s="32">
        <f t="shared" si="17"/>
        <v>5.0160752895728009E-2</v>
      </c>
    </row>
    <row r="1101" spans="1:17" x14ac:dyDescent="0.25">
      <c r="A1101" s="30">
        <v>4507</v>
      </c>
      <c r="B1101" s="30">
        <v>4475</v>
      </c>
      <c r="C1101" s="30">
        <v>1400</v>
      </c>
      <c r="D1101" s="30">
        <v>1400</v>
      </c>
      <c r="E1101" s="30" t="s">
        <v>151</v>
      </c>
      <c r="F1101" s="30" t="s">
        <v>183</v>
      </c>
      <c r="G1101" s="31">
        <v>3.3008299999999999</v>
      </c>
      <c r="H1101" s="30" t="s">
        <v>170</v>
      </c>
      <c r="I1101" s="30" t="s">
        <v>171</v>
      </c>
      <c r="J1101" s="30">
        <v>3</v>
      </c>
      <c r="K1101" s="30">
        <v>10</v>
      </c>
      <c r="L1101" s="30" t="s">
        <v>172</v>
      </c>
      <c r="M1101" s="30" t="s">
        <v>200</v>
      </c>
      <c r="N1101" s="30" t="s">
        <v>200</v>
      </c>
      <c r="O1101" s="32">
        <v>1.7750239999999999</v>
      </c>
      <c r="P1101" s="32">
        <v>0.84899999999999998</v>
      </c>
      <c r="Q1101" s="32">
        <f t="shared" si="17"/>
        <v>0.88471692295792015</v>
      </c>
    </row>
    <row r="1102" spans="1:17" x14ac:dyDescent="0.25">
      <c r="A1102" s="30">
        <v>4615</v>
      </c>
      <c r="B1102" s="30">
        <v>4583</v>
      </c>
      <c r="C1102" s="30">
        <v>1411</v>
      </c>
      <c r="D1102" s="30">
        <v>1411</v>
      </c>
      <c r="E1102" s="30" t="s">
        <v>151</v>
      </c>
      <c r="F1102" s="30" t="s">
        <v>169</v>
      </c>
      <c r="G1102" s="31">
        <v>10.879200000000001</v>
      </c>
      <c r="H1102" s="30" t="s">
        <v>170</v>
      </c>
      <c r="I1102" s="30" t="s">
        <v>171</v>
      </c>
      <c r="J1102" s="30">
        <v>3</v>
      </c>
      <c r="K1102" s="30">
        <v>10</v>
      </c>
      <c r="L1102" s="30" t="s">
        <v>172</v>
      </c>
      <c r="M1102" s="30" t="s">
        <v>212</v>
      </c>
      <c r="N1102" s="30" t="s">
        <v>200</v>
      </c>
      <c r="O1102" s="32">
        <v>1.7750239999999999</v>
      </c>
      <c r="P1102" s="32">
        <v>0.84899999999999998</v>
      </c>
      <c r="Q1102" s="32">
        <f t="shared" si="17"/>
        <v>2.9159370062208008</v>
      </c>
    </row>
    <row r="1103" spans="1:17" x14ac:dyDescent="0.25">
      <c r="A1103" s="30">
        <v>4616</v>
      </c>
      <c r="B1103" s="30">
        <v>4584</v>
      </c>
      <c r="C1103" s="30">
        <v>1411</v>
      </c>
      <c r="D1103" s="30">
        <v>1411</v>
      </c>
      <c r="E1103" s="30" t="s">
        <v>151</v>
      </c>
      <c r="F1103" s="30" t="s">
        <v>169</v>
      </c>
      <c r="G1103" s="31">
        <v>9.3374400000000009</v>
      </c>
      <c r="H1103" s="30" t="s">
        <v>170</v>
      </c>
      <c r="I1103" s="30" t="s">
        <v>171</v>
      </c>
      <c r="J1103" s="30">
        <v>3</v>
      </c>
      <c r="K1103" s="30">
        <v>10</v>
      </c>
      <c r="L1103" s="30" t="s">
        <v>172</v>
      </c>
      <c r="M1103" s="30" t="s">
        <v>212</v>
      </c>
      <c r="N1103" s="30" t="s">
        <v>200</v>
      </c>
      <c r="O1103" s="32">
        <v>1.7750239999999999</v>
      </c>
      <c r="P1103" s="32">
        <v>0.84899999999999998</v>
      </c>
      <c r="Q1103" s="32">
        <f t="shared" si="17"/>
        <v>2.5027011948825604</v>
      </c>
    </row>
    <row r="1104" spans="1:17" x14ac:dyDescent="0.25">
      <c r="A1104" s="30">
        <v>4617</v>
      </c>
      <c r="B1104" s="30">
        <v>4585</v>
      </c>
      <c r="C1104" s="30">
        <v>1411</v>
      </c>
      <c r="D1104" s="30">
        <v>1411</v>
      </c>
      <c r="E1104" s="30" t="s">
        <v>151</v>
      </c>
      <c r="F1104" s="30" t="s">
        <v>169</v>
      </c>
      <c r="G1104" s="31">
        <v>23.2013</v>
      </c>
      <c r="H1104" s="30" t="s">
        <v>170</v>
      </c>
      <c r="I1104" s="30" t="s">
        <v>171</v>
      </c>
      <c r="J1104" s="30">
        <v>3</v>
      </c>
      <c r="K1104" s="30">
        <v>10</v>
      </c>
      <c r="L1104" s="30" t="s">
        <v>172</v>
      </c>
      <c r="M1104" s="30" t="s">
        <v>212</v>
      </c>
      <c r="N1104" s="30" t="s">
        <v>200</v>
      </c>
      <c r="O1104" s="32">
        <v>1.7750239999999999</v>
      </c>
      <c r="P1104" s="32">
        <v>0.84899999999999998</v>
      </c>
      <c r="Q1104" s="32">
        <f t="shared" si="17"/>
        <v>6.218612514011201</v>
      </c>
    </row>
    <row r="1105" spans="1:17" x14ac:dyDescent="0.25">
      <c r="A1105" s="30">
        <v>4618</v>
      </c>
      <c r="B1105" s="30">
        <v>4586</v>
      </c>
      <c r="C1105" s="30">
        <v>1411</v>
      </c>
      <c r="D1105" s="30">
        <v>1411</v>
      </c>
      <c r="E1105" s="30" t="s">
        <v>151</v>
      </c>
      <c r="F1105" s="30" t="s">
        <v>169</v>
      </c>
      <c r="G1105" s="31">
        <v>5.3012300000000003</v>
      </c>
      <c r="H1105" s="30" t="s">
        <v>170</v>
      </c>
      <c r="I1105" s="30" t="s">
        <v>171</v>
      </c>
      <c r="J1105" s="30">
        <v>3</v>
      </c>
      <c r="K1105" s="30">
        <v>10</v>
      </c>
      <c r="L1105" s="30" t="s">
        <v>172</v>
      </c>
      <c r="M1105" s="30" t="s">
        <v>212</v>
      </c>
      <c r="N1105" s="30" t="s">
        <v>200</v>
      </c>
      <c r="O1105" s="32">
        <v>1.7750239999999999</v>
      </c>
      <c r="P1105" s="32">
        <v>0.84899999999999998</v>
      </c>
      <c r="Q1105" s="32">
        <f t="shared" si="17"/>
        <v>1.4208813824075204</v>
      </c>
    </row>
    <row r="1106" spans="1:17" x14ac:dyDescent="0.25">
      <c r="A1106" s="30">
        <v>4619</v>
      </c>
      <c r="B1106" s="30">
        <v>4587</v>
      </c>
      <c r="C1106" s="30">
        <v>1411</v>
      </c>
      <c r="D1106" s="30">
        <v>1411</v>
      </c>
      <c r="E1106" s="30" t="s">
        <v>151</v>
      </c>
      <c r="F1106" s="30" t="s">
        <v>169</v>
      </c>
      <c r="G1106" s="31">
        <v>0.76369500000000001</v>
      </c>
      <c r="H1106" s="30" t="s">
        <v>170</v>
      </c>
      <c r="I1106" s="30" t="s">
        <v>171</v>
      </c>
      <c r="J1106" s="30">
        <v>3</v>
      </c>
      <c r="K1106" s="30">
        <v>10</v>
      </c>
      <c r="L1106" s="30" t="s">
        <v>172</v>
      </c>
      <c r="M1106" s="30" t="s">
        <v>212</v>
      </c>
      <c r="N1106" s="30" t="s">
        <v>200</v>
      </c>
      <c r="O1106" s="32">
        <v>1.7750239999999999</v>
      </c>
      <c r="P1106" s="32">
        <v>0.84899999999999998</v>
      </c>
      <c r="Q1106" s="32">
        <f t="shared" si="17"/>
        <v>0.20469212000568002</v>
      </c>
    </row>
    <row r="1107" spans="1:17" x14ac:dyDescent="0.25">
      <c r="A1107" s="30">
        <v>4620</v>
      </c>
      <c r="B1107" s="30">
        <v>4588</v>
      </c>
      <c r="C1107" s="30">
        <v>1411</v>
      </c>
      <c r="D1107" s="30">
        <v>1411</v>
      </c>
      <c r="E1107" s="30" t="s">
        <v>151</v>
      </c>
      <c r="F1107" s="30" t="s">
        <v>169</v>
      </c>
      <c r="G1107" s="31">
        <v>18.321100000000001</v>
      </c>
      <c r="H1107" s="30" t="s">
        <v>170</v>
      </c>
      <c r="I1107" s="30" t="s">
        <v>171</v>
      </c>
      <c r="J1107" s="30">
        <v>3</v>
      </c>
      <c r="K1107" s="30">
        <v>10</v>
      </c>
      <c r="L1107" s="30" t="s">
        <v>172</v>
      </c>
      <c r="M1107" s="30" t="s">
        <v>212</v>
      </c>
      <c r="N1107" s="30" t="s">
        <v>200</v>
      </c>
      <c r="O1107" s="32">
        <v>1.7750239999999999</v>
      </c>
      <c r="P1107" s="32">
        <v>0.84899999999999998</v>
      </c>
      <c r="Q1107" s="32">
        <f t="shared" si="17"/>
        <v>4.9105792231664012</v>
      </c>
    </row>
    <row r="1108" spans="1:17" x14ac:dyDescent="0.25">
      <c r="A1108" s="30">
        <v>4621</v>
      </c>
      <c r="B1108" s="30">
        <v>4589</v>
      </c>
      <c r="C1108" s="30">
        <v>1411</v>
      </c>
      <c r="D1108" s="30">
        <v>1411</v>
      </c>
      <c r="E1108" s="30" t="s">
        <v>151</v>
      </c>
      <c r="F1108" s="30" t="s">
        <v>169</v>
      </c>
      <c r="G1108" s="31">
        <v>4.3401899999999998</v>
      </c>
      <c r="H1108" s="30" t="s">
        <v>170</v>
      </c>
      <c r="I1108" s="30" t="s">
        <v>171</v>
      </c>
      <c r="J1108" s="30">
        <v>3</v>
      </c>
      <c r="K1108" s="30">
        <v>10</v>
      </c>
      <c r="L1108" s="30" t="s">
        <v>172</v>
      </c>
      <c r="M1108" s="30" t="s">
        <v>212</v>
      </c>
      <c r="N1108" s="30" t="s">
        <v>200</v>
      </c>
      <c r="O1108" s="32">
        <v>1.7750239999999999</v>
      </c>
      <c r="P1108" s="32">
        <v>0.84899999999999998</v>
      </c>
      <c r="Q1108" s="32">
        <f t="shared" si="17"/>
        <v>1.1632951535985601</v>
      </c>
    </row>
    <row r="1109" spans="1:17" x14ac:dyDescent="0.25">
      <c r="A1109" s="30">
        <v>4622</v>
      </c>
      <c r="B1109" s="30">
        <v>4590</v>
      </c>
      <c r="C1109" s="30">
        <v>1411</v>
      </c>
      <c r="D1109" s="30">
        <v>1411</v>
      </c>
      <c r="E1109" s="30" t="s">
        <v>151</v>
      </c>
      <c r="F1109" s="30" t="s">
        <v>169</v>
      </c>
      <c r="G1109" s="31">
        <v>25.0244</v>
      </c>
      <c r="H1109" s="30" t="s">
        <v>170</v>
      </c>
      <c r="I1109" s="30" t="s">
        <v>171</v>
      </c>
      <c r="J1109" s="30">
        <v>3</v>
      </c>
      <c r="K1109" s="30">
        <v>10</v>
      </c>
      <c r="L1109" s="30" t="s">
        <v>172</v>
      </c>
      <c r="M1109" s="30" t="s">
        <v>212</v>
      </c>
      <c r="N1109" s="30" t="s">
        <v>200</v>
      </c>
      <c r="O1109" s="32">
        <v>1.7750239999999999</v>
      </c>
      <c r="P1109" s="32">
        <v>0.84899999999999998</v>
      </c>
      <c r="Q1109" s="32">
        <f t="shared" si="17"/>
        <v>6.7072554984256003</v>
      </c>
    </row>
    <row r="1110" spans="1:17" x14ac:dyDescent="0.25">
      <c r="A1110" s="30">
        <v>4623</v>
      </c>
      <c r="B1110" s="30">
        <v>4591</v>
      </c>
      <c r="C1110" s="30">
        <v>1411</v>
      </c>
      <c r="D1110" s="30">
        <v>1411</v>
      </c>
      <c r="E1110" s="30" t="s">
        <v>151</v>
      </c>
      <c r="F1110" s="30" t="s">
        <v>169</v>
      </c>
      <c r="G1110" s="31">
        <v>0.94726500000000002</v>
      </c>
      <c r="H1110" s="30" t="s">
        <v>170</v>
      </c>
      <c r="I1110" s="30" t="s">
        <v>171</v>
      </c>
      <c r="J1110" s="30">
        <v>3</v>
      </c>
      <c r="K1110" s="30">
        <v>10</v>
      </c>
      <c r="L1110" s="30" t="s">
        <v>172</v>
      </c>
      <c r="M1110" s="30" t="s">
        <v>212</v>
      </c>
      <c r="N1110" s="30" t="s">
        <v>200</v>
      </c>
      <c r="O1110" s="32">
        <v>1.7750239999999999</v>
      </c>
      <c r="P1110" s="32">
        <v>0.84899999999999998</v>
      </c>
      <c r="Q1110" s="32">
        <f t="shared" si="17"/>
        <v>0.25389413451336001</v>
      </c>
    </row>
    <row r="1111" spans="1:17" x14ac:dyDescent="0.25">
      <c r="A1111" s="30">
        <v>4624</v>
      </c>
      <c r="B1111" s="30">
        <v>4592</v>
      </c>
      <c r="C1111" s="30">
        <v>1411</v>
      </c>
      <c r="D1111" s="30">
        <v>1411</v>
      </c>
      <c r="E1111" s="30" t="s">
        <v>151</v>
      </c>
      <c r="F1111" s="30" t="s">
        <v>169</v>
      </c>
      <c r="G1111" s="31">
        <v>4.8370100000000003</v>
      </c>
      <c r="H1111" s="30" t="s">
        <v>170</v>
      </c>
      <c r="I1111" s="30" t="s">
        <v>171</v>
      </c>
      <c r="J1111" s="30">
        <v>3</v>
      </c>
      <c r="K1111" s="30">
        <v>10</v>
      </c>
      <c r="L1111" s="30" t="s">
        <v>172</v>
      </c>
      <c r="M1111" s="30" t="s">
        <v>212</v>
      </c>
      <c r="N1111" s="30" t="s">
        <v>200</v>
      </c>
      <c r="O1111" s="32">
        <v>1.7750239999999999</v>
      </c>
      <c r="P1111" s="32">
        <v>0.84899999999999998</v>
      </c>
      <c r="Q1111" s="32">
        <f t="shared" si="17"/>
        <v>1.2964571345742402</v>
      </c>
    </row>
    <row r="1112" spans="1:17" x14ac:dyDescent="0.25">
      <c r="A1112" s="30">
        <v>4625</v>
      </c>
      <c r="B1112" s="30">
        <v>4593</v>
      </c>
      <c r="C1112" s="30">
        <v>1411</v>
      </c>
      <c r="D1112" s="30">
        <v>1411</v>
      </c>
      <c r="E1112" s="30" t="s">
        <v>151</v>
      </c>
      <c r="F1112" s="30" t="s">
        <v>169</v>
      </c>
      <c r="G1112" s="31">
        <v>10.4663</v>
      </c>
      <c r="H1112" s="30" t="s">
        <v>170</v>
      </c>
      <c r="I1112" s="30" t="s">
        <v>171</v>
      </c>
      <c r="J1112" s="30">
        <v>3</v>
      </c>
      <c r="K1112" s="30">
        <v>10</v>
      </c>
      <c r="L1112" s="30" t="s">
        <v>172</v>
      </c>
      <c r="M1112" s="30" t="s">
        <v>212</v>
      </c>
      <c r="N1112" s="30" t="s">
        <v>200</v>
      </c>
      <c r="O1112" s="32">
        <v>1.7750239999999999</v>
      </c>
      <c r="P1112" s="32">
        <v>0.84899999999999998</v>
      </c>
      <c r="Q1112" s="32">
        <f t="shared" si="17"/>
        <v>2.8052679873712001</v>
      </c>
    </row>
    <row r="1113" spans="1:17" x14ac:dyDescent="0.25">
      <c r="A1113" s="30">
        <v>4626</v>
      </c>
      <c r="B1113" s="30">
        <v>4594</v>
      </c>
      <c r="C1113" s="30">
        <v>1411</v>
      </c>
      <c r="D1113" s="30">
        <v>1411</v>
      </c>
      <c r="E1113" s="30" t="s">
        <v>151</v>
      </c>
      <c r="F1113" s="30" t="s">
        <v>169</v>
      </c>
      <c r="G1113" s="31">
        <v>2.7998400000000001</v>
      </c>
      <c r="H1113" s="30" t="s">
        <v>170</v>
      </c>
      <c r="I1113" s="30" t="s">
        <v>171</v>
      </c>
      <c r="J1113" s="30">
        <v>3</v>
      </c>
      <c r="K1113" s="30">
        <v>10</v>
      </c>
      <c r="L1113" s="30" t="s">
        <v>172</v>
      </c>
      <c r="M1113" s="30" t="s">
        <v>212</v>
      </c>
      <c r="N1113" s="30" t="s">
        <v>200</v>
      </c>
      <c r="O1113" s="32">
        <v>1.7750239999999999</v>
      </c>
      <c r="P1113" s="32">
        <v>0.84899999999999998</v>
      </c>
      <c r="Q1113" s="32">
        <f t="shared" si="17"/>
        <v>0.75043726262016008</v>
      </c>
    </row>
    <row r="1114" spans="1:17" x14ac:dyDescent="0.25">
      <c r="A1114" s="30">
        <v>4627</v>
      </c>
      <c r="B1114" s="30">
        <v>4595</v>
      </c>
      <c r="C1114" s="30">
        <v>1411</v>
      </c>
      <c r="D1114" s="30">
        <v>1411</v>
      </c>
      <c r="E1114" s="30" t="s">
        <v>151</v>
      </c>
      <c r="F1114" s="30" t="s">
        <v>169</v>
      </c>
      <c r="G1114" s="31">
        <v>6.1340599999999998</v>
      </c>
      <c r="H1114" s="30" t="s">
        <v>170</v>
      </c>
      <c r="I1114" s="30" t="s">
        <v>171</v>
      </c>
      <c r="J1114" s="30">
        <v>3</v>
      </c>
      <c r="K1114" s="30">
        <v>10</v>
      </c>
      <c r="L1114" s="30" t="s">
        <v>172</v>
      </c>
      <c r="M1114" s="30" t="s">
        <v>212</v>
      </c>
      <c r="N1114" s="30" t="s">
        <v>200</v>
      </c>
      <c r="O1114" s="32">
        <v>1.7750239999999999</v>
      </c>
      <c r="P1114" s="32">
        <v>0.84899999999999998</v>
      </c>
      <c r="Q1114" s="32">
        <f t="shared" si="17"/>
        <v>1.6441036613334403</v>
      </c>
    </row>
    <row r="1115" spans="1:17" x14ac:dyDescent="0.25">
      <c r="A1115" s="30">
        <v>4628</v>
      </c>
      <c r="B1115" s="30">
        <v>4596</v>
      </c>
      <c r="C1115" s="30">
        <v>1411</v>
      </c>
      <c r="D1115" s="30">
        <v>1411</v>
      </c>
      <c r="E1115" s="30" t="s">
        <v>151</v>
      </c>
      <c r="F1115" s="30" t="s">
        <v>169</v>
      </c>
      <c r="G1115" s="31">
        <v>9.2579899999999995</v>
      </c>
      <c r="H1115" s="30" t="s">
        <v>170</v>
      </c>
      <c r="I1115" s="30" t="s">
        <v>171</v>
      </c>
      <c r="J1115" s="30">
        <v>3</v>
      </c>
      <c r="K1115" s="30">
        <v>10</v>
      </c>
      <c r="L1115" s="30" t="s">
        <v>172</v>
      </c>
      <c r="M1115" s="30" t="s">
        <v>212</v>
      </c>
      <c r="N1115" s="30" t="s">
        <v>200</v>
      </c>
      <c r="O1115" s="32">
        <v>1.7750239999999999</v>
      </c>
      <c r="P1115" s="32">
        <v>0.84899999999999998</v>
      </c>
      <c r="Q1115" s="32">
        <f t="shared" si="17"/>
        <v>2.4814063207057604</v>
      </c>
    </row>
    <row r="1116" spans="1:17" x14ac:dyDescent="0.25">
      <c r="A1116" s="30">
        <v>4629</v>
      </c>
      <c r="B1116" s="30">
        <v>4597</v>
      </c>
      <c r="C1116" s="30">
        <v>1411</v>
      </c>
      <c r="D1116" s="30">
        <v>1411</v>
      </c>
      <c r="E1116" s="30" t="s">
        <v>151</v>
      </c>
      <c r="F1116" s="30" t="s">
        <v>169</v>
      </c>
      <c r="G1116" s="31">
        <v>6.2208199999999998</v>
      </c>
      <c r="H1116" s="30" t="s">
        <v>170</v>
      </c>
      <c r="I1116" s="30" t="s">
        <v>171</v>
      </c>
      <c r="J1116" s="30">
        <v>3</v>
      </c>
      <c r="K1116" s="30">
        <v>10</v>
      </c>
      <c r="L1116" s="30" t="s">
        <v>172</v>
      </c>
      <c r="M1116" s="30" t="s">
        <v>212</v>
      </c>
      <c r="N1116" s="30" t="s">
        <v>200</v>
      </c>
      <c r="O1116" s="32">
        <v>1.7750239999999999</v>
      </c>
      <c r="P1116" s="32">
        <v>0.84899999999999998</v>
      </c>
      <c r="Q1116" s="32">
        <f t="shared" si="17"/>
        <v>1.66735782475168</v>
      </c>
    </row>
    <row r="1117" spans="1:17" x14ac:dyDescent="0.25">
      <c r="A1117" s="30">
        <v>4630</v>
      </c>
      <c r="B1117" s="30">
        <v>4598</v>
      </c>
      <c r="C1117" s="30">
        <v>1411</v>
      </c>
      <c r="D1117" s="30">
        <v>1411</v>
      </c>
      <c r="E1117" s="30" t="s">
        <v>151</v>
      </c>
      <c r="F1117" s="30" t="s">
        <v>169</v>
      </c>
      <c r="G1117" s="31">
        <v>4.1015499999999996</v>
      </c>
      <c r="H1117" s="30" t="s">
        <v>170</v>
      </c>
      <c r="I1117" s="30" t="s">
        <v>171</v>
      </c>
      <c r="J1117" s="30">
        <v>3</v>
      </c>
      <c r="K1117" s="30">
        <v>10</v>
      </c>
      <c r="L1117" s="30" t="s">
        <v>172</v>
      </c>
      <c r="M1117" s="30" t="s">
        <v>212</v>
      </c>
      <c r="N1117" s="30" t="s">
        <v>200</v>
      </c>
      <c r="O1117" s="32">
        <v>1.7750239999999999</v>
      </c>
      <c r="P1117" s="32">
        <v>0.84899999999999998</v>
      </c>
      <c r="Q1117" s="32">
        <f t="shared" si="17"/>
        <v>1.0993328027672</v>
      </c>
    </row>
    <row r="1118" spans="1:17" x14ac:dyDescent="0.25">
      <c r="A1118" s="30">
        <v>4631</v>
      </c>
      <c r="B1118" s="30">
        <v>4599</v>
      </c>
      <c r="C1118" s="30">
        <v>1411</v>
      </c>
      <c r="D1118" s="30">
        <v>1411</v>
      </c>
      <c r="E1118" s="30" t="s">
        <v>151</v>
      </c>
      <c r="F1118" s="30" t="s">
        <v>169</v>
      </c>
      <c r="G1118" s="31">
        <v>27.066500000000001</v>
      </c>
      <c r="H1118" s="30" t="s">
        <v>170</v>
      </c>
      <c r="I1118" s="30" t="s">
        <v>171</v>
      </c>
      <c r="J1118" s="30">
        <v>3</v>
      </c>
      <c r="K1118" s="30">
        <v>10</v>
      </c>
      <c r="L1118" s="30" t="s">
        <v>172</v>
      </c>
      <c r="M1118" s="30" t="s">
        <v>212</v>
      </c>
      <c r="N1118" s="30" t="s">
        <v>200</v>
      </c>
      <c r="O1118" s="32">
        <v>1.7750239999999999</v>
      </c>
      <c r="P1118" s="32">
        <v>0.84899999999999998</v>
      </c>
      <c r="Q1118" s="32">
        <f t="shared" si="17"/>
        <v>7.2545967514960008</v>
      </c>
    </row>
    <row r="1119" spans="1:17" x14ac:dyDescent="0.25">
      <c r="A1119" s="30">
        <v>4632</v>
      </c>
      <c r="B1119" s="30">
        <v>4600</v>
      </c>
      <c r="C1119" s="30">
        <v>1411</v>
      </c>
      <c r="D1119" s="30">
        <v>1411</v>
      </c>
      <c r="E1119" s="30" t="s">
        <v>151</v>
      </c>
      <c r="F1119" s="30" t="s">
        <v>169</v>
      </c>
      <c r="G1119" s="31">
        <v>13.8025</v>
      </c>
      <c r="H1119" s="30" t="s">
        <v>170</v>
      </c>
      <c r="I1119" s="30" t="s">
        <v>171</v>
      </c>
      <c r="J1119" s="30">
        <v>3</v>
      </c>
      <c r="K1119" s="30">
        <v>10</v>
      </c>
      <c r="L1119" s="30" t="s">
        <v>172</v>
      </c>
      <c r="M1119" s="30" t="s">
        <v>212</v>
      </c>
      <c r="N1119" s="30" t="s">
        <v>200</v>
      </c>
      <c r="O1119" s="32">
        <v>1.7750239999999999</v>
      </c>
      <c r="P1119" s="32">
        <v>0.84899999999999998</v>
      </c>
      <c r="Q1119" s="32">
        <f t="shared" si="17"/>
        <v>3.6994650827600002</v>
      </c>
    </row>
    <row r="1120" spans="1:17" x14ac:dyDescent="0.25">
      <c r="A1120" s="30">
        <v>4633</v>
      </c>
      <c r="B1120" s="30">
        <v>4601</v>
      </c>
      <c r="C1120" s="30">
        <v>1411</v>
      </c>
      <c r="D1120" s="30">
        <v>1411</v>
      </c>
      <c r="E1120" s="30" t="s">
        <v>151</v>
      </c>
      <c r="F1120" s="30" t="s">
        <v>169</v>
      </c>
      <c r="G1120" s="31">
        <v>5.9386000000000001</v>
      </c>
      <c r="H1120" s="30" t="s">
        <v>170</v>
      </c>
      <c r="I1120" s="30" t="s">
        <v>171</v>
      </c>
      <c r="J1120" s="30">
        <v>3</v>
      </c>
      <c r="K1120" s="30">
        <v>10</v>
      </c>
      <c r="L1120" s="30" t="s">
        <v>172</v>
      </c>
      <c r="M1120" s="30" t="s">
        <v>212</v>
      </c>
      <c r="N1120" s="30" t="s">
        <v>200</v>
      </c>
      <c r="O1120" s="32">
        <v>1.7750239999999999</v>
      </c>
      <c r="P1120" s="32">
        <v>0.84899999999999998</v>
      </c>
      <c r="Q1120" s="32">
        <f t="shared" si="17"/>
        <v>1.5917147864864001</v>
      </c>
    </row>
    <row r="1121" spans="1:17" x14ac:dyDescent="0.25">
      <c r="A1121" s="30">
        <v>4634</v>
      </c>
      <c r="B1121" s="30">
        <v>4602</v>
      </c>
      <c r="C1121" s="30">
        <v>1411</v>
      </c>
      <c r="D1121" s="30">
        <v>1411</v>
      </c>
      <c r="E1121" s="30" t="s">
        <v>151</v>
      </c>
      <c r="F1121" s="30" t="s">
        <v>169</v>
      </c>
      <c r="G1121" s="31">
        <v>1.5785400000000001</v>
      </c>
      <c r="H1121" s="30" t="s">
        <v>170</v>
      </c>
      <c r="I1121" s="30" t="s">
        <v>171</v>
      </c>
      <c r="J1121" s="30">
        <v>3</v>
      </c>
      <c r="K1121" s="30">
        <v>10</v>
      </c>
      <c r="L1121" s="30" t="s">
        <v>172</v>
      </c>
      <c r="M1121" s="30" t="s">
        <v>212</v>
      </c>
      <c r="N1121" s="30" t="s">
        <v>200</v>
      </c>
      <c r="O1121" s="32">
        <v>1.7750239999999999</v>
      </c>
      <c r="P1121" s="32">
        <v>0.84899999999999998</v>
      </c>
      <c r="Q1121" s="32">
        <f t="shared" si="17"/>
        <v>0.42309390412896003</v>
      </c>
    </row>
    <row r="1122" spans="1:17" x14ac:dyDescent="0.25">
      <c r="A1122" s="30">
        <v>4635</v>
      </c>
      <c r="B1122" s="30">
        <v>4603</v>
      </c>
      <c r="C1122" s="30">
        <v>1411</v>
      </c>
      <c r="D1122" s="30">
        <v>1411</v>
      </c>
      <c r="E1122" s="30" t="s">
        <v>151</v>
      </c>
      <c r="F1122" s="30" t="s">
        <v>169</v>
      </c>
      <c r="G1122" s="31">
        <v>6.1481199999999996</v>
      </c>
      <c r="H1122" s="30" t="s">
        <v>170</v>
      </c>
      <c r="I1122" s="30" t="s">
        <v>171</v>
      </c>
      <c r="J1122" s="30">
        <v>3</v>
      </c>
      <c r="K1122" s="30">
        <v>10</v>
      </c>
      <c r="L1122" s="30" t="s">
        <v>172</v>
      </c>
      <c r="M1122" s="30" t="s">
        <v>212</v>
      </c>
      <c r="N1122" s="30" t="s">
        <v>200</v>
      </c>
      <c r="O1122" s="32">
        <v>1.7750239999999999</v>
      </c>
      <c r="P1122" s="32">
        <v>0.84899999999999998</v>
      </c>
      <c r="Q1122" s="32">
        <f t="shared" si="17"/>
        <v>1.6478721437868802</v>
      </c>
    </row>
    <row r="1123" spans="1:17" x14ac:dyDescent="0.25">
      <c r="A1123" s="30">
        <v>4643</v>
      </c>
      <c r="B1123" s="30">
        <v>4611</v>
      </c>
      <c r="C1123" s="30">
        <v>1411</v>
      </c>
      <c r="D1123" s="30">
        <v>1411</v>
      </c>
      <c r="E1123" s="30" t="s">
        <v>151</v>
      </c>
      <c r="F1123" s="30" t="s">
        <v>179</v>
      </c>
      <c r="G1123" s="31">
        <v>4.5263299999999997</v>
      </c>
      <c r="H1123" s="30" t="s">
        <v>170</v>
      </c>
      <c r="I1123" s="30" t="s">
        <v>171</v>
      </c>
      <c r="J1123" s="30">
        <v>3</v>
      </c>
      <c r="K1123" s="30">
        <v>10</v>
      </c>
      <c r="L1123" s="30" t="s">
        <v>172</v>
      </c>
      <c r="M1123" s="30" t="s">
        <v>212</v>
      </c>
      <c r="N1123" s="30" t="s">
        <v>200</v>
      </c>
      <c r="O1123" s="32">
        <v>1.7750239999999999</v>
      </c>
      <c r="P1123" s="32">
        <v>0.84899999999999998</v>
      </c>
      <c r="Q1123" s="32">
        <f t="shared" si="17"/>
        <v>1.2131860016699201</v>
      </c>
    </row>
    <row r="1124" spans="1:17" x14ac:dyDescent="0.25">
      <c r="A1124" s="30">
        <v>4644</v>
      </c>
      <c r="B1124" s="30">
        <v>4612</v>
      </c>
      <c r="C1124" s="30">
        <v>1411</v>
      </c>
      <c r="D1124" s="30">
        <v>1411</v>
      </c>
      <c r="E1124" s="30" t="s">
        <v>151</v>
      </c>
      <c r="F1124" s="30" t="s">
        <v>179</v>
      </c>
      <c r="G1124" s="31">
        <v>3.1922199999999998</v>
      </c>
      <c r="H1124" s="30" t="s">
        <v>170</v>
      </c>
      <c r="I1124" s="30" t="s">
        <v>171</v>
      </c>
      <c r="J1124" s="30">
        <v>3</v>
      </c>
      <c r="K1124" s="30">
        <v>10</v>
      </c>
      <c r="L1124" s="30" t="s">
        <v>172</v>
      </c>
      <c r="M1124" s="30" t="s">
        <v>212</v>
      </c>
      <c r="N1124" s="30" t="s">
        <v>200</v>
      </c>
      <c r="O1124" s="32">
        <v>1.7750239999999999</v>
      </c>
      <c r="P1124" s="32">
        <v>0.84899999999999998</v>
      </c>
      <c r="Q1124" s="32">
        <f t="shared" si="17"/>
        <v>0.85560633410527998</v>
      </c>
    </row>
    <row r="1125" spans="1:17" x14ac:dyDescent="0.25">
      <c r="A1125" s="30">
        <v>4645</v>
      </c>
      <c r="B1125" s="30">
        <v>4613</v>
      </c>
      <c r="C1125" s="30">
        <v>1411</v>
      </c>
      <c r="D1125" s="30">
        <v>1411</v>
      </c>
      <c r="E1125" s="30" t="s">
        <v>151</v>
      </c>
      <c r="F1125" s="30" t="s">
        <v>179</v>
      </c>
      <c r="G1125" s="31">
        <v>4.1708499999999997</v>
      </c>
      <c r="H1125" s="30" t="s">
        <v>170</v>
      </c>
      <c r="I1125" s="30" t="s">
        <v>171</v>
      </c>
      <c r="J1125" s="30">
        <v>3</v>
      </c>
      <c r="K1125" s="30">
        <v>10</v>
      </c>
      <c r="L1125" s="30" t="s">
        <v>172</v>
      </c>
      <c r="M1125" s="30" t="s">
        <v>212</v>
      </c>
      <c r="N1125" s="30" t="s">
        <v>200</v>
      </c>
      <c r="O1125" s="32">
        <v>1.7750239999999999</v>
      </c>
      <c r="P1125" s="32">
        <v>0.84899999999999998</v>
      </c>
      <c r="Q1125" s="32">
        <f t="shared" si="17"/>
        <v>1.1179071864104</v>
      </c>
    </row>
    <row r="1126" spans="1:17" x14ac:dyDescent="0.25">
      <c r="A1126" s="30">
        <v>4647</v>
      </c>
      <c r="B1126" s="30">
        <v>4615</v>
      </c>
      <c r="C1126" s="30">
        <v>1411</v>
      </c>
      <c r="D1126" s="30">
        <v>1411</v>
      </c>
      <c r="E1126" s="30" t="s">
        <v>151</v>
      </c>
      <c r="F1126" s="30" t="s">
        <v>175</v>
      </c>
      <c r="G1126" s="31">
        <v>5.7968799999999998</v>
      </c>
      <c r="H1126" s="30" t="s">
        <v>170</v>
      </c>
      <c r="I1126" s="30" t="s">
        <v>171</v>
      </c>
      <c r="J1126" s="30">
        <v>3</v>
      </c>
      <c r="K1126" s="30">
        <v>10</v>
      </c>
      <c r="L1126" s="30" t="s">
        <v>172</v>
      </c>
      <c r="M1126" s="30" t="s">
        <v>212</v>
      </c>
      <c r="N1126" s="30" t="s">
        <v>200</v>
      </c>
      <c r="O1126" s="32">
        <v>1.7750239999999999</v>
      </c>
      <c r="P1126" s="32">
        <v>0.84899999999999998</v>
      </c>
      <c r="Q1126" s="32">
        <f t="shared" si="17"/>
        <v>1.5537297698931201</v>
      </c>
    </row>
    <row r="1127" spans="1:17" x14ac:dyDescent="0.25">
      <c r="A1127" s="30">
        <v>4648</v>
      </c>
      <c r="B1127" s="30">
        <v>4616</v>
      </c>
      <c r="C1127" s="30">
        <v>1411</v>
      </c>
      <c r="D1127" s="30">
        <v>1411</v>
      </c>
      <c r="E1127" s="30" t="s">
        <v>151</v>
      </c>
      <c r="F1127" s="30" t="s">
        <v>175</v>
      </c>
      <c r="G1127" s="31">
        <v>6.5036899999999997</v>
      </c>
      <c r="H1127" s="30" t="s">
        <v>170</v>
      </c>
      <c r="I1127" s="30" t="s">
        <v>171</v>
      </c>
      <c r="J1127" s="30">
        <v>3</v>
      </c>
      <c r="K1127" s="30">
        <v>10</v>
      </c>
      <c r="L1127" s="30" t="s">
        <v>172</v>
      </c>
      <c r="M1127" s="30" t="s">
        <v>212</v>
      </c>
      <c r="N1127" s="30" t="s">
        <v>200</v>
      </c>
      <c r="O1127" s="32">
        <v>1.7750239999999999</v>
      </c>
      <c r="P1127" s="32">
        <v>0.84899999999999998</v>
      </c>
      <c r="Q1127" s="32">
        <f t="shared" si="17"/>
        <v>1.7431750816225602</v>
      </c>
    </row>
    <row r="1128" spans="1:17" x14ac:dyDescent="0.25">
      <c r="A1128" s="30">
        <v>4649</v>
      </c>
      <c r="B1128" s="30">
        <v>4617</v>
      </c>
      <c r="C1128" s="30">
        <v>1411</v>
      </c>
      <c r="D1128" s="30">
        <v>1411</v>
      </c>
      <c r="E1128" s="30" t="s">
        <v>151</v>
      </c>
      <c r="F1128" s="30" t="s">
        <v>175</v>
      </c>
      <c r="G1128" s="31">
        <v>10.7417</v>
      </c>
      <c r="H1128" s="30" t="s">
        <v>170</v>
      </c>
      <c r="I1128" s="30" t="s">
        <v>171</v>
      </c>
      <c r="J1128" s="30">
        <v>3</v>
      </c>
      <c r="K1128" s="30">
        <v>10</v>
      </c>
      <c r="L1128" s="30" t="s">
        <v>172</v>
      </c>
      <c r="M1128" s="30" t="s">
        <v>212</v>
      </c>
      <c r="N1128" s="30" t="s">
        <v>200</v>
      </c>
      <c r="O1128" s="32">
        <v>1.7750239999999999</v>
      </c>
      <c r="P1128" s="32">
        <v>0.84899999999999998</v>
      </c>
      <c r="Q1128" s="32">
        <f t="shared" si="17"/>
        <v>2.8790830704208004</v>
      </c>
    </row>
    <row r="1129" spans="1:17" x14ac:dyDescent="0.25">
      <c r="A1129" s="30">
        <v>4650</v>
      </c>
      <c r="B1129" s="30">
        <v>4618</v>
      </c>
      <c r="C1129" s="30">
        <v>1411</v>
      </c>
      <c r="D1129" s="30">
        <v>1411</v>
      </c>
      <c r="E1129" s="30" t="s">
        <v>151</v>
      </c>
      <c r="F1129" s="30" t="s">
        <v>180</v>
      </c>
      <c r="G1129" s="31">
        <v>0.43178</v>
      </c>
      <c r="H1129" s="30" t="s">
        <v>170</v>
      </c>
      <c r="I1129" s="30" t="s">
        <v>171</v>
      </c>
      <c r="J1129" s="30">
        <v>3</v>
      </c>
      <c r="K1129" s="30">
        <v>10</v>
      </c>
      <c r="L1129" s="30" t="s">
        <v>172</v>
      </c>
      <c r="M1129" s="30" t="s">
        <v>212</v>
      </c>
      <c r="N1129" s="30" t="s">
        <v>200</v>
      </c>
      <c r="O1129" s="32">
        <v>1.7750239999999999</v>
      </c>
      <c r="P1129" s="32">
        <v>0.84899999999999998</v>
      </c>
      <c r="Q1129" s="32">
        <f t="shared" si="17"/>
        <v>0.11572939927072001</v>
      </c>
    </row>
    <row r="1130" spans="1:17" x14ac:dyDescent="0.25">
      <c r="A1130" s="30">
        <v>4651</v>
      </c>
      <c r="B1130" s="30">
        <v>4619</v>
      </c>
      <c r="C1130" s="30">
        <v>1411</v>
      </c>
      <c r="D1130" s="30">
        <v>1411</v>
      </c>
      <c r="E1130" s="30" t="s">
        <v>151</v>
      </c>
      <c r="F1130" s="30" t="s">
        <v>180</v>
      </c>
      <c r="G1130" s="31">
        <v>3.0289800000000001E-3</v>
      </c>
      <c r="H1130" s="30" t="s">
        <v>170</v>
      </c>
      <c r="I1130" s="30" t="s">
        <v>171</v>
      </c>
      <c r="J1130" s="30">
        <v>3</v>
      </c>
      <c r="K1130" s="30">
        <v>10</v>
      </c>
      <c r="L1130" s="30" t="s">
        <v>172</v>
      </c>
      <c r="M1130" s="30" t="s">
        <v>212</v>
      </c>
      <c r="N1130" s="30" t="s">
        <v>200</v>
      </c>
      <c r="O1130" s="32">
        <v>1.7750239999999999</v>
      </c>
      <c r="P1130" s="32">
        <v>0.84899999999999998</v>
      </c>
      <c r="Q1130" s="32">
        <f t="shared" si="17"/>
        <v>8.1185334152352015E-4</v>
      </c>
    </row>
    <row r="1131" spans="1:17" x14ac:dyDescent="0.25">
      <c r="A1131" s="30">
        <v>4652</v>
      </c>
      <c r="B1131" s="30">
        <v>4620</v>
      </c>
      <c r="C1131" s="30">
        <v>1411</v>
      </c>
      <c r="D1131" s="30">
        <v>1411</v>
      </c>
      <c r="E1131" s="30" t="s">
        <v>151</v>
      </c>
      <c r="F1131" s="30" t="s">
        <v>182</v>
      </c>
      <c r="G1131" s="31">
        <v>0.92617499999999997</v>
      </c>
      <c r="H1131" s="30" t="s">
        <v>170</v>
      </c>
      <c r="I1131" s="30" t="s">
        <v>171</v>
      </c>
      <c r="J1131" s="30">
        <v>3</v>
      </c>
      <c r="K1131" s="30">
        <v>10</v>
      </c>
      <c r="L1131" s="30" t="s">
        <v>172</v>
      </c>
      <c r="M1131" s="30" t="s">
        <v>212</v>
      </c>
      <c r="N1131" s="30" t="s">
        <v>200</v>
      </c>
      <c r="O1131" s="32">
        <v>1.7750239999999999</v>
      </c>
      <c r="P1131" s="32">
        <v>0.84899999999999998</v>
      </c>
      <c r="Q1131" s="32">
        <f t="shared" si="17"/>
        <v>0.2482414108332</v>
      </c>
    </row>
    <row r="1132" spans="1:17" x14ac:dyDescent="0.25">
      <c r="A1132" s="30">
        <v>4653</v>
      </c>
      <c r="B1132" s="30">
        <v>4621</v>
      </c>
      <c r="C1132" s="30">
        <v>1411</v>
      </c>
      <c r="D1132" s="30">
        <v>1411</v>
      </c>
      <c r="E1132" s="30" t="s">
        <v>151</v>
      </c>
      <c r="F1132" s="30" t="s">
        <v>182</v>
      </c>
      <c r="G1132" s="31">
        <v>0.16928499999999999</v>
      </c>
      <c r="H1132" s="30" t="s">
        <v>170</v>
      </c>
      <c r="I1132" s="30" t="s">
        <v>171</v>
      </c>
      <c r="J1132" s="30">
        <v>3</v>
      </c>
      <c r="K1132" s="30">
        <v>10</v>
      </c>
      <c r="L1132" s="30" t="s">
        <v>172</v>
      </c>
      <c r="M1132" s="30" t="s">
        <v>212</v>
      </c>
      <c r="N1132" s="30" t="s">
        <v>200</v>
      </c>
      <c r="O1132" s="32">
        <v>1.7750239999999999</v>
      </c>
      <c r="P1132" s="32">
        <v>0.84899999999999998</v>
      </c>
      <c r="Q1132" s="32">
        <f t="shared" si="17"/>
        <v>4.5373225613840003E-2</v>
      </c>
    </row>
    <row r="1133" spans="1:17" x14ac:dyDescent="0.25">
      <c r="A1133" s="30">
        <v>4654</v>
      </c>
      <c r="B1133" s="30">
        <v>4622</v>
      </c>
      <c r="C1133" s="30">
        <v>1411</v>
      </c>
      <c r="D1133" s="30">
        <v>1411</v>
      </c>
      <c r="E1133" s="30" t="s">
        <v>151</v>
      </c>
      <c r="F1133" s="30" t="s">
        <v>182</v>
      </c>
      <c r="G1133" s="31">
        <v>4.6416500000000003</v>
      </c>
      <c r="H1133" s="30" t="s">
        <v>170</v>
      </c>
      <c r="I1133" s="30" t="s">
        <v>171</v>
      </c>
      <c r="J1133" s="30">
        <v>3</v>
      </c>
      <c r="K1133" s="30">
        <v>10</v>
      </c>
      <c r="L1133" s="30" t="s">
        <v>172</v>
      </c>
      <c r="M1133" s="30" t="s">
        <v>212</v>
      </c>
      <c r="N1133" s="30" t="s">
        <v>200</v>
      </c>
      <c r="O1133" s="32">
        <v>1.7750239999999999</v>
      </c>
      <c r="P1133" s="32">
        <v>0.84899999999999998</v>
      </c>
      <c r="Q1133" s="32">
        <f t="shared" si="17"/>
        <v>1.2440950625896003</v>
      </c>
    </row>
    <row r="1134" spans="1:17" x14ac:dyDescent="0.25">
      <c r="A1134" s="30">
        <v>4655</v>
      </c>
      <c r="B1134" s="30">
        <v>4623</v>
      </c>
      <c r="C1134" s="30">
        <v>1411</v>
      </c>
      <c r="D1134" s="30">
        <v>1411</v>
      </c>
      <c r="E1134" s="30" t="s">
        <v>151</v>
      </c>
      <c r="F1134" s="30" t="s">
        <v>182</v>
      </c>
      <c r="G1134" s="31">
        <v>3.65537</v>
      </c>
      <c r="H1134" s="30" t="s">
        <v>170</v>
      </c>
      <c r="I1134" s="30" t="s">
        <v>171</v>
      </c>
      <c r="J1134" s="30">
        <v>3</v>
      </c>
      <c r="K1134" s="30">
        <v>10</v>
      </c>
      <c r="L1134" s="30" t="s">
        <v>172</v>
      </c>
      <c r="M1134" s="30" t="s">
        <v>212</v>
      </c>
      <c r="N1134" s="30" t="s">
        <v>200</v>
      </c>
      <c r="O1134" s="32">
        <v>1.7750239999999999</v>
      </c>
      <c r="P1134" s="32">
        <v>0.84899999999999998</v>
      </c>
      <c r="Q1134" s="32">
        <f t="shared" si="17"/>
        <v>0.97974379131088019</v>
      </c>
    </row>
    <row r="1135" spans="1:17" x14ac:dyDescent="0.25">
      <c r="A1135" s="30">
        <v>4706</v>
      </c>
      <c r="B1135" s="30">
        <v>4674</v>
      </c>
      <c r="C1135" s="30">
        <v>1411</v>
      </c>
      <c r="D1135" s="30">
        <v>1411</v>
      </c>
      <c r="E1135" s="30" t="s">
        <v>151</v>
      </c>
      <c r="F1135" s="30" t="s">
        <v>183</v>
      </c>
      <c r="G1135" s="31">
        <v>31.263999999999999</v>
      </c>
      <c r="H1135" s="30" t="s">
        <v>170</v>
      </c>
      <c r="I1135" s="30" t="s">
        <v>171</v>
      </c>
      <c r="J1135" s="30">
        <v>3</v>
      </c>
      <c r="K1135" s="30">
        <v>10</v>
      </c>
      <c r="L1135" s="30" t="s">
        <v>172</v>
      </c>
      <c r="M1135" s="30" t="s">
        <v>212</v>
      </c>
      <c r="N1135" s="30" t="s">
        <v>200</v>
      </c>
      <c r="O1135" s="32">
        <v>1.7750239999999999</v>
      </c>
      <c r="P1135" s="32">
        <v>0.84899999999999998</v>
      </c>
      <c r="Q1135" s="32">
        <f t="shared" si="17"/>
        <v>8.3796469007360006</v>
      </c>
    </row>
    <row r="1136" spans="1:17" x14ac:dyDescent="0.25">
      <c r="A1136" s="30">
        <v>4707</v>
      </c>
      <c r="B1136" s="30">
        <v>4675</v>
      </c>
      <c r="C1136" s="30">
        <v>1411</v>
      </c>
      <c r="D1136" s="30">
        <v>1411</v>
      </c>
      <c r="E1136" s="30" t="s">
        <v>151</v>
      </c>
      <c r="F1136" s="30" t="s">
        <v>183</v>
      </c>
      <c r="G1136" s="31">
        <v>7.4320000000000004</v>
      </c>
      <c r="H1136" s="30" t="s">
        <v>170</v>
      </c>
      <c r="I1136" s="30" t="s">
        <v>171</v>
      </c>
      <c r="J1136" s="30">
        <v>3</v>
      </c>
      <c r="K1136" s="30">
        <v>10</v>
      </c>
      <c r="L1136" s="30" t="s">
        <v>172</v>
      </c>
      <c r="M1136" s="30" t="s">
        <v>212</v>
      </c>
      <c r="N1136" s="30" t="s">
        <v>200</v>
      </c>
      <c r="O1136" s="32">
        <v>1.7750239999999999</v>
      </c>
      <c r="P1136" s="32">
        <v>0.84899999999999998</v>
      </c>
      <c r="Q1136" s="32">
        <f t="shared" si="17"/>
        <v>1.9919887335680004</v>
      </c>
    </row>
    <row r="1137" spans="1:17" x14ac:dyDescent="0.25">
      <c r="A1137" s="30">
        <v>4708</v>
      </c>
      <c r="B1137" s="30">
        <v>4676</v>
      </c>
      <c r="C1137" s="30">
        <v>1411</v>
      </c>
      <c r="D1137" s="30">
        <v>1411</v>
      </c>
      <c r="E1137" s="30" t="s">
        <v>151</v>
      </c>
      <c r="F1137" s="30" t="s">
        <v>183</v>
      </c>
      <c r="G1137" s="31">
        <v>0.579206</v>
      </c>
      <c r="H1137" s="30" t="s">
        <v>170</v>
      </c>
      <c r="I1137" s="30" t="s">
        <v>171</v>
      </c>
      <c r="J1137" s="30">
        <v>3</v>
      </c>
      <c r="K1137" s="30">
        <v>10</v>
      </c>
      <c r="L1137" s="30" t="s">
        <v>172</v>
      </c>
      <c r="M1137" s="30" t="s">
        <v>212</v>
      </c>
      <c r="N1137" s="30" t="s">
        <v>200</v>
      </c>
      <c r="O1137" s="32">
        <v>1.7750239999999999</v>
      </c>
      <c r="P1137" s="32">
        <v>0.84899999999999998</v>
      </c>
      <c r="Q1137" s="32">
        <f t="shared" si="17"/>
        <v>0.155243787192544</v>
      </c>
    </row>
    <row r="1138" spans="1:17" x14ac:dyDescent="0.25">
      <c r="A1138" s="30">
        <v>4709</v>
      </c>
      <c r="B1138" s="30">
        <v>4677</v>
      </c>
      <c r="C1138" s="30">
        <v>1411</v>
      </c>
      <c r="D1138" s="30">
        <v>1411</v>
      </c>
      <c r="E1138" s="30" t="s">
        <v>151</v>
      </c>
      <c r="F1138" s="30" t="s">
        <v>183</v>
      </c>
      <c r="G1138" s="31">
        <v>2.5876400000000001E-2</v>
      </c>
      <c r="H1138" s="30" t="s">
        <v>170</v>
      </c>
      <c r="I1138" s="30" t="s">
        <v>171</v>
      </c>
      <c r="J1138" s="30">
        <v>3</v>
      </c>
      <c r="K1138" s="30">
        <v>10</v>
      </c>
      <c r="L1138" s="30" t="s">
        <v>172</v>
      </c>
      <c r="M1138" s="30" t="s">
        <v>212</v>
      </c>
      <c r="N1138" s="30" t="s">
        <v>200</v>
      </c>
      <c r="O1138" s="32">
        <v>1.7750239999999999</v>
      </c>
      <c r="P1138" s="32">
        <v>0.84899999999999998</v>
      </c>
      <c r="Q1138" s="32">
        <f t="shared" si="17"/>
        <v>6.9356158860736008E-3</v>
      </c>
    </row>
    <row r="1139" spans="1:17" x14ac:dyDescent="0.25">
      <c r="A1139" s="30">
        <v>4710</v>
      </c>
      <c r="B1139" s="30">
        <v>4678</v>
      </c>
      <c r="C1139" s="30">
        <v>1411</v>
      </c>
      <c r="D1139" s="30">
        <v>1411</v>
      </c>
      <c r="E1139" s="30" t="s">
        <v>151</v>
      </c>
      <c r="F1139" s="30" t="s">
        <v>183</v>
      </c>
      <c r="G1139" s="31">
        <v>17.154299999999999</v>
      </c>
      <c r="H1139" s="30" t="s">
        <v>170</v>
      </c>
      <c r="I1139" s="30" t="s">
        <v>171</v>
      </c>
      <c r="J1139" s="30">
        <v>3</v>
      </c>
      <c r="K1139" s="30">
        <v>10</v>
      </c>
      <c r="L1139" s="30" t="s">
        <v>172</v>
      </c>
      <c r="M1139" s="30" t="s">
        <v>212</v>
      </c>
      <c r="N1139" s="30" t="s">
        <v>200</v>
      </c>
      <c r="O1139" s="32">
        <v>1.7750239999999999</v>
      </c>
      <c r="P1139" s="32">
        <v>0.84899999999999998</v>
      </c>
      <c r="Q1139" s="32">
        <f t="shared" si="17"/>
        <v>4.5978434246832007</v>
      </c>
    </row>
    <row r="1140" spans="1:17" x14ac:dyDescent="0.25">
      <c r="A1140" s="30">
        <v>4711</v>
      </c>
      <c r="B1140" s="30">
        <v>4679</v>
      </c>
      <c r="C1140" s="30">
        <v>1411</v>
      </c>
      <c r="D1140" s="30">
        <v>1411</v>
      </c>
      <c r="E1140" s="30" t="s">
        <v>151</v>
      </c>
      <c r="F1140" s="30" t="s">
        <v>183</v>
      </c>
      <c r="G1140" s="31">
        <v>13.2568</v>
      </c>
      <c r="H1140" s="30" t="s">
        <v>170</v>
      </c>
      <c r="I1140" s="30" t="s">
        <v>171</v>
      </c>
      <c r="J1140" s="30">
        <v>3</v>
      </c>
      <c r="K1140" s="30">
        <v>10</v>
      </c>
      <c r="L1140" s="30" t="s">
        <v>172</v>
      </c>
      <c r="M1140" s="30" t="s">
        <v>212</v>
      </c>
      <c r="N1140" s="30" t="s">
        <v>200</v>
      </c>
      <c r="O1140" s="32">
        <v>1.7750239999999999</v>
      </c>
      <c r="P1140" s="32">
        <v>0.84899999999999998</v>
      </c>
      <c r="Q1140" s="32">
        <f t="shared" si="17"/>
        <v>3.5532018626432</v>
      </c>
    </row>
    <row r="1141" spans="1:17" x14ac:dyDescent="0.25">
      <c r="A1141" s="30">
        <v>4734</v>
      </c>
      <c r="B1141" s="30">
        <v>4702</v>
      </c>
      <c r="C1141" s="30">
        <v>1423</v>
      </c>
      <c r="D1141" s="30">
        <v>1423</v>
      </c>
      <c r="E1141" s="30" t="s">
        <v>151</v>
      </c>
      <c r="F1141" s="30" t="s">
        <v>169</v>
      </c>
      <c r="G1141" s="31">
        <v>2.8799899999999998</v>
      </c>
      <c r="H1141" s="30" t="s">
        <v>170</v>
      </c>
      <c r="I1141" s="30" t="s">
        <v>171</v>
      </c>
      <c r="J1141" s="30">
        <v>3</v>
      </c>
      <c r="K1141" s="30">
        <v>10</v>
      </c>
      <c r="L1141" s="30" t="s">
        <v>172</v>
      </c>
      <c r="M1141" s="30" t="s">
        <v>213</v>
      </c>
      <c r="N1141" s="30" t="s">
        <v>200</v>
      </c>
      <c r="O1141" s="32">
        <v>1.7750239999999999</v>
      </c>
      <c r="P1141" s="32">
        <v>0.84899999999999998</v>
      </c>
      <c r="Q1141" s="32">
        <f t="shared" si="17"/>
        <v>0.77191975683376002</v>
      </c>
    </row>
    <row r="1142" spans="1:17" x14ac:dyDescent="0.25">
      <c r="A1142" s="30">
        <v>4735</v>
      </c>
      <c r="B1142" s="30">
        <v>4703</v>
      </c>
      <c r="C1142" s="30">
        <v>1423</v>
      </c>
      <c r="D1142" s="30">
        <v>1423</v>
      </c>
      <c r="E1142" s="30" t="s">
        <v>151</v>
      </c>
      <c r="F1142" s="30" t="s">
        <v>176</v>
      </c>
      <c r="G1142" s="31">
        <v>5.2115799999999997</v>
      </c>
      <c r="H1142" s="30" t="s">
        <v>170</v>
      </c>
      <c r="I1142" s="30" t="s">
        <v>171</v>
      </c>
      <c r="J1142" s="30">
        <v>3</v>
      </c>
      <c r="K1142" s="30">
        <v>10</v>
      </c>
      <c r="L1142" s="30" t="s">
        <v>172</v>
      </c>
      <c r="M1142" s="30" t="s">
        <v>213</v>
      </c>
      <c r="N1142" s="30" t="s">
        <v>200</v>
      </c>
      <c r="O1142" s="32">
        <v>1.7750239999999999</v>
      </c>
      <c r="P1142" s="32">
        <v>0.84899999999999998</v>
      </c>
      <c r="Q1142" s="32">
        <f t="shared" si="17"/>
        <v>1.3968526162659203</v>
      </c>
    </row>
    <row r="1143" spans="1:17" x14ac:dyDescent="0.25">
      <c r="A1143" s="30">
        <v>4736</v>
      </c>
      <c r="B1143" s="30">
        <v>4704</v>
      </c>
      <c r="C1143" s="30">
        <v>1423</v>
      </c>
      <c r="D1143" s="30">
        <v>1423</v>
      </c>
      <c r="E1143" s="30" t="s">
        <v>151</v>
      </c>
      <c r="F1143" s="30" t="s">
        <v>176</v>
      </c>
      <c r="G1143" s="31">
        <v>7.9468199999999998</v>
      </c>
      <c r="H1143" s="30" t="s">
        <v>170</v>
      </c>
      <c r="I1143" s="30" t="s">
        <v>171</v>
      </c>
      <c r="J1143" s="30">
        <v>3</v>
      </c>
      <c r="K1143" s="30">
        <v>10</v>
      </c>
      <c r="L1143" s="30" t="s">
        <v>172</v>
      </c>
      <c r="M1143" s="30" t="s">
        <v>213</v>
      </c>
      <c r="N1143" s="30" t="s">
        <v>200</v>
      </c>
      <c r="O1143" s="32">
        <v>1.7750239999999999</v>
      </c>
      <c r="P1143" s="32">
        <v>0.84899999999999998</v>
      </c>
      <c r="Q1143" s="32">
        <f t="shared" si="17"/>
        <v>2.1299752297756802</v>
      </c>
    </row>
    <row r="1144" spans="1:17" x14ac:dyDescent="0.25">
      <c r="A1144" s="30">
        <v>4741</v>
      </c>
      <c r="B1144" s="30">
        <v>4709</v>
      </c>
      <c r="C1144" s="30">
        <v>1423</v>
      </c>
      <c r="D1144" s="30">
        <v>1423</v>
      </c>
      <c r="E1144" s="30" t="s">
        <v>151</v>
      </c>
      <c r="F1144" s="30" t="s">
        <v>183</v>
      </c>
      <c r="G1144" s="31">
        <v>6.4603999999999999</v>
      </c>
      <c r="H1144" s="30" t="s">
        <v>170</v>
      </c>
      <c r="I1144" s="30" t="s">
        <v>171</v>
      </c>
      <c r="J1144" s="30">
        <v>3</v>
      </c>
      <c r="K1144" s="30">
        <v>10</v>
      </c>
      <c r="L1144" s="30" t="s">
        <v>172</v>
      </c>
      <c r="M1144" s="30" t="s">
        <v>213</v>
      </c>
      <c r="N1144" s="30" t="s">
        <v>200</v>
      </c>
      <c r="O1144" s="32">
        <v>1.7750239999999999</v>
      </c>
      <c r="P1144" s="32">
        <v>0.84899999999999998</v>
      </c>
      <c r="Q1144" s="32">
        <f t="shared" si="17"/>
        <v>1.7315721224896001</v>
      </c>
    </row>
    <row r="1145" spans="1:17" x14ac:dyDescent="0.25">
      <c r="A1145" s="30">
        <v>4757</v>
      </c>
      <c r="B1145" s="30">
        <v>4725</v>
      </c>
      <c r="C1145" s="30">
        <v>1480</v>
      </c>
      <c r="D1145" s="30">
        <v>1480</v>
      </c>
      <c r="E1145" s="30" t="s">
        <v>151</v>
      </c>
      <c r="F1145" s="30" t="s">
        <v>169</v>
      </c>
      <c r="G1145" s="31">
        <v>1.7631300000000001</v>
      </c>
      <c r="H1145" s="30" t="s">
        <v>170</v>
      </c>
      <c r="I1145" s="30" t="s">
        <v>171</v>
      </c>
      <c r="J1145" s="30">
        <v>23</v>
      </c>
      <c r="K1145" s="30">
        <v>10</v>
      </c>
      <c r="L1145" s="30" t="s">
        <v>172</v>
      </c>
      <c r="M1145" s="30" t="s">
        <v>214</v>
      </c>
      <c r="N1145" s="30" t="s">
        <v>215</v>
      </c>
      <c r="O1145" s="32">
        <v>1.167327</v>
      </c>
      <c r="P1145" s="32">
        <v>0.84899999999999998</v>
      </c>
      <c r="Q1145" s="32">
        <f t="shared" si="17"/>
        <v>0.31078053728001004</v>
      </c>
    </row>
    <row r="1146" spans="1:17" x14ac:dyDescent="0.25">
      <c r="A1146" s="30">
        <v>4758</v>
      </c>
      <c r="B1146" s="30">
        <v>4726</v>
      </c>
      <c r="C1146" s="30">
        <v>1480</v>
      </c>
      <c r="D1146" s="30">
        <v>1480</v>
      </c>
      <c r="E1146" s="30" t="s">
        <v>151</v>
      </c>
      <c r="F1146" s="30" t="s">
        <v>169</v>
      </c>
      <c r="G1146" s="31">
        <v>31.098400000000002</v>
      </c>
      <c r="H1146" s="30" t="s">
        <v>170</v>
      </c>
      <c r="I1146" s="30" t="s">
        <v>171</v>
      </c>
      <c r="J1146" s="30">
        <v>23</v>
      </c>
      <c r="K1146" s="30">
        <v>10</v>
      </c>
      <c r="L1146" s="30" t="s">
        <v>172</v>
      </c>
      <c r="M1146" s="30" t="s">
        <v>214</v>
      </c>
      <c r="N1146" s="30" t="s">
        <v>215</v>
      </c>
      <c r="O1146" s="32">
        <v>1.167327</v>
      </c>
      <c r="P1146" s="32">
        <v>0.84899999999999998</v>
      </c>
      <c r="Q1146" s="32">
        <f t="shared" si="17"/>
        <v>5.4816022984968011</v>
      </c>
    </row>
    <row r="1147" spans="1:17" x14ac:dyDescent="0.25">
      <c r="A1147" s="30">
        <v>4759</v>
      </c>
      <c r="B1147" s="30">
        <v>4727</v>
      </c>
      <c r="C1147" s="30">
        <v>1480</v>
      </c>
      <c r="D1147" s="30">
        <v>1480</v>
      </c>
      <c r="E1147" s="30" t="s">
        <v>151</v>
      </c>
      <c r="F1147" s="30" t="s">
        <v>169</v>
      </c>
      <c r="G1147" s="31">
        <v>0.69755199999999995</v>
      </c>
      <c r="H1147" s="30" t="s">
        <v>170</v>
      </c>
      <c r="I1147" s="30" t="s">
        <v>171</v>
      </c>
      <c r="J1147" s="30">
        <v>23</v>
      </c>
      <c r="K1147" s="30">
        <v>10</v>
      </c>
      <c r="L1147" s="30" t="s">
        <v>172</v>
      </c>
      <c r="M1147" s="30" t="s">
        <v>214</v>
      </c>
      <c r="N1147" s="30" t="s">
        <v>215</v>
      </c>
      <c r="O1147" s="32">
        <v>1.167327</v>
      </c>
      <c r="P1147" s="32">
        <v>0.84899999999999998</v>
      </c>
      <c r="Q1147" s="32">
        <f t="shared" si="17"/>
        <v>0.12295496380910401</v>
      </c>
    </row>
    <row r="1148" spans="1:17" x14ac:dyDescent="0.25">
      <c r="A1148" s="30">
        <v>4761</v>
      </c>
      <c r="B1148" s="30">
        <v>4729</v>
      </c>
      <c r="C1148" s="30">
        <v>1480</v>
      </c>
      <c r="D1148" s="30">
        <v>1480</v>
      </c>
      <c r="E1148" s="30" t="s">
        <v>151</v>
      </c>
      <c r="F1148" s="30" t="s">
        <v>186</v>
      </c>
      <c r="G1148" s="31">
        <v>2.0058400000000001</v>
      </c>
      <c r="H1148" s="30" t="s">
        <v>170</v>
      </c>
      <c r="I1148" s="30" t="s">
        <v>171</v>
      </c>
      <c r="J1148" s="30">
        <v>23</v>
      </c>
      <c r="K1148" s="30">
        <v>10</v>
      </c>
      <c r="L1148" s="30" t="s">
        <v>172</v>
      </c>
      <c r="M1148" s="30" t="s">
        <v>214</v>
      </c>
      <c r="N1148" s="30" t="s">
        <v>215</v>
      </c>
      <c r="O1148" s="32">
        <v>1.167327</v>
      </c>
      <c r="P1148" s="32">
        <v>0.84899999999999998</v>
      </c>
      <c r="Q1148" s="32">
        <f t="shared" si="17"/>
        <v>0.35356214964168003</v>
      </c>
    </row>
    <row r="1149" spans="1:17" x14ac:dyDescent="0.25">
      <c r="A1149" s="30">
        <v>4762</v>
      </c>
      <c r="B1149" s="30">
        <v>4730</v>
      </c>
      <c r="C1149" s="30">
        <v>1480</v>
      </c>
      <c r="D1149" s="30">
        <v>1480</v>
      </c>
      <c r="E1149" s="30" t="s">
        <v>151</v>
      </c>
      <c r="F1149" s="30" t="s">
        <v>175</v>
      </c>
      <c r="G1149" s="31">
        <v>1.0543400000000001</v>
      </c>
      <c r="H1149" s="30" t="s">
        <v>170</v>
      </c>
      <c r="I1149" s="30" t="s">
        <v>171</v>
      </c>
      <c r="J1149" s="30">
        <v>23</v>
      </c>
      <c r="K1149" s="30">
        <v>10</v>
      </c>
      <c r="L1149" s="30" t="s">
        <v>172</v>
      </c>
      <c r="M1149" s="30" t="s">
        <v>214</v>
      </c>
      <c r="N1149" s="30" t="s">
        <v>215</v>
      </c>
      <c r="O1149" s="32">
        <v>1.167327</v>
      </c>
      <c r="P1149" s="32">
        <v>0.84899999999999998</v>
      </c>
      <c r="Q1149" s="32">
        <f t="shared" si="17"/>
        <v>0.18584469192618003</v>
      </c>
    </row>
    <row r="1150" spans="1:17" x14ac:dyDescent="0.25">
      <c r="A1150" s="30">
        <v>4763</v>
      </c>
      <c r="B1150" s="30">
        <v>4731</v>
      </c>
      <c r="C1150" s="30">
        <v>1480</v>
      </c>
      <c r="D1150" s="30">
        <v>1480</v>
      </c>
      <c r="E1150" s="30" t="s">
        <v>151</v>
      </c>
      <c r="F1150" s="30" t="s">
        <v>182</v>
      </c>
      <c r="G1150" s="31">
        <v>6.6564800000000002</v>
      </c>
      <c r="H1150" s="30" t="s">
        <v>170</v>
      </c>
      <c r="I1150" s="30" t="s">
        <v>171</v>
      </c>
      <c r="J1150" s="30">
        <v>23</v>
      </c>
      <c r="K1150" s="30">
        <v>10</v>
      </c>
      <c r="L1150" s="30" t="s">
        <v>172</v>
      </c>
      <c r="M1150" s="30" t="s">
        <v>214</v>
      </c>
      <c r="N1150" s="30" t="s">
        <v>215</v>
      </c>
      <c r="O1150" s="32">
        <v>1.167327</v>
      </c>
      <c r="P1150" s="32">
        <v>0.84899999999999998</v>
      </c>
      <c r="Q1150" s="32">
        <f t="shared" si="17"/>
        <v>1.1733136131729602</v>
      </c>
    </row>
    <row r="1151" spans="1:17" x14ac:dyDescent="0.25">
      <c r="A1151" s="30">
        <v>2752</v>
      </c>
      <c r="B1151" s="30">
        <v>4773</v>
      </c>
      <c r="C1151" s="30">
        <v>1490</v>
      </c>
      <c r="D1151" s="30">
        <v>1490</v>
      </c>
      <c r="E1151" s="30" t="s">
        <v>151</v>
      </c>
      <c r="F1151" s="30" t="s">
        <v>183</v>
      </c>
      <c r="G1151" s="31">
        <v>0.81314299999999995</v>
      </c>
      <c r="H1151" s="30" t="s">
        <v>170</v>
      </c>
      <c r="I1151" s="30" t="s">
        <v>171</v>
      </c>
      <c r="J1151" s="30">
        <v>3</v>
      </c>
      <c r="K1151" s="30">
        <v>10</v>
      </c>
      <c r="L1151" s="30" t="s">
        <v>172</v>
      </c>
      <c r="M1151" s="30" t="s">
        <v>201</v>
      </c>
      <c r="N1151" s="30" t="s">
        <v>200</v>
      </c>
      <c r="O1151" s="32">
        <v>1.7750239999999999</v>
      </c>
      <c r="P1151" s="32">
        <v>0.84899999999999998</v>
      </c>
      <c r="Q1151" s="32">
        <f t="shared" si="17"/>
        <v>0.217945599405232</v>
      </c>
    </row>
    <row r="1152" spans="1:17" x14ac:dyDescent="0.25">
      <c r="A1152" s="30">
        <v>2753</v>
      </c>
      <c r="B1152" s="30">
        <v>4774</v>
      </c>
      <c r="C1152" s="30">
        <v>1490</v>
      </c>
      <c r="D1152" s="30">
        <v>1490</v>
      </c>
      <c r="E1152" s="30" t="s">
        <v>151</v>
      </c>
      <c r="F1152" s="30" t="s">
        <v>183</v>
      </c>
      <c r="G1152" s="31">
        <v>4.7954100000000004</v>
      </c>
      <c r="H1152" s="30" t="s">
        <v>170</v>
      </c>
      <c r="I1152" s="30" t="s">
        <v>171</v>
      </c>
      <c r="J1152" s="30">
        <v>3</v>
      </c>
      <c r="K1152" s="30">
        <v>10</v>
      </c>
      <c r="L1152" s="30" t="s">
        <v>172</v>
      </c>
      <c r="M1152" s="30" t="s">
        <v>201</v>
      </c>
      <c r="N1152" s="30" t="s">
        <v>200</v>
      </c>
      <c r="O1152" s="32">
        <v>1.7750239999999999</v>
      </c>
      <c r="P1152" s="32">
        <v>0.84899999999999998</v>
      </c>
      <c r="Q1152" s="32">
        <f t="shared" si="17"/>
        <v>1.2853071438158403</v>
      </c>
    </row>
    <row r="1153" spans="1:17" x14ac:dyDescent="0.25">
      <c r="A1153" s="30">
        <v>4767</v>
      </c>
      <c r="B1153" s="30">
        <v>4735</v>
      </c>
      <c r="C1153" s="30">
        <v>1490</v>
      </c>
      <c r="D1153" s="30">
        <v>1490</v>
      </c>
      <c r="E1153" s="30" t="s">
        <v>151</v>
      </c>
      <c r="F1153" s="30" t="s">
        <v>169</v>
      </c>
      <c r="G1153" s="31">
        <v>5.1818099999999996</v>
      </c>
      <c r="H1153" s="30" t="s">
        <v>170</v>
      </c>
      <c r="I1153" s="30" t="s">
        <v>171</v>
      </c>
      <c r="J1153" s="30">
        <v>3</v>
      </c>
      <c r="K1153" s="30">
        <v>10</v>
      </c>
      <c r="L1153" s="30" t="s">
        <v>172</v>
      </c>
      <c r="M1153" s="30" t="s">
        <v>201</v>
      </c>
      <c r="N1153" s="30" t="s">
        <v>200</v>
      </c>
      <c r="O1153" s="32">
        <v>1.7750239999999999</v>
      </c>
      <c r="P1153" s="32">
        <v>0.84899999999999998</v>
      </c>
      <c r="Q1153" s="32">
        <f t="shared" si="17"/>
        <v>1.3888734041294399</v>
      </c>
    </row>
    <row r="1154" spans="1:17" x14ac:dyDescent="0.25">
      <c r="A1154" s="30">
        <v>4768</v>
      </c>
      <c r="B1154" s="30">
        <v>4736</v>
      </c>
      <c r="C1154" s="30">
        <v>1490</v>
      </c>
      <c r="D1154" s="30">
        <v>1490</v>
      </c>
      <c r="E1154" s="30" t="s">
        <v>151</v>
      </c>
      <c r="F1154" s="30" t="s">
        <v>169</v>
      </c>
      <c r="G1154" s="31">
        <v>0.96663200000000005</v>
      </c>
      <c r="H1154" s="30" t="s">
        <v>170</v>
      </c>
      <c r="I1154" s="30" t="s">
        <v>171</v>
      </c>
      <c r="J1154" s="30">
        <v>3</v>
      </c>
      <c r="K1154" s="30">
        <v>10</v>
      </c>
      <c r="L1154" s="30" t="s">
        <v>172</v>
      </c>
      <c r="M1154" s="30" t="s">
        <v>201</v>
      </c>
      <c r="N1154" s="30" t="s">
        <v>200</v>
      </c>
      <c r="O1154" s="32">
        <v>1.7750239999999999</v>
      </c>
      <c r="P1154" s="32">
        <v>0.84899999999999998</v>
      </c>
      <c r="Q1154" s="32">
        <f t="shared" ref="Q1154:Q1217" si="18">G1154*O1154*(1-P1154)</f>
        <v>0.25908504487436801</v>
      </c>
    </row>
    <row r="1155" spans="1:17" x14ac:dyDescent="0.25">
      <c r="A1155" s="30">
        <v>4769</v>
      </c>
      <c r="B1155" s="30">
        <v>4737</v>
      </c>
      <c r="C1155" s="30">
        <v>1490</v>
      </c>
      <c r="D1155" s="30">
        <v>1490</v>
      </c>
      <c r="E1155" s="30" t="s">
        <v>151</v>
      </c>
      <c r="F1155" s="30" t="s">
        <v>169</v>
      </c>
      <c r="G1155" s="31">
        <v>1.70129</v>
      </c>
      <c r="H1155" s="30" t="s">
        <v>170</v>
      </c>
      <c r="I1155" s="30" t="s">
        <v>171</v>
      </c>
      <c r="J1155" s="30">
        <v>3</v>
      </c>
      <c r="K1155" s="30">
        <v>10</v>
      </c>
      <c r="L1155" s="30" t="s">
        <v>172</v>
      </c>
      <c r="M1155" s="30" t="s">
        <v>201</v>
      </c>
      <c r="N1155" s="30" t="s">
        <v>200</v>
      </c>
      <c r="O1155" s="32">
        <v>1.7750239999999999</v>
      </c>
      <c r="P1155" s="32">
        <v>0.84899999999999998</v>
      </c>
      <c r="Q1155" s="32">
        <f t="shared" si="18"/>
        <v>0.45599441772496008</v>
      </c>
    </row>
    <row r="1156" spans="1:17" x14ac:dyDescent="0.25">
      <c r="A1156" s="30">
        <v>4770</v>
      </c>
      <c r="B1156" s="30">
        <v>4738</v>
      </c>
      <c r="C1156" s="30">
        <v>1490</v>
      </c>
      <c r="D1156" s="30">
        <v>1490</v>
      </c>
      <c r="E1156" s="30" t="s">
        <v>151</v>
      </c>
      <c r="F1156" s="30" t="s">
        <v>169</v>
      </c>
      <c r="G1156" s="31">
        <v>8.2428000000000008</v>
      </c>
      <c r="H1156" s="30" t="s">
        <v>170</v>
      </c>
      <c r="I1156" s="30" t="s">
        <v>171</v>
      </c>
      <c r="J1156" s="30">
        <v>3</v>
      </c>
      <c r="K1156" s="30">
        <v>10</v>
      </c>
      <c r="L1156" s="30" t="s">
        <v>172</v>
      </c>
      <c r="M1156" s="30" t="s">
        <v>201</v>
      </c>
      <c r="N1156" s="30" t="s">
        <v>200</v>
      </c>
      <c r="O1156" s="32">
        <v>1.7750239999999999</v>
      </c>
      <c r="P1156" s="32">
        <v>0.84899999999999998</v>
      </c>
      <c r="Q1156" s="32">
        <f t="shared" si="18"/>
        <v>2.2093063419072005</v>
      </c>
    </row>
    <row r="1157" spans="1:17" x14ac:dyDescent="0.25">
      <c r="A1157" s="30">
        <v>4771</v>
      </c>
      <c r="B1157" s="30">
        <v>4739</v>
      </c>
      <c r="C1157" s="30">
        <v>1490</v>
      </c>
      <c r="D1157" s="30">
        <v>1490</v>
      </c>
      <c r="E1157" s="30" t="s">
        <v>151</v>
      </c>
      <c r="F1157" s="30" t="s">
        <v>169</v>
      </c>
      <c r="G1157" s="31">
        <v>2.5039400000000001</v>
      </c>
      <c r="H1157" s="30" t="s">
        <v>170</v>
      </c>
      <c r="I1157" s="30" t="s">
        <v>171</v>
      </c>
      <c r="J1157" s="30">
        <v>3</v>
      </c>
      <c r="K1157" s="30">
        <v>10</v>
      </c>
      <c r="L1157" s="30" t="s">
        <v>172</v>
      </c>
      <c r="M1157" s="30" t="s">
        <v>201</v>
      </c>
      <c r="N1157" s="30" t="s">
        <v>200</v>
      </c>
      <c r="O1157" s="32">
        <v>1.7750239999999999</v>
      </c>
      <c r="P1157" s="32">
        <v>0.84899999999999998</v>
      </c>
      <c r="Q1157" s="32">
        <f t="shared" si="18"/>
        <v>0.67112759277856016</v>
      </c>
    </row>
    <row r="1158" spans="1:17" x14ac:dyDescent="0.25">
      <c r="A1158" s="30">
        <v>4778</v>
      </c>
      <c r="B1158" s="30">
        <v>4746</v>
      </c>
      <c r="C1158" s="30">
        <v>1490</v>
      </c>
      <c r="D1158" s="30">
        <v>1490</v>
      </c>
      <c r="E1158" s="30" t="s">
        <v>151</v>
      </c>
      <c r="F1158" s="30" t="s">
        <v>179</v>
      </c>
      <c r="G1158" s="31">
        <v>1.8393999999999999</v>
      </c>
      <c r="H1158" s="30" t="s">
        <v>170</v>
      </c>
      <c r="I1158" s="30" t="s">
        <v>171</v>
      </c>
      <c r="J1158" s="30">
        <v>3</v>
      </c>
      <c r="K1158" s="30">
        <v>10</v>
      </c>
      <c r="L1158" s="30" t="s">
        <v>172</v>
      </c>
      <c r="M1158" s="30" t="s">
        <v>201</v>
      </c>
      <c r="N1158" s="30" t="s">
        <v>200</v>
      </c>
      <c r="O1158" s="32">
        <v>1.7750239999999999</v>
      </c>
      <c r="P1158" s="32">
        <v>0.84899999999999998</v>
      </c>
      <c r="Q1158" s="32">
        <f t="shared" si="18"/>
        <v>0.49301185098560008</v>
      </c>
    </row>
    <row r="1159" spans="1:17" x14ac:dyDescent="0.25">
      <c r="A1159" s="30">
        <v>4780</v>
      </c>
      <c r="B1159" s="30">
        <v>4748</v>
      </c>
      <c r="C1159" s="30">
        <v>1490</v>
      </c>
      <c r="D1159" s="30">
        <v>1490</v>
      </c>
      <c r="E1159" s="30" t="s">
        <v>151</v>
      </c>
      <c r="F1159" s="30" t="s">
        <v>179</v>
      </c>
      <c r="G1159" s="31">
        <v>30.590800000000002</v>
      </c>
      <c r="H1159" s="30" t="s">
        <v>170</v>
      </c>
      <c r="I1159" s="30" t="s">
        <v>171</v>
      </c>
      <c r="J1159" s="30">
        <v>3</v>
      </c>
      <c r="K1159" s="30">
        <v>10</v>
      </c>
      <c r="L1159" s="30" t="s">
        <v>172</v>
      </c>
      <c r="M1159" s="30" t="s">
        <v>201</v>
      </c>
      <c r="N1159" s="30" t="s">
        <v>200</v>
      </c>
      <c r="O1159" s="32">
        <v>1.7750239999999999</v>
      </c>
      <c r="P1159" s="32">
        <v>0.84899999999999998</v>
      </c>
      <c r="Q1159" s="32">
        <f t="shared" si="18"/>
        <v>8.1992100310592022</v>
      </c>
    </row>
    <row r="1160" spans="1:17" x14ac:dyDescent="0.25">
      <c r="A1160" s="30">
        <v>4781</v>
      </c>
      <c r="B1160" s="30">
        <v>4749</v>
      </c>
      <c r="C1160" s="30">
        <v>1490</v>
      </c>
      <c r="D1160" s="30">
        <v>1490</v>
      </c>
      <c r="E1160" s="30" t="s">
        <v>151</v>
      </c>
      <c r="F1160" s="30" t="s">
        <v>179</v>
      </c>
      <c r="G1160" s="31">
        <v>2.1060599999999998</v>
      </c>
      <c r="H1160" s="30" t="s">
        <v>170</v>
      </c>
      <c r="I1160" s="30" t="s">
        <v>171</v>
      </c>
      <c r="J1160" s="30">
        <v>3</v>
      </c>
      <c r="K1160" s="30">
        <v>10</v>
      </c>
      <c r="L1160" s="30" t="s">
        <v>172</v>
      </c>
      <c r="M1160" s="30" t="s">
        <v>201</v>
      </c>
      <c r="N1160" s="30" t="s">
        <v>200</v>
      </c>
      <c r="O1160" s="32">
        <v>1.7750239999999999</v>
      </c>
      <c r="P1160" s="32">
        <v>0.84899999999999998</v>
      </c>
      <c r="Q1160" s="32">
        <f t="shared" si="18"/>
        <v>0.56448436386144007</v>
      </c>
    </row>
    <row r="1161" spans="1:17" x14ac:dyDescent="0.25">
      <c r="A1161" s="30">
        <v>4782</v>
      </c>
      <c r="B1161" s="30">
        <v>4750</v>
      </c>
      <c r="C1161" s="30">
        <v>1490</v>
      </c>
      <c r="D1161" s="30">
        <v>1490</v>
      </c>
      <c r="E1161" s="30" t="s">
        <v>151</v>
      </c>
      <c r="F1161" s="30" t="s">
        <v>179</v>
      </c>
      <c r="G1161" s="31">
        <v>8.9140999999999995</v>
      </c>
      <c r="H1161" s="30" t="s">
        <v>170</v>
      </c>
      <c r="I1161" s="30" t="s">
        <v>171</v>
      </c>
      <c r="J1161" s="30">
        <v>3</v>
      </c>
      <c r="K1161" s="30">
        <v>10</v>
      </c>
      <c r="L1161" s="30" t="s">
        <v>172</v>
      </c>
      <c r="M1161" s="30" t="s">
        <v>201</v>
      </c>
      <c r="N1161" s="30" t="s">
        <v>200</v>
      </c>
      <c r="O1161" s="32">
        <v>1.7750239999999999</v>
      </c>
      <c r="P1161" s="32">
        <v>0.84899999999999998</v>
      </c>
      <c r="Q1161" s="32">
        <f t="shared" si="18"/>
        <v>2.3892339571984</v>
      </c>
    </row>
    <row r="1162" spans="1:17" x14ac:dyDescent="0.25">
      <c r="A1162" s="30">
        <v>4783</v>
      </c>
      <c r="B1162" s="30">
        <v>4751</v>
      </c>
      <c r="C1162" s="30">
        <v>1490</v>
      </c>
      <c r="D1162" s="30">
        <v>1490</v>
      </c>
      <c r="E1162" s="30" t="s">
        <v>151</v>
      </c>
      <c r="F1162" s="30" t="s">
        <v>179</v>
      </c>
      <c r="G1162" s="31">
        <v>8.27899E-2</v>
      </c>
      <c r="H1162" s="30" t="s">
        <v>170</v>
      </c>
      <c r="I1162" s="30" t="s">
        <v>171</v>
      </c>
      <c r="J1162" s="30">
        <v>3</v>
      </c>
      <c r="K1162" s="30">
        <v>10</v>
      </c>
      <c r="L1162" s="30" t="s">
        <v>172</v>
      </c>
      <c r="M1162" s="30" t="s">
        <v>201</v>
      </c>
      <c r="N1162" s="30" t="s">
        <v>200</v>
      </c>
      <c r="O1162" s="32">
        <v>1.7750239999999999</v>
      </c>
      <c r="P1162" s="32">
        <v>0.84899999999999998</v>
      </c>
      <c r="Q1162" s="32">
        <f t="shared" si="18"/>
        <v>2.2190062978097599E-2</v>
      </c>
    </row>
    <row r="1163" spans="1:17" x14ac:dyDescent="0.25">
      <c r="A1163" s="30">
        <v>4788</v>
      </c>
      <c r="B1163" s="30">
        <v>4756</v>
      </c>
      <c r="C1163" s="30">
        <v>1490</v>
      </c>
      <c r="D1163" s="30">
        <v>1490</v>
      </c>
      <c r="E1163" s="30" t="s">
        <v>151</v>
      </c>
      <c r="F1163" s="30" t="s">
        <v>175</v>
      </c>
      <c r="G1163" s="31">
        <v>0.217275</v>
      </c>
      <c r="H1163" s="30" t="s">
        <v>170</v>
      </c>
      <c r="I1163" s="30" t="s">
        <v>171</v>
      </c>
      <c r="J1163" s="30">
        <v>3</v>
      </c>
      <c r="K1163" s="30">
        <v>10</v>
      </c>
      <c r="L1163" s="30" t="s">
        <v>172</v>
      </c>
      <c r="M1163" s="30" t="s">
        <v>201</v>
      </c>
      <c r="N1163" s="30" t="s">
        <v>200</v>
      </c>
      <c r="O1163" s="32">
        <v>1.7750239999999999</v>
      </c>
      <c r="P1163" s="32">
        <v>0.84899999999999998</v>
      </c>
      <c r="Q1163" s="32">
        <f t="shared" si="18"/>
        <v>5.8235919279600007E-2</v>
      </c>
    </row>
    <row r="1164" spans="1:17" x14ac:dyDescent="0.25">
      <c r="A1164" s="30">
        <v>4789</v>
      </c>
      <c r="B1164" s="30">
        <v>4757</v>
      </c>
      <c r="C1164" s="30">
        <v>1490</v>
      </c>
      <c r="D1164" s="30">
        <v>1490</v>
      </c>
      <c r="E1164" s="30" t="s">
        <v>151</v>
      </c>
      <c r="F1164" s="30" t="s">
        <v>175</v>
      </c>
      <c r="G1164" s="31">
        <v>10.0702</v>
      </c>
      <c r="H1164" s="30" t="s">
        <v>170</v>
      </c>
      <c r="I1164" s="30" t="s">
        <v>171</v>
      </c>
      <c r="J1164" s="30">
        <v>3</v>
      </c>
      <c r="K1164" s="30">
        <v>10</v>
      </c>
      <c r="L1164" s="30" t="s">
        <v>172</v>
      </c>
      <c r="M1164" s="30" t="s">
        <v>201</v>
      </c>
      <c r="N1164" s="30" t="s">
        <v>200</v>
      </c>
      <c r="O1164" s="32">
        <v>1.7750239999999999</v>
      </c>
      <c r="P1164" s="32">
        <v>0.84899999999999998</v>
      </c>
      <c r="Q1164" s="32">
        <f t="shared" si="18"/>
        <v>2.6991018494048</v>
      </c>
    </row>
    <row r="1165" spans="1:17" x14ac:dyDescent="0.25">
      <c r="A1165" s="30">
        <v>4790</v>
      </c>
      <c r="B1165" s="30">
        <v>4758</v>
      </c>
      <c r="C1165" s="30">
        <v>1490</v>
      </c>
      <c r="D1165" s="30">
        <v>1490</v>
      </c>
      <c r="E1165" s="30" t="s">
        <v>151</v>
      </c>
      <c r="F1165" s="30" t="s">
        <v>175</v>
      </c>
      <c r="G1165" s="31">
        <v>3.6366200000000002</v>
      </c>
      <c r="H1165" s="30" t="s">
        <v>170</v>
      </c>
      <c r="I1165" s="30" t="s">
        <v>171</v>
      </c>
      <c r="J1165" s="30">
        <v>3</v>
      </c>
      <c r="K1165" s="30">
        <v>10</v>
      </c>
      <c r="L1165" s="30" t="s">
        <v>172</v>
      </c>
      <c r="M1165" s="30" t="s">
        <v>201</v>
      </c>
      <c r="N1165" s="30" t="s">
        <v>200</v>
      </c>
      <c r="O1165" s="32">
        <v>1.7750239999999999</v>
      </c>
      <c r="P1165" s="32">
        <v>0.84899999999999998</v>
      </c>
      <c r="Q1165" s="32">
        <f t="shared" si="18"/>
        <v>0.97471825461088024</v>
      </c>
    </row>
    <row r="1166" spans="1:17" x14ac:dyDescent="0.25">
      <c r="A1166" s="30">
        <v>4791</v>
      </c>
      <c r="B1166" s="30">
        <v>4759</v>
      </c>
      <c r="C1166" s="30">
        <v>1490</v>
      </c>
      <c r="D1166" s="30">
        <v>1490</v>
      </c>
      <c r="E1166" s="30" t="s">
        <v>151</v>
      </c>
      <c r="F1166" s="30" t="s">
        <v>175</v>
      </c>
      <c r="G1166" s="31">
        <v>2.2038500000000001</v>
      </c>
      <c r="H1166" s="30" t="s">
        <v>170</v>
      </c>
      <c r="I1166" s="30" t="s">
        <v>171</v>
      </c>
      <c r="J1166" s="30">
        <v>3</v>
      </c>
      <c r="K1166" s="30">
        <v>10</v>
      </c>
      <c r="L1166" s="30" t="s">
        <v>172</v>
      </c>
      <c r="M1166" s="30" t="s">
        <v>201</v>
      </c>
      <c r="N1166" s="30" t="s">
        <v>200</v>
      </c>
      <c r="O1166" s="32">
        <v>1.7750239999999999</v>
      </c>
      <c r="P1166" s="32">
        <v>0.84899999999999998</v>
      </c>
      <c r="Q1166" s="32">
        <f t="shared" si="18"/>
        <v>0.59069488300240003</v>
      </c>
    </row>
    <row r="1167" spans="1:17" x14ac:dyDescent="0.25">
      <c r="A1167" s="30">
        <v>4792</v>
      </c>
      <c r="B1167" s="30">
        <v>4760</v>
      </c>
      <c r="C1167" s="30">
        <v>1490</v>
      </c>
      <c r="D1167" s="30">
        <v>1490</v>
      </c>
      <c r="E1167" s="30" t="s">
        <v>151</v>
      </c>
      <c r="F1167" s="30" t="s">
        <v>175</v>
      </c>
      <c r="G1167" s="31">
        <v>2.8752399999999998</v>
      </c>
      <c r="H1167" s="30" t="s">
        <v>170</v>
      </c>
      <c r="I1167" s="30" t="s">
        <v>171</v>
      </c>
      <c r="J1167" s="30">
        <v>3</v>
      </c>
      <c r="K1167" s="30">
        <v>10</v>
      </c>
      <c r="L1167" s="30" t="s">
        <v>172</v>
      </c>
      <c r="M1167" s="30" t="s">
        <v>201</v>
      </c>
      <c r="N1167" s="30" t="s">
        <v>200</v>
      </c>
      <c r="O1167" s="32">
        <v>1.7750239999999999</v>
      </c>
      <c r="P1167" s="32">
        <v>0.84899999999999998</v>
      </c>
      <c r="Q1167" s="32">
        <f t="shared" si="18"/>
        <v>0.7706466208697601</v>
      </c>
    </row>
    <row r="1168" spans="1:17" x14ac:dyDescent="0.25">
      <c r="A1168" s="30">
        <v>4793</v>
      </c>
      <c r="B1168" s="30">
        <v>4761</v>
      </c>
      <c r="C1168" s="30">
        <v>1490</v>
      </c>
      <c r="D1168" s="30">
        <v>1490</v>
      </c>
      <c r="E1168" s="30" t="s">
        <v>151</v>
      </c>
      <c r="F1168" s="30" t="s">
        <v>175</v>
      </c>
      <c r="G1168" s="31">
        <v>5.79366</v>
      </c>
      <c r="H1168" s="30" t="s">
        <v>170</v>
      </c>
      <c r="I1168" s="30" t="s">
        <v>171</v>
      </c>
      <c r="J1168" s="30">
        <v>3</v>
      </c>
      <c r="K1168" s="30">
        <v>10</v>
      </c>
      <c r="L1168" s="30" t="s">
        <v>172</v>
      </c>
      <c r="M1168" s="30" t="s">
        <v>201</v>
      </c>
      <c r="N1168" s="30" t="s">
        <v>200</v>
      </c>
      <c r="O1168" s="32">
        <v>1.7750239999999999</v>
      </c>
      <c r="P1168" s="32">
        <v>0.84899999999999998</v>
      </c>
      <c r="Q1168" s="32">
        <f t="shared" si="18"/>
        <v>1.55286671772384</v>
      </c>
    </row>
    <row r="1169" spans="1:17" x14ac:dyDescent="0.25">
      <c r="A1169" s="30">
        <v>4826</v>
      </c>
      <c r="B1169" s="30">
        <v>4804</v>
      </c>
      <c r="C1169" s="30">
        <v>1550</v>
      </c>
      <c r="D1169" s="30">
        <v>1550</v>
      </c>
      <c r="E1169" s="30" t="s">
        <v>151</v>
      </c>
      <c r="F1169" s="30" t="s">
        <v>169</v>
      </c>
      <c r="G1169" s="31">
        <v>3.6040399999999999</v>
      </c>
      <c r="H1169" s="30" t="s">
        <v>170</v>
      </c>
      <c r="I1169" s="30" t="s">
        <v>171</v>
      </c>
      <c r="J1169" s="30">
        <v>22</v>
      </c>
      <c r="K1169" s="30">
        <v>10</v>
      </c>
      <c r="L1169" s="30" t="s">
        <v>172</v>
      </c>
      <c r="M1169" s="30" t="s">
        <v>216</v>
      </c>
      <c r="N1169" s="30" t="s">
        <v>217</v>
      </c>
      <c r="O1169" s="32">
        <v>1.769803</v>
      </c>
      <c r="P1169" s="32">
        <v>0.84899999999999998</v>
      </c>
      <c r="Q1169" s="32">
        <f t="shared" si="18"/>
        <v>0.96314456142212024</v>
      </c>
    </row>
    <row r="1170" spans="1:17" x14ac:dyDescent="0.25">
      <c r="A1170" s="30">
        <v>4827</v>
      </c>
      <c r="B1170" s="30">
        <v>4805</v>
      </c>
      <c r="C1170" s="30">
        <v>1550</v>
      </c>
      <c r="D1170" s="30">
        <v>1550</v>
      </c>
      <c r="E1170" s="30" t="s">
        <v>151</v>
      </c>
      <c r="F1170" s="30" t="s">
        <v>169</v>
      </c>
      <c r="G1170" s="31">
        <v>15.733000000000001</v>
      </c>
      <c r="H1170" s="30" t="s">
        <v>170</v>
      </c>
      <c r="I1170" s="30" t="s">
        <v>171</v>
      </c>
      <c r="J1170" s="30">
        <v>22</v>
      </c>
      <c r="K1170" s="30">
        <v>10</v>
      </c>
      <c r="L1170" s="30" t="s">
        <v>172</v>
      </c>
      <c r="M1170" s="30" t="s">
        <v>216</v>
      </c>
      <c r="N1170" s="30" t="s">
        <v>217</v>
      </c>
      <c r="O1170" s="32">
        <v>1.769803</v>
      </c>
      <c r="P1170" s="32">
        <v>0.84899999999999998</v>
      </c>
      <c r="Q1170" s="32">
        <f t="shared" si="18"/>
        <v>4.2044909004490005</v>
      </c>
    </row>
    <row r="1171" spans="1:17" x14ac:dyDescent="0.25">
      <c r="A1171" s="30">
        <v>4828</v>
      </c>
      <c r="B1171" s="30">
        <v>4806</v>
      </c>
      <c r="C1171" s="30">
        <v>1550</v>
      </c>
      <c r="D1171" s="30">
        <v>1550</v>
      </c>
      <c r="E1171" s="30" t="s">
        <v>151</v>
      </c>
      <c r="F1171" s="30" t="s">
        <v>169</v>
      </c>
      <c r="G1171" s="31">
        <v>4.5441000000000003</v>
      </c>
      <c r="H1171" s="30" t="s">
        <v>170</v>
      </c>
      <c r="I1171" s="30" t="s">
        <v>171</v>
      </c>
      <c r="J1171" s="30">
        <v>22</v>
      </c>
      <c r="K1171" s="30">
        <v>10</v>
      </c>
      <c r="L1171" s="30" t="s">
        <v>172</v>
      </c>
      <c r="M1171" s="30" t="s">
        <v>216</v>
      </c>
      <c r="N1171" s="30" t="s">
        <v>217</v>
      </c>
      <c r="O1171" s="32">
        <v>1.769803</v>
      </c>
      <c r="P1171" s="32">
        <v>0.84899999999999998</v>
      </c>
      <c r="Q1171" s="32">
        <f t="shared" si="18"/>
        <v>1.2143664336573001</v>
      </c>
    </row>
    <row r="1172" spans="1:17" x14ac:dyDescent="0.25">
      <c r="A1172" s="30">
        <v>4829</v>
      </c>
      <c r="B1172" s="30">
        <v>4807</v>
      </c>
      <c r="C1172" s="30">
        <v>1550</v>
      </c>
      <c r="D1172" s="30">
        <v>1550</v>
      </c>
      <c r="E1172" s="30" t="s">
        <v>151</v>
      </c>
      <c r="F1172" s="30" t="s">
        <v>169</v>
      </c>
      <c r="G1172" s="31">
        <v>5.0190299999999999</v>
      </c>
      <c r="H1172" s="30" t="s">
        <v>170</v>
      </c>
      <c r="I1172" s="30" t="s">
        <v>171</v>
      </c>
      <c r="J1172" s="30">
        <v>22</v>
      </c>
      <c r="K1172" s="30">
        <v>10</v>
      </c>
      <c r="L1172" s="30" t="s">
        <v>172</v>
      </c>
      <c r="M1172" s="30" t="s">
        <v>216</v>
      </c>
      <c r="N1172" s="30" t="s">
        <v>217</v>
      </c>
      <c r="O1172" s="32">
        <v>1.769803</v>
      </c>
      <c r="P1172" s="32">
        <v>0.84899999999999998</v>
      </c>
      <c r="Q1172" s="32">
        <f t="shared" si="18"/>
        <v>1.3412868470145902</v>
      </c>
    </row>
    <row r="1173" spans="1:17" x14ac:dyDescent="0.25">
      <c r="A1173" s="30">
        <v>4830</v>
      </c>
      <c r="B1173" s="30">
        <v>4808</v>
      </c>
      <c r="C1173" s="30">
        <v>1550</v>
      </c>
      <c r="D1173" s="30">
        <v>1550</v>
      </c>
      <c r="E1173" s="30" t="s">
        <v>151</v>
      </c>
      <c r="F1173" s="30" t="s">
        <v>169</v>
      </c>
      <c r="G1173" s="31">
        <v>4.2046700000000001</v>
      </c>
      <c r="H1173" s="30" t="s">
        <v>170</v>
      </c>
      <c r="I1173" s="30" t="s">
        <v>171</v>
      </c>
      <c r="J1173" s="30">
        <v>22</v>
      </c>
      <c r="K1173" s="30">
        <v>10</v>
      </c>
      <c r="L1173" s="30" t="s">
        <v>172</v>
      </c>
      <c r="M1173" s="30" t="s">
        <v>216</v>
      </c>
      <c r="N1173" s="30" t="s">
        <v>217</v>
      </c>
      <c r="O1173" s="32">
        <v>1.769803</v>
      </c>
      <c r="P1173" s="32">
        <v>0.84899999999999998</v>
      </c>
      <c r="Q1173" s="32">
        <f t="shared" si="18"/>
        <v>1.1236570745815102</v>
      </c>
    </row>
    <row r="1174" spans="1:17" x14ac:dyDescent="0.25">
      <c r="A1174" s="30">
        <v>4831</v>
      </c>
      <c r="B1174" s="30">
        <v>4809</v>
      </c>
      <c r="C1174" s="30">
        <v>1550</v>
      </c>
      <c r="D1174" s="30">
        <v>1550</v>
      </c>
      <c r="E1174" s="30" t="s">
        <v>151</v>
      </c>
      <c r="F1174" s="30" t="s">
        <v>169</v>
      </c>
      <c r="G1174" s="31">
        <v>3.0304700000000002</v>
      </c>
      <c r="H1174" s="30" t="s">
        <v>170</v>
      </c>
      <c r="I1174" s="30" t="s">
        <v>171</v>
      </c>
      <c r="J1174" s="30">
        <v>22</v>
      </c>
      <c r="K1174" s="30">
        <v>10</v>
      </c>
      <c r="L1174" s="30" t="s">
        <v>172</v>
      </c>
      <c r="M1174" s="30" t="s">
        <v>216</v>
      </c>
      <c r="N1174" s="30" t="s">
        <v>217</v>
      </c>
      <c r="O1174" s="32">
        <v>1.769803</v>
      </c>
      <c r="P1174" s="32">
        <v>0.84899999999999998</v>
      </c>
      <c r="Q1174" s="32">
        <f t="shared" si="18"/>
        <v>0.80986356950891025</v>
      </c>
    </row>
    <row r="1175" spans="1:17" x14ac:dyDescent="0.25">
      <c r="A1175" s="30">
        <v>4832</v>
      </c>
      <c r="B1175" s="30">
        <v>4810</v>
      </c>
      <c r="C1175" s="30">
        <v>1550</v>
      </c>
      <c r="D1175" s="30">
        <v>1550</v>
      </c>
      <c r="E1175" s="30" t="s">
        <v>151</v>
      </c>
      <c r="F1175" s="30" t="s">
        <v>169</v>
      </c>
      <c r="G1175" s="31">
        <v>3.0789</v>
      </c>
      <c r="H1175" s="30" t="s">
        <v>170</v>
      </c>
      <c r="I1175" s="30" t="s">
        <v>171</v>
      </c>
      <c r="J1175" s="30">
        <v>22</v>
      </c>
      <c r="K1175" s="30">
        <v>10</v>
      </c>
      <c r="L1175" s="30" t="s">
        <v>172</v>
      </c>
      <c r="M1175" s="30" t="s">
        <v>216</v>
      </c>
      <c r="N1175" s="30" t="s">
        <v>217</v>
      </c>
      <c r="O1175" s="32">
        <v>1.769803</v>
      </c>
      <c r="P1175" s="32">
        <v>0.84899999999999998</v>
      </c>
      <c r="Q1175" s="32">
        <f t="shared" si="18"/>
        <v>0.82280601496170003</v>
      </c>
    </row>
    <row r="1176" spans="1:17" x14ac:dyDescent="0.25">
      <c r="A1176" s="30">
        <v>4833</v>
      </c>
      <c r="B1176" s="30">
        <v>4811</v>
      </c>
      <c r="C1176" s="30">
        <v>1550</v>
      </c>
      <c r="D1176" s="30">
        <v>1550</v>
      </c>
      <c r="E1176" s="30" t="s">
        <v>151</v>
      </c>
      <c r="F1176" s="30" t="s">
        <v>169</v>
      </c>
      <c r="G1176" s="31">
        <v>2.0425300000000002</v>
      </c>
      <c r="H1176" s="30" t="s">
        <v>170</v>
      </c>
      <c r="I1176" s="30" t="s">
        <v>171</v>
      </c>
      <c r="J1176" s="30">
        <v>22</v>
      </c>
      <c r="K1176" s="30">
        <v>10</v>
      </c>
      <c r="L1176" s="30" t="s">
        <v>172</v>
      </c>
      <c r="M1176" s="30" t="s">
        <v>216</v>
      </c>
      <c r="N1176" s="30" t="s">
        <v>217</v>
      </c>
      <c r="O1176" s="32">
        <v>1.769803</v>
      </c>
      <c r="P1176" s="32">
        <v>0.84899999999999998</v>
      </c>
      <c r="Q1176" s="32">
        <f t="shared" si="18"/>
        <v>0.54584623396009013</v>
      </c>
    </row>
    <row r="1177" spans="1:17" x14ac:dyDescent="0.25">
      <c r="A1177" s="30">
        <v>4834</v>
      </c>
      <c r="B1177" s="30">
        <v>4812</v>
      </c>
      <c r="C1177" s="30">
        <v>1550</v>
      </c>
      <c r="D1177" s="30">
        <v>1550</v>
      </c>
      <c r="E1177" s="30" t="s">
        <v>151</v>
      </c>
      <c r="F1177" s="30" t="s">
        <v>169</v>
      </c>
      <c r="G1177" s="31">
        <v>2.7287300000000001</v>
      </c>
      <c r="H1177" s="30" t="s">
        <v>170</v>
      </c>
      <c r="I1177" s="30" t="s">
        <v>171</v>
      </c>
      <c r="J1177" s="30">
        <v>22</v>
      </c>
      <c r="K1177" s="30">
        <v>10</v>
      </c>
      <c r="L1177" s="30" t="s">
        <v>172</v>
      </c>
      <c r="M1177" s="30" t="s">
        <v>216</v>
      </c>
      <c r="N1177" s="30" t="s">
        <v>217</v>
      </c>
      <c r="O1177" s="32">
        <v>1.769803</v>
      </c>
      <c r="P1177" s="32">
        <v>0.84899999999999998</v>
      </c>
      <c r="Q1177" s="32">
        <f t="shared" si="18"/>
        <v>0.72922649556869013</v>
      </c>
    </row>
    <row r="1178" spans="1:17" x14ac:dyDescent="0.25">
      <c r="A1178" s="30">
        <v>4835</v>
      </c>
      <c r="B1178" s="30">
        <v>4813</v>
      </c>
      <c r="C1178" s="30">
        <v>1550</v>
      </c>
      <c r="D1178" s="30">
        <v>1550</v>
      </c>
      <c r="E1178" s="30" t="s">
        <v>151</v>
      </c>
      <c r="F1178" s="30" t="s">
        <v>169</v>
      </c>
      <c r="G1178" s="31">
        <v>4.1645700000000003</v>
      </c>
      <c r="H1178" s="30" t="s">
        <v>170</v>
      </c>
      <c r="I1178" s="30" t="s">
        <v>171</v>
      </c>
      <c r="J1178" s="30">
        <v>22</v>
      </c>
      <c r="K1178" s="30">
        <v>10</v>
      </c>
      <c r="L1178" s="30" t="s">
        <v>172</v>
      </c>
      <c r="M1178" s="30" t="s">
        <v>216</v>
      </c>
      <c r="N1178" s="30" t="s">
        <v>217</v>
      </c>
      <c r="O1178" s="32">
        <v>1.769803</v>
      </c>
      <c r="P1178" s="32">
        <v>0.84899999999999998</v>
      </c>
      <c r="Q1178" s="32">
        <f t="shared" si="18"/>
        <v>1.1129407404362102</v>
      </c>
    </row>
    <row r="1179" spans="1:17" x14ac:dyDescent="0.25">
      <c r="A1179" s="30">
        <v>4836</v>
      </c>
      <c r="B1179" s="30">
        <v>4814</v>
      </c>
      <c r="C1179" s="30">
        <v>1550</v>
      </c>
      <c r="D1179" s="30">
        <v>1550</v>
      </c>
      <c r="E1179" s="30" t="s">
        <v>151</v>
      </c>
      <c r="F1179" s="30" t="s">
        <v>169</v>
      </c>
      <c r="G1179" s="31">
        <v>16.293099999999999</v>
      </c>
      <c r="H1179" s="30" t="s">
        <v>170</v>
      </c>
      <c r="I1179" s="30" t="s">
        <v>171</v>
      </c>
      <c r="J1179" s="30">
        <v>22</v>
      </c>
      <c r="K1179" s="30">
        <v>10</v>
      </c>
      <c r="L1179" s="30" t="s">
        <v>172</v>
      </c>
      <c r="M1179" s="30" t="s">
        <v>216</v>
      </c>
      <c r="N1179" s="30" t="s">
        <v>217</v>
      </c>
      <c r="O1179" s="32">
        <v>1.769803</v>
      </c>
      <c r="P1179" s="32">
        <v>0.84899999999999998</v>
      </c>
      <c r="Q1179" s="32">
        <f t="shared" si="18"/>
        <v>4.3541721661543002</v>
      </c>
    </row>
    <row r="1180" spans="1:17" x14ac:dyDescent="0.25">
      <c r="A1180" s="30">
        <v>4837</v>
      </c>
      <c r="B1180" s="30">
        <v>4815</v>
      </c>
      <c r="C1180" s="30">
        <v>1550</v>
      </c>
      <c r="D1180" s="30">
        <v>1550</v>
      </c>
      <c r="E1180" s="30" t="s">
        <v>151</v>
      </c>
      <c r="F1180" s="30" t="s">
        <v>169</v>
      </c>
      <c r="G1180" s="31">
        <v>4.54176</v>
      </c>
      <c r="H1180" s="30" t="s">
        <v>170</v>
      </c>
      <c r="I1180" s="30" t="s">
        <v>171</v>
      </c>
      <c r="J1180" s="30">
        <v>22</v>
      </c>
      <c r="K1180" s="30">
        <v>10</v>
      </c>
      <c r="L1180" s="30" t="s">
        <v>172</v>
      </c>
      <c r="M1180" s="30" t="s">
        <v>216</v>
      </c>
      <c r="N1180" s="30" t="s">
        <v>217</v>
      </c>
      <c r="O1180" s="32">
        <v>1.769803</v>
      </c>
      <c r="P1180" s="32">
        <v>0.84899999999999998</v>
      </c>
      <c r="Q1180" s="32">
        <f t="shared" si="18"/>
        <v>1.2137410914652802</v>
      </c>
    </row>
    <row r="1181" spans="1:17" x14ac:dyDescent="0.25">
      <c r="A1181" s="30">
        <v>4838</v>
      </c>
      <c r="B1181" s="30">
        <v>4816</v>
      </c>
      <c r="C1181" s="30">
        <v>1550</v>
      </c>
      <c r="D1181" s="30">
        <v>1550</v>
      </c>
      <c r="E1181" s="30" t="s">
        <v>151</v>
      </c>
      <c r="F1181" s="30" t="s">
        <v>169</v>
      </c>
      <c r="G1181" s="31">
        <v>3.3312499999999998</v>
      </c>
      <c r="H1181" s="30" t="s">
        <v>170</v>
      </c>
      <c r="I1181" s="30" t="s">
        <v>171</v>
      </c>
      <c r="J1181" s="30">
        <v>22</v>
      </c>
      <c r="K1181" s="30">
        <v>10</v>
      </c>
      <c r="L1181" s="30" t="s">
        <v>172</v>
      </c>
      <c r="M1181" s="30" t="s">
        <v>216</v>
      </c>
      <c r="N1181" s="30" t="s">
        <v>217</v>
      </c>
      <c r="O1181" s="32">
        <v>1.769803</v>
      </c>
      <c r="P1181" s="32">
        <v>0.84899999999999998</v>
      </c>
      <c r="Q1181" s="32">
        <f t="shared" si="18"/>
        <v>0.89024409280625005</v>
      </c>
    </row>
    <row r="1182" spans="1:17" x14ac:dyDescent="0.25">
      <c r="A1182" s="30">
        <v>4839</v>
      </c>
      <c r="B1182" s="30">
        <v>4817</v>
      </c>
      <c r="C1182" s="30">
        <v>1550</v>
      </c>
      <c r="D1182" s="30">
        <v>1550</v>
      </c>
      <c r="E1182" s="30" t="s">
        <v>151</v>
      </c>
      <c r="F1182" s="30" t="s">
        <v>169</v>
      </c>
      <c r="G1182" s="31">
        <v>2.2136499999999999</v>
      </c>
      <c r="H1182" s="30" t="s">
        <v>170</v>
      </c>
      <c r="I1182" s="30" t="s">
        <v>171</v>
      </c>
      <c r="J1182" s="30">
        <v>22</v>
      </c>
      <c r="K1182" s="30">
        <v>10</v>
      </c>
      <c r="L1182" s="30" t="s">
        <v>172</v>
      </c>
      <c r="M1182" s="30" t="s">
        <v>216</v>
      </c>
      <c r="N1182" s="30" t="s">
        <v>217</v>
      </c>
      <c r="O1182" s="32">
        <v>1.769803</v>
      </c>
      <c r="P1182" s="32">
        <v>0.84899999999999998</v>
      </c>
      <c r="Q1182" s="32">
        <f t="shared" si="18"/>
        <v>0.59157638605345009</v>
      </c>
    </row>
    <row r="1183" spans="1:17" x14ac:dyDescent="0.25">
      <c r="A1183" s="30">
        <v>4840</v>
      </c>
      <c r="B1183" s="30">
        <v>4818</v>
      </c>
      <c r="C1183" s="30">
        <v>1550</v>
      </c>
      <c r="D1183" s="30">
        <v>1550</v>
      </c>
      <c r="E1183" s="30" t="s">
        <v>151</v>
      </c>
      <c r="F1183" s="30" t="s">
        <v>178</v>
      </c>
      <c r="G1183" s="31">
        <v>5.5688300000000003E-2</v>
      </c>
      <c r="H1183" s="30" t="s">
        <v>170</v>
      </c>
      <c r="I1183" s="30" t="s">
        <v>171</v>
      </c>
      <c r="J1183" s="30">
        <v>22</v>
      </c>
      <c r="K1183" s="30">
        <v>10</v>
      </c>
      <c r="L1183" s="30" t="s">
        <v>172</v>
      </c>
      <c r="M1183" s="30" t="s">
        <v>216</v>
      </c>
      <c r="N1183" s="30" t="s">
        <v>217</v>
      </c>
      <c r="O1183" s="32">
        <v>1.769803</v>
      </c>
      <c r="P1183" s="32">
        <v>0.84899999999999998</v>
      </c>
      <c r="Q1183" s="32">
        <f t="shared" si="18"/>
        <v>1.4882155381139904E-2</v>
      </c>
    </row>
    <row r="1184" spans="1:17" x14ac:dyDescent="0.25">
      <c r="A1184" s="30">
        <v>4841</v>
      </c>
      <c r="B1184" s="30">
        <v>4819</v>
      </c>
      <c r="C1184" s="30">
        <v>1550</v>
      </c>
      <c r="D1184" s="30">
        <v>1550</v>
      </c>
      <c r="E1184" s="30" t="s">
        <v>151</v>
      </c>
      <c r="F1184" s="30" t="s">
        <v>176</v>
      </c>
      <c r="G1184" s="31">
        <v>1.6332500000000001</v>
      </c>
      <c r="H1184" s="30" t="s">
        <v>170</v>
      </c>
      <c r="I1184" s="30" t="s">
        <v>171</v>
      </c>
      <c r="J1184" s="30">
        <v>22</v>
      </c>
      <c r="K1184" s="30">
        <v>10</v>
      </c>
      <c r="L1184" s="30" t="s">
        <v>172</v>
      </c>
      <c r="M1184" s="30" t="s">
        <v>216</v>
      </c>
      <c r="N1184" s="30" t="s">
        <v>217</v>
      </c>
      <c r="O1184" s="32">
        <v>1.769803</v>
      </c>
      <c r="P1184" s="32">
        <v>0.84899999999999998</v>
      </c>
      <c r="Q1184" s="32">
        <f t="shared" si="18"/>
        <v>0.43647014321225014</v>
      </c>
    </row>
    <row r="1185" spans="1:17" x14ac:dyDescent="0.25">
      <c r="A1185" s="30">
        <v>4842</v>
      </c>
      <c r="B1185" s="30">
        <v>4820</v>
      </c>
      <c r="C1185" s="30">
        <v>1550</v>
      </c>
      <c r="D1185" s="30">
        <v>1550</v>
      </c>
      <c r="E1185" s="30" t="s">
        <v>151</v>
      </c>
      <c r="F1185" s="30" t="s">
        <v>176</v>
      </c>
      <c r="G1185" s="31">
        <v>2.4281000000000001</v>
      </c>
      <c r="H1185" s="30" t="s">
        <v>170</v>
      </c>
      <c r="I1185" s="30" t="s">
        <v>171</v>
      </c>
      <c r="J1185" s="30">
        <v>22</v>
      </c>
      <c r="K1185" s="30">
        <v>10</v>
      </c>
      <c r="L1185" s="30" t="s">
        <v>172</v>
      </c>
      <c r="M1185" s="30" t="s">
        <v>216</v>
      </c>
      <c r="N1185" s="30" t="s">
        <v>217</v>
      </c>
      <c r="O1185" s="32">
        <v>1.769803</v>
      </c>
      <c r="P1185" s="32">
        <v>0.84899999999999998</v>
      </c>
      <c r="Q1185" s="32">
        <f t="shared" si="18"/>
        <v>0.64888605830930013</v>
      </c>
    </row>
    <row r="1186" spans="1:17" x14ac:dyDescent="0.25">
      <c r="A1186" s="30">
        <v>4843</v>
      </c>
      <c r="B1186" s="30">
        <v>4821</v>
      </c>
      <c r="C1186" s="30">
        <v>1550</v>
      </c>
      <c r="D1186" s="30">
        <v>1550</v>
      </c>
      <c r="E1186" s="30" t="s">
        <v>151</v>
      </c>
      <c r="F1186" s="30" t="s">
        <v>176</v>
      </c>
      <c r="G1186" s="31">
        <v>4.0221099999999996</v>
      </c>
      <c r="H1186" s="30" t="s">
        <v>170</v>
      </c>
      <c r="I1186" s="30" t="s">
        <v>171</v>
      </c>
      <c r="J1186" s="30">
        <v>22</v>
      </c>
      <c r="K1186" s="30">
        <v>10</v>
      </c>
      <c r="L1186" s="30" t="s">
        <v>172</v>
      </c>
      <c r="M1186" s="30" t="s">
        <v>216</v>
      </c>
      <c r="N1186" s="30" t="s">
        <v>217</v>
      </c>
      <c r="O1186" s="32">
        <v>1.769803</v>
      </c>
      <c r="P1186" s="32">
        <v>0.84899999999999998</v>
      </c>
      <c r="Q1186" s="32">
        <f t="shared" si="18"/>
        <v>1.07486969399383</v>
      </c>
    </row>
    <row r="1187" spans="1:17" x14ac:dyDescent="0.25">
      <c r="A1187" s="30">
        <v>4844</v>
      </c>
      <c r="B1187" s="30">
        <v>4822</v>
      </c>
      <c r="C1187" s="30">
        <v>1550</v>
      </c>
      <c r="D1187" s="30">
        <v>1550</v>
      </c>
      <c r="E1187" s="30" t="s">
        <v>151</v>
      </c>
      <c r="F1187" s="30" t="s">
        <v>176</v>
      </c>
      <c r="G1187" s="31">
        <v>6.2267099999999997</v>
      </c>
      <c r="H1187" s="30" t="s">
        <v>170</v>
      </c>
      <c r="I1187" s="30" t="s">
        <v>171</v>
      </c>
      <c r="J1187" s="30">
        <v>22</v>
      </c>
      <c r="K1187" s="30">
        <v>10</v>
      </c>
      <c r="L1187" s="30" t="s">
        <v>172</v>
      </c>
      <c r="M1187" s="30" t="s">
        <v>216</v>
      </c>
      <c r="N1187" s="30" t="s">
        <v>217</v>
      </c>
      <c r="O1187" s="32">
        <v>1.769803</v>
      </c>
      <c r="P1187" s="32">
        <v>0.84899999999999998</v>
      </c>
      <c r="Q1187" s="32">
        <f t="shared" si="18"/>
        <v>1.6640275557576303</v>
      </c>
    </row>
    <row r="1188" spans="1:17" x14ac:dyDescent="0.25">
      <c r="A1188" s="30">
        <v>4845</v>
      </c>
      <c r="B1188" s="30">
        <v>4823</v>
      </c>
      <c r="C1188" s="30">
        <v>1550</v>
      </c>
      <c r="D1188" s="30">
        <v>1550</v>
      </c>
      <c r="E1188" s="30" t="s">
        <v>151</v>
      </c>
      <c r="F1188" s="30" t="s">
        <v>176</v>
      </c>
      <c r="G1188" s="31">
        <v>1.8139000000000001</v>
      </c>
      <c r="H1188" s="30" t="s">
        <v>170</v>
      </c>
      <c r="I1188" s="30" t="s">
        <v>171</v>
      </c>
      <c r="J1188" s="30">
        <v>22</v>
      </c>
      <c r="K1188" s="30">
        <v>10</v>
      </c>
      <c r="L1188" s="30" t="s">
        <v>172</v>
      </c>
      <c r="M1188" s="30" t="s">
        <v>216</v>
      </c>
      <c r="N1188" s="30" t="s">
        <v>217</v>
      </c>
      <c r="O1188" s="32">
        <v>1.769803</v>
      </c>
      <c r="P1188" s="32">
        <v>0.84899999999999998</v>
      </c>
      <c r="Q1188" s="32">
        <f t="shared" si="18"/>
        <v>0.48474709491670009</v>
      </c>
    </row>
    <row r="1189" spans="1:17" x14ac:dyDescent="0.25">
      <c r="A1189" s="30">
        <v>4846</v>
      </c>
      <c r="B1189" s="30">
        <v>4824</v>
      </c>
      <c r="C1189" s="30">
        <v>1550</v>
      </c>
      <c r="D1189" s="30">
        <v>1550</v>
      </c>
      <c r="E1189" s="30" t="s">
        <v>151</v>
      </c>
      <c r="F1189" s="30" t="s">
        <v>185</v>
      </c>
      <c r="G1189" s="31">
        <v>7.0529099999999998</v>
      </c>
      <c r="H1189" s="30" t="s">
        <v>170</v>
      </c>
      <c r="I1189" s="30" t="s">
        <v>171</v>
      </c>
      <c r="J1189" s="30">
        <v>22</v>
      </c>
      <c r="K1189" s="30">
        <v>10</v>
      </c>
      <c r="L1189" s="30" t="s">
        <v>172</v>
      </c>
      <c r="M1189" s="30" t="s">
        <v>216</v>
      </c>
      <c r="N1189" s="30" t="s">
        <v>217</v>
      </c>
      <c r="O1189" s="32">
        <v>1.769803</v>
      </c>
      <c r="P1189" s="32">
        <v>0.84899999999999998</v>
      </c>
      <c r="Q1189" s="32">
        <f t="shared" si="18"/>
        <v>1.8848214527862304</v>
      </c>
    </row>
    <row r="1190" spans="1:17" x14ac:dyDescent="0.25">
      <c r="A1190" s="30">
        <v>4849</v>
      </c>
      <c r="B1190" s="30">
        <v>4827</v>
      </c>
      <c r="C1190" s="30">
        <v>1550</v>
      </c>
      <c r="D1190" s="30">
        <v>1550</v>
      </c>
      <c r="E1190" s="30" t="s">
        <v>151</v>
      </c>
      <c r="F1190" s="30" t="s">
        <v>175</v>
      </c>
      <c r="G1190" s="31">
        <v>56.254100000000001</v>
      </c>
      <c r="H1190" s="30" t="s">
        <v>170</v>
      </c>
      <c r="I1190" s="30" t="s">
        <v>171</v>
      </c>
      <c r="J1190" s="30">
        <v>22</v>
      </c>
      <c r="K1190" s="30">
        <v>10</v>
      </c>
      <c r="L1190" s="30" t="s">
        <v>172</v>
      </c>
      <c r="M1190" s="30" t="s">
        <v>216</v>
      </c>
      <c r="N1190" s="30" t="s">
        <v>217</v>
      </c>
      <c r="O1190" s="32">
        <v>1.769803</v>
      </c>
      <c r="P1190" s="32">
        <v>0.84899999999999998</v>
      </c>
      <c r="Q1190" s="32">
        <f t="shared" si="18"/>
        <v>15.033359916287303</v>
      </c>
    </row>
    <row r="1191" spans="1:17" x14ac:dyDescent="0.25">
      <c r="A1191" s="30">
        <v>4850</v>
      </c>
      <c r="B1191" s="30">
        <v>4828</v>
      </c>
      <c r="C1191" s="30">
        <v>1550</v>
      </c>
      <c r="D1191" s="30">
        <v>1550</v>
      </c>
      <c r="E1191" s="30" t="s">
        <v>151</v>
      </c>
      <c r="F1191" s="30" t="s">
        <v>175</v>
      </c>
      <c r="G1191" s="31">
        <v>7.2439499999999999</v>
      </c>
      <c r="H1191" s="30" t="s">
        <v>170</v>
      </c>
      <c r="I1191" s="30" t="s">
        <v>171</v>
      </c>
      <c r="J1191" s="30">
        <v>22</v>
      </c>
      <c r="K1191" s="30">
        <v>10</v>
      </c>
      <c r="L1191" s="30" t="s">
        <v>172</v>
      </c>
      <c r="M1191" s="30" t="s">
        <v>216</v>
      </c>
      <c r="N1191" s="30" t="s">
        <v>217</v>
      </c>
      <c r="O1191" s="32">
        <v>1.769803</v>
      </c>
      <c r="P1191" s="32">
        <v>0.84899999999999998</v>
      </c>
      <c r="Q1191" s="32">
        <f t="shared" si="18"/>
        <v>1.9358750307193502</v>
      </c>
    </row>
    <row r="1192" spans="1:17" x14ac:dyDescent="0.25">
      <c r="A1192" s="30">
        <v>4851</v>
      </c>
      <c r="B1192" s="30">
        <v>4829</v>
      </c>
      <c r="C1192" s="30">
        <v>1550</v>
      </c>
      <c r="D1192" s="30">
        <v>1550</v>
      </c>
      <c r="E1192" s="30" t="s">
        <v>151</v>
      </c>
      <c r="F1192" s="30" t="s">
        <v>175</v>
      </c>
      <c r="G1192" s="31">
        <v>6.1615799999999998</v>
      </c>
      <c r="H1192" s="30" t="s">
        <v>170</v>
      </c>
      <c r="I1192" s="30" t="s">
        <v>171</v>
      </c>
      <c r="J1192" s="30">
        <v>22</v>
      </c>
      <c r="K1192" s="30">
        <v>10</v>
      </c>
      <c r="L1192" s="30" t="s">
        <v>172</v>
      </c>
      <c r="M1192" s="30" t="s">
        <v>216</v>
      </c>
      <c r="N1192" s="30" t="s">
        <v>217</v>
      </c>
      <c r="O1192" s="32">
        <v>1.769803</v>
      </c>
      <c r="P1192" s="32">
        <v>0.84899999999999998</v>
      </c>
      <c r="Q1192" s="32">
        <f t="shared" si="18"/>
        <v>1.6466221980797404</v>
      </c>
    </row>
    <row r="1193" spans="1:17" x14ac:dyDescent="0.25">
      <c r="A1193" s="30">
        <v>4853</v>
      </c>
      <c r="B1193" s="30">
        <v>4831</v>
      </c>
      <c r="C1193" s="30">
        <v>1550</v>
      </c>
      <c r="D1193" s="30">
        <v>1550</v>
      </c>
      <c r="E1193" s="30" t="s">
        <v>151</v>
      </c>
      <c r="F1193" s="30" t="s">
        <v>182</v>
      </c>
      <c r="G1193" s="31">
        <v>1.3228899999999999</v>
      </c>
      <c r="H1193" s="30" t="s">
        <v>170</v>
      </c>
      <c r="I1193" s="30" t="s">
        <v>171</v>
      </c>
      <c r="J1193" s="30">
        <v>22</v>
      </c>
      <c r="K1193" s="30">
        <v>10</v>
      </c>
      <c r="L1193" s="30" t="s">
        <v>172</v>
      </c>
      <c r="M1193" s="30" t="s">
        <v>216</v>
      </c>
      <c r="N1193" s="30" t="s">
        <v>217</v>
      </c>
      <c r="O1193" s="32">
        <v>1.769803</v>
      </c>
      <c r="P1193" s="32">
        <v>0.84899999999999998</v>
      </c>
      <c r="Q1193" s="32">
        <f t="shared" si="18"/>
        <v>0.35352945829117005</v>
      </c>
    </row>
    <row r="1194" spans="1:17" x14ac:dyDescent="0.25">
      <c r="A1194" s="30">
        <v>4854</v>
      </c>
      <c r="B1194" s="30">
        <v>4832</v>
      </c>
      <c r="C1194" s="30">
        <v>1550</v>
      </c>
      <c r="D1194" s="30">
        <v>1550</v>
      </c>
      <c r="E1194" s="30" t="s">
        <v>151</v>
      </c>
      <c r="F1194" s="30" t="s">
        <v>182</v>
      </c>
      <c r="G1194" s="31">
        <v>2.91303</v>
      </c>
      <c r="H1194" s="30" t="s">
        <v>170</v>
      </c>
      <c r="I1194" s="30" t="s">
        <v>171</v>
      </c>
      <c r="J1194" s="30">
        <v>22</v>
      </c>
      <c r="K1194" s="30">
        <v>10</v>
      </c>
      <c r="L1194" s="30" t="s">
        <v>172</v>
      </c>
      <c r="M1194" s="30" t="s">
        <v>216</v>
      </c>
      <c r="N1194" s="30" t="s">
        <v>217</v>
      </c>
      <c r="O1194" s="32">
        <v>1.769803</v>
      </c>
      <c r="P1194" s="32">
        <v>0.84899999999999998</v>
      </c>
      <c r="Q1194" s="32">
        <f t="shared" si="18"/>
        <v>0.77847887419659012</v>
      </c>
    </row>
    <row r="1195" spans="1:17" x14ac:dyDescent="0.25">
      <c r="A1195" s="30">
        <v>4855</v>
      </c>
      <c r="B1195" s="30">
        <v>4833</v>
      </c>
      <c r="C1195" s="30">
        <v>1550</v>
      </c>
      <c r="D1195" s="30">
        <v>1550</v>
      </c>
      <c r="E1195" s="30" t="s">
        <v>151</v>
      </c>
      <c r="F1195" s="30" t="s">
        <v>182</v>
      </c>
      <c r="G1195" s="31">
        <v>2.7936100000000001</v>
      </c>
      <c r="H1195" s="30" t="s">
        <v>170</v>
      </c>
      <c r="I1195" s="30" t="s">
        <v>171</v>
      </c>
      <c r="J1195" s="30">
        <v>22</v>
      </c>
      <c r="K1195" s="30">
        <v>10</v>
      </c>
      <c r="L1195" s="30" t="s">
        <v>172</v>
      </c>
      <c r="M1195" s="30" t="s">
        <v>216</v>
      </c>
      <c r="N1195" s="30" t="s">
        <v>217</v>
      </c>
      <c r="O1195" s="32">
        <v>1.769803</v>
      </c>
      <c r="P1195" s="32">
        <v>0.84899999999999998</v>
      </c>
      <c r="Q1195" s="32">
        <f t="shared" si="18"/>
        <v>0.74656504318333017</v>
      </c>
    </row>
    <row r="1196" spans="1:17" x14ac:dyDescent="0.25">
      <c r="A1196" s="30">
        <v>4862</v>
      </c>
      <c r="B1196" s="30">
        <v>4840</v>
      </c>
      <c r="C1196" s="30">
        <v>1550</v>
      </c>
      <c r="D1196" s="30">
        <v>1550</v>
      </c>
      <c r="E1196" s="30" t="s">
        <v>151</v>
      </c>
      <c r="F1196" s="30" t="s">
        <v>183</v>
      </c>
      <c r="G1196" s="31">
        <v>2.95269</v>
      </c>
      <c r="H1196" s="30" t="s">
        <v>170</v>
      </c>
      <c r="I1196" s="30" t="s">
        <v>171</v>
      </c>
      <c r="J1196" s="30">
        <v>22</v>
      </c>
      <c r="K1196" s="30">
        <v>10</v>
      </c>
      <c r="L1196" s="30" t="s">
        <v>172</v>
      </c>
      <c r="M1196" s="30" t="s">
        <v>216</v>
      </c>
      <c r="N1196" s="30" t="s">
        <v>217</v>
      </c>
      <c r="O1196" s="32">
        <v>1.769803</v>
      </c>
      <c r="P1196" s="32">
        <v>0.84899999999999998</v>
      </c>
      <c r="Q1196" s="32">
        <f t="shared" si="18"/>
        <v>0.78907762263057013</v>
      </c>
    </row>
    <row r="1197" spans="1:17" x14ac:dyDescent="0.25">
      <c r="A1197" s="30">
        <v>4863</v>
      </c>
      <c r="B1197" s="30">
        <v>4841</v>
      </c>
      <c r="C1197" s="30">
        <v>1550</v>
      </c>
      <c r="D1197" s="30">
        <v>1550</v>
      </c>
      <c r="E1197" s="30" t="s">
        <v>151</v>
      </c>
      <c r="F1197" s="30" t="s">
        <v>183</v>
      </c>
      <c r="G1197" s="31">
        <v>8.7364099999999993</v>
      </c>
      <c r="H1197" s="30" t="s">
        <v>170</v>
      </c>
      <c r="I1197" s="30" t="s">
        <v>171</v>
      </c>
      <c r="J1197" s="30">
        <v>22</v>
      </c>
      <c r="K1197" s="30">
        <v>10</v>
      </c>
      <c r="L1197" s="30" t="s">
        <v>172</v>
      </c>
      <c r="M1197" s="30" t="s">
        <v>216</v>
      </c>
      <c r="N1197" s="30" t="s">
        <v>217</v>
      </c>
      <c r="O1197" s="32">
        <v>1.769803</v>
      </c>
      <c r="P1197" s="32">
        <v>0.84899999999999998</v>
      </c>
      <c r="Q1197" s="32">
        <f t="shared" si="18"/>
        <v>2.3347204187117305</v>
      </c>
    </row>
    <row r="1198" spans="1:17" x14ac:dyDescent="0.25">
      <c r="A1198" s="30">
        <v>4864</v>
      </c>
      <c r="B1198" s="30">
        <v>4842</v>
      </c>
      <c r="C1198" s="30">
        <v>1550</v>
      </c>
      <c r="D1198" s="30">
        <v>1550</v>
      </c>
      <c r="E1198" s="30" t="s">
        <v>151</v>
      </c>
      <c r="F1198" s="30" t="s">
        <v>183</v>
      </c>
      <c r="G1198" s="31">
        <v>5.9906899999999998</v>
      </c>
      <c r="H1198" s="30" t="s">
        <v>170</v>
      </c>
      <c r="I1198" s="30" t="s">
        <v>171</v>
      </c>
      <c r="J1198" s="30">
        <v>22</v>
      </c>
      <c r="K1198" s="30">
        <v>10</v>
      </c>
      <c r="L1198" s="30" t="s">
        <v>172</v>
      </c>
      <c r="M1198" s="30" t="s">
        <v>216</v>
      </c>
      <c r="N1198" s="30" t="s">
        <v>217</v>
      </c>
      <c r="O1198" s="32">
        <v>1.769803</v>
      </c>
      <c r="P1198" s="32">
        <v>0.84899999999999998</v>
      </c>
      <c r="Q1198" s="32">
        <f t="shared" si="18"/>
        <v>1.6009535112445703</v>
      </c>
    </row>
    <row r="1199" spans="1:17" x14ac:dyDescent="0.25">
      <c r="A1199" s="30">
        <v>4865</v>
      </c>
      <c r="B1199" s="30">
        <v>4843</v>
      </c>
      <c r="C1199" s="30">
        <v>1550</v>
      </c>
      <c r="D1199" s="30">
        <v>1550</v>
      </c>
      <c r="E1199" s="30" t="s">
        <v>151</v>
      </c>
      <c r="F1199" s="30" t="s">
        <v>183</v>
      </c>
      <c r="G1199" s="31">
        <v>5.4185999999999998E-2</v>
      </c>
      <c r="H1199" s="30" t="s">
        <v>170</v>
      </c>
      <c r="I1199" s="30" t="s">
        <v>171</v>
      </c>
      <c r="J1199" s="30">
        <v>22</v>
      </c>
      <c r="K1199" s="30">
        <v>10</v>
      </c>
      <c r="L1199" s="30" t="s">
        <v>172</v>
      </c>
      <c r="M1199" s="30" t="s">
        <v>216</v>
      </c>
      <c r="N1199" s="30" t="s">
        <v>217</v>
      </c>
      <c r="O1199" s="32">
        <v>1.769803</v>
      </c>
      <c r="P1199" s="32">
        <v>0.84899999999999998</v>
      </c>
      <c r="Q1199" s="32">
        <f t="shared" si="18"/>
        <v>1.4480680349058001E-2</v>
      </c>
    </row>
    <row r="1200" spans="1:17" x14ac:dyDescent="0.25">
      <c r="A1200" s="30">
        <v>4874</v>
      </c>
      <c r="B1200" s="30">
        <v>4852</v>
      </c>
      <c r="C1200" s="30">
        <v>1560</v>
      </c>
      <c r="D1200" s="30">
        <v>1560</v>
      </c>
      <c r="E1200" s="30" t="s">
        <v>151</v>
      </c>
      <c r="F1200" s="30" t="s">
        <v>169</v>
      </c>
      <c r="G1200" s="31">
        <v>13.698700000000001</v>
      </c>
      <c r="H1200" s="30" t="s">
        <v>170</v>
      </c>
      <c r="I1200" s="30" t="s">
        <v>171</v>
      </c>
      <c r="J1200" s="30">
        <v>22</v>
      </c>
      <c r="K1200" s="30">
        <v>10</v>
      </c>
      <c r="L1200" s="30" t="s">
        <v>172</v>
      </c>
      <c r="M1200" s="30" t="s">
        <v>218</v>
      </c>
      <c r="N1200" s="30" t="s">
        <v>217</v>
      </c>
      <c r="O1200" s="32">
        <v>1.769803</v>
      </c>
      <c r="P1200" s="32">
        <v>0.84899999999999998</v>
      </c>
      <c r="Q1200" s="32">
        <f t="shared" si="18"/>
        <v>3.6608440537711009</v>
      </c>
    </row>
    <row r="1201" spans="1:17" x14ac:dyDescent="0.25">
      <c r="A1201" s="30">
        <v>4894</v>
      </c>
      <c r="B1201" s="30">
        <v>4872</v>
      </c>
      <c r="C1201" s="30">
        <v>1620</v>
      </c>
      <c r="D1201" s="30">
        <v>1620</v>
      </c>
      <c r="E1201" s="30" t="s">
        <v>151</v>
      </c>
      <c r="F1201" s="30" t="s">
        <v>181</v>
      </c>
      <c r="G1201" s="31">
        <v>17.078299999999999</v>
      </c>
      <c r="H1201" s="30" t="s">
        <v>170</v>
      </c>
      <c r="I1201" s="30" t="s">
        <v>171</v>
      </c>
      <c r="J1201" s="30">
        <v>73</v>
      </c>
      <c r="K1201" s="30">
        <v>10</v>
      </c>
      <c r="L1201" s="30" t="s">
        <v>172</v>
      </c>
      <c r="M1201" s="30" t="s">
        <v>219</v>
      </c>
      <c r="N1201" s="30" t="s">
        <v>220</v>
      </c>
      <c r="O1201" s="32">
        <v>0.29142899999999999</v>
      </c>
      <c r="P1201" s="32">
        <v>0.84899999999999998</v>
      </c>
      <c r="Q1201" s="32">
        <f t="shared" si="18"/>
        <v>0.75154389549570011</v>
      </c>
    </row>
    <row r="1202" spans="1:17" x14ac:dyDescent="0.25">
      <c r="A1202" s="30">
        <v>4901</v>
      </c>
      <c r="B1202" s="30">
        <v>4879</v>
      </c>
      <c r="C1202" s="30">
        <v>1630</v>
      </c>
      <c r="D1202" s="30">
        <v>1630</v>
      </c>
      <c r="E1202" s="30" t="s">
        <v>151</v>
      </c>
      <c r="F1202" s="30" t="s">
        <v>183</v>
      </c>
      <c r="G1202" s="31">
        <v>4.5656600000000003</v>
      </c>
      <c r="H1202" s="30" t="s">
        <v>170</v>
      </c>
      <c r="I1202" s="30" t="s">
        <v>171</v>
      </c>
      <c r="J1202" s="30">
        <v>73</v>
      </c>
      <c r="K1202" s="30">
        <v>10</v>
      </c>
      <c r="L1202" s="30" t="s">
        <v>172</v>
      </c>
      <c r="M1202" s="30" t="s">
        <v>221</v>
      </c>
      <c r="N1202" s="30" t="s">
        <v>220</v>
      </c>
      <c r="O1202" s="32">
        <v>0.29142899999999999</v>
      </c>
      <c r="P1202" s="32">
        <v>0.84899999999999998</v>
      </c>
      <c r="Q1202" s="32">
        <f t="shared" si="18"/>
        <v>0.20091542494914005</v>
      </c>
    </row>
    <row r="1203" spans="1:17" x14ac:dyDescent="0.25">
      <c r="A1203" s="30">
        <v>4905</v>
      </c>
      <c r="B1203" s="30">
        <v>4883</v>
      </c>
      <c r="C1203" s="30">
        <v>1650</v>
      </c>
      <c r="D1203" s="30">
        <v>1650</v>
      </c>
      <c r="E1203" s="30" t="s">
        <v>151</v>
      </c>
      <c r="F1203" s="30" t="s">
        <v>175</v>
      </c>
      <c r="G1203" s="31">
        <v>17.181999999999999</v>
      </c>
      <c r="H1203" s="30" t="s">
        <v>170</v>
      </c>
      <c r="I1203" s="30" t="s">
        <v>171</v>
      </c>
      <c r="J1203" s="30">
        <v>5</v>
      </c>
      <c r="K1203" s="30">
        <v>10</v>
      </c>
      <c r="L1203" s="30" t="s">
        <v>172</v>
      </c>
      <c r="M1203" s="30" t="s">
        <v>222</v>
      </c>
      <c r="N1203" s="30" t="s">
        <v>223</v>
      </c>
      <c r="O1203" s="32">
        <v>9.3119999999999994E-2</v>
      </c>
      <c r="P1203" s="32">
        <v>0.84899999999999998</v>
      </c>
      <c r="Q1203" s="32">
        <f t="shared" si="18"/>
        <v>0.24159816384000002</v>
      </c>
    </row>
    <row r="1204" spans="1:17" x14ac:dyDescent="0.25">
      <c r="A1204" s="30">
        <v>4906</v>
      </c>
      <c r="B1204" s="30">
        <v>4884</v>
      </c>
      <c r="C1204" s="30">
        <v>1650</v>
      </c>
      <c r="D1204" s="30">
        <v>1650</v>
      </c>
      <c r="E1204" s="30" t="s">
        <v>151</v>
      </c>
      <c r="F1204" s="30" t="s">
        <v>183</v>
      </c>
      <c r="G1204" s="31">
        <v>11.376799999999999</v>
      </c>
      <c r="H1204" s="30" t="s">
        <v>170</v>
      </c>
      <c r="I1204" s="30" t="s">
        <v>171</v>
      </c>
      <c r="J1204" s="30">
        <v>5</v>
      </c>
      <c r="K1204" s="30">
        <v>10</v>
      </c>
      <c r="L1204" s="30" t="s">
        <v>172</v>
      </c>
      <c r="M1204" s="30" t="s">
        <v>222</v>
      </c>
      <c r="N1204" s="30" t="s">
        <v>223</v>
      </c>
      <c r="O1204" s="32">
        <v>9.3119999999999994E-2</v>
      </c>
      <c r="P1204" s="32">
        <v>0.84899999999999998</v>
      </c>
      <c r="Q1204" s="32">
        <f t="shared" si="18"/>
        <v>0.159970550016</v>
      </c>
    </row>
    <row r="1205" spans="1:17" x14ac:dyDescent="0.25">
      <c r="A1205" s="30">
        <v>4907</v>
      </c>
      <c r="B1205" s="30">
        <v>4885</v>
      </c>
      <c r="C1205" s="30">
        <v>1650</v>
      </c>
      <c r="D1205" s="30">
        <v>1650</v>
      </c>
      <c r="E1205" s="30" t="s">
        <v>151</v>
      </c>
      <c r="F1205" s="30" t="s">
        <v>183</v>
      </c>
      <c r="G1205" s="31">
        <v>16.737100000000002</v>
      </c>
      <c r="H1205" s="30" t="s">
        <v>170</v>
      </c>
      <c r="I1205" s="30" t="s">
        <v>171</v>
      </c>
      <c r="J1205" s="30">
        <v>5</v>
      </c>
      <c r="K1205" s="30">
        <v>10</v>
      </c>
      <c r="L1205" s="30" t="s">
        <v>172</v>
      </c>
      <c r="M1205" s="30" t="s">
        <v>222</v>
      </c>
      <c r="N1205" s="30" t="s">
        <v>223</v>
      </c>
      <c r="O1205" s="32">
        <v>9.3119999999999994E-2</v>
      </c>
      <c r="P1205" s="32">
        <v>0.84899999999999998</v>
      </c>
      <c r="Q1205" s="32">
        <f t="shared" si="18"/>
        <v>0.23534237155200005</v>
      </c>
    </row>
    <row r="1206" spans="1:17" x14ac:dyDescent="0.25">
      <c r="A1206" s="30">
        <v>4930</v>
      </c>
      <c r="B1206" s="30">
        <v>4908</v>
      </c>
      <c r="C1206" s="30">
        <v>1660</v>
      </c>
      <c r="D1206" s="30">
        <v>1660</v>
      </c>
      <c r="E1206" s="30" t="s">
        <v>151</v>
      </c>
      <c r="F1206" s="30" t="s">
        <v>181</v>
      </c>
      <c r="G1206" s="31">
        <v>3.0805699999999998</v>
      </c>
      <c r="H1206" s="30" t="s">
        <v>170</v>
      </c>
      <c r="I1206" s="30" t="s">
        <v>171</v>
      </c>
      <c r="J1206" s="30">
        <v>73</v>
      </c>
      <c r="K1206" s="30">
        <v>10</v>
      </c>
      <c r="L1206" s="30" t="s">
        <v>172</v>
      </c>
      <c r="M1206" s="30" t="s">
        <v>224</v>
      </c>
      <c r="N1206" s="30" t="s">
        <v>220</v>
      </c>
      <c r="O1206" s="32">
        <v>0.29142899999999999</v>
      </c>
      <c r="P1206" s="32">
        <v>0.84899999999999998</v>
      </c>
      <c r="Q1206" s="32">
        <f t="shared" si="18"/>
        <v>0.13556288261403002</v>
      </c>
    </row>
    <row r="1207" spans="1:17" x14ac:dyDescent="0.25">
      <c r="A1207" s="30">
        <v>2760</v>
      </c>
      <c r="B1207" s="30">
        <v>4992</v>
      </c>
      <c r="C1207" s="30">
        <v>1700</v>
      </c>
      <c r="D1207" s="30">
        <v>1700</v>
      </c>
      <c r="E1207" s="30" t="s">
        <v>151</v>
      </c>
      <c r="F1207" s="30" t="s">
        <v>169</v>
      </c>
      <c r="G1207" s="31">
        <v>4.40421</v>
      </c>
      <c r="H1207" s="30" t="s">
        <v>170</v>
      </c>
      <c r="I1207" s="30" t="s">
        <v>171</v>
      </c>
      <c r="J1207" s="30">
        <v>3</v>
      </c>
      <c r="K1207" s="30">
        <v>10</v>
      </c>
      <c r="L1207" s="30" t="s">
        <v>172</v>
      </c>
      <c r="M1207" s="30" t="s">
        <v>202</v>
      </c>
      <c r="N1207" s="30" t="s">
        <v>200</v>
      </c>
      <c r="O1207" s="32">
        <v>1.7750239999999999</v>
      </c>
      <c r="P1207" s="32">
        <v>0.84899999999999998</v>
      </c>
      <c r="Q1207" s="32">
        <f t="shared" si="18"/>
        <v>1.18045434610704</v>
      </c>
    </row>
    <row r="1208" spans="1:17" x14ac:dyDescent="0.25">
      <c r="A1208" s="30">
        <v>2761</v>
      </c>
      <c r="B1208" s="30">
        <v>4993</v>
      </c>
      <c r="C1208" s="30">
        <v>1700</v>
      </c>
      <c r="D1208" s="30">
        <v>1700</v>
      </c>
      <c r="E1208" s="30" t="s">
        <v>151</v>
      </c>
      <c r="F1208" s="30" t="s">
        <v>176</v>
      </c>
      <c r="G1208" s="31">
        <v>1.3253600000000001</v>
      </c>
      <c r="H1208" s="30" t="s">
        <v>170</v>
      </c>
      <c r="I1208" s="30" t="s">
        <v>171</v>
      </c>
      <c r="J1208" s="30">
        <v>3</v>
      </c>
      <c r="K1208" s="30">
        <v>10</v>
      </c>
      <c r="L1208" s="30" t="s">
        <v>172</v>
      </c>
      <c r="M1208" s="30" t="s">
        <v>202</v>
      </c>
      <c r="N1208" s="30" t="s">
        <v>200</v>
      </c>
      <c r="O1208" s="32">
        <v>1.7750239999999999</v>
      </c>
      <c r="P1208" s="32">
        <v>0.84899999999999998</v>
      </c>
      <c r="Q1208" s="32">
        <f t="shared" si="18"/>
        <v>0.35523441710464004</v>
      </c>
    </row>
    <row r="1209" spans="1:17" x14ac:dyDescent="0.25">
      <c r="A1209" s="30">
        <v>4967</v>
      </c>
      <c r="B1209" s="30">
        <v>4945</v>
      </c>
      <c r="C1209" s="30">
        <v>1700</v>
      </c>
      <c r="D1209" s="30">
        <v>1700</v>
      </c>
      <c r="E1209" s="30" t="s">
        <v>151</v>
      </c>
      <c r="F1209" s="30" t="s">
        <v>169</v>
      </c>
      <c r="G1209" s="31">
        <v>6.9706900000000003</v>
      </c>
      <c r="H1209" s="30" t="s">
        <v>170</v>
      </c>
      <c r="I1209" s="30" t="s">
        <v>171</v>
      </c>
      <c r="J1209" s="30">
        <v>3</v>
      </c>
      <c r="K1209" s="30">
        <v>10</v>
      </c>
      <c r="L1209" s="30" t="s">
        <v>172</v>
      </c>
      <c r="M1209" s="30" t="s">
        <v>202</v>
      </c>
      <c r="N1209" s="30" t="s">
        <v>200</v>
      </c>
      <c r="O1209" s="32">
        <v>1.7750239999999999</v>
      </c>
      <c r="P1209" s="32">
        <v>0.84899999999999998</v>
      </c>
      <c r="Q1209" s="32">
        <f t="shared" si="18"/>
        <v>1.8683444490305603</v>
      </c>
    </row>
    <row r="1210" spans="1:17" x14ac:dyDescent="0.25">
      <c r="A1210" s="30">
        <v>4968</v>
      </c>
      <c r="B1210" s="30">
        <v>4946</v>
      </c>
      <c r="C1210" s="30">
        <v>1700</v>
      </c>
      <c r="D1210" s="30">
        <v>1700</v>
      </c>
      <c r="E1210" s="30" t="s">
        <v>151</v>
      </c>
      <c r="F1210" s="30" t="s">
        <v>169</v>
      </c>
      <c r="G1210" s="31">
        <v>2.4388700000000001</v>
      </c>
      <c r="H1210" s="30" t="s">
        <v>170</v>
      </c>
      <c r="I1210" s="30" t="s">
        <v>171</v>
      </c>
      <c r="J1210" s="30">
        <v>3</v>
      </c>
      <c r="K1210" s="30">
        <v>10</v>
      </c>
      <c r="L1210" s="30" t="s">
        <v>172</v>
      </c>
      <c r="M1210" s="30" t="s">
        <v>202</v>
      </c>
      <c r="N1210" s="30" t="s">
        <v>200</v>
      </c>
      <c r="O1210" s="32">
        <v>1.7750239999999999</v>
      </c>
      <c r="P1210" s="32">
        <v>0.84899999999999998</v>
      </c>
      <c r="Q1210" s="32">
        <f t="shared" si="18"/>
        <v>0.65368697021488009</v>
      </c>
    </row>
    <row r="1211" spans="1:17" x14ac:dyDescent="0.25">
      <c r="A1211" s="30">
        <v>4969</v>
      </c>
      <c r="B1211" s="30">
        <v>4947</v>
      </c>
      <c r="C1211" s="30">
        <v>1700</v>
      </c>
      <c r="D1211" s="30">
        <v>1700</v>
      </c>
      <c r="E1211" s="30" t="s">
        <v>151</v>
      </c>
      <c r="F1211" s="30" t="s">
        <v>169</v>
      </c>
      <c r="G1211" s="31">
        <v>2.11931</v>
      </c>
      <c r="H1211" s="30" t="s">
        <v>170</v>
      </c>
      <c r="I1211" s="30" t="s">
        <v>171</v>
      </c>
      <c r="J1211" s="30">
        <v>3</v>
      </c>
      <c r="K1211" s="30">
        <v>10</v>
      </c>
      <c r="L1211" s="30" t="s">
        <v>172</v>
      </c>
      <c r="M1211" s="30" t="s">
        <v>202</v>
      </c>
      <c r="N1211" s="30" t="s">
        <v>200</v>
      </c>
      <c r="O1211" s="32">
        <v>1.7750239999999999</v>
      </c>
      <c r="P1211" s="32">
        <v>0.84899999999999998</v>
      </c>
      <c r="Q1211" s="32">
        <f t="shared" si="18"/>
        <v>0.56803574312944005</v>
      </c>
    </row>
    <row r="1212" spans="1:17" x14ac:dyDescent="0.25">
      <c r="A1212" s="30">
        <v>4970</v>
      </c>
      <c r="B1212" s="30">
        <v>4948</v>
      </c>
      <c r="C1212" s="30">
        <v>1700</v>
      </c>
      <c r="D1212" s="30">
        <v>1700</v>
      </c>
      <c r="E1212" s="30" t="s">
        <v>151</v>
      </c>
      <c r="F1212" s="30" t="s">
        <v>169</v>
      </c>
      <c r="G1212" s="31">
        <v>1.72488</v>
      </c>
      <c r="H1212" s="30" t="s">
        <v>170</v>
      </c>
      <c r="I1212" s="30" t="s">
        <v>171</v>
      </c>
      <c r="J1212" s="30">
        <v>3</v>
      </c>
      <c r="K1212" s="30">
        <v>10</v>
      </c>
      <c r="L1212" s="30" t="s">
        <v>172</v>
      </c>
      <c r="M1212" s="30" t="s">
        <v>202</v>
      </c>
      <c r="N1212" s="30" t="s">
        <v>200</v>
      </c>
      <c r="O1212" s="32">
        <v>1.7750239999999999</v>
      </c>
      <c r="P1212" s="32">
        <v>0.84899999999999998</v>
      </c>
      <c r="Q1212" s="32">
        <f t="shared" si="18"/>
        <v>0.46231721296512002</v>
      </c>
    </row>
    <row r="1213" spans="1:17" x14ac:dyDescent="0.25">
      <c r="A1213" s="30">
        <v>4971</v>
      </c>
      <c r="B1213" s="30">
        <v>4949</v>
      </c>
      <c r="C1213" s="30">
        <v>1700</v>
      </c>
      <c r="D1213" s="30">
        <v>1700</v>
      </c>
      <c r="E1213" s="30" t="s">
        <v>151</v>
      </c>
      <c r="F1213" s="30" t="s">
        <v>169</v>
      </c>
      <c r="G1213" s="31">
        <v>2.3642599999999998</v>
      </c>
      <c r="H1213" s="30" t="s">
        <v>170</v>
      </c>
      <c r="I1213" s="30" t="s">
        <v>171</v>
      </c>
      <c r="J1213" s="30">
        <v>3</v>
      </c>
      <c r="K1213" s="30">
        <v>10</v>
      </c>
      <c r="L1213" s="30" t="s">
        <v>172</v>
      </c>
      <c r="M1213" s="30" t="s">
        <v>202</v>
      </c>
      <c r="N1213" s="30" t="s">
        <v>200</v>
      </c>
      <c r="O1213" s="32">
        <v>1.7750239999999999</v>
      </c>
      <c r="P1213" s="32">
        <v>0.84899999999999998</v>
      </c>
      <c r="Q1213" s="32">
        <f t="shared" si="18"/>
        <v>0.63368935457824005</v>
      </c>
    </row>
    <row r="1214" spans="1:17" x14ac:dyDescent="0.25">
      <c r="A1214" s="30">
        <v>4972</v>
      </c>
      <c r="B1214" s="30">
        <v>4950</v>
      </c>
      <c r="C1214" s="30">
        <v>1700</v>
      </c>
      <c r="D1214" s="30">
        <v>1700</v>
      </c>
      <c r="E1214" s="30" t="s">
        <v>151</v>
      </c>
      <c r="F1214" s="30" t="s">
        <v>169</v>
      </c>
      <c r="G1214" s="31">
        <v>4.9345600000000003</v>
      </c>
      <c r="H1214" s="30" t="s">
        <v>170</v>
      </c>
      <c r="I1214" s="30" t="s">
        <v>171</v>
      </c>
      <c r="J1214" s="30">
        <v>3</v>
      </c>
      <c r="K1214" s="30">
        <v>10</v>
      </c>
      <c r="L1214" s="30" t="s">
        <v>172</v>
      </c>
      <c r="M1214" s="30" t="s">
        <v>202</v>
      </c>
      <c r="N1214" s="30" t="s">
        <v>200</v>
      </c>
      <c r="O1214" s="32">
        <v>1.7750239999999999</v>
      </c>
      <c r="P1214" s="32">
        <v>0.84899999999999998</v>
      </c>
      <c r="Q1214" s="32">
        <f t="shared" si="18"/>
        <v>1.3226033268454402</v>
      </c>
    </row>
    <row r="1215" spans="1:17" x14ac:dyDescent="0.25">
      <c r="A1215" s="30">
        <v>4973</v>
      </c>
      <c r="B1215" s="30">
        <v>4951</v>
      </c>
      <c r="C1215" s="30">
        <v>1700</v>
      </c>
      <c r="D1215" s="30">
        <v>1700</v>
      </c>
      <c r="E1215" s="30" t="s">
        <v>151</v>
      </c>
      <c r="F1215" s="30" t="s">
        <v>169</v>
      </c>
      <c r="G1215" s="31">
        <v>2.54467</v>
      </c>
      <c r="H1215" s="30" t="s">
        <v>170</v>
      </c>
      <c r="I1215" s="30" t="s">
        <v>171</v>
      </c>
      <c r="J1215" s="30">
        <v>3</v>
      </c>
      <c r="K1215" s="30">
        <v>10</v>
      </c>
      <c r="L1215" s="30" t="s">
        <v>172</v>
      </c>
      <c r="M1215" s="30" t="s">
        <v>202</v>
      </c>
      <c r="N1215" s="30" t="s">
        <v>200</v>
      </c>
      <c r="O1215" s="32">
        <v>1.7750239999999999</v>
      </c>
      <c r="P1215" s="32">
        <v>0.84899999999999998</v>
      </c>
      <c r="Q1215" s="32">
        <f t="shared" si="18"/>
        <v>0.68204439863408006</v>
      </c>
    </row>
    <row r="1216" spans="1:17" x14ac:dyDescent="0.25">
      <c r="A1216" s="30">
        <v>4974</v>
      </c>
      <c r="B1216" s="30">
        <v>4952</v>
      </c>
      <c r="C1216" s="30">
        <v>1700</v>
      </c>
      <c r="D1216" s="30">
        <v>1700</v>
      </c>
      <c r="E1216" s="30" t="s">
        <v>151</v>
      </c>
      <c r="F1216" s="30" t="s">
        <v>169</v>
      </c>
      <c r="G1216" s="31">
        <v>11.7347</v>
      </c>
      <c r="H1216" s="30" t="s">
        <v>170</v>
      </c>
      <c r="I1216" s="30" t="s">
        <v>171</v>
      </c>
      <c r="J1216" s="30">
        <v>3</v>
      </c>
      <c r="K1216" s="30">
        <v>10</v>
      </c>
      <c r="L1216" s="30" t="s">
        <v>172</v>
      </c>
      <c r="M1216" s="30" t="s">
        <v>202</v>
      </c>
      <c r="N1216" s="30" t="s">
        <v>200</v>
      </c>
      <c r="O1216" s="32">
        <v>1.7750239999999999</v>
      </c>
      <c r="P1216" s="32">
        <v>0.84899999999999998</v>
      </c>
      <c r="Q1216" s="32">
        <f t="shared" si="18"/>
        <v>3.1452354940528</v>
      </c>
    </row>
    <row r="1217" spans="1:17" x14ac:dyDescent="0.25">
      <c r="A1217" s="30">
        <v>4975</v>
      </c>
      <c r="B1217" s="30">
        <v>4953</v>
      </c>
      <c r="C1217" s="30">
        <v>1700</v>
      </c>
      <c r="D1217" s="30">
        <v>1700</v>
      </c>
      <c r="E1217" s="30" t="s">
        <v>151</v>
      </c>
      <c r="F1217" s="30" t="s">
        <v>169</v>
      </c>
      <c r="G1217" s="31">
        <v>14.5421</v>
      </c>
      <c r="H1217" s="30" t="s">
        <v>170</v>
      </c>
      <c r="I1217" s="30" t="s">
        <v>171</v>
      </c>
      <c r="J1217" s="30">
        <v>3</v>
      </c>
      <c r="K1217" s="30">
        <v>10</v>
      </c>
      <c r="L1217" s="30" t="s">
        <v>172</v>
      </c>
      <c r="M1217" s="30" t="s">
        <v>202</v>
      </c>
      <c r="N1217" s="30" t="s">
        <v>200</v>
      </c>
      <c r="O1217" s="32">
        <v>1.7750239999999999</v>
      </c>
      <c r="P1217" s="32">
        <v>0.84899999999999998</v>
      </c>
      <c r="Q1217" s="32">
        <f t="shared" si="18"/>
        <v>3.8976990530704003</v>
      </c>
    </row>
    <row r="1218" spans="1:17" x14ac:dyDescent="0.25">
      <c r="A1218" s="30">
        <v>4976</v>
      </c>
      <c r="B1218" s="30">
        <v>4954</v>
      </c>
      <c r="C1218" s="30">
        <v>1700</v>
      </c>
      <c r="D1218" s="30">
        <v>1700</v>
      </c>
      <c r="E1218" s="30" t="s">
        <v>151</v>
      </c>
      <c r="F1218" s="30" t="s">
        <v>169</v>
      </c>
      <c r="G1218" s="31">
        <v>4.1621800000000002</v>
      </c>
      <c r="H1218" s="30" t="s">
        <v>170</v>
      </c>
      <c r="I1218" s="30" t="s">
        <v>171</v>
      </c>
      <c r="J1218" s="30">
        <v>3</v>
      </c>
      <c r="K1218" s="30">
        <v>10</v>
      </c>
      <c r="L1218" s="30" t="s">
        <v>172</v>
      </c>
      <c r="M1218" s="30" t="s">
        <v>202</v>
      </c>
      <c r="N1218" s="30" t="s">
        <v>200</v>
      </c>
      <c r="O1218" s="32">
        <v>1.7750239999999999</v>
      </c>
      <c r="P1218" s="32">
        <v>0.84899999999999998</v>
      </c>
      <c r="Q1218" s="32">
        <f t="shared" ref="Q1218:Q1281" si="19">G1218*O1218*(1-P1218)</f>
        <v>1.1155833782403202</v>
      </c>
    </row>
    <row r="1219" spans="1:17" x14ac:dyDescent="0.25">
      <c r="A1219" s="30">
        <v>4977</v>
      </c>
      <c r="B1219" s="30">
        <v>4955</v>
      </c>
      <c r="C1219" s="30">
        <v>1700</v>
      </c>
      <c r="D1219" s="30">
        <v>1700</v>
      </c>
      <c r="E1219" s="30" t="s">
        <v>151</v>
      </c>
      <c r="F1219" s="30" t="s">
        <v>169</v>
      </c>
      <c r="G1219" s="31">
        <v>3.1966399999999999</v>
      </c>
      <c r="H1219" s="30" t="s">
        <v>170</v>
      </c>
      <c r="I1219" s="30" t="s">
        <v>171</v>
      </c>
      <c r="J1219" s="30">
        <v>3</v>
      </c>
      <c r="K1219" s="30">
        <v>10</v>
      </c>
      <c r="L1219" s="30" t="s">
        <v>172</v>
      </c>
      <c r="M1219" s="30" t="s">
        <v>202</v>
      </c>
      <c r="N1219" s="30" t="s">
        <v>200</v>
      </c>
      <c r="O1219" s="32">
        <v>1.7750239999999999</v>
      </c>
      <c r="P1219" s="32">
        <v>0.84899999999999998</v>
      </c>
      <c r="Q1219" s="32">
        <f t="shared" si="19"/>
        <v>0.8567910206233601</v>
      </c>
    </row>
    <row r="1220" spans="1:17" x14ac:dyDescent="0.25">
      <c r="A1220" s="30">
        <v>4978</v>
      </c>
      <c r="B1220" s="30">
        <v>4956</v>
      </c>
      <c r="C1220" s="30">
        <v>1700</v>
      </c>
      <c r="D1220" s="30">
        <v>1700</v>
      </c>
      <c r="E1220" s="30" t="s">
        <v>151</v>
      </c>
      <c r="F1220" s="30" t="s">
        <v>169</v>
      </c>
      <c r="G1220" s="31">
        <v>5.2488200000000003</v>
      </c>
      <c r="H1220" s="30" t="s">
        <v>170</v>
      </c>
      <c r="I1220" s="30" t="s">
        <v>171</v>
      </c>
      <c r="J1220" s="30">
        <v>3</v>
      </c>
      <c r="K1220" s="30">
        <v>10</v>
      </c>
      <c r="L1220" s="30" t="s">
        <v>172</v>
      </c>
      <c r="M1220" s="30" t="s">
        <v>202</v>
      </c>
      <c r="N1220" s="30" t="s">
        <v>200</v>
      </c>
      <c r="O1220" s="32">
        <v>1.7750239999999999</v>
      </c>
      <c r="P1220" s="32">
        <v>0.84899999999999998</v>
      </c>
      <c r="Q1220" s="32">
        <f t="shared" si="19"/>
        <v>1.4068340022236803</v>
      </c>
    </row>
    <row r="1221" spans="1:17" x14ac:dyDescent="0.25">
      <c r="A1221" s="30">
        <v>4979</v>
      </c>
      <c r="B1221" s="30">
        <v>4957</v>
      </c>
      <c r="C1221" s="30">
        <v>1700</v>
      </c>
      <c r="D1221" s="30">
        <v>1700</v>
      </c>
      <c r="E1221" s="30" t="s">
        <v>151</v>
      </c>
      <c r="F1221" s="30" t="s">
        <v>169</v>
      </c>
      <c r="G1221" s="31">
        <v>7.5275299999999996</v>
      </c>
      <c r="H1221" s="30" t="s">
        <v>170</v>
      </c>
      <c r="I1221" s="30" t="s">
        <v>171</v>
      </c>
      <c r="J1221" s="30">
        <v>3</v>
      </c>
      <c r="K1221" s="30">
        <v>10</v>
      </c>
      <c r="L1221" s="30" t="s">
        <v>172</v>
      </c>
      <c r="M1221" s="30" t="s">
        <v>202</v>
      </c>
      <c r="N1221" s="30" t="s">
        <v>200</v>
      </c>
      <c r="O1221" s="32">
        <v>1.7750239999999999</v>
      </c>
      <c r="P1221" s="32">
        <v>0.84899999999999998</v>
      </c>
      <c r="Q1221" s="32">
        <f t="shared" si="19"/>
        <v>2.0175935080187202</v>
      </c>
    </row>
    <row r="1222" spans="1:17" x14ac:dyDescent="0.25">
      <c r="A1222" s="30">
        <v>4980</v>
      </c>
      <c r="B1222" s="30">
        <v>4958</v>
      </c>
      <c r="C1222" s="30">
        <v>1700</v>
      </c>
      <c r="D1222" s="30">
        <v>1700</v>
      </c>
      <c r="E1222" s="30" t="s">
        <v>151</v>
      </c>
      <c r="F1222" s="30" t="s">
        <v>169</v>
      </c>
      <c r="G1222" s="31">
        <v>4.0857400000000004</v>
      </c>
      <c r="H1222" s="30" t="s">
        <v>170</v>
      </c>
      <c r="I1222" s="30" t="s">
        <v>171</v>
      </c>
      <c r="J1222" s="30">
        <v>3</v>
      </c>
      <c r="K1222" s="30">
        <v>10</v>
      </c>
      <c r="L1222" s="30" t="s">
        <v>172</v>
      </c>
      <c r="M1222" s="30" t="s">
        <v>202</v>
      </c>
      <c r="N1222" s="30" t="s">
        <v>200</v>
      </c>
      <c r="O1222" s="32">
        <v>1.7750239999999999</v>
      </c>
      <c r="P1222" s="32">
        <v>0.84899999999999998</v>
      </c>
      <c r="Q1222" s="32">
        <f t="shared" si="19"/>
        <v>1.0950952702217602</v>
      </c>
    </row>
    <row r="1223" spans="1:17" x14ac:dyDescent="0.25">
      <c r="A1223" s="30">
        <v>4981</v>
      </c>
      <c r="B1223" s="30">
        <v>4959</v>
      </c>
      <c r="C1223" s="30">
        <v>1700</v>
      </c>
      <c r="D1223" s="30">
        <v>1700</v>
      </c>
      <c r="E1223" s="30" t="s">
        <v>151</v>
      </c>
      <c r="F1223" s="30" t="s">
        <v>169</v>
      </c>
      <c r="G1223" s="31">
        <v>2.18126</v>
      </c>
      <c r="H1223" s="30" t="s">
        <v>170</v>
      </c>
      <c r="I1223" s="30" t="s">
        <v>171</v>
      </c>
      <c r="J1223" s="30">
        <v>3</v>
      </c>
      <c r="K1223" s="30">
        <v>10</v>
      </c>
      <c r="L1223" s="30" t="s">
        <v>172</v>
      </c>
      <c r="M1223" s="30" t="s">
        <v>202</v>
      </c>
      <c r="N1223" s="30" t="s">
        <v>200</v>
      </c>
      <c r="O1223" s="32">
        <v>1.7750239999999999</v>
      </c>
      <c r="P1223" s="32">
        <v>0.84899999999999998</v>
      </c>
      <c r="Q1223" s="32">
        <f t="shared" si="19"/>
        <v>0.58464011638624003</v>
      </c>
    </row>
    <row r="1224" spans="1:17" x14ac:dyDescent="0.25">
      <c r="A1224" s="30">
        <v>4982</v>
      </c>
      <c r="B1224" s="30">
        <v>4960</v>
      </c>
      <c r="C1224" s="30">
        <v>1700</v>
      </c>
      <c r="D1224" s="30">
        <v>1700</v>
      </c>
      <c r="E1224" s="30" t="s">
        <v>151</v>
      </c>
      <c r="F1224" s="30" t="s">
        <v>169</v>
      </c>
      <c r="G1224" s="31">
        <v>12.1364</v>
      </c>
      <c r="H1224" s="30" t="s">
        <v>170</v>
      </c>
      <c r="I1224" s="30" t="s">
        <v>171</v>
      </c>
      <c r="J1224" s="30">
        <v>3</v>
      </c>
      <c r="K1224" s="30">
        <v>10</v>
      </c>
      <c r="L1224" s="30" t="s">
        <v>172</v>
      </c>
      <c r="M1224" s="30" t="s">
        <v>202</v>
      </c>
      <c r="N1224" s="30" t="s">
        <v>200</v>
      </c>
      <c r="O1224" s="32">
        <v>1.7750239999999999</v>
      </c>
      <c r="P1224" s="32">
        <v>0.84899999999999998</v>
      </c>
      <c r="Q1224" s="32">
        <f t="shared" si="19"/>
        <v>3.2529025923136006</v>
      </c>
    </row>
    <row r="1225" spans="1:17" x14ac:dyDescent="0.25">
      <c r="A1225" s="30">
        <v>4983</v>
      </c>
      <c r="B1225" s="30">
        <v>4961</v>
      </c>
      <c r="C1225" s="30">
        <v>1700</v>
      </c>
      <c r="D1225" s="30">
        <v>1700</v>
      </c>
      <c r="E1225" s="30" t="s">
        <v>151</v>
      </c>
      <c r="F1225" s="30" t="s">
        <v>169</v>
      </c>
      <c r="G1225" s="31">
        <v>2.0304600000000002</v>
      </c>
      <c r="H1225" s="30" t="s">
        <v>170</v>
      </c>
      <c r="I1225" s="30" t="s">
        <v>171</v>
      </c>
      <c r="J1225" s="30">
        <v>3</v>
      </c>
      <c r="K1225" s="30">
        <v>10</v>
      </c>
      <c r="L1225" s="30" t="s">
        <v>172</v>
      </c>
      <c r="M1225" s="30" t="s">
        <v>202</v>
      </c>
      <c r="N1225" s="30" t="s">
        <v>200</v>
      </c>
      <c r="O1225" s="32">
        <v>1.7750239999999999</v>
      </c>
      <c r="P1225" s="32">
        <v>0.84899999999999998</v>
      </c>
      <c r="Q1225" s="32">
        <f t="shared" si="19"/>
        <v>0.5442213998870401</v>
      </c>
    </row>
    <row r="1226" spans="1:17" x14ac:dyDescent="0.25">
      <c r="A1226" s="30">
        <v>4984</v>
      </c>
      <c r="B1226" s="30">
        <v>4962</v>
      </c>
      <c r="C1226" s="30">
        <v>1700</v>
      </c>
      <c r="D1226" s="30">
        <v>1700</v>
      </c>
      <c r="E1226" s="30" t="s">
        <v>151</v>
      </c>
      <c r="F1226" s="30" t="s">
        <v>169</v>
      </c>
      <c r="G1226" s="31">
        <v>2.5034399999999999</v>
      </c>
      <c r="H1226" s="30" t="s">
        <v>170</v>
      </c>
      <c r="I1226" s="30" t="s">
        <v>171</v>
      </c>
      <c r="J1226" s="30">
        <v>3</v>
      </c>
      <c r="K1226" s="30">
        <v>10</v>
      </c>
      <c r="L1226" s="30" t="s">
        <v>172</v>
      </c>
      <c r="M1226" s="30" t="s">
        <v>202</v>
      </c>
      <c r="N1226" s="30" t="s">
        <v>200</v>
      </c>
      <c r="O1226" s="32">
        <v>1.7750239999999999</v>
      </c>
      <c r="P1226" s="32">
        <v>0.84899999999999998</v>
      </c>
      <c r="Q1226" s="32">
        <f t="shared" si="19"/>
        <v>0.67099357846656016</v>
      </c>
    </row>
    <row r="1227" spans="1:17" x14ac:dyDescent="0.25">
      <c r="A1227" s="30">
        <v>4985</v>
      </c>
      <c r="B1227" s="30">
        <v>4963</v>
      </c>
      <c r="C1227" s="30">
        <v>1700</v>
      </c>
      <c r="D1227" s="30">
        <v>1700</v>
      </c>
      <c r="E1227" s="30" t="s">
        <v>151</v>
      </c>
      <c r="F1227" s="30" t="s">
        <v>169</v>
      </c>
      <c r="G1227" s="31">
        <v>4.5304399999999996</v>
      </c>
      <c r="H1227" s="30" t="s">
        <v>170</v>
      </c>
      <c r="I1227" s="30" t="s">
        <v>171</v>
      </c>
      <c r="J1227" s="30">
        <v>3</v>
      </c>
      <c r="K1227" s="30">
        <v>10</v>
      </c>
      <c r="L1227" s="30" t="s">
        <v>172</v>
      </c>
      <c r="M1227" s="30" t="s">
        <v>202</v>
      </c>
      <c r="N1227" s="30" t="s">
        <v>200</v>
      </c>
      <c r="O1227" s="32">
        <v>1.7750239999999999</v>
      </c>
      <c r="P1227" s="32">
        <v>0.84899999999999998</v>
      </c>
      <c r="Q1227" s="32">
        <f t="shared" si="19"/>
        <v>1.2142875993145599</v>
      </c>
    </row>
    <row r="1228" spans="1:17" x14ac:dyDescent="0.25">
      <c r="A1228" s="30">
        <v>4986</v>
      </c>
      <c r="B1228" s="30">
        <v>4964</v>
      </c>
      <c r="C1228" s="30">
        <v>1700</v>
      </c>
      <c r="D1228" s="30">
        <v>1700</v>
      </c>
      <c r="E1228" s="30" t="s">
        <v>151</v>
      </c>
      <c r="F1228" s="30" t="s">
        <v>169</v>
      </c>
      <c r="G1228" s="31">
        <v>37.444800000000001</v>
      </c>
      <c r="H1228" s="30" t="s">
        <v>170</v>
      </c>
      <c r="I1228" s="30" t="s">
        <v>171</v>
      </c>
      <c r="J1228" s="30">
        <v>3</v>
      </c>
      <c r="K1228" s="30">
        <v>10</v>
      </c>
      <c r="L1228" s="30" t="s">
        <v>172</v>
      </c>
      <c r="M1228" s="30" t="s">
        <v>202</v>
      </c>
      <c r="N1228" s="30" t="s">
        <v>200</v>
      </c>
      <c r="O1228" s="32">
        <v>1.7750239999999999</v>
      </c>
      <c r="P1228" s="32">
        <v>0.84899999999999998</v>
      </c>
      <c r="Q1228" s="32">
        <f t="shared" si="19"/>
        <v>10.036278219955202</v>
      </c>
    </row>
    <row r="1229" spans="1:17" x14ac:dyDescent="0.25">
      <c r="A1229" s="30">
        <v>4987</v>
      </c>
      <c r="B1229" s="30">
        <v>4965</v>
      </c>
      <c r="C1229" s="30">
        <v>1700</v>
      </c>
      <c r="D1229" s="30">
        <v>1700</v>
      </c>
      <c r="E1229" s="30" t="s">
        <v>151</v>
      </c>
      <c r="F1229" s="30" t="s">
        <v>169</v>
      </c>
      <c r="G1229" s="31">
        <v>2.36008</v>
      </c>
      <c r="H1229" s="30" t="s">
        <v>170</v>
      </c>
      <c r="I1229" s="30" t="s">
        <v>171</v>
      </c>
      <c r="J1229" s="30">
        <v>3</v>
      </c>
      <c r="K1229" s="30">
        <v>10</v>
      </c>
      <c r="L1229" s="30" t="s">
        <v>172</v>
      </c>
      <c r="M1229" s="30" t="s">
        <v>202</v>
      </c>
      <c r="N1229" s="30" t="s">
        <v>200</v>
      </c>
      <c r="O1229" s="32">
        <v>1.7750239999999999</v>
      </c>
      <c r="P1229" s="32">
        <v>0.84899999999999998</v>
      </c>
      <c r="Q1229" s="32">
        <f t="shared" si="19"/>
        <v>0.63256899492992014</v>
      </c>
    </row>
    <row r="1230" spans="1:17" x14ac:dyDescent="0.25">
      <c r="A1230" s="30">
        <v>4988</v>
      </c>
      <c r="B1230" s="30">
        <v>4966</v>
      </c>
      <c r="C1230" s="30">
        <v>1700</v>
      </c>
      <c r="D1230" s="30">
        <v>1700</v>
      </c>
      <c r="E1230" s="30" t="s">
        <v>151</v>
      </c>
      <c r="F1230" s="30" t="s">
        <v>169</v>
      </c>
      <c r="G1230" s="31">
        <v>11.1942</v>
      </c>
      <c r="H1230" s="30" t="s">
        <v>170</v>
      </c>
      <c r="I1230" s="30" t="s">
        <v>171</v>
      </c>
      <c r="J1230" s="30">
        <v>3</v>
      </c>
      <c r="K1230" s="30">
        <v>10</v>
      </c>
      <c r="L1230" s="30" t="s">
        <v>172</v>
      </c>
      <c r="M1230" s="30" t="s">
        <v>202</v>
      </c>
      <c r="N1230" s="30" t="s">
        <v>200</v>
      </c>
      <c r="O1230" s="32">
        <v>1.7750239999999999</v>
      </c>
      <c r="P1230" s="32">
        <v>0.84899999999999998</v>
      </c>
      <c r="Q1230" s="32">
        <f t="shared" si="19"/>
        <v>3.0003660227808004</v>
      </c>
    </row>
    <row r="1231" spans="1:17" x14ac:dyDescent="0.25">
      <c r="A1231" s="30">
        <v>4989</v>
      </c>
      <c r="B1231" s="30">
        <v>4967</v>
      </c>
      <c r="C1231" s="30">
        <v>1700</v>
      </c>
      <c r="D1231" s="30">
        <v>1700</v>
      </c>
      <c r="E1231" s="30" t="s">
        <v>151</v>
      </c>
      <c r="F1231" s="30" t="s">
        <v>169</v>
      </c>
      <c r="G1231" s="31">
        <v>10.6599</v>
      </c>
      <c r="H1231" s="30" t="s">
        <v>170</v>
      </c>
      <c r="I1231" s="30" t="s">
        <v>171</v>
      </c>
      <c r="J1231" s="30">
        <v>3</v>
      </c>
      <c r="K1231" s="30">
        <v>10</v>
      </c>
      <c r="L1231" s="30" t="s">
        <v>172</v>
      </c>
      <c r="M1231" s="30" t="s">
        <v>202</v>
      </c>
      <c r="N1231" s="30" t="s">
        <v>200</v>
      </c>
      <c r="O1231" s="32">
        <v>1.7750239999999999</v>
      </c>
      <c r="P1231" s="32">
        <v>0.84899999999999998</v>
      </c>
      <c r="Q1231" s="32">
        <f t="shared" si="19"/>
        <v>2.8571583289776004</v>
      </c>
    </row>
    <row r="1232" spans="1:17" x14ac:dyDescent="0.25">
      <c r="A1232" s="30">
        <v>4990</v>
      </c>
      <c r="B1232" s="30">
        <v>4968</v>
      </c>
      <c r="C1232" s="30">
        <v>1700</v>
      </c>
      <c r="D1232" s="30">
        <v>1700</v>
      </c>
      <c r="E1232" s="30" t="s">
        <v>151</v>
      </c>
      <c r="F1232" s="30" t="s">
        <v>169</v>
      </c>
      <c r="G1232" s="31">
        <v>7.4962200000000001</v>
      </c>
      <c r="H1232" s="30" t="s">
        <v>170</v>
      </c>
      <c r="I1232" s="30" t="s">
        <v>171</v>
      </c>
      <c r="J1232" s="30">
        <v>3</v>
      </c>
      <c r="K1232" s="30">
        <v>10</v>
      </c>
      <c r="L1232" s="30" t="s">
        <v>172</v>
      </c>
      <c r="M1232" s="30" t="s">
        <v>202</v>
      </c>
      <c r="N1232" s="30" t="s">
        <v>200</v>
      </c>
      <c r="O1232" s="32">
        <v>1.7750239999999999</v>
      </c>
      <c r="P1232" s="32">
        <v>0.84899999999999998</v>
      </c>
      <c r="Q1232" s="32">
        <f t="shared" si="19"/>
        <v>2.0092015318012804</v>
      </c>
    </row>
    <row r="1233" spans="1:17" x14ac:dyDescent="0.25">
      <c r="A1233" s="30">
        <v>4991</v>
      </c>
      <c r="B1233" s="30">
        <v>4969</v>
      </c>
      <c r="C1233" s="30">
        <v>1700</v>
      </c>
      <c r="D1233" s="30">
        <v>1700</v>
      </c>
      <c r="E1233" s="30" t="s">
        <v>151</v>
      </c>
      <c r="F1233" s="30" t="s">
        <v>169</v>
      </c>
      <c r="G1233" s="31">
        <v>3.7389100000000002</v>
      </c>
      <c r="H1233" s="30" t="s">
        <v>170</v>
      </c>
      <c r="I1233" s="30" t="s">
        <v>171</v>
      </c>
      <c r="J1233" s="30">
        <v>3</v>
      </c>
      <c r="K1233" s="30">
        <v>10</v>
      </c>
      <c r="L1233" s="30" t="s">
        <v>172</v>
      </c>
      <c r="M1233" s="30" t="s">
        <v>202</v>
      </c>
      <c r="N1233" s="30" t="s">
        <v>200</v>
      </c>
      <c r="O1233" s="32">
        <v>1.7750239999999999</v>
      </c>
      <c r="P1233" s="32">
        <v>0.84899999999999998</v>
      </c>
      <c r="Q1233" s="32">
        <f t="shared" si="19"/>
        <v>1.0021349025598401</v>
      </c>
    </row>
    <row r="1234" spans="1:17" x14ac:dyDescent="0.25">
      <c r="A1234" s="30">
        <v>4992</v>
      </c>
      <c r="B1234" s="30">
        <v>4970</v>
      </c>
      <c r="C1234" s="30">
        <v>1700</v>
      </c>
      <c r="D1234" s="30">
        <v>1700</v>
      </c>
      <c r="E1234" s="30" t="s">
        <v>151</v>
      </c>
      <c r="F1234" s="30" t="s">
        <v>169</v>
      </c>
      <c r="G1234" s="31">
        <v>3.13388</v>
      </c>
      <c r="H1234" s="30" t="s">
        <v>170</v>
      </c>
      <c r="I1234" s="30" t="s">
        <v>171</v>
      </c>
      <c r="J1234" s="30">
        <v>3</v>
      </c>
      <c r="K1234" s="30">
        <v>10</v>
      </c>
      <c r="L1234" s="30" t="s">
        <v>172</v>
      </c>
      <c r="M1234" s="30" t="s">
        <v>202</v>
      </c>
      <c r="N1234" s="30" t="s">
        <v>200</v>
      </c>
      <c r="O1234" s="32">
        <v>1.7750239999999999</v>
      </c>
      <c r="P1234" s="32">
        <v>0.84899999999999998</v>
      </c>
      <c r="Q1234" s="32">
        <f t="shared" si="19"/>
        <v>0.83996954418112013</v>
      </c>
    </row>
    <row r="1235" spans="1:17" x14ac:dyDescent="0.25">
      <c r="A1235" s="30">
        <v>4993</v>
      </c>
      <c r="B1235" s="30">
        <v>4971</v>
      </c>
      <c r="C1235" s="30">
        <v>1700</v>
      </c>
      <c r="D1235" s="30">
        <v>1700</v>
      </c>
      <c r="E1235" s="30" t="s">
        <v>151</v>
      </c>
      <c r="F1235" s="30" t="s">
        <v>169</v>
      </c>
      <c r="G1235" s="31">
        <v>2.5190999999999999</v>
      </c>
      <c r="H1235" s="30" t="s">
        <v>170</v>
      </c>
      <c r="I1235" s="30" t="s">
        <v>171</v>
      </c>
      <c r="J1235" s="30">
        <v>3</v>
      </c>
      <c r="K1235" s="30">
        <v>10</v>
      </c>
      <c r="L1235" s="30" t="s">
        <v>172</v>
      </c>
      <c r="M1235" s="30" t="s">
        <v>202</v>
      </c>
      <c r="N1235" s="30" t="s">
        <v>200</v>
      </c>
      <c r="O1235" s="32">
        <v>1.7750239999999999</v>
      </c>
      <c r="P1235" s="32">
        <v>0.84899999999999998</v>
      </c>
      <c r="Q1235" s="32">
        <f t="shared" si="19"/>
        <v>0.6751909067184001</v>
      </c>
    </row>
    <row r="1236" spans="1:17" x14ac:dyDescent="0.25">
      <c r="A1236" s="30">
        <v>4994</v>
      </c>
      <c r="B1236" s="30">
        <v>4972</v>
      </c>
      <c r="C1236" s="30">
        <v>1700</v>
      </c>
      <c r="D1236" s="30">
        <v>1700</v>
      </c>
      <c r="E1236" s="30" t="s">
        <v>151</v>
      </c>
      <c r="F1236" s="30" t="s">
        <v>169</v>
      </c>
      <c r="G1236" s="31">
        <v>3.0222899999999999</v>
      </c>
      <c r="H1236" s="30" t="s">
        <v>170</v>
      </c>
      <c r="I1236" s="30" t="s">
        <v>171</v>
      </c>
      <c r="J1236" s="30">
        <v>3</v>
      </c>
      <c r="K1236" s="30">
        <v>10</v>
      </c>
      <c r="L1236" s="30" t="s">
        <v>172</v>
      </c>
      <c r="M1236" s="30" t="s">
        <v>202</v>
      </c>
      <c r="N1236" s="30" t="s">
        <v>200</v>
      </c>
      <c r="O1236" s="32">
        <v>1.7750239999999999</v>
      </c>
      <c r="P1236" s="32">
        <v>0.84899999999999998</v>
      </c>
      <c r="Q1236" s="32">
        <f t="shared" si="19"/>
        <v>0.8100602300289601</v>
      </c>
    </row>
    <row r="1237" spans="1:17" x14ac:dyDescent="0.25">
      <c r="A1237" s="30">
        <v>4995</v>
      </c>
      <c r="B1237" s="30">
        <v>4973</v>
      </c>
      <c r="C1237" s="30">
        <v>1700</v>
      </c>
      <c r="D1237" s="30">
        <v>1700</v>
      </c>
      <c r="E1237" s="30" t="s">
        <v>151</v>
      </c>
      <c r="F1237" s="30" t="s">
        <v>169</v>
      </c>
      <c r="G1237" s="31">
        <v>2.69387</v>
      </c>
      <c r="H1237" s="30" t="s">
        <v>170</v>
      </c>
      <c r="I1237" s="30" t="s">
        <v>171</v>
      </c>
      <c r="J1237" s="30">
        <v>3</v>
      </c>
      <c r="K1237" s="30">
        <v>10</v>
      </c>
      <c r="L1237" s="30" t="s">
        <v>172</v>
      </c>
      <c r="M1237" s="30" t="s">
        <v>202</v>
      </c>
      <c r="N1237" s="30" t="s">
        <v>200</v>
      </c>
      <c r="O1237" s="32">
        <v>1.7750239999999999</v>
      </c>
      <c r="P1237" s="32">
        <v>0.84899999999999998</v>
      </c>
      <c r="Q1237" s="32">
        <f t="shared" si="19"/>
        <v>0.72203426933488013</v>
      </c>
    </row>
    <row r="1238" spans="1:17" x14ac:dyDescent="0.25">
      <c r="A1238" s="30">
        <v>4996</v>
      </c>
      <c r="B1238" s="30">
        <v>4974</v>
      </c>
      <c r="C1238" s="30">
        <v>1700</v>
      </c>
      <c r="D1238" s="30">
        <v>1700</v>
      </c>
      <c r="E1238" s="30" t="s">
        <v>151</v>
      </c>
      <c r="F1238" s="30" t="s">
        <v>169</v>
      </c>
      <c r="G1238" s="31">
        <v>2.69672</v>
      </c>
      <c r="H1238" s="30" t="s">
        <v>170</v>
      </c>
      <c r="I1238" s="30" t="s">
        <v>171</v>
      </c>
      <c r="J1238" s="30">
        <v>3</v>
      </c>
      <c r="K1238" s="30">
        <v>10</v>
      </c>
      <c r="L1238" s="30" t="s">
        <v>172</v>
      </c>
      <c r="M1238" s="30" t="s">
        <v>202</v>
      </c>
      <c r="N1238" s="30" t="s">
        <v>200</v>
      </c>
      <c r="O1238" s="32">
        <v>1.7750239999999999</v>
      </c>
      <c r="P1238" s="32">
        <v>0.84899999999999998</v>
      </c>
      <c r="Q1238" s="32">
        <f t="shared" si="19"/>
        <v>0.72279815091328004</v>
      </c>
    </row>
    <row r="1239" spans="1:17" x14ac:dyDescent="0.25">
      <c r="A1239" s="30">
        <v>4997</v>
      </c>
      <c r="B1239" s="30">
        <v>4975</v>
      </c>
      <c r="C1239" s="30">
        <v>1700</v>
      </c>
      <c r="D1239" s="30">
        <v>1700</v>
      </c>
      <c r="E1239" s="30" t="s">
        <v>151</v>
      </c>
      <c r="F1239" s="30" t="s">
        <v>169</v>
      </c>
      <c r="G1239" s="31">
        <v>5.2665800000000003</v>
      </c>
      <c r="H1239" s="30" t="s">
        <v>170</v>
      </c>
      <c r="I1239" s="30" t="s">
        <v>171</v>
      </c>
      <c r="J1239" s="30">
        <v>3</v>
      </c>
      <c r="K1239" s="30">
        <v>10</v>
      </c>
      <c r="L1239" s="30" t="s">
        <v>172</v>
      </c>
      <c r="M1239" s="30" t="s">
        <v>202</v>
      </c>
      <c r="N1239" s="30" t="s">
        <v>200</v>
      </c>
      <c r="O1239" s="32">
        <v>1.7750239999999999</v>
      </c>
      <c r="P1239" s="32">
        <v>0.84899999999999998</v>
      </c>
      <c r="Q1239" s="32">
        <f t="shared" si="19"/>
        <v>1.4115941905859202</v>
      </c>
    </row>
    <row r="1240" spans="1:17" x14ac:dyDescent="0.25">
      <c r="A1240" s="30">
        <v>4998</v>
      </c>
      <c r="B1240" s="30">
        <v>4976</v>
      </c>
      <c r="C1240" s="30">
        <v>1700</v>
      </c>
      <c r="D1240" s="30">
        <v>1700</v>
      </c>
      <c r="E1240" s="30" t="s">
        <v>151</v>
      </c>
      <c r="F1240" s="30" t="s">
        <v>169</v>
      </c>
      <c r="G1240" s="31">
        <v>3.9987400000000002</v>
      </c>
      <c r="H1240" s="30" t="s">
        <v>170</v>
      </c>
      <c r="I1240" s="30" t="s">
        <v>171</v>
      </c>
      <c r="J1240" s="30">
        <v>3</v>
      </c>
      <c r="K1240" s="30">
        <v>10</v>
      </c>
      <c r="L1240" s="30" t="s">
        <v>172</v>
      </c>
      <c r="M1240" s="30" t="s">
        <v>202</v>
      </c>
      <c r="N1240" s="30" t="s">
        <v>200</v>
      </c>
      <c r="O1240" s="32">
        <v>1.7750239999999999</v>
      </c>
      <c r="P1240" s="32">
        <v>0.84899999999999998</v>
      </c>
      <c r="Q1240" s="32">
        <f t="shared" si="19"/>
        <v>1.0717767799337603</v>
      </c>
    </row>
    <row r="1241" spans="1:17" x14ac:dyDescent="0.25">
      <c r="A1241" s="30">
        <v>4999</v>
      </c>
      <c r="B1241" s="30">
        <v>4977</v>
      </c>
      <c r="C1241" s="30">
        <v>1700</v>
      </c>
      <c r="D1241" s="30">
        <v>1700</v>
      </c>
      <c r="E1241" s="30" t="s">
        <v>151</v>
      </c>
      <c r="F1241" s="30" t="s">
        <v>169</v>
      </c>
      <c r="G1241" s="31">
        <v>4.4966699999999999</v>
      </c>
      <c r="H1241" s="30" t="s">
        <v>170</v>
      </c>
      <c r="I1241" s="30" t="s">
        <v>171</v>
      </c>
      <c r="J1241" s="30">
        <v>3</v>
      </c>
      <c r="K1241" s="30">
        <v>10</v>
      </c>
      <c r="L1241" s="30" t="s">
        <v>172</v>
      </c>
      <c r="M1241" s="30" t="s">
        <v>202</v>
      </c>
      <c r="N1241" s="30" t="s">
        <v>200</v>
      </c>
      <c r="O1241" s="32">
        <v>1.7750239999999999</v>
      </c>
      <c r="P1241" s="32">
        <v>0.84899999999999998</v>
      </c>
      <c r="Q1241" s="32">
        <f t="shared" si="19"/>
        <v>1.20523627268208</v>
      </c>
    </row>
    <row r="1242" spans="1:17" x14ac:dyDescent="0.25">
      <c r="A1242" s="30">
        <v>5000</v>
      </c>
      <c r="B1242" s="30">
        <v>4978</v>
      </c>
      <c r="C1242" s="30">
        <v>1700</v>
      </c>
      <c r="D1242" s="30">
        <v>1700</v>
      </c>
      <c r="E1242" s="30" t="s">
        <v>151</v>
      </c>
      <c r="F1242" s="30" t="s">
        <v>169</v>
      </c>
      <c r="G1242" s="31">
        <v>2.1548699999999998</v>
      </c>
      <c r="H1242" s="30" t="s">
        <v>170</v>
      </c>
      <c r="I1242" s="30" t="s">
        <v>171</v>
      </c>
      <c r="J1242" s="30">
        <v>3</v>
      </c>
      <c r="K1242" s="30">
        <v>10</v>
      </c>
      <c r="L1242" s="30" t="s">
        <v>172</v>
      </c>
      <c r="M1242" s="30" t="s">
        <v>202</v>
      </c>
      <c r="N1242" s="30" t="s">
        <v>200</v>
      </c>
      <c r="O1242" s="32">
        <v>1.7750239999999999</v>
      </c>
      <c r="P1242" s="32">
        <v>0.84899999999999998</v>
      </c>
      <c r="Q1242" s="32">
        <f t="shared" si="19"/>
        <v>0.57756684099888</v>
      </c>
    </row>
    <row r="1243" spans="1:17" x14ac:dyDescent="0.25">
      <c r="A1243" s="30">
        <v>5001</v>
      </c>
      <c r="B1243" s="30">
        <v>4979</v>
      </c>
      <c r="C1243" s="30">
        <v>1700</v>
      </c>
      <c r="D1243" s="30">
        <v>1700</v>
      </c>
      <c r="E1243" s="30" t="s">
        <v>151</v>
      </c>
      <c r="F1243" s="30" t="s">
        <v>169</v>
      </c>
      <c r="G1243" s="31">
        <v>3.9950600000000001</v>
      </c>
      <c r="H1243" s="30" t="s">
        <v>170</v>
      </c>
      <c r="I1243" s="30" t="s">
        <v>171</v>
      </c>
      <c r="J1243" s="30">
        <v>3</v>
      </c>
      <c r="K1243" s="30">
        <v>10</v>
      </c>
      <c r="L1243" s="30" t="s">
        <v>172</v>
      </c>
      <c r="M1243" s="30" t="s">
        <v>202</v>
      </c>
      <c r="N1243" s="30" t="s">
        <v>200</v>
      </c>
      <c r="O1243" s="32">
        <v>1.7750239999999999</v>
      </c>
      <c r="P1243" s="32">
        <v>0.84899999999999998</v>
      </c>
      <c r="Q1243" s="32">
        <f t="shared" si="19"/>
        <v>1.0707904345974402</v>
      </c>
    </row>
    <row r="1244" spans="1:17" x14ac:dyDescent="0.25">
      <c r="A1244" s="30">
        <v>5002</v>
      </c>
      <c r="B1244" s="30">
        <v>4980</v>
      </c>
      <c r="C1244" s="30">
        <v>1700</v>
      </c>
      <c r="D1244" s="30">
        <v>1700</v>
      </c>
      <c r="E1244" s="30" t="s">
        <v>151</v>
      </c>
      <c r="F1244" s="30" t="s">
        <v>169</v>
      </c>
      <c r="G1244" s="31">
        <v>2.3077100000000002</v>
      </c>
      <c r="H1244" s="30" t="s">
        <v>170</v>
      </c>
      <c r="I1244" s="30" t="s">
        <v>171</v>
      </c>
      <c r="J1244" s="30">
        <v>3</v>
      </c>
      <c r="K1244" s="30">
        <v>10</v>
      </c>
      <c r="L1244" s="30" t="s">
        <v>172</v>
      </c>
      <c r="M1244" s="30" t="s">
        <v>202</v>
      </c>
      <c r="N1244" s="30" t="s">
        <v>200</v>
      </c>
      <c r="O1244" s="32">
        <v>1.7750239999999999</v>
      </c>
      <c r="P1244" s="32">
        <v>0.84899999999999998</v>
      </c>
      <c r="Q1244" s="32">
        <f t="shared" si="19"/>
        <v>0.61853233589104006</v>
      </c>
    </row>
    <row r="1245" spans="1:17" x14ac:dyDescent="0.25">
      <c r="A1245" s="30">
        <v>5003</v>
      </c>
      <c r="B1245" s="30">
        <v>4981</v>
      </c>
      <c r="C1245" s="30">
        <v>1700</v>
      </c>
      <c r="D1245" s="30">
        <v>1700</v>
      </c>
      <c r="E1245" s="30" t="s">
        <v>151</v>
      </c>
      <c r="F1245" s="30" t="s">
        <v>169</v>
      </c>
      <c r="G1245" s="31">
        <v>6.0860000000000003</v>
      </c>
      <c r="H1245" s="30" t="s">
        <v>170</v>
      </c>
      <c r="I1245" s="30" t="s">
        <v>171</v>
      </c>
      <c r="J1245" s="30">
        <v>3</v>
      </c>
      <c r="K1245" s="30">
        <v>10</v>
      </c>
      <c r="L1245" s="30" t="s">
        <v>172</v>
      </c>
      <c r="M1245" s="30" t="s">
        <v>202</v>
      </c>
      <c r="N1245" s="30" t="s">
        <v>200</v>
      </c>
      <c r="O1245" s="32">
        <v>1.7750239999999999</v>
      </c>
      <c r="P1245" s="32">
        <v>0.84899999999999998</v>
      </c>
      <c r="Q1245" s="32">
        <f t="shared" si="19"/>
        <v>1.6312222056640004</v>
      </c>
    </row>
    <row r="1246" spans="1:17" x14ac:dyDescent="0.25">
      <c r="A1246" s="30">
        <v>5004</v>
      </c>
      <c r="B1246" s="30">
        <v>4982</v>
      </c>
      <c r="C1246" s="30">
        <v>1700</v>
      </c>
      <c r="D1246" s="30">
        <v>1700</v>
      </c>
      <c r="E1246" s="30" t="s">
        <v>151</v>
      </c>
      <c r="F1246" s="30" t="s">
        <v>169</v>
      </c>
      <c r="G1246" s="31">
        <v>2.50312</v>
      </c>
      <c r="H1246" s="30" t="s">
        <v>170</v>
      </c>
      <c r="I1246" s="30" t="s">
        <v>171</v>
      </c>
      <c r="J1246" s="30">
        <v>3</v>
      </c>
      <c r="K1246" s="30">
        <v>10</v>
      </c>
      <c r="L1246" s="30" t="s">
        <v>172</v>
      </c>
      <c r="M1246" s="30" t="s">
        <v>202</v>
      </c>
      <c r="N1246" s="30" t="s">
        <v>200</v>
      </c>
      <c r="O1246" s="32">
        <v>1.7750239999999999</v>
      </c>
      <c r="P1246" s="32">
        <v>0.84899999999999998</v>
      </c>
      <c r="Q1246" s="32">
        <f t="shared" si="19"/>
        <v>0.6709078093068801</v>
      </c>
    </row>
    <row r="1247" spans="1:17" x14ac:dyDescent="0.25">
      <c r="A1247" s="30">
        <v>5005</v>
      </c>
      <c r="B1247" s="30">
        <v>4983</v>
      </c>
      <c r="C1247" s="30">
        <v>1700</v>
      </c>
      <c r="D1247" s="30">
        <v>1700</v>
      </c>
      <c r="E1247" s="30" t="s">
        <v>151</v>
      </c>
      <c r="F1247" s="30" t="s">
        <v>169</v>
      </c>
      <c r="G1247" s="31">
        <v>2.65768</v>
      </c>
      <c r="H1247" s="30" t="s">
        <v>170</v>
      </c>
      <c r="I1247" s="30" t="s">
        <v>171</v>
      </c>
      <c r="J1247" s="30">
        <v>3</v>
      </c>
      <c r="K1247" s="30">
        <v>10</v>
      </c>
      <c r="L1247" s="30" t="s">
        <v>172</v>
      </c>
      <c r="M1247" s="30" t="s">
        <v>202</v>
      </c>
      <c r="N1247" s="30" t="s">
        <v>200</v>
      </c>
      <c r="O1247" s="32">
        <v>1.7750239999999999</v>
      </c>
      <c r="P1247" s="32">
        <v>0.84899999999999998</v>
      </c>
      <c r="Q1247" s="32">
        <f t="shared" si="19"/>
        <v>0.71233431343232012</v>
      </c>
    </row>
    <row r="1248" spans="1:17" x14ac:dyDescent="0.25">
      <c r="A1248" s="30">
        <v>5006</v>
      </c>
      <c r="B1248" s="30">
        <v>4984</v>
      </c>
      <c r="C1248" s="30">
        <v>1700</v>
      </c>
      <c r="D1248" s="30">
        <v>1700</v>
      </c>
      <c r="E1248" s="30" t="s">
        <v>151</v>
      </c>
      <c r="F1248" s="30" t="s">
        <v>169</v>
      </c>
      <c r="G1248" s="31">
        <v>6.1337599999999997</v>
      </c>
      <c r="H1248" s="30" t="s">
        <v>170</v>
      </c>
      <c r="I1248" s="30" t="s">
        <v>171</v>
      </c>
      <c r="J1248" s="30">
        <v>3</v>
      </c>
      <c r="K1248" s="30">
        <v>10</v>
      </c>
      <c r="L1248" s="30" t="s">
        <v>172</v>
      </c>
      <c r="M1248" s="30" t="s">
        <v>202</v>
      </c>
      <c r="N1248" s="30" t="s">
        <v>200</v>
      </c>
      <c r="O1248" s="32">
        <v>1.7750239999999999</v>
      </c>
      <c r="P1248" s="32">
        <v>0.84899999999999998</v>
      </c>
      <c r="Q1248" s="32">
        <f t="shared" si="19"/>
        <v>1.6440232527462402</v>
      </c>
    </row>
    <row r="1249" spans="1:17" x14ac:dyDescent="0.25">
      <c r="A1249" s="30">
        <v>5007</v>
      </c>
      <c r="B1249" s="30">
        <v>4985</v>
      </c>
      <c r="C1249" s="30">
        <v>1700</v>
      </c>
      <c r="D1249" s="30">
        <v>1700</v>
      </c>
      <c r="E1249" s="30" t="s">
        <v>151</v>
      </c>
      <c r="F1249" s="30" t="s">
        <v>169</v>
      </c>
      <c r="G1249" s="31">
        <v>4.8120500000000002</v>
      </c>
      <c r="H1249" s="30" t="s">
        <v>170</v>
      </c>
      <c r="I1249" s="30" t="s">
        <v>171</v>
      </c>
      <c r="J1249" s="30">
        <v>3</v>
      </c>
      <c r="K1249" s="30">
        <v>10</v>
      </c>
      <c r="L1249" s="30" t="s">
        <v>172</v>
      </c>
      <c r="M1249" s="30" t="s">
        <v>202</v>
      </c>
      <c r="N1249" s="30" t="s">
        <v>200</v>
      </c>
      <c r="O1249" s="32">
        <v>1.7750239999999999</v>
      </c>
      <c r="P1249" s="32">
        <v>0.84899999999999998</v>
      </c>
      <c r="Q1249" s="32">
        <f t="shared" si="19"/>
        <v>1.2897671401192001</v>
      </c>
    </row>
    <row r="1250" spans="1:17" x14ac:dyDescent="0.25">
      <c r="A1250" s="30">
        <v>5008</v>
      </c>
      <c r="B1250" s="30">
        <v>4986</v>
      </c>
      <c r="C1250" s="30">
        <v>1700</v>
      </c>
      <c r="D1250" s="30">
        <v>1700</v>
      </c>
      <c r="E1250" s="30" t="s">
        <v>151</v>
      </c>
      <c r="F1250" s="30" t="s">
        <v>169</v>
      </c>
      <c r="G1250" s="31">
        <v>1.65262</v>
      </c>
      <c r="H1250" s="30" t="s">
        <v>170</v>
      </c>
      <c r="I1250" s="30" t="s">
        <v>171</v>
      </c>
      <c r="J1250" s="30">
        <v>3</v>
      </c>
      <c r="K1250" s="30">
        <v>10</v>
      </c>
      <c r="L1250" s="30" t="s">
        <v>172</v>
      </c>
      <c r="M1250" s="30" t="s">
        <v>202</v>
      </c>
      <c r="N1250" s="30" t="s">
        <v>200</v>
      </c>
      <c r="O1250" s="32">
        <v>1.7750239999999999</v>
      </c>
      <c r="P1250" s="32">
        <v>0.84899999999999998</v>
      </c>
      <c r="Q1250" s="32">
        <f t="shared" si="19"/>
        <v>0.44294946459488005</v>
      </c>
    </row>
    <row r="1251" spans="1:17" x14ac:dyDescent="0.25">
      <c r="A1251" s="30">
        <v>5009</v>
      </c>
      <c r="B1251" s="30">
        <v>4987</v>
      </c>
      <c r="C1251" s="30">
        <v>1700</v>
      </c>
      <c r="D1251" s="30">
        <v>1700</v>
      </c>
      <c r="E1251" s="30" t="s">
        <v>151</v>
      </c>
      <c r="F1251" s="30" t="s">
        <v>169</v>
      </c>
      <c r="G1251" s="31">
        <v>2.8927200000000002</v>
      </c>
      <c r="H1251" s="30" t="s">
        <v>170</v>
      </c>
      <c r="I1251" s="30" t="s">
        <v>171</v>
      </c>
      <c r="J1251" s="30">
        <v>3</v>
      </c>
      <c r="K1251" s="30">
        <v>10</v>
      </c>
      <c r="L1251" s="30" t="s">
        <v>172</v>
      </c>
      <c r="M1251" s="30" t="s">
        <v>202</v>
      </c>
      <c r="N1251" s="30" t="s">
        <v>200</v>
      </c>
      <c r="O1251" s="32">
        <v>1.7750239999999999</v>
      </c>
      <c r="P1251" s="32">
        <v>0.84899999999999998</v>
      </c>
      <c r="Q1251" s="32">
        <f t="shared" si="19"/>
        <v>0.77533176121728009</v>
      </c>
    </row>
    <row r="1252" spans="1:17" x14ac:dyDescent="0.25">
      <c r="A1252" s="30">
        <v>5010</v>
      </c>
      <c r="B1252" s="30">
        <v>4988</v>
      </c>
      <c r="C1252" s="30">
        <v>1700</v>
      </c>
      <c r="D1252" s="30">
        <v>1700</v>
      </c>
      <c r="E1252" s="30" t="s">
        <v>151</v>
      </c>
      <c r="F1252" s="30" t="s">
        <v>169</v>
      </c>
      <c r="G1252" s="31">
        <v>2.6625299999999998</v>
      </c>
      <c r="H1252" s="30" t="s">
        <v>170</v>
      </c>
      <c r="I1252" s="30" t="s">
        <v>171</v>
      </c>
      <c r="J1252" s="30">
        <v>3</v>
      </c>
      <c r="K1252" s="30">
        <v>10</v>
      </c>
      <c r="L1252" s="30" t="s">
        <v>172</v>
      </c>
      <c r="M1252" s="30" t="s">
        <v>202</v>
      </c>
      <c r="N1252" s="30" t="s">
        <v>200</v>
      </c>
      <c r="O1252" s="32">
        <v>1.7750239999999999</v>
      </c>
      <c r="P1252" s="32">
        <v>0.84899999999999998</v>
      </c>
      <c r="Q1252" s="32">
        <f t="shared" si="19"/>
        <v>0.71363425225872001</v>
      </c>
    </row>
    <row r="1253" spans="1:17" x14ac:dyDescent="0.25">
      <c r="A1253" s="30">
        <v>5011</v>
      </c>
      <c r="B1253" s="30">
        <v>4989</v>
      </c>
      <c r="C1253" s="30">
        <v>1700</v>
      </c>
      <c r="D1253" s="30">
        <v>1700</v>
      </c>
      <c r="E1253" s="30" t="s">
        <v>151</v>
      </c>
      <c r="F1253" s="30" t="s">
        <v>169</v>
      </c>
      <c r="G1253" s="31">
        <v>7.9330600000000002</v>
      </c>
      <c r="H1253" s="30" t="s">
        <v>170</v>
      </c>
      <c r="I1253" s="30" t="s">
        <v>171</v>
      </c>
      <c r="J1253" s="30">
        <v>3</v>
      </c>
      <c r="K1253" s="30">
        <v>10</v>
      </c>
      <c r="L1253" s="30" t="s">
        <v>172</v>
      </c>
      <c r="M1253" s="30" t="s">
        <v>202</v>
      </c>
      <c r="N1253" s="30" t="s">
        <v>200</v>
      </c>
      <c r="O1253" s="32">
        <v>1.7750239999999999</v>
      </c>
      <c r="P1253" s="32">
        <v>0.84899999999999998</v>
      </c>
      <c r="Q1253" s="32">
        <f t="shared" si="19"/>
        <v>2.1262871559094405</v>
      </c>
    </row>
    <row r="1254" spans="1:17" x14ac:dyDescent="0.25">
      <c r="A1254" s="30">
        <v>5012</v>
      </c>
      <c r="B1254" s="30">
        <v>4990</v>
      </c>
      <c r="C1254" s="30">
        <v>1700</v>
      </c>
      <c r="D1254" s="30">
        <v>1700</v>
      </c>
      <c r="E1254" s="30" t="s">
        <v>151</v>
      </c>
      <c r="F1254" s="30" t="s">
        <v>169</v>
      </c>
      <c r="G1254" s="31">
        <v>9.8012800000000002</v>
      </c>
      <c r="H1254" s="30" t="s">
        <v>170</v>
      </c>
      <c r="I1254" s="30" t="s">
        <v>171</v>
      </c>
      <c r="J1254" s="30">
        <v>3</v>
      </c>
      <c r="K1254" s="30">
        <v>10</v>
      </c>
      <c r="L1254" s="30" t="s">
        <v>172</v>
      </c>
      <c r="M1254" s="30" t="s">
        <v>202</v>
      </c>
      <c r="N1254" s="30" t="s">
        <v>200</v>
      </c>
      <c r="O1254" s="32">
        <v>1.7750239999999999</v>
      </c>
      <c r="P1254" s="32">
        <v>0.84899999999999998</v>
      </c>
      <c r="Q1254" s="32">
        <f t="shared" si="19"/>
        <v>2.6270235918387201</v>
      </c>
    </row>
    <row r="1255" spans="1:17" x14ac:dyDescent="0.25">
      <c r="A1255" s="30">
        <v>5013</v>
      </c>
      <c r="B1255" s="30">
        <v>4991</v>
      </c>
      <c r="C1255" s="30">
        <v>1700</v>
      </c>
      <c r="D1255" s="30">
        <v>1700</v>
      </c>
      <c r="E1255" s="30" t="s">
        <v>151</v>
      </c>
      <c r="F1255" s="30" t="s">
        <v>169</v>
      </c>
      <c r="G1255" s="31">
        <v>1.1301399999999999</v>
      </c>
      <c r="H1255" s="30" t="s">
        <v>170</v>
      </c>
      <c r="I1255" s="30" t="s">
        <v>171</v>
      </c>
      <c r="J1255" s="30">
        <v>3</v>
      </c>
      <c r="K1255" s="30">
        <v>10</v>
      </c>
      <c r="L1255" s="30" t="s">
        <v>172</v>
      </c>
      <c r="M1255" s="30" t="s">
        <v>202</v>
      </c>
      <c r="N1255" s="30" t="s">
        <v>200</v>
      </c>
      <c r="O1255" s="32">
        <v>1.7750239999999999</v>
      </c>
      <c r="P1255" s="32">
        <v>0.84899999999999998</v>
      </c>
      <c r="Q1255" s="32">
        <f t="shared" si="19"/>
        <v>0.30290986912736001</v>
      </c>
    </row>
    <row r="1256" spans="1:17" x14ac:dyDescent="0.25">
      <c r="A1256" s="30">
        <v>5014</v>
      </c>
      <c r="B1256" s="30">
        <v>5014</v>
      </c>
      <c r="C1256" s="30">
        <v>1700</v>
      </c>
      <c r="D1256" s="30">
        <v>1700</v>
      </c>
      <c r="E1256" s="30" t="s">
        <v>151</v>
      </c>
      <c r="F1256" s="30" t="s">
        <v>179</v>
      </c>
      <c r="G1256" s="31">
        <v>14.3</v>
      </c>
      <c r="H1256" s="30" t="s">
        <v>170</v>
      </c>
      <c r="I1256" s="30" t="s">
        <v>171</v>
      </c>
      <c r="J1256" s="30">
        <v>3</v>
      </c>
      <c r="K1256" s="30">
        <v>10</v>
      </c>
      <c r="L1256" s="30" t="s">
        <v>172</v>
      </c>
      <c r="M1256" s="30" t="s">
        <v>202</v>
      </c>
      <c r="N1256" s="30" t="s">
        <v>200</v>
      </c>
      <c r="O1256" s="32">
        <v>1.7750239999999999</v>
      </c>
      <c r="P1256" s="32">
        <v>0.84899999999999998</v>
      </c>
      <c r="Q1256" s="32">
        <f t="shared" si="19"/>
        <v>3.8328093232000007</v>
      </c>
    </row>
    <row r="1257" spans="1:17" x14ac:dyDescent="0.25">
      <c r="A1257" s="30">
        <v>5022</v>
      </c>
      <c r="B1257" s="30">
        <v>5022</v>
      </c>
      <c r="C1257" s="30">
        <v>1700</v>
      </c>
      <c r="D1257" s="30">
        <v>1700</v>
      </c>
      <c r="E1257" s="30" t="s">
        <v>151</v>
      </c>
      <c r="F1257" s="30" t="s">
        <v>175</v>
      </c>
      <c r="G1257" s="31">
        <v>2.1876899999999999</v>
      </c>
      <c r="H1257" s="30" t="s">
        <v>170</v>
      </c>
      <c r="I1257" s="30" t="s">
        <v>171</v>
      </c>
      <c r="J1257" s="30">
        <v>3</v>
      </c>
      <c r="K1257" s="30">
        <v>10</v>
      </c>
      <c r="L1257" s="30" t="s">
        <v>172</v>
      </c>
      <c r="M1257" s="30" t="s">
        <v>202</v>
      </c>
      <c r="N1257" s="30" t="s">
        <v>200</v>
      </c>
      <c r="O1257" s="32">
        <v>1.7750239999999999</v>
      </c>
      <c r="P1257" s="32">
        <v>0.84899999999999998</v>
      </c>
      <c r="Q1257" s="32">
        <f t="shared" si="19"/>
        <v>0.58636354043855998</v>
      </c>
    </row>
    <row r="1258" spans="1:17" x14ac:dyDescent="0.25">
      <c r="A1258" s="30">
        <v>5023</v>
      </c>
      <c r="B1258" s="30">
        <v>5023</v>
      </c>
      <c r="C1258" s="30">
        <v>1700</v>
      </c>
      <c r="D1258" s="30">
        <v>1700</v>
      </c>
      <c r="E1258" s="30" t="s">
        <v>151</v>
      </c>
      <c r="F1258" s="30" t="s">
        <v>175</v>
      </c>
      <c r="G1258" s="31">
        <v>3.3747699999999998</v>
      </c>
      <c r="H1258" s="30" t="s">
        <v>170</v>
      </c>
      <c r="I1258" s="30" t="s">
        <v>171</v>
      </c>
      <c r="J1258" s="30">
        <v>3</v>
      </c>
      <c r="K1258" s="30">
        <v>10</v>
      </c>
      <c r="L1258" s="30" t="s">
        <v>172</v>
      </c>
      <c r="M1258" s="30" t="s">
        <v>202</v>
      </c>
      <c r="N1258" s="30" t="s">
        <v>200</v>
      </c>
      <c r="O1258" s="32">
        <v>1.7750239999999999</v>
      </c>
      <c r="P1258" s="32">
        <v>0.84899999999999998</v>
      </c>
      <c r="Q1258" s="32">
        <f t="shared" si="19"/>
        <v>0.9045349594164801</v>
      </c>
    </row>
    <row r="1259" spans="1:17" x14ac:dyDescent="0.25">
      <c r="A1259" s="30">
        <v>5026</v>
      </c>
      <c r="B1259" s="30">
        <v>5026</v>
      </c>
      <c r="C1259" s="30">
        <v>1700</v>
      </c>
      <c r="D1259" s="30">
        <v>1700</v>
      </c>
      <c r="E1259" s="30" t="s">
        <v>151</v>
      </c>
      <c r="F1259" s="30" t="s">
        <v>175</v>
      </c>
      <c r="G1259" s="31">
        <v>0.76315500000000003</v>
      </c>
      <c r="H1259" s="30" t="s">
        <v>170</v>
      </c>
      <c r="I1259" s="30" t="s">
        <v>171</v>
      </c>
      <c r="J1259" s="30">
        <v>3</v>
      </c>
      <c r="K1259" s="30">
        <v>10</v>
      </c>
      <c r="L1259" s="30" t="s">
        <v>172</v>
      </c>
      <c r="M1259" s="30" t="s">
        <v>202</v>
      </c>
      <c r="N1259" s="30" t="s">
        <v>200</v>
      </c>
      <c r="O1259" s="32">
        <v>1.7750239999999999</v>
      </c>
      <c r="P1259" s="32">
        <v>0.84899999999999998</v>
      </c>
      <c r="Q1259" s="32">
        <f t="shared" si="19"/>
        <v>0.20454738454872001</v>
      </c>
    </row>
    <row r="1260" spans="1:17" x14ac:dyDescent="0.25">
      <c r="A1260" s="30">
        <v>5027</v>
      </c>
      <c r="B1260" s="30">
        <v>5027</v>
      </c>
      <c r="C1260" s="30">
        <v>1700</v>
      </c>
      <c r="D1260" s="30">
        <v>1700</v>
      </c>
      <c r="E1260" s="30" t="s">
        <v>151</v>
      </c>
      <c r="F1260" s="30" t="s">
        <v>175</v>
      </c>
      <c r="G1260" s="31">
        <v>2.7042500000000001E-5</v>
      </c>
      <c r="H1260" s="30" t="s">
        <v>170</v>
      </c>
      <c r="I1260" s="30" t="s">
        <v>171</v>
      </c>
      <c r="J1260" s="30">
        <v>3</v>
      </c>
      <c r="K1260" s="30">
        <v>10</v>
      </c>
      <c r="L1260" s="30" t="s">
        <v>172</v>
      </c>
      <c r="M1260" s="30" t="s">
        <v>202</v>
      </c>
      <c r="N1260" s="30" t="s">
        <v>200</v>
      </c>
      <c r="O1260" s="32">
        <v>1.7750239999999999</v>
      </c>
      <c r="P1260" s="32">
        <v>0.84899999999999998</v>
      </c>
      <c r="Q1260" s="32">
        <f t="shared" si="19"/>
        <v>7.2481640645200007E-6</v>
      </c>
    </row>
    <row r="1261" spans="1:17" x14ac:dyDescent="0.25">
      <c r="A1261" s="30">
        <v>5028</v>
      </c>
      <c r="B1261" s="30">
        <v>5028</v>
      </c>
      <c r="C1261" s="30">
        <v>1700</v>
      </c>
      <c r="D1261" s="30">
        <v>1700</v>
      </c>
      <c r="E1261" s="30" t="s">
        <v>151</v>
      </c>
      <c r="F1261" s="30" t="s">
        <v>175</v>
      </c>
      <c r="G1261" s="31">
        <v>2.05463</v>
      </c>
      <c r="H1261" s="30" t="s">
        <v>170</v>
      </c>
      <c r="I1261" s="30" t="s">
        <v>171</v>
      </c>
      <c r="J1261" s="30">
        <v>3</v>
      </c>
      <c r="K1261" s="30">
        <v>10</v>
      </c>
      <c r="L1261" s="30" t="s">
        <v>172</v>
      </c>
      <c r="M1261" s="30" t="s">
        <v>202</v>
      </c>
      <c r="N1261" s="30" t="s">
        <v>200</v>
      </c>
      <c r="O1261" s="32">
        <v>1.7750239999999999</v>
      </c>
      <c r="P1261" s="32">
        <v>0.84899999999999998</v>
      </c>
      <c r="Q1261" s="32">
        <f t="shared" si="19"/>
        <v>0.55069965172912005</v>
      </c>
    </row>
    <row r="1262" spans="1:17" x14ac:dyDescent="0.25">
      <c r="A1262" s="30">
        <v>5029</v>
      </c>
      <c r="B1262" s="30">
        <v>5029</v>
      </c>
      <c r="C1262" s="30">
        <v>1700</v>
      </c>
      <c r="D1262" s="30">
        <v>1700</v>
      </c>
      <c r="E1262" s="30" t="s">
        <v>151</v>
      </c>
      <c r="F1262" s="30" t="s">
        <v>175</v>
      </c>
      <c r="G1262" s="31">
        <v>3.1909399999999999</v>
      </c>
      <c r="H1262" s="30" t="s">
        <v>170</v>
      </c>
      <c r="I1262" s="30" t="s">
        <v>171</v>
      </c>
      <c r="J1262" s="30">
        <v>3</v>
      </c>
      <c r="K1262" s="30">
        <v>10</v>
      </c>
      <c r="L1262" s="30" t="s">
        <v>172</v>
      </c>
      <c r="M1262" s="30" t="s">
        <v>202</v>
      </c>
      <c r="N1262" s="30" t="s">
        <v>200</v>
      </c>
      <c r="O1262" s="32">
        <v>1.7750239999999999</v>
      </c>
      <c r="P1262" s="32">
        <v>0.84899999999999998</v>
      </c>
      <c r="Q1262" s="32">
        <f t="shared" si="19"/>
        <v>0.85526325746656007</v>
      </c>
    </row>
    <row r="1263" spans="1:17" x14ac:dyDescent="0.25">
      <c r="A1263" s="30">
        <v>5030</v>
      </c>
      <c r="B1263" s="30">
        <v>5030</v>
      </c>
      <c r="C1263" s="30">
        <v>1700</v>
      </c>
      <c r="D1263" s="30">
        <v>1700</v>
      </c>
      <c r="E1263" s="30" t="s">
        <v>151</v>
      </c>
      <c r="F1263" s="30" t="s">
        <v>175</v>
      </c>
      <c r="G1263" s="31">
        <v>0.14410800000000001</v>
      </c>
      <c r="H1263" s="30" t="s">
        <v>170</v>
      </c>
      <c r="I1263" s="30" t="s">
        <v>171</v>
      </c>
      <c r="J1263" s="30">
        <v>3</v>
      </c>
      <c r="K1263" s="30">
        <v>10</v>
      </c>
      <c r="L1263" s="30" t="s">
        <v>172</v>
      </c>
      <c r="M1263" s="30" t="s">
        <v>202</v>
      </c>
      <c r="N1263" s="30" t="s">
        <v>200</v>
      </c>
      <c r="O1263" s="32">
        <v>1.7750239999999999</v>
      </c>
      <c r="P1263" s="32">
        <v>0.84899999999999998</v>
      </c>
      <c r="Q1263" s="32">
        <f t="shared" si="19"/>
        <v>3.8625068947392011E-2</v>
      </c>
    </row>
    <row r="1264" spans="1:17" x14ac:dyDescent="0.25">
      <c r="A1264" s="30">
        <v>5031</v>
      </c>
      <c r="B1264" s="30">
        <v>5031</v>
      </c>
      <c r="C1264" s="30">
        <v>1700</v>
      </c>
      <c r="D1264" s="30">
        <v>1700</v>
      </c>
      <c r="E1264" s="30" t="s">
        <v>151</v>
      </c>
      <c r="F1264" s="30" t="s">
        <v>175</v>
      </c>
      <c r="G1264" s="31">
        <v>1.9265399999999999</v>
      </c>
      <c r="H1264" s="30" t="s">
        <v>170</v>
      </c>
      <c r="I1264" s="30" t="s">
        <v>171</v>
      </c>
      <c r="J1264" s="30">
        <v>3</v>
      </c>
      <c r="K1264" s="30">
        <v>10</v>
      </c>
      <c r="L1264" s="30" t="s">
        <v>172</v>
      </c>
      <c r="M1264" s="30" t="s">
        <v>202</v>
      </c>
      <c r="N1264" s="30" t="s">
        <v>200</v>
      </c>
      <c r="O1264" s="32">
        <v>1.7750239999999999</v>
      </c>
      <c r="P1264" s="32">
        <v>0.84899999999999998</v>
      </c>
      <c r="Q1264" s="32">
        <f t="shared" si="19"/>
        <v>0.51636786528096001</v>
      </c>
    </row>
    <row r="1265" spans="1:17" x14ac:dyDescent="0.25">
      <c r="A1265" s="30">
        <v>5032</v>
      </c>
      <c r="B1265" s="30">
        <v>5032</v>
      </c>
      <c r="C1265" s="30">
        <v>1700</v>
      </c>
      <c r="D1265" s="30">
        <v>1700</v>
      </c>
      <c r="E1265" s="30" t="s">
        <v>151</v>
      </c>
      <c r="F1265" s="30" t="s">
        <v>180</v>
      </c>
      <c r="G1265" s="31">
        <v>0.101455</v>
      </c>
      <c r="H1265" s="30" t="s">
        <v>170</v>
      </c>
      <c r="I1265" s="30" t="s">
        <v>171</v>
      </c>
      <c r="J1265" s="30">
        <v>3</v>
      </c>
      <c r="K1265" s="30">
        <v>10</v>
      </c>
      <c r="L1265" s="30" t="s">
        <v>172</v>
      </c>
      <c r="M1265" s="30" t="s">
        <v>202</v>
      </c>
      <c r="N1265" s="30" t="s">
        <v>200</v>
      </c>
      <c r="O1265" s="32">
        <v>1.7750239999999999</v>
      </c>
      <c r="P1265" s="32">
        <v>0.84899999999999998</v>
      </c>
      <c r="Q1265" s="32">
        <f t="shared" si="19"/>
        <v>2.7192844047920006E-2</v>
      </c>
    </row>
    <row r="1266" spans="1:17" x14ac:dyDescent="0.25">
      <c r="A1266" s="30">
        <v>5033</v>
      </c>
      <c r="B1266" s="30">
        <v>5033</v>
      </c>
      <c r="C1266" s="30">
        <v>1700</v>
      </c>
      <c r="D1266" s="30">
        <v>1700</v>
      </c>
      <c r="E1266" s="30" t="s">
        <v>151</v>
      </c>
      <c r="F1266" s="30" t="s">
        <v>180</v>
      </c>
      <c r="G1266" s="31">
        <v>2.4889100000000002</v>
      </c>
      <c r="H1266" s="30" t="s">
        <v>170</v>
      </c>
      <c r="I1266" s="30" t="s">
        <v>171</v>
      </c>
      <c r="J1266" s="30">
        <v>3</v>
      </c>
      <c r="K1266" s="30">
        <v>10</v>
      </c>
      <c r="L1266" s="30" t="s">
        <v>172</v>
      </c>
      <c r="M1266" s="30" t="s">
        <v>202</v>
      </c>
      <c r="N1266" s="30" t="s">
        <v>200</v>
      </c>
      <c r="O1266" s="32">
        <v>1.7750239999999999</v>
      </c>
      <c r="P1266" s="32">
        <v>0.84899999999999998</v>
      </c>
      <c r="Q1266" s="32">
        <f t="shared" si="19"/>
        <v>0.66709912255984005</v>
      </c>
    </row>
    <row r="1267" spans="1:17" x14ac:dyDescent="0.25">
      <c r="A1267" s="30">
        <v>5038</v>
      </c>
      <c r="B1267" s="30">
        <v>5038</v>
      </c>
      <c r="C1267" s="30">
        <v>1700</v>
      </c>
      <c r="D1267" s="30">
        <v>1700</v>
      </c>
      <c r="E1267" s="30" t="s">
        <v>151</v>
      </c>
      <c r="F1267" s="30" t="s">
        <v>182</v>
      </c>
      <c r="G1267" s="31">
        <v>6.1549899999999997</v>
      </c>
      <c r="H1267" s="30" t="s">
        <v>170</v>
      </c>
      <c r="I1267" s="30" t="s">
        <v>171</v>
      </c>
      <c r="J1267" s="30">
        <v>3</v>
      </c>
      <c r="K1267" s="30">
        <v>10</v>
      </c>
      <c r="L1267" s="30" t="s">
        <v>172</v>
      </c>
      <c r="M1267" s="30" t="s">
        <v>202</v>
      </c>
      <c r="N1267" s="30" t="s">
        <v>200</v>
      </c>
      <c r="O1267" s="32">
        <v>1.7750239999999999</v>
      </c>
      <c r="P1267" s="32">
        <v>0.84899999999999998</v>
      </c>
      <c r="Q1267" s="32">
        <f t="shared" si="19"/>
        <v>1.6497135004337602</v>
      </c>
    </row>
    <row r="1268" spans="1:17" x14ac:dyDescent="0.25">
      <c r="A1268" s="30">
        <v>5039</v>
      </c>
      <c r="B1268" s="30">
        <v>5039</v>
      </c>
      <c r="C1268" s="30">
        <v>1700</v>
      </c>
      <c r="D1268" s="30">
        <v>1700</v>
      </c>
      <c r="E1268" s="30" t="s">
        <v>151</v>
      </c>
      <c r="F1268" s="30" t="s">
        <v>182</v>
      </c>
      <c r="G1268" s="31">
        <v>3.0059399999999998</v>
      </c>
      <c r="H1268" s="30" t="s">
        <v>170</v>
      </c>
      <c r="I1268" s="30" t="s">
        <v>171</v>
      </c>
      <c r="J1268" s="30">
        <v>3</v>
      </c>
      <c r="K1268" s="30">
        <v>10</v>
      </c>
      <c r="L1268" s="30" t="s">
        <v>172</v>
      </c>
      <c r="M1268" s="30" t="s">
        <v>202</v>
      </c>
      <c r="N1268" s="30" t="s">
        <v>200</v>
      </c>
      <c r="O1268" s="32">
        <v>1.7750239999999999</v>
      </c>
      <c r="P1268" s="32">
        <v>0.84899999999999998</v>
      </c>
      <c r="Q1268" s="32">
        <f t="shared" si="19"/>
        <v>0.80567796202656006</v>
      </c>
    </row>
    <row r="1269" spans="1:17" x14ac:dyDescent="0.25">
      <c r="A1269" s="30">
        <v>5040</v>
      </c>
      <c r="B1269" s="30">
        <v>5040</v>
      </c>
      <c r="C1269" s="30">
        <v>1700</v>
      </c>
      <c r="D1269" s="30">
        <v>1700</v>
      </c>
      <c r="E1269" s="30" t="s">
        <v>151</v>
      </c>
      <c r="F1269" s="30" t="s">
        <v>182</v>
      </c>
      <c r="G1269" s="31">
        <v>3.5468999999999999</v>
      </c>
      <c r="H1269" s="30" t="s">
        <v>170</v>
      </c>
      <c r="I1269" s="30" t="s">
        <v>171</v>
      </c>
      <c r="J1269" s="30">
        <v>3</v>
      </c>
      <c r="K1269" s="30">
        <v>10</v>
      </c>
      <c r="L1269" s="30" t="s">
        <v>172</v>
      </c>
      <c r="M1269" s="30" t="s">
        <v>202</v>
      </c>
      <c r="N1269" s="30" t="s">
        <v>200</v>
      </c>
      <c r="O1269" s="32">
        <v>1.7750239999999999</v>
      </c>
      <c r="P1269" s="32">
        <v>0.84899999999999998</v>
      </c>
      <c r="Q1269" s="32">
        <f t="shared" si="19"/>
        <v>0.95067072646560002</v>
      </c>
    </row>
    <row r="1270" spans="1:17" x14ac:dyDescent="0.25">
      <c r="A1270" s="30">
        <v>5041</v>
      </c>
      <c r="B1270" s="30">
        <v>5041</v>
      </c>
      <c r="C1270" s="30">
        <v>1700</v>
      </c>
      <c r="D1270" s="30">
        <v>1700</v>
      </c>
      <c r="E1270" s="30" t="s">
        <v>151</v>
      </c>
      <c r="F1270" s="30" t="s">
        <v>182</v>
      </c>
      <c r="G1270" s="31">
        <v>2.29677</v>
      </c>
      <c r="H1270" s="30" t="s">
        <v>170</v>
      </c>
      <c r="I1270" s="30" t="s">
        <v>171</v>
      </c>
      <c r="J1270" s="30">
        <v>3</v>
      </c>
      <c r="K1270" s="30">
        <v>10</v>
      </c>
      <c r="L1270" s="30" t="s">
        <v>172</v>
      </c>
      <c r="M1270" s="30" t="s">
        <v>202</v>
      </c>
      <c r="N1270" s="30" t="s">
        <v>200</v>
      </c>
      <c r="O1270" s="32">
        <v>1.7750239999999999</v>
      </c>
      <c r="P1270" s="32">
        <v>0.84899999999999998</v>
      </c>
      <c r="Q1270" s="32">
        <f t="shared" si="19"/>
        <v>0.61560010274448007</v>
      </c>
    </row>
    <row r="1271" spans="1:17" x14ac:dyDescent="0.25">
      <c r="A1271" s="30">
        <v>5042</v>
      </c>
      <c r="B1271" s="30">
        <v>5042</v>
      </c>
      <c r="C1271" s="30">
        <v>1700</v>
      </c>
      <c r="D1271" s="30">
        <v>1700</v>
      </c>
      <c r="E1271" s="30" t="s">
        <v>151</v>
      </c>
      <c r="F1271" s="30" t="s">
        <v>182</v>
      </c>
      <c r="G1271" s="31">
        <v>3.2450100000000002</v>
      </c>
      <c r="H1271" s="30" t="s">
        <v>170</v>
      </c>
      <c r="I1271" s="30" t="s">
        <v>171</v>
      </c>
      <c r="J1271" s="30">
        <v>3</v>
      </c>
      <c r="K1271" s="30">
        <v>10</v>
      </c>
      <c r="L1271" s="30" t="s">
        <v>172</v>
      </c>
      <c r="M1271" s="30" t="s">
        <v>202</v>
      </c>
      <c r="N1271" s="30" t="s">
        <v>200</v>
      </c>
      <c r="O1271" s="32">
        <v>1.7750239999999999</v>
      </c>
      <c r="P1271" s="32">
        <v>0.84899999999999998</v>
      </c>
      <c r="Q1271" s="32">
        <f t="shared" si="19"/>
        <v>0.86975556516624009</v>
      </c>
    </row>
    <row r="1272" spans="1:17" x14ac:dyDescent="0.25">
      <c r="A1272" s="30">
        <v>5089</v>
      </c>
      <c r="B1272" s="30">
        <v>5089</v>
      </c>
      <c r="C1272" s="30">
        <v>1700</v>
      </c>
      <c r="D1272" s="30">
        <v>1700</v>
      </c>
      <c r="E1272" s="30" t="s">
        <v>151</v>
      </c>
      <c r="F1272" s="30" t="s">
        <v>183</v>
      </c>
      <c r="G1272" s="31">
        <v>18.6342</v>
      </c>
      <c r="H1272" s="30" t="s">
        <v>170</v>
      </c>
      <c r="I1272" s="30" t="s">
        <v>171</v>
      </c>
      <c r="J1272" s="30">
        <v>3</v>
      </c>
      <c r="K1272" s="30">
        <v>10</v>
      </c>
      <c r="L1272" s="30" t="s">
        <v>172</v>
      </c>
      <c r="M1272" s="30" t="s">
        <v>202</v>
      </c>
      <c r="N1272" s="30" t="s">
        <v>200</v>
      </c>
      <c r="O1272" s="32">
        <v>1.7750239999999999</v>
      </c>
      <c r="P1272" s="32">
        <v>0.84899999999999998</v>
      </c>
      <c r="Q1272" s="32">
        <f t="shared" si="19"/>
        <v>4.9944989853408002</v>
      </c>
    </row>
    <row r="1273" spans="1:17" x14ac:dyDescent="0.25">
      <c r="A1273" s="30">
        <v>5090</v>
      </c>
      <c r="B1273" s="30">
        <v>5090</v>
      </c>
      <c r="C1273" s="30">
        <v>1700</v>
      </c>
      <c r="D1273" s="30">
        <v>1700</v>
      </c>
      <c r="E1273" s="30" t="s">
        <v>151</v>
      </c>
      <c r="F1273" s="30" t="s">
        <v>183</v>
      </c>
      <c r="G1273" s="31">
        <v>0.144839</v>
      </c>
      <c r="H1273" s="30" t="s">
        <v>170</v>
      </c>
      <c r="I1273" s="30" t="s">
        <v>171</v>
      </c>
      <c r="J1273" s="30">
        <v>3</v>
      </c>
      <c r="K1273" s="30">
        <v>10</v>
      </c>
      <c r="L1273" s="30" t="s">
        <v>172</v>
      </c>
      <c r="M1273" s="30" t="s">
        <v>202</v>
      </c>
      <c r="N1273" s="30" t="s">
        <v>200</v>
      </c>
      <c r="O1273" s="32">
        <v>1.7750239999999999</v>
      </c>
      <c r="P1273" s="32">
        <v>0.84899999999999998</v>
      </c>
      <c r="Q1273" s="32">
        <f t="shared" si="19"/>
        <v>3.8820997871535999E-2</v>
      </c>
    </row>
    <row r="1274" spans="1:17" x14ac:dyDescent="0.25">
      <c r="A1274" s="30">
        <v>5091</v>
      </c>
      <c r="B1274" s="30">
        <v>5091</v>
      </c>
      <c r="C1274" s="30">
        <v>1700</v>
      </c>
      <c r="D1274" s="30">
        <v>1700</v>
      </c>
      <c r="E1274" s="30" t="s">
        <v>151</v>
      </c>
      <c r="F1274" s="30" t="s">
        <v>183</v>
      </c>
      <c r="G1274" s="31">
        <v>4.0356500000000004</v>
      </c>
      <c r="H1274" s="30" t="s">
        <v>170</v>
      </c>
      <c r="I1274" s="30" t="s">
        <v>171</v>
      </c>
      <c r="J1274" s="30">
        <v>3</v>
      </c>
      <c r="K1274" s="30">
        <v>10</v>
      </c>
      <c r="L1274" s="30" t="s">
        <v>172</v>
      </c>
      <c r="M1274" s="30" t="s">
        <v>202</v>
      </c>
      <c r="N1274" s="30" t="s">
        <v>200</v>
      </c>
      <c r="O1274" s="32">
        <v>1.7750239999999999</v>
      </c>
      <c r="P1274" s="32">
        <v>0.84899999999999998</v>
      </c>
      <c r="Q1274" s="32">
        <f t="shared" si="19"/>
        <v>1.0816697164456002</v>
      </c>
    </row>
    <row r="1275" spans="1:17" x14ac:dyDescent="0.25">
      <c r="A1275" s="30">
        <v>5092</v>
      </c>
      <c r="B1275" s="30">
        <v>5092</v>
      </c>
      <c r="C1275" s="30">
        <v>1700</v>
      </c>
      <c r="D1275" s="30">
        <v>1700</v>
      </c>
      <c r="E1275" s="30" t="s">
        <v>151</v>
      </c>
      <c r="F1275" s="30" t="s">
        <v>183</v>
      </c>
      <c r="G1275" s="31">
        <v>5.03484</v>
      </c>
      <c r="H1275" s="30" t="s">
        <v>170</v>
      </c>
      <c r="I1275" s="30" t="s">
        <v>171</v>
      </c>
      <c r="J1275" s="30">
        <v>3</v>
      </c>
      <c r="K1275" s="30">
        <v>10</v>
      </c>
      <c r="L1275" s="30" t="s">
        <v>172</v>
      </c>
      <c r="M1275" s="30" t="s">
        <v>202</v>
      </c>
      <c r="N1275" s="30" t="s">
        <v>200</v>
      </c>
      <c r="O1275" s="32">
        <v>1.7750239999999999</v>
      </c>
      <c r="P1275" s="32">
        <v>0.84899999999999998</v>
      </c>
      <c r="Q1275" s="32">
        <f t="shared" si="19"/>
        <v>1.3494812372601601</v>
      </c>
    </row>
    <row r="1276" spans="1:17" x14ac:dyDescent="0.25">
      <c r="A1276" s="30">
        <v>5093</v>
      </c>
      <c r="B1276" s="30">
        <v>5093</v>
      </c>
      <c r="C1276" s="30">
        <v>1700</v>
      </c>
      <c r="D1276" s="30">
        <v>1700</v>
      </c>
      <c r="E1276" s="30" t="s">
        <v>151</v>
      </c>
      <c r="F1276" s="30" t="s">
        <v>183</v>
      </c>
      <c r="G1276" s="31">
        <v>3.0475500000000002</v>
      </c>
      <c r="H1276" s="30" t="s">
        <v>170</v>
      </c>
      <c r="I1276" s="30" t="s">
        <v>171</v>
      </c>
      <c r="J1276" s="30">
        <v>3</v>
      </c>
      <c r="K1276" s="30">
        <v>10</v>
      </c>
      <c r="L1276" s="30" t="s">
        <v>172</v>
      </c>
      <c r="M1276" s="30" t="s">
        <v>202</v>
      </c>
      <c r="N1276" s="30" t="s">
        <v>200</v>
      </c>
      <c r="O1276" s="32">
        <v>1.7750239999999999</v>
      </c>
      <c r="P1276" s="32">
        <v>0.84899999999999998</v>
      </c>
      <c r="Q1276" s="32">
        <f t="shared" si="19"/>
        <v>0.81683063307120007</v>
      </c>
    </row>
    <row r="1277" spans="1:17" x14ac:dyDescent="0.25">
      <c r="A1277" s="30">
        <v>5094</v>
      </c>
      <c r="B1277" s="30">
        <v>5094</v>
      </c>
      <c r="C1277" s="30">
        <v>1700</v>
      </c>
      <c r="D1277" s="30">
        <v>1700</v>
      </c>
      <c r="E1277" s="30" t="s">
        <v>151</v>
      </c>
      <c r="F1277" s="30" t="s">
        <v>183</v>
      </c>
      <c r="G1277" s="31">
        <v>3.71136</v>
      </c>
      <c r="H1277" s="30" t="s">
        <v>170</v>
      </c>
      <c r="I1277" s="30" t="s">
        <v>171</v>
      </c>
      <c r="J1277" s="30">
        <v>3</v>
      </c>
      <c r="K1277" s="30">
        <v>10</v>
      </c>
      <c r="L1277" s="30" t="s">
        <v>172</v>
      </c>
      <c r="M1277" s="30" t="s">
        <v>202</v>
      </c>
      <c r="N1277" s="30" t="s">
        <v>200</v>
      </c>
      <c r="O1277" s="32">
        <v>1.7750239999999999</v>
      </c>
      <c r="P1277" s="32">
        <v>0.84899999999999998</v>
      </c>
      <c r="Q1277" s="32">
        <f t="shared" si="19"/>
        <v>0.99475071396864012</v>
      </c>
    </row>
    <row r="1278" spans="1:17" x14ac:dyDescent="0.25">
      <c r="A1278" s="30">
        <v>5095</v>
      </c>
      <c r="B1278" s="30">
        <v>5095</v>
      </c>
      <c r="C1278" s="30">
        <v>1700</v>
      </c>
      <c r="D1278" s="30">
        <v>1700</v>
      </c>
      <c r="E1278" s="30" t="s">
        <v>151</v>
      </c>
      <c r="F1278" s="30" t="s">
        <v>183</v>
      </c>
      <c r="G1278" s="31">
        <v>2.8996200000000001</v>
      </c>
      <c r="H1278" s="30" t="s">
        <v>170</v>
      </c>
      <c r="I1278" s="30" t="s">
        <v>171</v>
      </c>
      <c r="J1278" s="30">
        <v>3</v>
      </c>
      <c r="K1278" s="30">
        <v>10</v>
      </c>
      <c r="L1278" s="30" t="s">
        <v>172</v>
      </c>
      <c r="M1278" s="30" t="s">
        <v>202</v>
      </c>
      <c r="N1278" s="30" t="s">
        <v>200</v>
      </c>
      <c r="O1278" s="32">
        <v>1.7750239999999999</v>
      </c>
      <c r="P1278" s="32">
        <v>0.84899999999999998</v>
      </c>
      <c r="Q1278" s="32">
        <f t="shared" si="19"/>
        <v>0.77718115872288018</v>
      </c>
    </row>
    <row r="1279" spans="1:17" x14ac:dyDescent="0.25">
      <c r="A1279" s="30">
        <v>5096</v>
      </c>
      <c r="B1279" s="30">
        <v>5096</v>
      </c>
      <c r="C1279" s="30">
        <v>1700</v>
      </c>
      <c r="D1279" s="30">
        <v>1700</v>
      </c>
      <c r="E1279" s="30" t="s">
        <v>151</v>
      </c>
      <c r="F1279" s="30" t="s">
        <v>183</v>
      </c>
      <c r="G1279" s="31">
        <v>1.25284</v>
      </c>
      <c r="H1279" s="30" t="s">
        <v>170</v>
      </c>
      <c r="I1279" s="30" t="s">
        <v>171</v>
      </c>
      <c r="J1279" s="30">
        <v>3</v>
      </c>
      <c r="K1279" s="30">
        <v>10</v>
      </c>
      <c r="L1279" s="30" t="s">
        <v>172</v>
      </c>
      <c r="M1279" s="30" t="s">
        <v>202</v>
      </c>
      <c r="N1279" s="30" t="s">
        <v>200</v>
      </c>
      <c r="O1279" s="32">
        <v>1.7750239999999999</v>
      </c>
      <c r="P1279" s="32">
        <v>0.84899999999999998</v>
      </c>
      <c r="Q1279" s="32">
        <f t="shared" si="19"/>
        <v>0.33579698129216001</v>
      </c>
    </row>
    <row r="1280" spans="1:17" x14ac:dyDescent="0.25">
      <c r="A1280" s="30">
        <v>5152</v>
      </c>
      <c r="B1280" s="30">
        <v>5152</v>
      </c>
      <c r="C1280" s="30">
        <v>1710</v>
      </c>
      <c r="D1280" s="30">
        <v>1710</v>
      </c>
      <c r="E1280" s="30" t="s">
        <v>151</v>
      </c>
      <c r="F1280" s="30" t="s">
        <v>169</v>
      </c>
      <c r="G1280" s="31">
        <v>10.2788</v>
      </c>
      <c r="H1280" s="30" t="s">
        <v>170</v>
      </c>
      <c r="I1280" s="30" t="s">
        <v>171</v>
      </c>
      <c r="J1280" s="30">
        <v>3</v>
      </c>
      <c r="K1280" s="30">
        <v>10</v>
      </c>
      <c r="L1280" s="30" t="s">
        <v>172</v>
      </c>
      <c r="M1280" s="30" t="s">
        <v>225</v>
      </c>
      <c r="N1280" s="30" t="s">
        <v>200</v>
      </c>
      <c r="O1280" s="32">
        <v>1.7750239999999999</v>
      </c>
      <c r="P1280" s="32">
        <v>0.84899999999999998</v>
      </c>
      <c r="Q1280" s="32">
        <f t="shared" si="19"/>
        <v>2.7550126203712004</v>
      </c>
    </row>
    <row r="1281" spans="1:17" x14ac:dyDescent="0.25">
      <c r="A1281" s="30">
        <v>5153</v>
      </c>
      <c r="B1281" s="30">
        <v>5153</v>
      </c>
      <c r="C1281" s="30">
        <v>1710</v>
      </c>
      <c r="D1281" s="30">
        <v>1710</v>
      </c>
      <c r="E1281" s="30" t="s">
        <v>151</v>
      </c>
      <c r="F1281" s="30" t="s">
        <v>169</v>
      </c>
      <c r="G1281" s="31">
        <v>8.8778799999999993</v>
      </c>
      <c r="H1281" s="30" t="s">
        <v>170</v>
      </c>
      <c r="I1281" s="30" t="s">
        <v>171</v>
      </c>
      <c r="J1281" s="30">
        <v>3</v>
      </c>
      <c r="K1281" s="30">
        <v>10</v>
      </c>
      <c r="L1281" s="30" t="s">
        <v>172</v>
      </c>
      <c r="M1281" s="30" t="s">
        <v>225</v>
      </c>
      <c r="N1281" s="30" t="s">
        <v>200</v>
      </c>
      <c r="O1281" s="32">
        <v>1.7750239999999999</v>
      </c>
      <c r="P1281" s="32">
        <v>0.84899999999999998</v>
      </c>
      <c r="Q1281" s="32">
        <f t="shared" si="19"/>
        <v>2.3795259604371202</v>
      </c>
    </row>
    <row r="1282" spans="1:17" x14ac:dyDescent="0.25">
      <c r="A1282" s="30">
        <v>5154</v>
      </c>
      <c r="B1282" s="30">
        <v>5154</v>
      </c>
      <c r="C1282" s="30">
        <v>1710</v>
      </c>
      <c r="D1282" s="30">
        <v>1710</v>
      </c>
      <c r="E1282" s="30" t="s">
        <v>151</v>
      </c>
      <c r="F1282" s="30" t="s">
        <v>169</v>
      </c>
      <c r="G1282" s="31">
        <v>17.256499999999999</v>
      </c>
      <c r="H1282" s="30" t="s">
        <v>170</v>
      </c>
      <c r="I1282" s="30" t="s">
        <v>171</v>
      </c>
      <c r="J1282" s="30">
        <v>3</v>
      </c>
      <c r="K1282" s="30">
        <v>10</v>
      </c>
      <c r="L1282" s="30" t="s">
        <v>172</v>
      </c>
      <c r="M1282" s="30" t="s">
        <v>225</v>
      </c>
      <c r="N1282" s="30" t="s">
        <v>200</v>
      </c>
      <c r="O1282" s="32">
        <v>1.7750239999999999</v>
      </c>
      <c r="P1282" s="32">
        <v>0.84899999999999998</v>
      </c>
      <c r="Q1282" s="32">
        <f t="shared" ref="Q1282:Q1345" si="20">G1282*O1282*(1-P1282)</f>
        <v>4.6252359500560001</v>
      </c>
    </row>
    <row r="1283" spans="1:17" x14ac:dyDescent="0.25">
      <c r="A1283" s="30">
        <v>5155</v>
      </c>
      <c r="B1283" s="30">
        <v>5155</v>
      </c>
      <c r="C1283" s="30">
        <v>1710</v>
      </c>
      <c r="D1283" s="30">
        <v>1710</v>
      </c>
      <c r="E1283" s="30" t="s">
        <v>151</v>
      </c>
      <c r="F1283" s="30" t="s">
        <v>169</v>
      </c>
      <c r="G1283" s="31">
        <v>18.126999999999999</v>
      </c>
      <c r="H1283" s="30" t="s">
        <v>170</v>
      </c>
      <c r="I1283" s="30" t="s">
        <v>171</v>
      </c>
      <c r="J1283" s="30">
        <v>3</v>
      </c>
      <c r="K1283" s="30">
        <v>10</v>
      </c>
      <c r="L1283" s="30" t="s">
        <v>172</v>
      </c>
      <c r="M1283" s="30" t="s">
        <v>225</v>
      </c>
      <c r="N1283" s="30" t="s">
        <v>200</v>
      </c>
      <c r="O1283" s="32">
        <v>1.7750239999999999</v>
      </c>
      <c r="P1283" s="32">
        <v>0.84899999999999998</v>
      </c>
      <c r="Q1283" s="32">
        <f t="shared" si="20"/>
        <v>4.8585548672480003</v>
      </c>
    </row>
    <row r="1284" spans="1:17" x14ac:dyDescent="0.25">
      <c r="A1284" s="30">
        <v>5156</v>
      </c>
      <c r="B1284" s="30">
        <v>5156</v>
      </c>
      <c r="C1284" s="30">
        <v>1710</v>
      </c>
      <c r="D1284" s="30">
        <v>1710</v>
      </c>
      <c r="E1284" s="30" t="s">
        <v>151</v>
      </c>
      <c r="F1284" s="30" t="s">
        <v>169</v>
      </c>
      <c r="G1284" s="31">
        <v>8.72546</v>
      </c>
      <c r="H1284" s="30" t="s">
        <v>170</v>
      </c>
      <c r="I1284" s="30" t="s">
        <v>171</v>
      </c>
      <c r="J1284" s="30">
        <v>3</v>
      </c>
      <c r="K1284" s="30">
        <v>10</v>
      </c>
      <c r="L1284" s="30" t="s">
        <v>172</v>
      </c>
      <c r="M1284" s="30" t="s">
        <v>225</v>
      </c>
      <c r="N1284" s="30" t="s">
        <v>200</v>
      </c>
      <c r="O1284" s="32">
        <v>1.7750239999999999</v>
      </c>
      <c r="P1284" s="32">
        <v>0.84899999999999998</v>
      </c>
      <c r="Q1284" s="32">
        <f t="shared" si="20"/>
        <v>2.3386730375670401</v>
      </c>
    </row>
    <row r="1285" spans="1:17" x14ac:dyDescent="0.25">
      <c r="A1285" s="30">
        <v>5157</v>
      </c>
      <c r="B1285" s="30">
        <v>5157</v>
      </c>
      <c r="C1285" s="30">
        <v>1710</v>
      </c>
      <c r="D1285" s="30">
        <v>1710</v>
      </c>
      <c r="E1285" s="30" t="s">
        <v>151</v>
      </c>
      <c r="F1285" s="30" t="s">
        <v>169</v>
      </c>
      <c r="G1285" s="31">
        <v>28.255500000000001</v>
      </c>
      <c r="H1285" s="30" t="s">
        <v>170</v>
      </c>
      <c r="I1285" s="30" t="s">
        <v>171</v>
      </c>
      <c r="J1285" s="30">
        <v>3</v>
      </c>
      <c r="K1285" s="30">
        <v>10</v>
      </c>
      <c r="L1285" s="30" t="s">
        <v>172</v>
      </c>
      <c r="M1285" s="30" t="s">
        <v>225</v>
      </c>
      <c r="N1285" s="30" t="s">
        <v>200</v>
      </c>
      <c r="O1285" s="32">
        <v>1.7750239999999999</v>
      </c>
      <c r="P1285" s="32">
        <v>0.84899999999999998</v>
      </c>
      <c r="Q1285" s="32">
        <f t="shared" si="20"/>
        <v>7.573282785432002</v>
      </c>
    </row>
    <row r="1286" spans="1:17" x14ac:dyDescent="0.25">
      <c r="A1286" s="30">
        <v>5158</v>
      </c>
      <c r="B1286" s="30">
        <v>5158</v>
      </c>
      <c r="C1286" s="30">
        <v>1710</v>
      </c>
      <c r="D1286" s="30">
        <v>1710</v>
      </c>
      <c r="E1286" s="30" t="s">
        <v>151</v>
      </c>
      <c r="F1286" s="30" t="s">
        <v>169</v>
      </c>
      <c r="G1286" s="31">
        <v>7.2170300000000003</v>
      </c>
      <c r="H1286" s="30" t="s">
        <v>170</v>
      </c>
      <c r="I1286" s="30" t="s">
        <v>171</v>
      </c>
      <c r="J1286" s="30">
        <v>3</v>
      </c>
      <c r="K1286" s="30">
        <v>10</v>
      </c>
      <c r="L1286" s="30" t="s">
        <v>172</v>
      </c>
      <c r="M1286" s="30" t="s">
        <v>225</v>
      </c>
      <c r="N1286" s="30" t="s">
        <v>200</v>
      </c>
      <c r="O1286" s="32">
        <v>1.7750239999999999</v>
      </c>
      <c r="P1286" s="32">
        <v>0.84899999999999998</v>
      </c>
      <c r="Q1286" s="32">
        <f t="shared" si="20"/>
        <v>1.9343706202667201</v>
      </c>
    </row>
    <row r="1287" spans="1:17" x14ac:dyDescent="0.25">
      <c r="A1287" s="30">
        <v>5159</v>
      </c>
      <c r="B1287" s="30">
        <v>5159</v>
      </c>
      <c r="C1287" s="30">
        <v>1710</v>
      </c>
      <c r="D1287" s="30">
        <v>1710</v>
      </c>
      <c r="E1287" s="30" t="s">
        <v>151</v>
      </c>
      <c r="F1287" s="30" t="s">
        <v>169</v>
      </c>
      <c r="G1287" s="31">
        <v>14.4428</v>
      </c>
      <c r="H1287" s="30" t="s">
        <v>170</v>
      </c>
      <c r="I1287" s="30" t="s">
        <v>171</v>
      </c>
      <c r="J1287" s="30">
        <v>3</v>
      </c>
      <c r="K1287" s="30">
        <v>10</v>
      </c>
      <c r="L1287" s="30" t="s">
        <v>172</v>
      </c>
      <c r="M1287" s="30" t="s">
        <v>225</v>
      </c>
      <c r="N1287" s="30" t="s">
        <v>200</v>
      </c>
      <c r="O1287" s="32">
        <v>1.7750239999999999</v>
      </c>
      <c r="P1287" s="32">
        <v>0.84899999999999998</v>
      </c>
      <c r="Q1287" s="32">
        <f t="shared" si="20"/>
        <v>3.8710838107072005</v>
      </c>
    </row>
    <row r="1288" spans="1:17" x14ac:dyDescent="0.25">
      <c r="A1288" s="30">
        <v>5160</v>
      </c>
      <c r="B1288" s="30">
        <v>5160</v>
      </c>
      <c r="C1288" s="30">
        <v>1710</v>
      </c>
      <c r="D1288" s="30">
        <v>1710</v>
      </c>
      <c r="E1288" s="30" t="s">
        <v>151</v>
      </c>
      <c r="F1288" s="30" t="s">
        <v>169</v>
      </c>
      <c r="G1288" s="31">
        <v>31.5778</v>
      </c>
      <c r="H1288" s="30" t="s">
        <v>170</v>
      </c>
      <c r="I1288" s="30" t="s">
        <v>171</v>
      </c>
      <c r="J1288" s="30">
        <v>3</v>
      </c>
      <c r="K1288" s="30">
        <v>10</v>
      </c>
      <c r="L1288" s="30" t="s">
        <v>172</v>
      </c>
      <c r="M1288" s="30" t="s">
        <v>225</v>
      </c>
      <c r="N1288" s="30" t="s">
        <v>200</v>
      </c>
      <c r="O1288" s="32">
        <v>1.7750239999999999</v>
      </c>
      <c r="P1288" s="32">
        <v>0.84899999999999998</v>
      </c>
      <c r="Q1288" s="32">
        <f t="shared" si="20"/>
        <v>8.4637542829471997</v>
      </c>
    </row>
    <row r="1289" spans="1:17" x14ac:dyDescent="0.25">
      <c r="A1289" s="30">
        <v>5161</v>
      </c>
      <c r="B1289" s="30">
        <v>5161</v>
      </c>
      <c r="C1289" s="30">
        <v>1710</v>
      </c>
      <c r="D1289" s="30">
        <v>1710</v>
      </c>
      <c r="E1289" s="30" t="s">
        <v>151</v>
      </c>
      <c r="F1289" s="30" t="s">
        <v>169</v>
      </c>
      <c r="G1289" s="31">
        <v>28.087399999999999</v>
      </c>
      <c r="H1289" s="30" t="s">
        <v>170</v>
      </c>
      <c r="I1289" s="30" t="s">
        <v>171</v>
      </c>
      <c r="J1289" s="30">
        <v>3</v>
      </c>
      <c r="K1289" s="30">
        <v>10</v>
      </c>
      <c r="L1289" s="30" t="s">
        <v>172</v>
      </c>
      <c r="M1289" s="30" t="s">
        <v>225</v>
      </c>
      <c r="N1289" s="30" t="s">
        <v>200</v>
      </c>
      <c r="O1289" s="32">
        <v>1.7750239999999999</v>
      </c>
      <c r="P1289" s="32">
        <v>0.84899999999999998</v>
      </c>
      <c r="Q1289" s="32">
        <f t="shared" si="20"/>
        <v>7.5282271737376005</v>
      </c>
    </row>
    <row r="1290" spans="1:17" x14ac:dyDescent="0.25">
      <c r="A1290" s="30">
        <v>5162</v>
      </c>
      <c r="B1290" s="30">
        <v>5162</v>
      </c>
      <c r="C1290" s="30">
        <v>1710</v>
      </c>
      <c r="D1290" s="30">
        <v>1710</v>
      </c>
      <c r="E1290" s="30" t="s">
        <v>151</v>
      </c>
      <c r="F1290" s="30" t="s">
        <v>169</v>
      </c>
      <c r="G1290" s="31">
        <v>7.0511999999999997</v>
      </c>
      <c r="H1290" s="30" t="s">
        <v>170</v>
      </c>
      <c r="I1290" s="30" t="s">
        <v>171</v>
      </c>
      <c r="J1290" s="30">
        <v>3</v>
      </c>
      <c r="K1290" s="30">
        <v>10</v>
      </c>
      <c r="L1290" s="30" t="s">
        <v>172</v>
      </c>
      <c r="M1290" s="30" t="s">
        <v>225</v>
      </c>
      <c r="N1290" s="30" t="s">
        <v>200</v>
      </c>
      <c r="O1290" s="32">
        <v>1.7750239999999999</v>
      </c>
      <c r="P1290" s="32">
        <v>0.84899999999999998</v>
      </c>
      <c r="Q1290" s="32">
        <f t="shared" si="20"/>
        <v>1.8899234335488</v>
      </c>
    </row>
    <row r="1291" spans="1:17" x14ac:dyDescent="0.25">
      <c r="A1291" s="30">
        <v>5163</v>
      </c>
      <c r="B1291" s="30">
        <v>5163</v>
      </c>
      <c r="C1291" s="30">
        <v>1710</v>
      </c>
      <c r="D1291" s="30">
        <v>1710</v>
      </c>
      <c r="E1291" s="30" t="s">
        <v>151</v>
      </c>
      <c r="F1291" s="30" t="s">
        <v>169</v>
      </c>
      <c r="G1291" s="31">
        <v>19.481400000000001</v>
      </c>
      <c r="H1291" s="30" t="s">
        <v>170</v>
      </c>
      <c r="I1291" s="30" t="s">
        <v>171</v>
      </c>
      <c r="J1291" s="30">
        <v>3</v>
      </c>
      <c r="K1291" s="30">
        <v>10</v>
      </c>
      <c r="L1291" s="30" t="s">
        <v>172</v>
      </c>
      <c r="M1291" s="30" t="s">
        <v>225</v>
      </c>
      <c r="N1291" s="30" t="s">
        <v>200</v>
      </c>
      <c r="O1291" s="32">
        <v>1.7750239999999999</v>
      </c>
      <c r="P1291" s="32">
        <v>0.84899999999999998</v>
      </c>
      <c r="Q1291" s="32">
        <f t="shared" si="20"/>
        <v>5.2215728355936006</v>
      </c>
    </row>
    <row r="1292" spans="1:17" x14ac:dyDescent="0.25">
      <c r="A1292" s="30">
        <v>5164</v>
      </c>
      <c r="B1292" s="30">
        <v>5164</v>
      </c>
      <c r="C1292" s="30">
        <v>1710</v>
      </c>
      <c r="D1292" s="30">
        <v>1710</v>
      </c>
      <c r="E1292" s="30" t="s">
        <v>151</v>
      </c>
      <c r="F1292" s="30" t="s">
        <v>169</v>
      </c>
      <c r="G1292" s="31">
        <v>7.4855200000000002</v>
      </c>
      <c r="H1292" s="30" t="s">
        <v>170</v>
      </c>
      <c r="I1292" s="30" t="s">
        <v>171</v>
      </c>
      <c r="J1292" s="30">
        <v>3</v>
      </c>
      <c r="K1292" s="30">
        <v>10</v>
      </c>
      <c r="L1292" s="30" t="s">
        <v>172</v>
      </c>
      <c r="M1292" s="30" t="s">
        <v>225</v>
      </c>
      <c r="N1292" s="30" t="s">
        <v>200</v>
      </c>
      <c r="O1292" s="32">
        <v>1.7750239999999999</v>
      </c>
      <c r="P1292" s="32">
        <v>0.84899999999999998</v>
      </c>
      <c r="Q1292" s="32">
        <f t="shared" si="20"/>
        <v>2.0063336255244804</v>
      </c>
    </row>
    <row r="1293" spans="1:17" x14ac:dyDescent="0.25">
      <c r="A1293" s="30">
        <v>5165</v>
      </c>
      <c r="B1293" s="30">
        <v>5165</v>
      </c>
      <c r="C1293" s="30">
        <v>1710</v>
      </c>
      <c r="D1293" s="30">
        <v>1710</v>
      </c>
      <c r="E1293" s="30" t="s">
        <v>151</v>
      </c>
      <c r="F1293" s="30" t="s">
        <v>169</v>
      </c>
      <c r="G1293" s="31">
        <v>0.18016299999999999</v>
      </c>
      <c r="H1293" s="30" t="s">
        <v>170</v>
      </c>
      <c r="I1293" s="30" t="s">
        <v>171</v>
      </c>
      <c r="J1293" s="30">
        <v>3</v>
      </c>
      <c r="K1293" s="30">
        <v>10</v>
      </c>
      <c r="L1293" s="30" t="s">
        <v>172</v>
      </c>
      <c r="M1293" s="30" t="s">
        <v>225</v>
      </c>
      <c r="N1293" s="30" t="s">
        <v>200</v>
      </c>
      <c r="O1293" s="32">
        <v>1.7750239999999999</v>
      </c>
      <c r="P1293" s="32">
        <v>0.84899999999999998</v>
      </c>
      <c r="Q1293" s="32">
        <f t="shared" si="20"/>
        <v>4.8288840985712005E-2</v>
      </c>
    </row>
    <row r="1294" spans="1:17" x14ac:dyDescent="0.25">
      <c r="A1294" s="30">
        <v>5166</v>
      </c>
      <c r="B1294" s="30">
        <v>5166</v>
      </c>
      <c r="C1294" s="30">
        <v>1710</v>
      </c>
      <c r="D1294" s="30">
        <v>1710</v>
      </c>
      <c r="E1294" s="30" t="s">
        <v>151</v>
      </c>
      <c r="F1294" s="30" t="s">
        <v>169</v>
      </c>
      <c r="G1294" s="31">
        <v>17.737300000000001</v>
      </c>
      <c r="H1294" s="30" t="s">
        <v>170</v>
      </c>
      <c r="I1294" s="30" t="s">
        <v>171</v>
      </c>
      <c r="J1294" s="30">
        <v>3</v>
      </c>
      <c r="K1294" s="30">
        <v>10</v>
      </c>
      <c r="L1294" s="30" t="s">
        <v>172</v>
      </c>
      <c r="M1294" s="30" t="s">
        <v>225</v>
      </c>
      <c r="N1294" s="30" t="s">
        <v>200</v>
      </c>
      <c r="O1294" s="32">
        <v>1.7750239999999999</v>
      </c>
      <c r="P1294" s="32">
        <v>0.84899999999999998</v>
      </c>
      <c r="Q1294" s="32">
        <f t="shared" si="20"/>
        <v>4.7541041124752006</v>
      </c>
    </row>
    <row r="1295" spans="1:17" x14ac:dyDescent="0.25">
      <c r="A1295" s="30">
        <v>5167</v>
      </c>
      <c r="B1295" s="30">
        <v>5167</v>
      </c>
      <c r="C1295" s="30">
        <v>1710</v>
      </c>
      <c r="D1295" s="30">
        <v>1710</v>
      </c>
      <c r="E1295" s="30" t="s">
        <v>151</v>
      </c>
      <c r="F1295" s="30" t="s">
        <v>169</v>
      </c>
      <c r="G1295" s="31">
        <v>12.554500000000001</v>
      </c>
      <c r="H1295" s="30" t="s">
        <v>170</v>
      </c>
      <c r="I1295" s="30" t="s">
        <v>171</v>
      </c>
      <c r="J1295" s="30">
        <v>3</v>
      </c>
      <c r="K1295" s="30">
        <v>10</v>
      </c>
      <c r="L1295" s="30" t="s">
        <v>172</v>
      </c>
      <c r="M1295" s="30" t="s">
        <v>225</v>
      </c>
      <c r="N1295" s="30" t="s">
        <v>200</v>
      </c>
      <c r="O1295" s="32">
        <v>1.7750239999999999</v>
      </c>
      <c r="P1295" s="32">
        <v>0.84899999999999998</v>
      </c>
      <c r="Q1295" s="32">
        <f t="shared" si="20"/>
        <v>3.3649653600080005</v>
      </c>
    </row>
    <row r="1296" spans="1:17" x14ac:dyDescent="0.25">
      <c r="A1296" s="30">
        <v>5168</v>
      </c>
      <c r="B1296" s="30">
        <v>5168</v>
      </c>
      <c r="C1296" s="30">
        <v>1710</v>
      </c>
      <c r="D1296" s="30">
        <v>1710</v>
      </c>
      <c r="E1296" s="30" t="s">
        <v>151</v>
      </c>
      <c r="F1296" s="30" t="s">
        <v>169</v>
      </c>
      <c r="G1296" s="31">
        <v>6.7703600000000002</v>
      </c>
      <c r="H1296" s="30" t="s">
        <v>170</v>
      </c>
      <c r="I1296" s="30" t="s">
        <v>171</v>
      </c>
      <c r="J1296" s="30">
        <v>3</v>
      </c>
      <c r="K1296" s="30">
        <v>10</v>
      </c>
      <c r="L1296" s="30" t="s">
        <v>172</v>
      </c>
      <c r="M1296" s="30" t="s">
        <v>225</v>
      </c>
      <c r="N1296" s="30" t="s">
        <v>200</v>
      </c>
      <c r="O1296" s="32">
        <v>1.7750239999999999</v>
      </c>
      <c r="P1296" s="32">
        <v>0.84899999999999998</v>
      </c>
      <c r="Q1296" s="32">
        <f t="shared" si="20"/>
        <v>1.8146502747846405</v>
      </c>
    </row>
    <row r="1297" spans="1:17" x14ac:dyDescent="0.25">
      <c r="A1297" s="30">
        <v>5169</v>
      </c>
      <c r="B1297" s="30">
        <v>5169</v>
      </c>
      <c r="C1297" s="30">
        <v>1710</v>
      </c>
      <c r="D1297" s="30">
        <v>1710</v>
      </c>
      <c r="E1297" s="30" t="s">
        <v>151</v>
      </c>
      <c r="F1297" s="30" t="s">
        <v>169</v>
      </c>
      <c r="G1297" s="31">
        <v>3.4873099999999999</v>
      </c>
      <c r="H1297" s="30" t="s">
        <v>170</v>
      </c>
      <c r="I1297" s="30" t="s">
        <v>171</v>
      </c>
      <c r="J1297" s="30">
        <v>3</v>
      </c>
      <c r="K1297" s="30">
        <v>10</v>
      </c>
      <c r="L1297" s="30" t="s">
        <v>172</v>
      </c>
      <c r="M1297" s="30" t="s">
        <v>225</v>
      </c>
      <c r="N1297" s="30" t="s">
        <v>200</v>
      </c>
      <c r="O1297" s="32">
        <v>1.7750239999999999</v>
      </c>
      <c r="P1297" s="32">
        <v>0.84899999999999998</v>
      </c>
      <c r="Q1297" s="32">
        <f t="shared" si="20"/>
        <v>0.93469890076144013</v>
      </c>
    </row>
    <row r="1298" spans="1:17" x14ac:dyDescent="0.25">
      <c r="A1298" s="30">
        <v>5170</v>
      </c>
      <c r="B1298" s="30">
        <v>5170</v>
      </c>
      <c r="C1298" s="30">
        <v>1710</v>
      </c>
      <c r="D1298" s="30">
        <v>1710</v>
      </c>
      <c r="E1298" s="30" t="s">
        <v>151</v>
      </c>
      <c r="F1298" s="30" t="s">
        <v>169</v>
      </c>
      <c r="G1298" s="31">
        <v>22.9678</v>
      </c>
      <c r="H1298" s="30" t="s">
        <v>170</v>
      </c>
      <c r="I1298" s="30" t="s">
        <v>171</v>
      </c>
      <c r="J1298" s="30">
        <v>3</v>
      </c>
      <c r="K1298" s="30">
        <v>10</v>
      </c>
      <c r="L1298" s="30" t="s">
        <v>172</v>
      </c>
      <c r="M1298" s="30" t="s">
        <v>225</v>
      </c>
      <c r="N1298" s="30" t="s">
        <v>200</v>
      </c>
      <c r="O1298" s="32">
        <v>1.7750239999999999</v>
      </c>
      <c r="P1298" s="32">
        <v>0.84899999999999998</v>
      </c>
      <c r="Q1298" s="32">
        <f t="shared" si="20"/>
        <v>6.1560278303072007</v>
      </c>
    </row>
    <row r="1299" spans="1:17" x14ac:dyDescent="0.25">
      <c r="A1299" s="30">
        <v>5171</v>
      </c>
      <c r="B1299" s="30">
        <v>5171</v>
      </c>
      <c r="C1299" s="30">
        <v>1710</v>
      </c>
      <c r="D1299" s="30">
        <v>1710</v>
      </c>
      <c r="E1299" s="30" t="s">
        <v>151</v>
      </c>
      <c r="F1299" s="30" t="s">
        <v>169</v>
      </c>
      <c r="G1299" s="31">
        <v>7.8490299999999999E-3</v>
      </c>
      <c r="H1299" s="30" t="s">
        <v>170</v>
      </c>
      <c r="I1299" s="30" t="s">
        <v>171</v>
      </c>
      <c r="J1299" s="30">
        <v>3</v>
      </c>
      <c r="K1299" s="30">
        <v>10</v>
      </c>
      <c r="L1299" s="30" t="s">
        <v>172</v>
      </c>
      <c r="M1299" s="30" t="s">
        <v>225</v>
      </c>
      <c r="N1299" s="30" t="s">
        <v>200</v>
      </c>
      <c r="O1299" s="32">
        <v>1.7750239999999999</v>
      </c>
      <c r="P1299" s="32">
        <v>0.84899999999999998</v>
      </c>
      <c r="Q1299" s="32">
        <f t="shared" si="20"/>
        <v>2.1037647106347201E-3</v>
      </c>
    </row>
    <row r="1300" spans="1:17" x14ac:dyDescent="0.25">
      <c r="A1300" s="30">
        <v>5172</v>
      </c>
      <c r="B1300" s="30">
        <v>5172</v>
      </c>
      <c r="C1300" s="30">
        <v>1710</v>
      </c>
      <c r="D1300" s="30">
        <v>1710</v>
      </c>
      <c r="E1300" s="30" t="s">
        <v>151</v>
      </c>
      <c r="F1300" s="30" t="s">
        <v>169</v>
      </c>
      <c r="G1300" s="31">
        <v>7.9684799999999996</v>
      </c>
      <c r="H1300" s="30" t="s">
        <v>170</v>
      </c>
      <c r="I1300" s="30" t="s">
        <v>171</v>
      </c>
      <c r="J1300" s="30">
        <v>3</v>
      </c>
      <c r="K1300" s="30">
        <v>10</v>
      </c>
      <c r="L1300" s="30" t="s">
        <v>172</v>
      </c>
      <c r="M1300" s="30" t="s">
        <v>225</v>
      </c>
      <c r="N1300" s="30" t="s">
        <v>200</v>
      </c>
      <c r="O1300" s="32">
        <v>1.7750239999999999</v>
      </c>
      <c r="P1300" s="32">
        <v>0.84899999999999998</v>
      </c>
      <c r="Q1300" s="32">
        <f t="shared" si="20"/>
        <v>2.1357807297715201</v>
      </c>
    </row>
    <row r="1301" spans="1:17" x14ac:dyDescent="0.25">
      <c r="A1301" s="30">
        <v>5173</v>
      </c>
      <c r="B1301" s="30">
        <v>5173</v>
      </c>
      <c r="C1301" s="30">
        <v>1710</v>
      </c>
      <c r="D1301" s="30">
        <v>1710</v>
      </c>
      <c r="E1301" s="30" t="s">
        <v>151</v>
      </c>
      <c r="F1301" s="30" t="s">
        <v>169</v>
      </c>
      <c r="G1301" s="31">
        <v>9.9017400000000005E-2</v>
      </c>
      <c r="H1301" s="30" t="s">
        <v>170</v>
      </c>
      <c r="I1301" s="30" t="s">
        <v>171</v>
      </c>
      <c r="J1301" s="30">
        <v>3</v>
      </c>
      <c r="K1301" s="30">
        <v>10</v>
      </c>
      <c r="L1301" s="30" t="s">
        <v>172</v>
      </c>
      <c r="M1301" s="30" t="s">
        <v>225</v>
      </c>
      <c r="N1301" s="30" t="s">
        <v>200</v>
      </c>
      <c r="O1301" s="32">
        <v>1.7750239999999999</v>
      </c>
      <c r="P1301" s="32">
        <v>0.84899999999999998</v>
      </c>
      <c r="Q1301" s="32">
        <f t="shared" si="20"/>
        <v>2.6539497474057604E-2</v>
      </c>
    </row>
    <row r="1302" spans="1:17" x14ac:dyDescent="0.25">
      <c r="A1302" s="30">
        <v>5174</v>
      </c>
      <c r="B1302" s="30">
        <v>5174</v>
      </c>
      <c r="C1302" s="30">
        <v>1710</v>
      </c>
      <c r="D1302" s="30">
        <v>1710</v>
      </c>
      <c r="E1302" s="30" t="s">
        <v>151</v>
      </c>
      <c r="F1302" s="30" t="s">
        <v>169</v>
      </c>
      <c r="G1302" s="31">
        <v>7.3996500000000003</v>
      </c>
      <c r="H1302" s="30" t="s">
        <v>170</v>
      </c>
      <c r="I1302" s="30" t="s">
        <v>171</v>
      </c>
      <c r="J1302" s="30">
        <v>3</v>
      </c>
      <c r="K1302" s="30">
        <v>10</v>
      </c>
      <c r="L1302" s="30" t="s">
        <v>172</v>
      </c>
      <c r="M1302" s="30" t="s">
        <v>225</v>
      </c>
      <c r="N1302" s="30" t="s">
        <v>200</v>
      </c>
      <c r="O1302" s="32">
        <v>1.7750239999999999</v>
      </c>
      <c r="P1302" s="32">
        <v>0.84899999999999998</v>
      </c>
      <c r="Q1302" s="32">
        <f t="shared" si="20"/>
        <v>1.9833180075816004</v>
      </c>
    </row>
    <row r="1303" spans="1:17" x14ac:dyDescent="0.25">
      <c r="A1303" s="30">
        <v>5175</v>
      </c>
      <c r="B1303" s="30">
        <v>5175</v>
      </c>
      <c r="C1303" s="30">
        <v>1710</v>
      </c>
      <c r="D1303" s="30">
        <v>1710</v>
      </c>
      <c r="E1303" s="30" t="s">
        <v>151</v>
      </c>
      <c r="F1303" s="30" t="s">
        <v>169</v>
      </c>
      <c r="G1303" s="31">
        <v>8.2130299999999998</v>
      </c>
      <c r="H1303" s="30" t="s">
        <v>170</v>
      </c>
      <c r="I1303" s="30" t="s">
        <v>171</v>
      </c>
      <c r="J1303" s="30">
        <v>3</v>
      </c>
      <c r="K1303" s="30">
        <v>10</v>
      </c>
      <c r="L1303" s="30" t="s">
        <v>172</v>
      </c>
      <c r="M1303" s="30" t="s">
        <v>225</v>
      </c>
      <c r="N1303" s="30" t="s">
        <v>200</v>
      </c>
      <c r="O1303" s="32">
        <v>1.7750239999999999</v>
      </c>
      <c r="P1303" s="32">
        <v>0.84899999999999998</v>
      </c>
      <c r="Q1303" s="32">
        <f t="shared" si="20"/>
        <v>2.2013271297707204</v>
      </c>
    </row>
    <row r="1304" spans="1:17" x14ac:dyDescent="0.25">
      <c r="A1304" s="30">
        <v>5176</v>
      </c>
      <c r="B1304" s="30">
        <v>5176</v>
      </c>
      <c r="C1304" s="30">
        <v>1710</v>
      </c>
      <c r="D1304" s="30">
        <v>1710</v>
      </c>
      <c r="E1304" s="30" t="s">
        <v>151</v>
      </c>
      <c r="F1304" s="30" t="s">
        <v>176</v>
      </c>
      <c r="G1304" s="31">
        <v>15.8088</v>
      </c>
      <c r="H1304" s="30" t="s">
        <v>170</v>
      </c>
      <c r="I1304" s="30" t="s">
        <v>171</v>
      </c>
      <c r="J1304" s="30">
        <v>3</v>
      </c>
      <c r="K1304" s="30">
        <v>10</v>
      </c>
      <c r="L1304" s="30" t="s">
        <v>172</v>
      </c>
      <c r="M1304" s="30" t="s">
        <v>225</v>
      </c>
      <c r="N1304" s="30" t="s">
        <v>200</v>
      </c>
      <c r="O1304" s="32">
        <v>1.7750239999999999</v>
      </c>
      <c r="P1304" s="32">
        <v>0.84899999999999998</v>
      </c>
      <c r="Q1304" s="32">
        <f t="shared" si="20"/>
        <v>4.2372109110912</v>
      </c>
    </row>
    <row r="1305" spans="1:17" x14ac:dyDescent="0.25">
      <c r="A1305" s="30">
        <v>5177</v>
      </c>
      <c r="B1305" s="30">
        <v>5177</v>
      </c>
      <c r="C1305" s="30">
        <v>1710</v>
      </c>
      <c r="D1305" s="30">
        <v>1710</v>
      </c>
      <c r="E1305" s="30" t="s">
        <v>151</v>
      </c>
      <c r="F1305" s="30" t="s">
        <v>176</v>
      </c>
      <c r="G1305" s="31">
        <v>12.722</v>
      </c>
      <c r="H1305" s="30" t="s">
        <v>170</v>
      </c>
      <c r="I1305" s="30" t="s">
        <v>171</v>
      </c>
      <c r="J1305" s="30">
        <v>3</v>
      </c>
      <c r="K1305" s="30">
        <v>10</v>
      </c>
      <c r="L1305" s="30" t="s">
        <v>172</v>
      </c>
      <c r="M1305" s="30" t="s">
        <v>225</v>
      </c>
      <c r="N1305" s="30" t="s">
        <v>200</v>
      </c>
      <c r="O1305" s="32">
        <v>1.7750239999999999</v>
      </c>
      <c r="P1305" s="32">
        <v>0.84899999999999998</v>
      </c>
      <c r="Q1305" s="32">
        <f t="shared" si="20"/>
        <v>3.4098601545280003</v>
      </c>
    </row>
    <row r="1306" spans="1:17" x14ac:dyDescent="0.25">
      <c r="A1306" s="30">
        <v>5269</v>
      </c>
      <c r="B1306" s="30">
        <v>5191</v>
      </c>
      <c r="C1306" s="30">
        <v>1710</v>
      </c>
      <c r="D1306" s="30">
        <v>1710</v>
      </c>
      <c r="E1306" s="30" t="s">
        <v>151</v>
      </c>
      <c r="F1306" s="30" t="s">
        <v>179</v>
      </c>
      <c r="G1306" s="31">
        <v>4.9508700000000001</v>
      </c>
      <c r="H1306" s="30" t="s">
        <v>170</v>
      </c>
      <c r="I1306" s="30" t="s">
        <v>171</v>
      </c>
      <c r="J1306" s="30">
        <v>3</v>
      </c>
      <c r="K1306" s="30">
        <v>10</v>
      </c>
      <c r="L1306" s="30" t="s">
        <v>172</v>
      </c>
      <c r="M1306" s="30" t="s">
        <v>225</v>
      </c>
      <c r="N1306" s="30" t="s">
        <v>200</v>
      </c>
      <c r="O1306" s="32">
        <v>1.7750239999999999</v>
      </c>
      <c r="P1306" s="32">
        <v>0.84899999999999998</v>
      </c>
      <c r="Q1306" s="32">
        <f t="shared" si="20"/>
        <v>1.3269748737028801</v>
      </c>
    </row>
    <row r="1307" spans="1:17" x14ac:dyDescent="0.25">
      <c r="A1307" s="30">
        <v>5270</v>
      </c>
      <c r="B1307" s="30">
        <v>5192</v>
      </c>
      <c r="C1307" s="30">
        <v>1710</v>
      </c>
      <c r="D1307" s="30">
        <v>1710</v>
      </c>
      <c r="E1307" s="30" t="s">
        <v>151</v>
      </c>
      <c r="F1307" s="30" t="s">
        <v>179</v>
      </c>
      <c r="G1307" s="31">
        <v>6.5273300000000001</v>
      </c>
      <c r="H1307" s="30" t="s">
        <v>170</v>
      </c>
      <c r="I1307" s="30" t="s">
        <v>171</v>
      </c>
      <c r="J1307" s="30">
        <v>3</v>
      </c>
      <c r="K1307" s="30">
        <v>10</v>
      </c>
      <c r="L1307" s="30" t="s">
        <v>172</v>
      </c>
      <c r="M1307" s="30" t="s">
        <v>225</v>
      </c>
      <c r="N1307" s="30" t="s">
        <v>200</v>
      </c>
      <c r="O1307" s="32">
        <v>1.7750239999999999</v>
      </c>
      <c r="P1307" s="32">
        <v>0.84899999999999998</v>
      </c>
      <c r="Q1307" s="32">
        <f t="shared" si="20"/>
        <v>1.7495112782939202</v>
      </c>
    </row>
    <row r="1308" spans="1:17" x14ac:dyDescent="0.25">
      <c r="A1308" s="30">
        <v>5271</v>
      </c>
      <c r="B1308" s="30">
        <v>5193</v>
      </c>
      <c r="C1308" s="30">
        <v>1710</v>
      </c>
      <c r="D1308" s="30">
        <v>1710</v>
      </c>
      <c r="E1308" s="30" t="s">
        <v>151</v>
      </c>
      <c r="F1308" s="30" t="s">
        <v>179</v>
      </c>
      <c r="G1308" s="31">
        <v>19.0578</v>
      </c>
      <c r="H1308" s="30" t="s">
        <v>170</v>
      </c>
      <c r="I1308" s="30" t="s">
        <v>171</v>
      </c>
      <c r="J1308" s="30">
        <v>3</v>
      </c>
      <c r="K1308" s="30">
        <v>10</v>
      </c>
      <c r="L1308" s="30" t="s">
        <v>172</v>
      </c>
      <c r="M1308" s="30" t="s">
        <v>225</v>
      </c>
      <c r="N1308" s="30" t="s">
        <v>200</v>
      </c>
      <c r="O1308" s="32">
        <v>1.7750239999999999</v>
      </c>
      <c r="P1308" s="32">
        <v>0.84899999999999998</v>
      </c>
      <c r="Q1308" s="32">
        <f t="shared" si="20"/>
        <v>5.1080359104672004</v>
      </c>
    </row>
    <row r="1309" spans="1:17" x14ac:dyDescent="0.25">
      <c r="A1309" s="30">
        <v>5272</v>
      </c>
      <c r="B1309" s="30">
        <v>5194</v>
      </c>
      <c r="C1309" s="30">
        <v>1710</v>
      </c>
      <c r="D1309" s="30">
        <v>1710</v>
      </c>
      <c r="E1309" s="30" t="s">
        <v>151</v>
      </c>
      <c r="F1309" s="30" t="s">
        <v>179</v>
      </c>
      <c r="G1309" s="31">
        <v>5.149</v>
      </c>
      <c r="H1309" s="30" t="s">
        <v>170</v>
      </c>
      <c r="I1309" s="30" t="s">
        <v>171</v>
      </c>
      <c r="J1309" s="30">
        <v>3</v>
      </c>
      <c r="K1309" s="30">
        <v>10</v>
      </c>
      <c r="L1309" s="30" t="s">
        <v>172</v>
      </c>
      <c r="M1309" s="30" t="s">
        <v>225</v>
      </c>
      <c r="N1309" s="30" t="s">
        <v>200</v>
      </c>
      <c r="O1309" s="32">
        <v>1.7750239999999999</v>
      </c>
      <c r="P1309" s="32">
        <v>0.84899999999999998</v>
      </c>
      <c r="Q1309" s="32">
        <f t="shared" si="20"/>
        <v>1.380079384976</v>
      </c>
    </row>
    <row r="1310" spans="1:17" x14ac:dyDescent="0.25">
      <c r="A1310" s="30">
        <v>5278</v>
      </c>
      <c r="B1310" s="30">
        <v>5200</v>
      </c>
      <c r="C1310" s="30">
        <v>1710</v>
      </c>
      <c r="D1310" s="30">
        <v>1710</v>
      </c>
      <c r="E1310" s="30" t="s">
        <v>151</v>
      </c>
      <c r="F1310" s="30" t="s">
        <v>175</v>
      </c>
      <c r="G1310" s="31">
        <v>22.988099999999999</v>
      </c>
      <c r="H1310" s="30" t="s">
        <v>170</v>
      </c>
      <c r="I1310" s="30" t="s">
        <v>171</v>
      </c>
      <c r="J1310" s="30">
        <v>3</v>
      </c>
      <c r="K1310" s="30">
        <v>10</v>
      </c>
      <c r="L1310" s="30" t="s">
        <v>172</v>
      </c>
      <c r="M1310" s="30" t="s">
        <v>225</v>
      </c>
      <c r="N1310" s="30" t="s">
        <v>200</v>
      </c>
      <c r="O1310" s="32">
        <v>1.7750239999999999</v>
      </c>
      <c r="P1310" s="32">
        <v>0.84899999999999998</v>
      </c>
      <c r="Q1310" s="32">
        <f t="shared" si="20"/>
        <v>6.1614688113743998</v>
      </c>
    </row>
    <row r="1311" spans="1:17" x14ac:dyDescent="0.25">
      <c r="A1311" s="30">
        <v>5279</v>
      </c>
      <c r="B1311" s="30">
        <v>5201</v>
      </c>
      <c r="C1311" s="30">
        <v>1710</v>
      </c>
      <c r="D1311" s="30">
        <v>1710</v>
      </c>
      <c r="E1311" s="30" t="s">
        <v>151</v>
      </c>
      <c r="F1311" s="30" t="s">
        <v>175</v>
      </c>
      <c r="G1311" s="31">
        <v>7.7573600000000003</v>
      </c>
      <c r="H1311" s="30" t="s">
        <v>170</v>
      </c>
      <c r="I1311" s="30" t="s">
        <v>171</v>
      </c>
      <c r="J1311" s="30">
        <v>3</v>
      </c>
      <c r="K1311" s="30">
        <v>10</v>
      </c>
      <c r="L1311" s="30" t="s">
        <v>172</v>
      </c>
      <c r="M1311" s="30" t="s">
        <v>225</v>
      </c>
      <c r="N1311" s="30" t="s">
        <v>200</v>
      </c>
      <c r="O1311" s="32">
        <v>1.7750239999999999</v>
      </c>
      <c r="P1311" s="32">
        <v>0.84899999999999998</v>
      </c>
      <c r="Q1311" s="32">
        <f t="shared" si="20"/>
        <v>2.0791945266726404</v>
      </c>
    </row>
    <row r="1312" spans="1:17" x14ac:dyDescent="0.25">
      <c r="A1312" s="30">
        <v>5281</v>
      </c>
      <c r="B1312" s="30">
        <v>5203</v>
      </c>
      <c r="C1312" s="30">
        <v>1710</v>
      </c>
      <c r="D1312" s="30">
        <v>1710</v>
      </c>
      <c r="E1312" s="30" t="s">
        <v>151</v>
      </c>
      <c r="F1312" s="30" t="s">
        <v>175</v>
      </c>
      <c r="G1312" s="31">
        <v>4.7976299999999998</v>
      </c>
      <c r="H1312" s="30" t="s">
        <v>170</v>
      </c>
      <c r="I1312" s="30" t="s">
        <v>171</v>
      </c>
      <c r="J1312" s="30">
        <v>3</v>
      </c>
      <c r="K1312" s="30">
        <v>10</v>
      </c>
      <c r="L1312" s="30" t="s">
        <v>172</v>
      </c>
      <c r="M1312" s="30" t="s">
        <v>225</v>
      </c>
      <c r="N1312" s="30" t="s">
        <v>200</v>
      </c>
      <c r="O1312" s="32">
        <v>1.7750239999999999</v>
      </c>
      <c r="P1312" s="32">
        <v>0.84899999999999998</v>
      </c>
      <c r="Q1312" s="32">
        <f t="shared" si="20"/>
        <v>1.2859021673611202</v>
      </c>
    </row>
    <row r="1313" spans="1:17" x14ac:dyDescent="0.25">
      <c r="A1313" s="30">
        <v>5282</v>
      </c>
      <c r="B1313" s="30">
        <v>5204</v>
      </c>
      <c r="C1313" s="30">
        <v>1710</v>
      </c>
      <c r="D1313" s="30">
        <v>1710</v>
      </c>
      <c r="E1313" s="30" t="s">
        <v>151</v>
      </c>
      <c r="F1313" s="30" t="s">
        <v>175</v>
      </c>
      <c r="G1313" s="31">
        <v>10.2296</v>
      </c>
      <c r="H1313" s="30" t="s">
        <v>170</v>
      </c>
      <c r="I1313" s="30" t="s">
        <v>171</v>
      </c>
      <c r="J1313" s="30">
        <v>3</v>
      </c>
      <c r="K1313" s="30">
        <v>10</v>
      </c>
      <c r="L1313" s="30" t="s">
        <v>172</v>
      </c>
      <c r="M1313" s="30" t="s">
        <v>225</v>
      </c>
      <c r="N1313" s="30" t="s">
        <v>200</v>
      </c>
      <c r="O1313" s="32">
        <v>1.7750239999999999</v>
      </c>
      <c r="P1313" s="32">
        <v>0.84899999999999998</v>
      </c>
      <c r="Q1313" s="32">
        <f t="shared" si="20"/>
        <v>2.7418256120704005</v>
      </c>
    </row>
    <row r="1314" spans="1:17" x14ac:dyDescent="0.25">
      <c r="A1314" s="30">
        <v>5283</v>
      </c>
      <c r="B1314" s="30">
        <v>5205</v>
      </c>
      <c r="C1314" s="30">
        <v>1710</v>
      </c>
      <c r="D1314" s="30">
        <v>1710</v>
      </c>
      <c r="E1314" s="30" t="s">
        <v>151</v>
      </c>
      <c r="F1314" s="30" t="s">
        <v>175</v>
      </c>
      <c r="G1314" s="31">
        <v>20.238800000000001</v>
      </c>
      <c r="H1314" s="30" t="s">
        <v>170</v>
      </c>
      <c r="I1314" s="30" t="s">
        <v>171</v>
      </c>
      <c r="J1314" s="30">
        <v>3</v>
      </c>
      <c r="K1314" s="30">
        <v>10</v>
      </c>
      <c r="L1314" s="30" t="s">
        <v>172</v>
      </c>
      <c r="M1314" s="30" t="s">
        <v>225</v>
      </c>
      <c r="N1314" s="30" t="s">
        <v>200</v>
      </c>
      <c r="O1314" s="32">
        <v>1.7750239999999999</v>
      </c>
      <c r="P1314" s="32">
        <v>0.84899999999999998</v>
      </c>
      <c r="Q1314" s="32">
        <f t="shared" si="20"/>
        <v>5.4245777154112016</v>
      </c>
    </row>
    <row r="1315" spans="1:17" x14ac:dyDescent="0.25">
      <c r="A1315" s="30">
        <v>5284</v>
      </c>
      <c r="B1315" s="30">
        <v>5206</v>
      </c>
      <c r="C1315" s="30">
        <v>1710</v>
      </c>
      <c r="D1315" s="30">
        <v>1710</v>
      </c>
      <c r="E1315" s="30" t="s">
        <v>151</v>
      </c>
      <c r="F1315" s="30" t="s">
        <v>175</v>
      </c>
      <c r="G1315" s="31">
        <v>21.613600000000002</v>
      </c>
      <c r="H1315" s="30" t="s">
        <v>170</v>
      </c>
      <c r="I1315" s="30" t="s">
        <v>171</v>
      </c>
      <c r="J1315" s="30">
        <v>3</v>
      </c>
      <c r="K1315" s="30">
        <v>10</v>
      </c>
      <c r="L1315" s="30" t="s">
        <v>172</v>
      </c>
      <c r="M1315" s="30" t="s">
        <v>225</v>
      </c>
      <c r="N1315" s="30" t="s">
        <v>200</v>
      </c>
      <c r="O1315" s="32">
        <v>1.7750239999999999</v>
      </c>
      <c r="P1315" s="32">
        <v>0.84899999999999998</v>
      </c>
      <c r="Q1315" s="32">
        <f t="shared" si="20"/>
        <v>5.7930634676864008</v>
      </c>
    </row>
    <row r="1316" spans="1:17" x14ac:dyDescent="0.25">
      <c r="A1316" s="30">
        <v>5285</v>
      </c>
      <c r="B1316" s="30">
        <v>5207</v>
      </c>
      <c r="C1316" s="30">
        <v>1710</v>
      </c>
      <c r="D1316" s="30">
        <v>1710</v>
      </c>
      <c r="E1316" s="30" t="s">
        <v>151</v>
      </c>
      <c r="F1316" s="30" t="s">
        <v>175</v>
      </c>
      <c r="G1316" s="31">
        <v>0.69869300000000001</v>
      </c>
      <c r="H1316" s="30" t="s">
        <v>170</v>
      </c>
      <c r="I1316" s="30" t="s">
        <v>171</v>
      </c>
      <c r="J1316" s="30">
        <v>3</v>
      </c>
      <c r="K1316" s="30">
        <v>10</v>
      </c>
      <c r="L1316" s="30" t="s">
        <v>172</v>
      </c>
      <c r="M1316" s="30" t="s">
        <v>225</v>
      </c>
      <c r="N1316" s="30" t="s">
        <v>200</v>
      </c>
      <c r="O1316" s="32">
        <v>1.7750239999999999</v>
      </c>
      <c r="P1316" s="32">
        <v>0.84899999999999998</v>
      </c>
      <c r="Q1316" s="32">
        <f t="shared" si="20"/>
        <v>0.18726972338843201</v>
      </c>
    </row>
    <row r="1317" spans="1:17" x14ac:dyDescent="0.25">
      <c r="A1317" s="30">
        <v>5286</v>
      </c>
      <c r="B1317" s="30">
        <v>5208</v>
      </c>
      <c r="C1317" s="30">
        <v>1710</v>
      </c>
      <c r="D1317" s="30">
        <v>1710</v>
      </c>
      <c r="E1317" s="30" t="s">
        <v>151</v>
      </c>
      <c r="F1317" s="30" t="s">
        <v>180</v>
      </c>
      <c r="G1317" s="31">
        <v>2.4923000000000002</v>
      </c>
      <c r="H1317" s="30" t="s">
        <v>170</v>
      </c>
      <c r="I1317" s="30" t="s">
        <v>171</v>
      </c>
      <c r="J1317" s="30">
        <v>3</v>
      </c>
      <c r="K1317" s="30">
        <v>10</v>
      </c>
      <c r="L1317" s="30" t="s">
        <v>172</v>
      </c>
      <c r="M1317" s="30" t="s">
        <v>225</v>
      </c>
      <c r="N1317" s="30" t="s">
        <v>200</v>
      </c>
      <c r="O1317" s="32">
        <v>1.7750239999999999</v>
      </c>
      <c r="P1317" s="32">
        <v>0.84899999999999998</v>
      </c>
      <c r="Q1317" s="32">
        <f t="shared" si="20"/>
        <v>0.6680077395952001</v>
      </c>
    </row>
    <row r="1318" spans="1:17" x14ac:dyDescent="0.25">
      <c r="A1318" s="30">
        <v>5288</v>
      </c>
      <c r="B1318" s="30">
        <v>5210</v>
      </c>
      <c r="C1318" s="30">
        <v>1710</v>
      </c>
      <c r="D1318" s="30">
        <v>1710</v>
      </c>
      <c r="E1318" s="30" t="s">
        <v>151</v>
      </c>
      <c r="F1318" s="30" t="s">
        <v>180</v>
      </c>
      <c r="G1318" s="31">
        <v>5.3860000000000001</v>
      </c>
      <c r="H1318" s="30" t="s">
        <v>170</v>
      </c>
      <c r="I1318" s="30" t="s">
        <v>171</v>
      </c>
      <c r="J1318" s="30">
        <v>3</v>
      </c>
      <c r="K1318" s="30">
        <v>10</v>
      </c>
      <c r="L1318" s="30" t="s">
        <v>172</v>
      </c>
      <c r="M1318" s="30" t="s">
        <v>225</v>
      </c>
      <c r="N1318" s="30" t="s">
        <v>200</v>
      </c>
      <c r="O1318" s="32">
        <v>1.7750239999999999</v>
      </c>
      <c r="P1318" s="32">
        <v>0.84899999999999998</v>
      </c>
      <c r="Q1318" s="32">
        <f t="shared" si="20"/>
        <v>1.4436021688640002</v>
      </c>
    </row>
    <row r="1319" spans="1:17" x14ac:dyDescent="0.25">
      <c r="A1319" s="30">
        <v>5292</v>
      </c>
      <c r="B1319" s="30">
        <v>5214</v>
      </c>
      <c r="C1319" s="30">
        <v>1710</v>
      </c>
      <c r="D1319" s="30">
        <v>1710</v>
      </c>
      <c r="E1319" s="30" t="s">
        <v>151</v>
      </c>
      <c r="F1319" s="30" t="s">
        <v>181</v>
      </c>
      <c r="G1319" s="31">
        <v>22.135400000000001</v>
      </c>
      <c r="H1319" s="30" t="s">
        <v>170</v>
      </c>
      <c r="I1319" s="30" t="s">
        <v>171</v>
      </c>
      <c r="J1319" s="30">
        <v>3</v>
      </c>
      <c r="K1319" s="30">
        <v>10</v>
      </c>
      <c r="L1319" s="30" t="s">
        <v>172</v>
      </c>
      <c r="M1319" s="30" t="s">
        <v>225</v>
      </c>
      <c r="N1319" s="30" t="s">
        <v>200</v>
      </c>
      <c r="O1319" s="32">
        <v>1.7750239999999999</v>
      </c>
      <c r="P1319" s="32">
        <v>0.84899999999999998</v>
      </c>
      <c r="Q1319" s="32">
        <f t="shared" si="20"/>
        <v>5.9329208036896013</v>
      </c>
    </row>
    <row r="1320" spans="1:17" x14ac:dyDescent="0.25">
      <c r="A1320" s="30">
        <v>5293</v>
      </c>
      <c r="B1320" s="30">
        <v>5215</v>
      </c>
      <c r="C1320" s="30">
        <v>1710</v>
      </c>
      <c r="D1320" s="30">
        <v>1710</v>
      </c>
      <c r="E1320" s="30" t="s">
        <v>151</v>
      </c>
      <c r="F1320" s="30" t="s">
        <v>182</v>
      </c>
      <c r="G1320" s="31">
        <v>5.2717900000000002</v>
      </c>
      <c r="H1320" s="30" t="s">
        <v>170</v>
      </c>
      <c r="I1320" s="30" t="s">
        <v>171</v>
      </c>
      <c r="J1320" s="30">
        <v>3</v>
      </c>
      <c r="K1320" s="30">
        <v>10</v>
      </c>
      <c r="L1320" s="30" t="s">
        <v>172</v>
      </c>
      <c r="M1320" s="30" t="s">
        <v>225</v>
      </c>
      <c r="N1320" s="30" t="s">
        <v>200</v>
      </c>
      <c r="O1320" s="32">
        <v>1.7750239999999999</v>
      </c>
      <c r="P1320" s="32">
        <v>0.84899999999999998</v>
      </c>
      <c r="Q1320" s="32">
        <f t="shared" si="20"/>
        <v>1.4129906197169602</v>
      </c>
    </row>
    <row r="1321" spans="1:17" x14ac:dyDescent="0.25">
      <c r="A1321" s="30">
        <v>5294</v>
      </c>
      <c r="B1321" s="30">
        <v>5216</v>
      </c>
      <c r="C1321" s="30">
        <v>1710</v>
      </c>
      <c r="D1321" s="30">
        <v>1710</v>
      </c>
      <c r="E1321" s="30" t="s">
        <v>151</v>
      </c>
      <c r="F1321" s="30" t="s">
        <v>182</v>
      </c>
      <c r="G1321" s="31">
        <v>0.493454</v>
      </c>
      <c r="H1321" s="30" t="s">
        <v>170</v>
      </c>
      <c r="I1321" s="30" t="s">
        <v>171</v>
      </c>
      <c r="J1321" s="30">
        <v>3</v>
      </c>
      <c r="K1321" s="30">
        <v>10</v>
      </c>
      <c r="L1321" s="30" t="s">
        <v>172</v>
      </c>
      <c r="M1321" s="30" t="s">
        <v>225</v>
      </c>
      <c r="N1321" s="30" t="s">
        <v>200</v>
      </c>
      <c r="O1321" s="32">
        <v>1.7750239999999999</v>
      </c>
      <c r="P1321" s="32">
        <v>0.84899999999999998</v>
      </c>
      <c r="Q1321" s="32">
        <f t="shared" si="20"/>
        <v>0.13225979662729603</v>
      </c>
    </row>
    <row r="1322" spans="1:17" x14ac:dyDescent="0.25">
      <c r="A1322" s="30">
        <v>5295</v>
      </c>
      <c r="B1322" s="30">
        <v>5217</v>
      </c>
      <c r="C1322" s="30">
        <v>1710</v>
      </c>
      <c r="D1322" s="30">
        <v>1710</v>
      </c>
      <c r="E1322" s="30" t="s">
        <v>151</v>
      </c>
      <c r="F1322" s="30" t="s">
        <v>182</v>
      </c>
      <c r="G1322" s="31">
        <v>11.7262</v>
      </c>
      <c r="H1322" s="30" t="s">
        <v>170</v>
      </c>
      <c r="I1322" s="30" t="s">
        <v>171</v>
      </c>
      <c r="J1322" s="30">
        <v>3</v>
      </c>
      <c r="K1322" s="30">
        <v>10</v>
      </c>
      <c r="L1322" s="30" t="s">
        <v>172</v>
      </c>
      <c r="M1322" s="30" t="s">
        <v>225</v>
      </c>
      <c r="N1322" s="30" t="s">
        <v>200</v>
      </c>
      <c r="O1322" s="32">
        <v>1.7750239999999999</v>
      </c>
      <c r="P1322" s="32">
        <v>0.84899999999999998</v>
      </c>
      <c r="Q1322" s="32">
        <f t="shared" si="20"/>
        <v>3.1429572507488004</v>
      </c>
    </row>
    <row r="1323" spans="1:17" x14ac:dyDescent="0.25">
      <c r="A1323" s="30">
        <v>5296</v>
      </c>
      <c r="B1323" s="30">
        <v>5218</v>
      </c>
      <c r="C1323" s="30">
        <v>1710</v>
      </c>
      <c r="D1323" s="30">
        <v>1710</v>
      </c>
      <c r="E1323" s="30" t="s">
        <v>151</v>
      </c>
      <c r="F1323" s="30" t="s">
        <v>182</v>
      </c>
      <c r="G1323" s="31">
        <v>5.7361899999999997</v>
      </c>
      <c r="H1323" s="30" t="s">
        <v>170</v>
      </c>
      <c r="I1323" s="30" t="s">
        <v>171</v>
      </c>
      <c r="J1323" s="30">
        <v>3</v>
      </c>
      <c r="K1323" s="30">
        <v>10</v>
      </c>
      <c r="L1323" s="30" t="s">
        <v>172</v>
      </c>
      <c r="M1323" s="30" t="s">
        <v>225</v>
      </c>
      <c r="N1323" s="30" t="s">
        <v>200</v>
      </c>
      <c r="O1323" s="32">
        <v>1.7750239999999999</v>
      </c>
      <c r="P1323" s="32">
        <v>0.84899999999999998</v>
      </c>
      <c r="Q1323" s="32">
        <f t="shared" si="20"/>
        <v>1.53746311270256</v>
      </c>
    </row>
    <row r="1324" spans="1:17" x14ac:dyDescent="0.25">
      <c r="A1324" s="30">
        <v>5297</v>
      </c>
      <c r="B1324" s="30">
        <v>5219</v>
      </c>
      <c r="C1324" s="30">
        <v>1710</v>
      </c>
      <c r="D1324" s="30">
        <v>1710</v>
      </c>
      <c r="E1324" s="30" t="s">
        <v>151</v>
      </c>
      <c r="F1324" s="30" t="s">
        <v>182</v>
      </c>
      <c r="G1324" s="31">
        <v>4.9077799999999998E-2</v>
      </c>
      <c r="H1324" s="30" t="s">
        <v>170</v>
      </c>
      <c r="I1324" s="30" t="s">
        <v>171</v>
      </c>
      <c r="J1324" s="30">
        <v>3</v>
      </c>
      <c r="K1324" s="30">
        <v>10</v>
      </c>
      <c r="L1324" s="30" t="s">
        <v>172</v>
      </c>
      <c r="M1324" s="30" t="s">
        <v>225</v>
      </c>
      <c r="N1324" s="30" t="s">
        <v>200</v>
      </c>
      <c r="O1324" s="32">
        <v>1.7750239999999999</v>
      </c>
      <c r="P1324" s="32">
        <v>0.84899999999999998</v>
      </c>
      <c r="Q1324" s="32">
        <f t="shared" si="20"/>
        <v>1.3154255202947203E-2</v>
      </c>
    </row>
    <row r="1325" spans="1:17" x14ac:dyDescent="0.25">
      <c r="A1325" s="30">
        <v>5298</v>
      </c>
      <c r="B1325" s="30">
        <v>5220</v>
      </c>
      <c r="C1325" s="30">
        <v>1710</v>
      </c>
      <c r="D1325" s="30">
        <v>1710</v>
      </c>
      <c r="E1325" s="30" t="s">
        <v>151</v>
      </c>
      <c r="F1325" s="30" t="s">
        <v>182</v>
      </c>
      <c r="G1325" s="31">
        <v>10.112500000000001</v>
      </c>
      <c r="H1325" s="30" t="s">
        <v>170</v>
      </c>
      <c r="I1325" s="30" t="s">
        <v>171</v>
      </c>
      <c r="J1325" s="30">
        <v>3</v>
      </c>
      <c r="K1325" s="30">
        <v>10</v>
      </c>
      <c r="L1325" s="30" t="s">
        <v>172</v>
      </c>
      <c r="M1325" s="30" t="s">
        <v>225</v>
      </c>
      <c r="N1325" s="30" t="s">
        <v>200</v>
      </c>
      <c r="O1325" s="32">
        <v>1.7750239999999999</v>
      </c>
      <c r="P1325" s="32">
        <v>0.84899999999999998</v>
      </c>
      <c r="Q1325" s="32">
        <f t="shared" si="20"/>
        <v>2.7104394602000004</v>
      </c>
    </row>
    <row r="1326" spans="1:17" x14ac:dyDescent="0.25">
      <c r="A1326" s="30">
        <v>5299</v>
      </c>
      <c r="B1326" s="30">
        <v>5221</v>
      </c>
      <c r="C1326" s="30">
        <v>1710</v>
      </c>
      <c r="D1326" s="30">
        <v>1710</v>
      </c>
      <c r="E1326" s="30" t="s">
        <v>151</v>
      </c>
      <c r="F1326" s="30" t="s">
        <v>182</v>
      </c>
      <c r="G1326" s="31">
        <v>4.4980599999999997</v>
      </c>
      <c r="H1326" s="30" t="s">
        <v>170</v>
      </c>
      <c r="I1326" s="30" t="s">
        <v>171</v>
      </c>
      <c r="J1326" s="30">
        <v>3</v>
      </c>
      <c r="K1326" s="30">
        <v>10</v>
      </c>
      <c r="L1326" s="30" t="s">
        <v>172</v>
      </c>
      <c r="M1326" s="30" t="s">
        <v>225</v>
      </c>
      <c r="N1326" s="30" t="s">
        <v>200</v>
      </c>
      <c r="O1326" s="32">
        <v>1.7750239999999999</v>
      </c>
      <c r="P1326" s="32">
        <v>0.84899999999999998</v>
      </c>
      <c r="Q1326" s="32">
        <f t="shared" si="20"/>
        <v>1.2056088324694401</v>
      </c>
    </row>
    <row r="1327" spans="1:17" x14ac:dyDescent="0.25">
      <c r="A1327" s="30">
        <v>5334</v>
      </c>
      <c r="B1327" s="30">
        <v>5256</v>
      </c>
      <c r="C1327" s="30">
        <v>1710</v>
      </c>
      <c r="D1327" s="30">
        <v>1710</v>
      </c>
      <c r="E1327" s="30" t="s">
        <v>151</v>
      </c>
      <c r="F1327" s="30" t="s">
        <v>183</v>
      </c>
      <c r="G1327" s="31">
        <v>10.6533</v>
      </c>
      <c r="H1327" s="30" t="s">
        <v>170</v>
      </c>
      <c r="I1327" s="30" t="s">
        <v>171</v>
      </c>
      <c r="J1327" s="30">
        <v>3</v>
      </c>
      <c r="K1327" s="30">
        <v>10</v>
      </c>
      <c r="L1327" s="30" t="s">
        <v>172</v>
      </c>
      <c r="M1327" s="30" t="s">
        <v>225</v>
      </c>
      <c r="N1327" s="30" t="s">
        <v>200</v>
      </c>
      <c r="O1327" s="32">
        <v>1.7750239999999999</v>
      </c>
      <c r="P1327" s="32">
        <v>0.84899999999999998</v>
      </c>
      <c r="Q1327" s="32">
        <f t="shared" si="20"/>
        <v>2.8553893400592001</v>
      </c>
    </row>
    <row r="1328" spans="1:17" x14ac:dyDescent="0.25">
      <c r="A1328" s="30">
        <v>5335</v>
      </c>
      <c r="B1328" s="30">
        <v>5257</v>
      </c>
      <c r="C1328" s="30">
        <v>1710</v>
      </c>
      <c r="D1328" s="30">
        <v>1710</v>
      </c>
      <c r="E1328" s="30" t="s">
        <v>151</v>
      </c>
      <c r="F1328" s="30" t="s">
        <v>183</v>
      </c>
      <c r="G1328" s="31">
        <v>2.1519900000000001</v>
      </c>
      <c r="H1328" s="30" t="s">
        <v>170</v>
      </c>
      <c r="I1328" s="30" t="s">
        <v>171</v>
      </c>
      <c r="J1328" s="30">
        <v>3</v>
      </c>
      <c r="K1328" s="30">
        <v>10</v>
      </c>
      <c r="L1328" s="30" t="s">
        <v>172</v>
      </c>
      <c r="M1328" s="30" t="s">
        <v>225</v>
      </c>
      <c r="N1328" s="30" t="s">
        <v>200</v>
      </c>
      <c r="O1328" s="32">
        <v>1.7750239999999999</v>
      </c>
      <c r="P1328" s="32">
        <v>0.84899999999999998</v>
      </c>
      <c r="Q1328" s="32">
        <f t="shared" si="20"/>
        <v>0.57679491856176013</v>
      </c>
    </row>
    <row r="1329" spans="1:17" x14ac:dyDescent="0.25">
      <c r="A1329" s="30">
        <v>5336</v>
      </c>
      <c r="B1329" s="30">
        <v>5258</v>
      </c>
      <c r="C1329" s="30">
        <v>1710</v>
      </c>
      <c r="D1329" s="30">
        <v>1710</v>
      </c>
      <c r="E1329" s="30" t="s">
        <v>151</v>
      </c>
      <c r="F1329" s="30" t="s">
        <v>183</v>
      </c>
      <c r="G1329" s="31">
        <v>7.5996899999999998</v>
      </c>
      <c r="H1329" s="30" t="s">
        <v>170</v>
      </c>
      <c r="I1329" s="30" t="s">
        <v>171</v>
      </c>
      <c r="J1329" s="30">
        <v>3</v>
      </c>
      <c r="K1329" s="30">
        <v>10</v>
      </c>
      <c r="L1329" s="30" t="s">
        <v>172</v>
      </c>
      <c r="M1329" s="30" t="s">
        <v>225</v>
      </c>
      <c r="N1329" s="30" t="s">
        <v>200</v>
      </c>
      <c r="O1329" s="32">
        <v>1.7750239999999999</v>
      </c>
      <c r="P1329" s="32">
        <v>0.84899999999999998</v>
      </c>
      <c r="Q1329" s="32">
        <f t="shared" si="20"/>
        <v>2.0369344535265603</v>
      </c>
    </row>
    <row r="1330" spans="1:17" x14ac:dyDescent="0.25">
      <c r="A1330" s="30">
        <v>5337</v>
      </c>
      <c r="B1330" s="30">
        <v>5259</v>
      </c>
      <c r="C1330" s="30">
        <v>1710</v>
      </c>
      <c r="D1330" s="30">
        <v>1710</v>
      </c>
      <c r="E1330" s="30" t="s">
        <v>151</v>
      </c>
      <c r="F1330" s="30" t="s">
        <v>183</v>
      </c>
      <c r="G1330" s="31">
        <v>11.498699999999999</v>
      </c>
      <c r="H1330" s="30" t="s">
        <v>170</v>
      </c>
      <c r="I1330" s="30" t="s">
        <v>171</v>
      </c>
      <c r="J1330" s="30">
        <v>3</v>
      </c>
      <c r="K1330" s="30">
        <v>10</v>
      </c>
      <c r="L1330" s="30" t="s">
        <v>172</v>
      </c>
      <c r="M1330" s="30" t="s">
        <v>225</v>
      </c>
      <c r="N1330" s="30" t="s">
        <v>200</v>
      </c>
      <c r="O1330" s="32">
        <v>1.7750239999999999</v>
      </c>
      <c r="P1330" s="32">
        <v>0.84899999999999998</v>
      </c>
      <c r="Q1330" s="32">
        <f t="shared" si="20"/>
        <v>3.0819807387888001</v>
      </c>
    </row>
    <row r="1331" spans="1:17" x14ac:dyDescent="0.25">
      <c r="A1331" s="30">
        <v>5369</v>
      </c>
      <c r="B1331" s="30">
        <v>5291</v>
      </c>
      <c r="C1331" s="30">
        <v>1810</v>
      </c>
      <c r="D1331" s="30">
        <v>1810</v>
      </c>
      <c r="E1331" s="30" t="s">
        <v>151</v>
      </c>
      <c r="F1331" s="30" t="s">
        <v>182</v>
      </c>
      <c r="G1331" s="31">
        <v>0.95150599999999996</v>
      </c>
      <c r="H1331" s="30" t="s">
        <v>170</v>
      </c>
      <c r="I1331" s="30" t="s">
        <v>171</v>
      </c>
      <c r="J1331" s="30">
        <v>3</v>
      </c>
      <c r="K1331" s="30">
        <v>10</v>
      </c>
      <c r="L1331" s="30" t="s">
        <v>172</v>
      </c>
      <c r="M1331" s="30" t="s">
        <v>231</v>
      </c>
      <c r="N1331" s="30" t="s">
        <v>200</v>
      </c>
      <c r="O1331" s="32">
        <v>1.7750239999999999</v>
      </c>
      <c r="P1331" s="32">
        <v>0.84899999999999998</v>
      </c>
      <c r="Q1331" s="32">
        <f t="shared" si="20"/>
        <v>0.25503084390774405</v>
      </c>
    </row>
    <row r="1332" spans="1:17" x14ac:dyDescent="0.25">
      <c r="A1332" s="30">
        <v>5396</v>
      </c>
      <c r="B1332" s="30">
        <v>5318</v>
      </c>
      <c r="C1332" s="30">
        <v>1820</v>
      </c>
      <c r="D1332" s="30">
        <v>1820</v>
      </c>
      <c r="E1332" s="30" t="s">
        <v>151</v>
      </c>
      <c r="F1332" s="30" t="s">
        <v>169</v>
      </c>
      <c r="G1332" s="31">
        <v>0.32012699999999999</v>
      </c>
      <c r="H1332" s="30" t="s">
        <v>170</v>
      </c>
      <c r="I1332" s="30" t="s">
        <v>171</v>
      </c>
      <c r="J1332" s="30">
        <v>23</v>
      </c>
      <c r="K1332" s="30">
        <v>10</v>
      </c>
      <c r="L1332" s="30" t="s">
        <v>172</v>
      </c>
      <c r="M1332" s="30" t="s">
        <v>232</v>
      </c>
      <c r="N1332" s="30" t="s">
        <v>215</v>
      </c>
      <c r="O1332" s="32">
        <v>1.167327</v>
      </c>
      <c r="P1332" s="32">
        <v>0.84899999999999998</v>
      </c>
      <c r="Q1332" s="32">
        <f t="shared" si="20"/>
        <v>5.6427626469879012E-2</v>
      </c>
    </row>
    <row r="1333" spans="1:17" x14ac:dyDescent="0.25">
      <c r="A1333" s="30">
        <v>5397</v>
      </c>
      <c r="B1333" s="30">
        <v>5319</v>
      </c>
      <c r="C1333" s="30">
        <v>1820</v>
      </c>
      <c r="D1333" s="30">
        <v>1820</v>
      </c>
      <c r="E1333" s="30" t="s">
        <v>151</v>
      </c>
      <c r="F1333" s="30" t="s">
        <v>169</v>
      </c>
      <c r="G1333" s="31">
        <v>9.0933399999999995</v>
      </c>
      <c r="H1333" s="30" t="s">
        <v>170</v>
      </c>
      <c r="I1333" s="30" t="s">
        <v>171</v>
      </c>
      <c r="J1333" s="30">
        <v>23</v>
      </c>
      <c r="K1333" s="30">
        <v>10</v>
      </c>
      <c r="L1333" s="30" t="s">
        <v>172</v>
      </c>
      <c r="M1333" s="30" t="s">
        <v>232</v>
      </c>
      <c r="N1333" s="30" t="s">
        <v>215</v>
      </c>
      <c r="O1333" s="32">
        <v>1.167327</v>
      </c>
      <c r="P1333" s="32">
        <v>0.84899999999999998</v>
      </c>
      <c r="Q1333" s="32">
        <f t="shared" si="20"/>
        <v>1.6028500966291803</v>
      </c>
    </row>
    <row r="1334" spans="1:17" x14ac:dyDescent="0.25">
      <c r="A1334" s="30">
        <v>5398</v>
      </c>
      <c r="B1334" s="30">
        <v>5320</v>
      </c>
      <c r="C1334" s="30">
        <v>1820</v>
      </c>
      <c r="D1334" s="30">
        <v>1820</v>
      </c>
      <c r="E1334" s="30" t="s">
        <v>151</v>
      </c>
      <c r="F1334" s="30" t="s">
        <v>169</v>
      </c>
      <c r="G1334" s="31">
        <v>1.1390600000000001E-2</v>
      </c>
      <c r="H1334" s="30" t="s">
        <v>170</v>
      </c>
      <c r="I1334" s="30" t="s">
        <v>171</v>
      </c>
      <c r="J1334" s="30">
        <v>23</v>
      </c>
      <c r="K1334" s="30">
        <v>10</v>
      </c>
      <c r="L1334" s="30" t="s">
        <v>172</v>
      </c>
      <c r="M1334" s="30" t="s">
        <v>232</v>
      </c>
      <c r="N1334" s="30" t="s">
        <v>215</v>
      </c>
      <c r="O1334" s="32">
        <v>1.167327</v>
      </c>
      <c r="P1334" s="32">
        <v>0.84899999999999998</v>
      </c>
      <c r="Q1334" s="32">
        <f t="shared" si="20"/>
        <v>2.0077797938562003E-3</v>
      </c>
    </row>
    <row r="1335" spans="1:17" x14ac:dyDescent="0.25">
      <c r="A1335" s="30">
        <v>5399</v>
      </c>
      <c r="B1335" s="30">
        <v>5321</v>
      </c>
      <c r="C1335" s="30">
        <v>1820</v>
      </c>
      <c r="D1335" s="30">
        <v>1820</v>
      </c>
      <c r="E1335" s="30" t="s">
        <v>151</v>
      </c>
      <c r="F1335" s="30" t="s">
        <v>169</v>
      </c>
      <c r="G1335" s="31">
        <v>1.34739E-3</v>
      </c>
      <c r="H1335" s="30" t="s">
        <v>170</v>
      </c>
      <c r="I1335" s="30" t="s">
        <v>171</v>
      </c>
      <c r="J1335" s="30">
        <v>23</v>
      </c>
      <c r="K1335" s="30">
        <v>10</v>
      </c>
      <c r="L1335" s="30" t="s">
        <v>172</v>
      </c>
      <c r="M1335" s="30" t="s">
        <v>232</v>
      </c>
      <c r="N1335" s="30" t="s">
        <v>215</v>
      </c>
      <c r="O1335" s="32">
        <v>1.167327</v>
      </c>
      <c r="P1335" s="32">
        <v>0.84899999999999998</v>
      </c>
      <c r="Q1335" s="32">
        <f t="shared" si="20"/>
        <v>2.3749955370603001E-4</v>
      </c>
    </row>
    <row r="1336" spans="1:17" x14ac:dyDescent="0.25">
      <c r="A1336" s="30">
        <v>5400</v>
      </c>
      <c r="B1336" s="30">
        <v>5322</v>
      </c>
      <c r="C1336" s="30">
        <v>1820</v>
      </c>
      <c r="D1336" s="30">
        <v>1820</v>
      </c>
      <c r="E1336" s="30" t="s">
        <v>151</v>
      </c>
      <c r="F1336" s="30" t="s">
        <v>169</v>
      </c>
      <c r="G1336" s="31">
        <v>2.50528</v>
      </c>
      <c r="H1336" s="30" t="s">
        <v>170</v>
      </c>
      <c r="I1336" s="30" t="s">
        <v>171</v>
      </c>
      <c r="J1336" s="30">
        <v>23</v>
      </c>
      <c r="K1336" s="30">
        <v>10</v>
      </c>
      <c r="L1336" s="30" t="s">
        <v>172</v>
      </c>
      <c r="M1336" s="30" t="s">
        <v>232</v>
      </c>
      <c r="N1336" s="30" t="s">
        <v>215</v>
      </c>
      <c r="O1336" s="32">
        <v>1.167327</v>
      </c>
      <c r="P1336" s="32">
        <v>0.84899999999999998</v>
      </c>
      <c r="Q1336" s="32">
        <f t="shared" si="20"/>
        <v>0.44159662897056007</v>
      </c>
    </row>
    <row r="1337" spans="1:17" x14ac:dyDescent="0.25">
      <c r="A1337" s="30">
        <v>5401</v>
      </c>
      <c r="B1337" s="30">
        <v>5323</v>
      </c>
      <c r="C1337" s="30">
        <v>1820</v>
      </c>
      <c r="D1337" s="30">
        <v>1820</v>
      </c>
      <c r="E1337" s="30" t="s">
        <v>151</v>
      </c>
      <c r="F1337" s="30" t="s">
        <v>169</v>
      </c>
      <c r="G1337" s="31">
        <v>8.7965300000000003E-3</v>
      </c>
      <c r="H1337" s="30" t="s">
        <v>170</v>
      </c>
      <c r="I1337" s="30" t="s">
        <v>171</v>
      </c>
      <c r="J1337" s="30">
        <v>23</v>
      </c>
      <c r="K1337" s="30">
        <v>10</v>
      </c>
      <c r="L1337" s="30" t="s">
        <v>172</v>
      </c>
      <c r="M1337" s="30" t="s">
        <v>232</v>
      </c>
      <c r="N1337" s="30" t="s">
        <v>215</v>
      </c>
      <c r="O1337" s="32">
        <v>1.167327</v>
      </c>
      <c r="P1337" s="32">
        <v>0.84899999999999998</v>
      </c>
      <c r="Q1337" s="32">
        <f t="shared" si="20"/>
        <v>1.5505324732718103E-3</v>
      </c>
    </row>
    <row r="1338" spans="1:17" x14ac:dyDescent="0.25">
      <c r="A1338" s="30">
        <v>5402</v>
      </c>
      <c r="B1338" s="30">
        <v>5324</v>
      </c>
      <c r="C1338" s="30">
        <v>1820</v>
      </c>
      <c r="D1338" s="30">
        <v>1820</v>
      </c>
      <c r="E1338" s="30" t="s">
        <v>151</v>
      </c>
      <c r="F1338" s="30" t="s">
        <v>169</v>
      </c>
      <c r="G1338" s="31">
        <v>1.7123099999999999E-2</v>
      </c>
      <c r="H1338" s="30" t="s">
        <v>170</v>
      </c>
      <c r="I1338" s="30" t="s">
        <v>171</v>
      </c>
      <c r="J1338" s="30">
        <v>23</v>
      </c>
      <c r="K1338" s="30">
        <v>10</v>
      </c>
      <c r="L1338" s="30" t="s">
        <v>172</v>
      </c>
      <c r="M1338" s="30" t="s">
        <v>232</v>
      </c>
      <c r="N1338" s="30" t="s">
        <v>215</v>
      </c>
      <c r="O1338" s="32">
        <v>1.167327</v>
      </c>
      <c r="P1338" s="32">
        <v>0.84899999999999998</v>
      </c>
      <c r="Q1338" s="32">
        <f t="shared" si="20"/>
        <v>3.0182268000087005E-3</v>
      </c>
    </row>
    <row r="1339" spans="1:17" x14ac:dyDescent="0.25">
      <c r="A1339" s="30">
        <v>5403</v>
      </c>
      <c r="B1339" s="30">
        <v>5325</v>
      </c>
      <c r="C1339" s="30">
        <v>1820</v>
      </c>
      <c r="D1339" s="30">
        <v>1820</v>
      </c>
      <c r="E1339" s="30" t="s">
        <v>151</v>
      </c>
      <c r="F1339" s="30" t="s">
        <v>169</v>
      </c>
      <c r="G1339" s="31">
        <v>1.2548800000000001E-2</v>
      </c>
      <c r="H1339" s="30" t="s">
        <v>170</v>
      </c>
      <c r="I1339" s="30" t="s">
        <v>171</v>
      </c>
      <c r="J1339" s="30">
        <v>23</v>
      </c>
      <c r="K1339" s="30">
        <v>10</v>
      </c>
      <c r="L1339" s="30" t="s">
        <v>172</v>
      </c>
      <c r="M1339" s="30" t="s">
        <v>232</v>
      </c>
      <c r="N1339" s="30" t="s">
        <v>215</v>
      </c>
      <c r="O1339" s="32">
        <v>1.167327</v>
      </c>
      <c r="P1339" s="32">
        <v>0.84899999999999998</v>
      </c>
      <c r="Q1339" s="32">
        <f t="shared" si="20"/>
        <v>2.2119315116976004E-3</v>
      </c>
    </row>
    <row r="1340" spans="1:17" x14ac:dyDescent="0.25">
      <c r="A1340" s="30">
        <v>5404</v>
      </c>
      <c r="B1340" s="30">
        <v>5326</v>
      </c>
      <c r="C1340" s="30">
        <v>1820</v>
      </c>
      <c r="D1340" s="30">
        <v>1820</v>
      </c>
      <c r="E1340" s="30" t="s">
        <v>151</v>
      </c>
      <c r="F1340" s="30" t="s">
        <v>169</v>
      </c>
      <c r="G1340" s="31">
        <v>12.654199999999999</v>
      </c>
      <c r="H1340" s="30" t="s">
        <v>170</v>
      </c>
      <c r="I1340" s="30" t="s">
        <v>171</v>
      </c>
      <c r="J1340" s="30">
        <v>23</v>
      </c>
      <c r="K1340" s="30">
        <v>10</v>
      </c>
      <c r="L1340" s="30" t="s">
        <v>172</v>
      </c>
      <c r="M1340" s="30" t="s">
        <v>232</v>
      </c>
      <c r="N1340" s="30" t="s">
        <v>215</v>
      </c>
      <c r="O1340" s="32">
        <v>1.167327</v>
      </c>
      <c r="P1340" s="32">
        <v>0.84899999999999998</v>
      </c>
      <c r="Q1340" s="32">
        <f t="shared" si="20"/>
        <v>2.2305099878334</v>
      </c>
    </row>
    <row r="1341" spans="1:17" x14ac:dyDescent="0.25">
      <c r="A1341" s="30">
        <v>5405</v>
      </c>
      <c r="B1341" s="30">
        <v>5327</v>
      </c>
      <c r="C1341" s="30">
        <v>1820</v>
      </c>
      <c r="D1341" s="30">
        <v>1820</v>
      </c>
      <c r="E1341" s="30" t="s">
        <v>151</v>
      </c>
      <c r="F1341" s="30" t="s">
        <v>169</v>
      </c>
      <c r="G1341" s="31">
        <v>6.5974000000000004</v>
      </c>
      <c r="H1341" s="30" t="s">
        <v>170</v>
      </c>
      <c r="I1341" s="30" t="s">
        <v>171</v>
      </c>
      <c r="J1341" s="30">
        <v>23</v>
      </c>
      <c r="K1341" s="30">
        <v>10</v>
      </c>
      <c r="L1341" s="30" t="s">
        <v>172</v>
      </c>
      <c r="M1341" s="30" t="s">
        <v>232</v>
      </c>
      <c r="N1341" s="30" t="s">
        <v>215</v>
      </c>
      <c r="O1341" s="32">
        <v>1.167327</v>
      </c>
      <c r="P1341" s="32">
        <v>0.84899999999999998</v>
      </c>
      <c r="Q1341" s="32">
        <f t="shared" si="20"/>
        <v>1.1628997956198002</v>
      </c>
    </row>
    <row r="1342" spans="1:17" x14ac:dyDescent="0.25">
      <c r="A1342" s="30">
        <v>5406</v>
      </c>
      <c r="B1342" s="30">
        <v>5328</v>
      </c>
      <c r="C1342" s="30">
        <v>1820</v>
      </c>
      <c r="D1342" s="30">
        <v>1820</v>
      </c>
      <c r="E1342" s="30" t="s">
        <v>151</v>
      </c>
      <c r="F1342" s="30" t="s">
        <v>169</v>
      </c>
      <c r="G1342" s="31">
        <v>53.931100000000001</v>
      </c>
      <c r="H1342" s="30" t="s">
        <v>170</v>
      </c>
      <c r="I1342" s="30" t="s">
        <v>171</v>
      </c>
      <c r="J1342" s="30">
        <v>23</v>
      </c>
      <c r="K1342" s="30">
        <v>10</v>
      </c>
      <c r="L1342" s="30" t="s">
        <v>172</v>
      </c>
      <c r="M1342" s="30" t="s">
        <v>232</v>
      </c>
      <c r="N1342" s="30" t="s">
        <v>215</v>
      </c>
      <c r="O1342" s="32">
        <v>1.167327</v>
      </c>
      <c r="P1342" s="32">
        <v>0.84899999999999998</v>
      </c>
      <c r="Q1342" s="32">
        <f t="shared" si="20"/>
        <v>9.5062396046247013</v>
      </c>
    </row>
    <row r="1343" spans="1:17" x14ac:dyDescent="0.25">
      <c r="A1343" s="30">
        <v>5407</v>
      </c>
      <c r="B1343" s="30">
        <v>5329</v>
      </c>
      <c r="C1343" s="30">
        <v>1820</v>
      </c>
      <c r="D1343" s="30">
        <v>1820</v>
      </c>
      <c r="E1343" s="30" t="s">
        <v>151</v>
      </c>
      <c r="F1343" s="30" t="s">
        <v>169</v>
      </c>
      <c r="G1343" s="31">
        <v>52.383099999999999</v>
      </c>
      <c r="H1343" s="30" t="s">
        <v>170</v>
      </c>
      <c r="I1343" s="30" t="s">
        <v>171</v>
      </c>
      <c r="J1343" s="30">
        <v>23</v>
      </c>
      <c r="K1343" s="30">
        <v>10</v>
      </c>
      <c r="L1343" s="30" t="s">
        <v>172</v>
      </c>
      <c r="M1343" s="30" t="s">
        <v>232</v>
      </c>
      <c r="N1343" s="30" t="s">
        <v>215</v>
      </c>
      <c r="O1343" s="32">
        <v>1.167327</v>
      </c>
      <c r="P1343" s="32">
        <v>0.84899999999999998</v>
      </c>
      <c r="Q1343" s="32">
        <f t="shared" si="20"/>
        <v>9.2333792530287013</v>
      </c>
    </row>
    <row r="1344" spans="1:17" x14ac:dyDescent="0.25">
      <c r="A1344" s="30">
        <v>5408</v>
      </c>
      <c r="B1344" s="30">
        <v>5330</v>
      </c>
      <c r="C1344" s="30">
        <v>1820</v>
      </c>
      <c r="D1344" s="30">
        <v>1820</v>
      </c>
      <c r="E1344" s="30" t="s">
        <v>151</v>
      </c>
      <c r="F1344" s="30" t="s">
        <v>169</v>
      </c>
      <c r="G1344" s="31">
        <v>18.706600000000002</v>
      </c>
      <c r="H1344" s="30" t="s">
        <v>170</v>
      </c>
      <c r="I1344" s="30" t="s">
        <v>171</v>
      </c>
      <c r="J1344" s="30">
        <v>23</v>
      </c>
      <c r="K1344" s="30">
        <v>10</v>
      </c>
      <c r="L1344" s="30" t="s">
        <v>172</v>
      </c>
      <c r="M1344" s="30" t="s">
        <v>232</v>
      </c>
      <c r="N1344" s="30" t="s">
        <v>215</v>
      </c>
      <c r="O1344" s="32">
        <v>1.167327</v>
      </c>
      <c r="P1344" s="32">
        <v>0.84899999999999998</v>
      </c>
      <c r="Q1344" s="32">
        <f t="shared" si="20"/>
        <v>3.2973446079882009</v>
      </c>
    </row>
    <row r="1345" spans="1:17" x14ac:dyDescent="0.25">
      <c r="A1345" s="30">
        <v>5409</v>
      </c>
      <c r="B1345" s="30">
        <v>5331</v>
      </c>
      <c r="C1345" s="30">
        <v>1820</v>
      </c>
      <c r="D1345" s="30">
        <v>1820</v>
      </c>
      <c r="E1345" s="30" t="s">
        <v>151</v>
      </c>
      <c r="F1345" s="30" t="s">
        <v>169</v>
      </c>
      <c r="G1345" s="31">
        <v>5.1238999999999999</v>
      </c>
      <c r="H1345" s="30" t="s">
        <v>170</v>
      </c>
      <c r="I1345" s="30" t="s">
        <v>171</v>
      </c>
      <c r="J1345" s="30">
        <v>23</v>
      </c>
      <c r="K1345" s="30">
        <v>10</v>
      </c>
      <c r="L1345" s="30" t="s">
        <v>172</v>
      </c>
      <c r="M1345" s="30" t="s">
        <v>232</v>
      </c>
      <c r="N1345" s="30" t="s">
        <v>215</v>
      </c>
      <c r="O1345" s="32">
        <v>1.167327</v>
      </c>
      <c r="P1345" s="32">
        <v>0.84899999999999998</v>
      </c>
      <c r="Q1345" s="32">
        <f t="shared" si="20"/>
        <v>0.90317128911030009</v>
      </c>
    </row>
    <row r="1346" spans="1:17" x14ac:dyDescent="0.25">
      <c r="A1346" s="30">
        <v>5410</v>
      </c>
      <c r="B1346" s="30">
        <v>5332</v>
      </c>
      <c r="C1346" s="30">
        <v>1820</v>
      </c>
      <c r="D1346" s="30">
        <v>1820</v>
      </c>
      <c r="E1346" s="30" t="s">
        <v>151</v>
      </c>
      <c r="F1346" s="30" t="s">
        <v>169</v>
      </c>
      <c r="G1346" s="31">
        <v>3.9773399999999999</v>
      </c>
      <c r="H1346" s="30" t="s">
        <v>170</v>
      </c>
      <c r="I1346" s="30" t="s">
        <v>171</v>
      </c>
      <c r="J1346" s="30">
        <v>23</v>
      </c>
      <c r="K1346" s="30">
        <v>10</v>
      </c>
      <c r="L1346" s="30" t="s">
        <v>172</v>
      </c>
      <c r="M1346" s="30" t="s">
        <v>232</v>
      </c>
      <c r="N1346" s="30" t="s">
        <v>215</v>
      </c>
      <c r="O1346" s="32">
        <v>1.167327</v>
      </c>
      <c r="P1346" s="32">
        <v>0.84899999999999998</v>
      </c>
      <c r="Q1346" s="32">
        <f t="shared" ref="Q1346:Q1409" si="21">G1346*O1346*(1-P1346)</f>
        <v>0.70107131189718008</v>
      </c>
    </row>
    <row r="1347" spans="1:17" x14ac:dyDescent="0.25">
      <c r="A1347" s="30">
        <v>5411</v>
      </c>
      <c r="B1347" s="30">
        <v>5333</v>
      </c>
      <c r="C1347" s="30">
        <v>1820</v>
      </c>
      <c r="D1347" s="30">
        <v>1820</v>
      </c>
      <c r="E1347" s="30" t="s">
        <v>151</v>
      </c>
      <c r="F1347" s="30" t="s">
        <v>169</v>
      </c>
      <c r="G1347" s="31">
        <v>2.39303</v>
      </c>
      <c r="H1347" s="30" t="s">
        <v>170</v>
      </c>
      <c r="I1347" s="30" t="s">
        <v>171</v>
      </c>
      <c r="J1347" s="30">
        <v>23</v>
      </c>
      <c r="K1347" s="30">
        <v>10</v>
      </c>
      <c r="L1347" s="30" t="s">
        <v>172</v>
      </c>
      <c r="M1347" s="30" t="s">
        <v>232</v>
      </c>
      <c r="N1347" s="30" t="s">
        <v>215</v>
      </c>
      <c r="O1347" s="32">
        <v>1.167327</v>
      </c>
      <c r="P1347" s="32">
        <v>0.84899999999999998</v>
      </c>
      <c r="Q1347" s="32">
        <f t="shared" si="21"/>
        <v>0.42181072815231008</v>
      </c>
    </row>
    <row r="1348" spans="1:17" x14ac:dyDescent="0.25">
      <c r="A1348" s="30">
        <v>5412</v>
      </c>
      <c r="B1348" s="30">
        <v>5334</v>
      </c>
      <c r="C1348" s="30">
        <v>1820</v>
      </c>
      <c r="D1348" s="30">
        <v>1820</v>
      </c>
      <c r="E1348" s="30" t="s">
        <v>151</v>
      </c>
      <c r="F1348" s="30" t="s">
        <v>169</v>
      </c>
      <c r="G1348" s="31">
        <v>76.398700000000005</v>
      </c>
      <c r="H1348" s="30" t="s">
        <v>170</v>
      </c>
      <c r="I1348" s="30" t="s">
        <v>171</v>
      </c>
      <c r="J1348" s="30">
        <v>23</v>
      </c>
      <c r="K1348" s="30">
        <v>10</v>
      </c>
      <c r="L1348" s="30" t="s">
        <v>172</v>
      </c>
      <c r="M1348" s="30" t="s">
        <v>232</v>
      </c>
      <c r="N1348" s="30" t="s">
        <v>215</v>
      </c>
      <c r="O1348" s="32">
        <v>1.167327</v>
      </c>
      <c r="P1348" s="32">
        <v>0.84899999999999998</v>
      </c>
      <c r="Q1348" s="32">
        <f t="shared" si="21"/>
        <v>13.466522056509902</v>
      </c>
    </row>
    <row r="1349" spans="1:17" x14ac:dyDescent="0.25">
      <c r="A1349" s="30">
        <v>5413</v>
      </c>
      <c r="B1349" s="30">
        <v>5335</v>
      </c>
      <c r="C1349" s="30">
        <v>1820</v>
      </c>
      <c r="D1349" s="30">
        <v>1820</v>
      </c>
      <c r="E1349" s="30" t="s">
        <v>151</v>
      </c>
      <c r="F1349" s="30" t="s">
        <v>176</v>
      </c>
      <c r="G1349" s="31">
        <v>86.5869</v>
      </c>
      <c r="H1349" s="30" t="s">
        <v>170</v>
      </c>
      <c r="I1349" s="30" t="s">
        <v>171</v>
      </c>
      <c r="J1349" s="30">
        <v>23</v>
      </c>
      <c r="K1349" s="30">
        <v>10</v>
      </c>
      <c r="L1349" s="30" t="s">
        <v>172</v>
      </c>
      <c r="M1349" s="30" t="s">
        <v>232</v>
      </c>
      <c r="N1349" s="30" t="s">
        <v>215</v>
      </c>
      <c r="O1349" s="32">
        <v>1.167327</v>
      </c>
      <c r="P1349" s="32">
        <v>0.84899999999999998</v>
      </c>
      <c r="Q1349" s="32">
        <f t="shared" si="21"/>
        <v>15.262359158661301</v>
      </c>
    </row>
    <row r="1350" spans="1:17" x14ac:dyDescent="0.25">
      <c r="A1350" s="30">
        <v>5414</v>
      </c>
      <c r="B1350" s="30">
        <v>5336</v>
      </c>
      <c r="C1350" s="30">
        <v>1820</v>
      </c>
      <c r="D1350" s="30">
        <v>1820</v>
      </c>
      <c r="E1350" s="30" t="s">
        <v>151</v>
      </c>
      <c r="F1350" s="30" t="s">
        <v>185</v>
      </c>
      <c r="G1350" s="31">
        <v>8.4999300000000009</v>
      </c>
      <c r="H1350" s="30" t="s">
        <v>170</v>
      </c>
      <c r="I1350" s="30" t="s">
        <v>171</v>
      </c>
      <c r="J1350" s="30">
        <v>23</v>
      </c>
      <c r="K1350" s="30">
        <v>10</v>
      </c>
      <c r="L1350" s="30" t="s">
        <v>172</v>
      </c>
      <c r="M1350" s="30" t="s">
        <v>232</v>
      </c>
      <c r="N1350" s="30" t="s">
        <v>215</v>
      </c>
      <c r="O1350" s="32">
        <v>1.167327</v>
      </c>
      <c r="P1350" s="32">
        <v>0.84899999999999998</v>
      </c>
      <c r="Q1350" s="32">
        <f t="shared" si="21"/>
        <v>1.4982518658536104</v>
      </c>
    </row>
    <row r="1351" spans="1:17" x14ac:dyDescent="0.25">
      <c r="A1351" s="30">
        <v>5415</v>
      </c>
      <c r="B1351" s="30">
        <v>5337</v>
      </c>
      <c r="C1351" s="30">
        <v>1820</v>
      </c>
      <c r="D1351" s="30">
        <v>1820</v>
      </c>
      <c r="E1351" s="30" t="s">
        <v>151</v>
      </c>
      <c r="F1351" s="30" t="s">
        <v>185</v>
      </c>
      <c r="G1351" s="31">
        <v>1.53358E-2</v>
      </c>
      <c r="H1351" s="30" t="s">
        <v>170</v>
      </c>
      <c r="I1351" s="30" t="s">
        <v>171</v>
      </c>
      <c r="J1351" s="30">
        <v>23</v>
      </c>
      <c r="K1351" s="30">
        <v>10</v>
      </c>
      <c r="L1351" s="30" t="s">
        <v>172</v>
      </c>
      <c r="M1351" s="30" t="s">
        <v>232</v>
      </c>
      <c r="N1351" s="30" t="s">
        <v>215</v>
      </c>
      <c r="O1351" s="32">
        <v>1.167327</v>
      </c>
      <c r="P1351" s="32">
        <v>0.84899999999999998</v>
      </c>
      <c r="Q1351" s="32">
        <f t="shared" si="21"/>
        <v>2.7031859043966E-3</v>
      </c>
    </row>
    <row r="1352" spans="1:17" x14ac:dyDescent="0.25">
      <c r="A1352" s="30">
        <v>5416</v>
      </c>
      <c r="B1352" s="30">
        <v>5338</v>
      </c>
      <c r="C1352" s="30">
        <v>1820</v>
      </c>
      <c r="D1352" s="30">
        <v>1820</v>
      </c>
      <c r="E1352" s="30" t="s">
        <v>151</v>
      </c>
      <c r="F1352" s="30" t="s">
        <v>185</v>
      </c>
      <c r="G1352" s="31">
        <v>2.0661</v>
      </c>
      <c r="H1352" s="30" t="s">
        <v>170</v>
      </c>
      <c r="I1352" s="30" t="s">
        <v>171</v>
      </c>
      <c r="J1352" s="30">
        <v>23</v>
      </c>
      <c r="K1352" s="30">
        <v>10</v>
      </c>
      <c r="L1352" s="30" t="s">
        <v>172</v>
      </c>
      <c r="M1352" s="30" t="s">
        <v>232</v>
      </c>
      <c r="N1352" s="30" t="s">
        <v>215</v>
      </c>
      <c r="O1352" s="32">
        <v>1.167327</v>
      </c>
      <c r="P1352" s="32">
        <v>0.84899999999999998</v>
      </c>
      <c r="Q1352" s="32">
        <f t="shared" si="21"/>
        <v>0.36418396151970006</v>
      </c>
    </row>
    <row r="1353" spans="1:17" x14ac:dyDescent="0.25">
      <c r="A1353" s="30">
        <v>5457</v>
      </c>
      <c r="B1353" s="30">
        <v>5379</v>
      </c>
      <c r="C1353" s="30">
        <v>1820</v>
      </c>
      <c r="D1353" s="30">
        <v>1820</v>
      </c>
      <c r="E1353" s="30" t="s">
        <v>151</v>
      </c>
      <c r="F1353" s="30" t="s">
        <v>179</v>
      </c>
      <c r="G1353" s="31">
        <v>4.9816800000000001E-2</v>
      </c>
      <c r="H1353" s="30" t="s">
        <v>170</v>
      </c>
      <c r="I1353" s="30" t="s">
        <v>171</v>
      </c>
      <c r="J1353" s="30">
        <v>23</v>
      </c>
      <c r="K1353" s="30">
        <v>10</v>
      </c>
      <c r="L1353" s="30" t="s">
        <v>172</v>
      </c>
      <c r="M1353" s="30" t="s">
        <v>232</v>
      </c>
      <c r="N1353" s="30" t="s">
        <v>215</v>
      </c>
      <c r="O1353" s="32">
        <v>1.167327</v>
      </c>
      <c r="P1353" s="32">
        <v>0.84899999999999998</v>
      </c>
      <c r="Q1353" s="32">
        <f t="shared" si="21"/>
        <v>8.781026849733602E-3</v>
      </c>
    </row>
    <row r="1354" spans="1:17" x14ac:dyDescent="0.25">
      <c r="A1354" s="30">
        <v>5461</v>
      </c>
      <c r="B1354" s="30">
        <v>5383</v>
      </c>
      <c r="C1354" s="30">
        <v>1820</v>
      </c>
      <c r="D1354" s="30">
        <v>1820</v>
      </c>
      <c r="E1354" s="30" t="s">
        <v>151</v>
      </c>
      <c r="F1354" s="30" t="s">
        <v>179</v>
      </c>
      <c r="G1354" s="31">
        <v>50.604399999999998</v>
      </c>
      <c r="H1354" s="30" t="s">
        <v>170</v>
      </c>
      <c r="I1354" s="30" t="s">
        <v>171</v>
      </c>
      <c r="J1354" s="30">
        <v>23</v>
      </c>
      <c r="K1354" s="30">
        <v>10</v>
      </c>
      <c r="L1354" s="30" t="s">
        <v>172</v>
      </c>
      <c r="M1354" s="30" t="s">
        <v>232</v>
      </c>
      <c r="N1354" s="30" t="s">
        <v>215</v>
      </c>
      <c r="O1354" s="32">
        <v>1.167327</v>
      </c>
      <c r="P1354" s="32">
        <v>0.84899999999999998</v>
      </c>
      <c r="Q1354" s="32">
        <f t="shared" si="21"/>
        <v>8.919854248258801</v>
      </c>
    </row>
    <row r="1355" spans="1:17" x14ac:dyDescent="0.25">
      <c r="A1355" s="30">
        <v>5462</v>
      </c>
      <c r="B1355" s="30">
        <v>5384</v>
      </c>
      <c r="C1355" s="30">
        <v>1820</v>
      </c>
      <c r="D1355" s="30">
        <v>1820</v>
      </c>
      <c r="E1355" s="30" t="s">
        <v>151</v>
      </c>
      <c r="F1355" s="30" t="s">
        <v>179</v>
      </c>
      <c r="G1355" s="31">
        <v>10.3568</v>
      </c>
      <c r="H1355" s="30" t="s">
        <v>170</v>
      </c>
      <c r="I1355" s="30" t="s">
        <v>171</v>
      </c>
      <c r="J1355" s="30">
        <v>23</v>
      </c>
      <c r="K1355" s="30">
        <v>10</v>
      </c>
      <c r="L1355" s="30" t="s">
        <v>172</v>
      </c>
      <c r="M1355" s="30" t="s">
        <v>232</v>
      </c>
      <c r="N1355" s="30" t="s">
        <v>215</v>
      </c>
      <c r="O1355" s="32">
        <v>1.167327</v>
      </c>
      <c r="P1355" s="32">
        <v>0.84899999999999998</v>
      </c>
      <c r="Q1355" s="32">
        <f t="shared" si="21"/>
        <v>1.8255556133136002</v>
      </c>
    </row>
    <row r="1356" spans="1:17" x14ac:dyDescent="0.25">
      <c r="A1356" s="30">
        <v>5463</v>
      </c>
      <c r="B1356" s="30">
        <v>5385</v>
      </c>
      <c r="C1356" s="30">
        <v>1820</v>
      </c>
      <c r="D1356" s="30">
        <v>1820</v>
      </c>
      <c r="E1356" s="30" t="s">
        <v>151</v>
      </c>
      <c r="F1356" s="30" t="s">
        <v>179</v>
      </c>
      <c r="G1356" s="31">
        <v>5.7724399999999996</v>
      </c>
      <c r="H1356" s="30" t="s">
        <v>170</v>
      </c>
      <c r="I1356" s="30" t="s">
        <v>171</v>
      </c>
      <c r="J1356" s="30">
        <v>23</v>
      </c>
      <c r="K1356" s="30">
        <v>10</v>
      </c>
      <c r="L1356" s="30" t="s">
        <v>172</v>
      </c>
      <c r="M1356" s="30" t="s">
        <v>232</v>
      </c>
      <c r="N1356" s="30" t="s">
        <v>215</v>
      </c>
      <c r="O1356" s="32">
        <v>1.167327</v>
      </c>
      <c r="P1356" s="32">
        <v>0.84899999999999998</v>
      </c>
      <c r="Q1356" s="32">
        <f t="shared" si="21"/>
        <v>1.0174870852498801</v>
      </c>
    </row>
    <row r="1357" spans="1:17" x14ac:dyDescent="0.25">
      <c r="A1357" s="30">
        <v>5464</v>
      </c>
      <c r="B1357" s="30">
        <v>5386</v>
      </c>
      <c r="C1357" s="30">
        <v>1820</v>
      </c>
      <c r="D1357" s="30">
        <v>1820</v>
      </c>
      <c r="E1357" s="30" t="s">
        <v>151</v>
      </c>
      <c r="F1357" s="30" t="s">
        <v>179</v>
      </c>
      <c r="G1357" s="31">
        <v>100.57599999999999</v>
      </c>
      <c r="H1357" s="30" t="s">
        <v>170</v>
      </c>
      <c r="I1357" s="30" t="s">
        <v>171</v>
      </c>
      <c r="J1357" s="30">
        <v>23</v>
      </c>
      <c r="K1357" s="30">
        <v>10</v>
      </c>
      <c r="L1357" s="30" t="s">
        <v>172</v>
      </c>
      <c r="M1357" s="30" t="s">
        <v>232</v>
      </c>
      <c r="N1357" s="30" t="s">
        <v>215</v>
      </c>
      <c r="O1357" s="32">
        <v>1.167327</v>
      </c>
      <c r="P1357" s="32">
        <v>0.84899999999999998</v>
      </c>
      <c r="Q1357" s="32">
        <f t="shared" si="21"/>
        <v>17.728167133152002</v>
      </c>
    </row>
    <row r="1358" spans="1:17" x14ac:dyDescent="0.25">
      <c r="A1358" s="30">
        <v>5465</v>
      </c>
      <c r="B1358" s="30">
        <v>5387</v>
      </c>
      <c r="C1358" s="30">
        <v>1820</v>
      </c>
      <c r="D1358" s="30">
        <v>1820</v>
      </c>
      <c r="E1358" s="30" t="s">
        <v>151</v>
      </c>
      <c r="F1358" s="30" t="s">
        <v>179</v>
      </c>
      <c r="G1358" s="31">
        <v>64.364900000000006</v>
      </c>
      <c r="H1358" s="30" t="s">
        <v>170</v>
      </c>
      <c r="I1358" s="30" t="s">
        <v>171</v>
      </c>
      <c r="J1358" s="30">
        <v>23</v>
      </c>
      <c r="K1358" s="30">
        <v>10</v>
      </c>
      <c r="L1358" s="30" t="s">
        <v>172</v>
      </c>
      <c r="M1358" s="30" t="s">
        <v>232</v>
      </c>
      <c r="N1358" s="30" t="s">
        <v>215</v>
      </c>
      <c r="O1358" s="32">
        <v>1.167327</v>
      </c>
      <c r="P1358" s="32">
        <v>0.84899999999999998</v>
      </c>
      <c r="Q1358" s="32">
        <f t="shared" si="21"/>
        <v>11.345367728967302</v>
      </c>
    </row>
    <row r="1359" spans="1:17" x14ac:dyDescent="0.25">
      <c r="A1359" s="30">
        <v>5466</v>
      </c>
      <c r="B1359" s="30">
        <v>5388</v>
      </c>
      <c r="C1359" s="30">
        <v>1820</v>
      </c>
      <c r="D1359" s="30">
        <v>1820</v>
      </c>
      <c r="E1359" s="30" t="s">
        <v>151</v>
      </c>
      <c r="F1359" s="30" t="s">
        <v>179</v>
      </c>
      <c r="G1359" s="31">
        <v>98.787499999999994</v>
      </c>
      <c r="H1359" s="30" t="s">
        <v>170</v>
      </c>
      <c r="I1359" s="30" t="s">
        <v>171</v>
      </c>
      <c r="J1359" s="30">
        <v>23</v>
      </c>
      <c r="K1359" s="30">
        <v>10</v>
      </c>
      <c r="L1359" s="30" t="s">
        <v>172</v>
      </c>
      <c r="M1359" s="30" t="s">
        <v>232</v>
      </c>
      <c r="N1359" s="30" t="s">
        <v>215</v>
      </c>
      <c r="O1359" s="32">
        <v>1.167327</v>
      </c>
      <c r="P1359" s="32">
        <v>0.84899999999999998</v>
      </c>
      <c r="Q1359" s="32">
        <f t="shared" si="21"/>
        <v>17.412914717887499</v>
      </c>
    </row>
    <row r="1360" spans="1:17" x14ac:dyDescent="0.25">
      <c r="A1360" s="30">
        <v>5467</v>
      </c>
      <c r="B1360" s="30">
        <v>5389</v>
      </c>
      <c r="C1360" s="30">
        <v>1820</v>
      </c>
      <c r="D1360" s="30">
        <v>1820</v>
      </c>
      <c r="E1360" s="30" t="s">
        <v>151</v>
      </c>
      <c r="F1360" s="30" t="s">
        <v>179</v>
      </c>
      <c r="G1360" s="31">
        <v>17.797699999999999</v>
      </c>
      <c r="H1360" s="30" t="s">
        <v>170</v>
      </c>
      <c r="I1360" s="30" t="s">
        <v>171</v>
      </c>
      <c r="J1360" s="30">
        <v>23</v>
      </c>
      <c r="K1360" s="30">
        <v>10</v>
      </c>
      <c r="L1360" s="30" t="s">
        <v>172</v>
      </c>
      <c r="M1360" s="30" t="s">
        <v>232</v>
      </c>
      <c r="N1360" s="30" t="s">
        <v>215</v>
      </c>
      <c r="O1360" s="32">
        <v>1.167327</v>
      </c>
      <c r="P1360" s="32">
        <v>0.84899999999999998</v>
      </c>
      <c r="Q1360" s="32">
        <f t="shared" si="21"/>
        <v>3.1371360979328999</v>
      </c>
    </row>
    <row r="1361" spans="1:17" x14ac:dyDescent="0.25">
      <c r="A1361" s="30">
        <v>5468</v>
      </c>
      <c r="B1361" s="30">
        <v>5390</v>
      </c>
      <c r="C1361" s="30">
        <v>1820</v>
      </c>
      <c r="D1361" s="30">
        <v>1820</v>
      </c>
      <c r="E1361" s="30" t="s">
        <v>151</v>
      </c>
      <c r="F1361" s="30" t="s">
        <v>179</v>
      </c>
      <c r="G1361" s="31">
        <v>24.148099999999999</v>
      </c>
      <c r="H1361" s="30" t="s">
        <v>170</v>
      </c>
      <c r="I1361" s="30" t="s">
        <v>171</v>
      </c>
      <c r="J1361" s="30">
        <v>23</v>
      </c>
      <c r="K1361" s="30">
        <v>10</v>
      </c>
      <c r="L1361" s="30" t="s">
        <v>172</v>
      </c>
      <c r="M1361" s="30" t="s">
        <v>232</v>
      </c>
      <c r="N1361" s="30" t="s">
        <v>215</v>
      </c>
      <c r="O1361" s="32">
        <v>1.167327</v>
      </c>
      <c r="P1361" s="32">
        <v>0.84899999999999998</v>
      </c>
      <c r="Q1361" s="32">
        <f t="shared" si="21"/>
        <v>4.2564980984337009</v>
      </c>
    </row>
    <row r="1362" spans="1:17" x14ac:dyDescent="0.25">
      <c r="A1362" s="30">
        <v>5469</v>
      </c>
      <c r="B1362" s="30">
        <v>5391</v>
      </c>
      <c r="C1362" s="30">
        <v>1820</v>
      </c>
      <c r="D1362" s="30">
        <v>1820</v>
      </c>
      <c r="E1362" s="30" t="s">
        <v>151</v>
      </c>
      <c r="F1362" s="30" t="s">
        <v>179</v>
      </c>
      <c r="G1362" s="31">
        <v>28.190999999999999</v>
      </c>
      <c r="H1362" s="30" t="s">
        <v>170</v>
      </c>
      <c r="I1362" s="30" t="s">
        <v>171</v>
      </c>
      <c r="J1362" s="30">
        <v>23</v>
      </c>
      <c r="K1362" s="30">
        <v>10</v>
      </c>
      <c r="L1362" s="30" t="s">
        <v>172</v>
      </c>
      <c r="M1362" s="30" t="s">
        <v>232</v>
      </c>
      <c r="N1362" s="30" t="s">
        <v>215</v>
      </c>
      <c r="O1362" s="32">
        <v>1.167327</v>
      </c>
      <c r="P1362" s="32">
        <v>0.84899999999999998</v>
      </c>
      <c r="Q1362" s="32">
        <f t="shared" si="21"/>
        <v>4.969125434007001</v>
      </c>
    </row>
    <row r="1363" spans="1:17" x14ac:dyDescent="0.25">
      <c r="A1363" s="30">
        <v>5470</v>
      </c>
      <c r="B1363" s="30">
        <v>5392</v>
      </c>
      <c r="C1363" s="30">
        <v>1820</v>
      </c>
      <c r="D1363" s="30">
        <v>1820</v>
      </c>
      <c r="E1363" s="30" t="s">
        <v>151</v>
      </c>
      <c r="F1363" s="30" t="s">
        <v>179</v>
      </c>
      <c r="G1363" s="31">
        <v>120.413</v>
      </c>
      <c r="H1363" s="30" t="s">
        <v>170</v>
      </c>
      <c r="I1363" s="30" t="s">
        <v>171</v>
      </c>
      <c r="J1363" s="30">
        <v>23</v>
      </c>
      <c r="K1363" s="30">
        <v>10</v>
      </c>
      <c r="L1363" s="30" t="s">
        <v>172</v>
      </c>
      <c r="M1363" s="30" t="s">
        <v>232</v>
      </c>
      <c r="N1363" s="30" t="s">
        <v>215</v>
      </c>
      <c r="O1363" s="32">
        <v>1.167327</v>
      </c>
      <c r="P1363" s="32">
        <v>0.84899999999999998</v>
      </c>
      <c r="Q1363" s="32">
        <f t="shared" si="21"/>
        <v>21.224763253701003</v>
      </c>
    </row>
    <row r="1364" spans="1:17" x14ac:dyDescent="0.25">
      <c r="A1364" s="30">
        <v>5471</v>
      </c>
      <c r="B1364" s="30">
        <v>5393</v>
      </c>
      <c r="C1364" s="30">
        <v>1820</v>
      </c>
      <c r="D1364" s="30">
        <v>1820</v>
      </c>
      <c r="E1364" s="30" t="s">
        <v>151</v>
      </c>
      <c r="F1364" s="30" t="s">
        <v>203</v>
      </c>
      <c r="G1364" s="31">
        <v>2.0155099999999999</v>
      </c>
      <c r="H1364" s="30" t="s">
        <v>170</v>
      </c>
      <c r="I1364" s="30" t="s">
        <v>171</v>
      </c>
      <c r="J1364" s="30">
        <v>23</v>
      </c>
      <c r="K1364" s="30">
        <v>10</v>
      </c>
      <c r="L1364" s="30" t="s">
        <v>172</v>
      </c>
      <c r="M1364" s="30" t="s">
        <v>232</v>
      </c>
      <c r="N1364" s="30" t="s">
        <v>215</v>
      </c>
      <c r="O1364" s="32">
        <v>1.167327</v>
      </c>
      <c r="P1364" s="32">
        <v>0.84899999999999998</v>
      </c>
      <c r="Q1364" s="32">
        <f t="shared" si="21"/>
        <v>0.35526664550727005</v>
      </c>
    </row>
    <row r="1365" spans="1:17" x14ac:dyDescent="0.25">
      <c r="A1365" s="30">
        <v>5472</v>
      </c>
      <c r="B1365" s="30">
        <v>5394</v>
      </c>
      <c r="C1365" s="30">
        <v>1820</v>
      </c>
      <c r="D1365" s="30">
        <v>1820</v>
      </c>
      <c r="E1365" s="30" t="s">
        <v>151</v>
      </c>
      <c r="F1365" s="30" t="s">
        <v>203</v>
      </c>
      <c r="G1365" s="31">
        <v>2.4487899999999998</v>
      </c>
      <c r="H1365" s="30" t="s">
        <v>170</v>
      </c>
      <c r="I1365" s="30" t="s">
        <v>171</v>
      </c>
      <c r="J1365" s="30">
        <v>23</v>
      </c>
      <c r="K1365" s="30">
        <v>10</v>
      </c>
      <c r="L1365" s="30" t="s">
        <v>172</v>
      </c>
      <c r="M1365" s="30" t="s">
        <v>232</v>
      </c>
      <c r="N1365" s="30" t="s">
        <v>215</v>
      </c>
      <c r="O1365" s="32">
        <v>1.167327</v>
      </c>
      <c r="P1365" s="32">
        <v>0.84899999999999998</v>
      </c>
      <c r="Q1365" s="32">
        <f t="shared" si="21"/>
        <v>0.43163934133383003</v>
      </c>
    </row>
    <row r="1366" spans="1:17" x14ac:dyDescent="0.25">
      <c r="A1366" s="30">
        <v>5473</v>
      </c>
      <c r="B1366" s="30">
        <v>5395</v>
      </c>
      <c r="C1366" s="30">
        <v>1820</v>
      </c>
      <c r="D1366" s="30">
        <v>1820</v>
      </c>
      <c r="E1366" s="30" t="s">
        <v>151</v>
      </c>
      <c r="F1366" s="30" t="s">
        <v>203</v>
      </c>
      <c r="G1366" s="31">
        <v>134.77699999999999</v>
      </c>
      <c r="H1366" s="30" t="s">
        <v>170</v>
      </c>
      <c r="I1366" s="30" t="s">
        <v>171</v>
      </c>
      <c r="J1366" s="30">
        <v>23</v>
      </c>
      <c r="K1366" s="30">
        <v>10</v>
      </c>
      <c r="L1366" s="30" t="s">
        <v>172</v>
      </c>
      <c r="M1366" s="30" t="s">
        <v>232</v>
      </c>
      <c r="N1366" s="30" t="s">
        <v>215</v>
      </c>
      <c r="O1366" s="32">
        <v>1.167327</v>
      </c>
      <c r="P1366" s="32">
        <v>0.84899999999999998</v>
      </c>
      <c r="Q1366" s="32">
        <f t="shared" si="21"/>
        <v>23.756653492929004</v>
      </c>
    </row>
    <row r="1367" spans="1:17" x14ac:dyDescent="0.25">
      <c r="A1367" s="30">
        <v>5474</v>
      </c>
      <c r="B1367" s="30">
        <v>5396</v>
      </c>
      <c r="C1367" s="30">
        <v>1820</v>
      </c>
      <c r="D1367" s="30">
        <v>1820</v>
      </c>
      <c r="E1367" s="30" t="s">
        <v>151</v>
      </c>
      <c r="F1367" s="30" t="s">
        <v>203</v>
      </c>
      <c r="G1367" s="31">
        <v>12.1259</v>
      </c>
      <c r="H1367" s="30" t="s">
        <v>170</v>
      </c>
      <c r="I1367" s="30" t="s">
        <v>171</v>
      </c>
      <c r="J1367" s="30">
        <v>23</v>
      </c>
      <c r="K1367" s="30">
        <v>10</v>
      </c>
      <c r="L1367" s="30" t="s">
        <v>172</v>
      </c>
      <c r="M1367" s="30" t="s">
        <v>232</v>
      </c>
      <c r="N1367" s="30" t="s">
        <v>215</v>
      </c>
      <c r="O1367" s="32">
        <v>1.167327</v>
      </c>
      <c r="P1367" s="32">
        <v>0.84899999999999998</v>
      </c>
      <c r="Q1367" s="32">
        <f t="shared" si="21"/>
        <v>2.1373884608643001</v>
      </c>
    </row>
    <row r="1368" spans="1:17" x14ac:dyDescent="0.25">
      <c r="A1368" s="30">
        <v>5475</v>
      </c>
      <c r="B1368" s="30">
        <v>5397</v>
      </c>
      <c r="C1368" s="30">
        <v>1820</v>
      </c>
      <c r="D1368" s="30">
        <v>1820</v>
      </c>
      <c r="E1368" s="30" t="s">
        <v>151</v>
      </c>
      <c r="F1368" s="30" t="s">
        <v>203</v>
      </c>
      <c r="G1368" s="31">
        <v>14.6752</v>
      </c>
      <c r="H1368" s="30" t="s">
        <v>170</v>
      </c>
      <c r="I1368" s="30" t="s">
        <v>171</v>
      </c>
      <c r="J1368" s="30">
        <v>23</v>
      </c>
      <c r="K1368" s="30">
        <v>10</v>
      </c>
      <c r="L1368" s="30" t="s">
        <v>172</v>
      </c>
      <c r="M1368" s="30" t="s">
        <v>232</v>
      </c>
      <c r="N1368" s="30" t="s">
        <v>215</v>
      </c>
      <c r="O1368" s="32">
        <v>1.167327</v>
      </c>
      <c r="P1368" s="32">
        <v>0.84899999999999998</v>
      </c>
      <c r="Q1368" s="32">
        <f t="shared" si="21"/>
        <v>2.5867443357504003</v>
      </c>
    </row>
    <row r="1369" spans="1:17" x14ac:dyDescent="0.25">
      <c r="A1369" s="30">
        <v>5476</v>
      </c>
      <c r="B1369" s="30">
        <v>5398</v>
      </c>
      <c r="C1369" s="30">
        <v>1820</v>
      </c>
      <c r="D1369" s="30">
        <v>1820</v>
      </c>
      <c r="E1369" s="30" t="s">
        <v>151</v>
      </c>
      <c r="F1369" s="30" t="s">
        <v>203</v>
      </c>
      <c r="G1369" s="31">
        <v>14.273899999999999</v>
      </c>
      <c r="H1369" s="30" t="s">
        <v>170</v>
      </c>
      <c r="I1369" s="30" t="s">
        <v>171</v>
      </c>
      <c r="J1369" s="30">
        <v>23</v>
      </c>
      <c r="K1369" s="30">
        <v>10</v>
      </c>
      <c r="L1369" s="30" t="s">
        <v>172</v>
      </c>
      <c r="M1369" s="30" t="s">
        <v>232</v>
      </c>
      <c r="N1369" s="30" t="s">
        <v>215</v>
      </c>
      <c r="O1369" s="32">
        <v>1.167327</v>
      </c>
      <c r="P1369" s="32">
        <v>0.84899999999999998</v>
      </c>
      <c r="Q1369" s="32">
        <f t="shared" si="21"/>
        <v>2.5160086386603</v>
      </c>
    </row>
    <row r="1370" spans="1:17" x14ac:dyDescent="0.25">
      <c r="A1370" s="30">
        <v>5483</v>
      </c>
      <c r="B1370" s="30">
        <v>5405</v>
      </c>
      <c r="C1370" s="30">
        <v>1820</v>
      </c>
      <c r="D1370" s="30">
        <v>1820</v>
      </c>
      <c r="E1370" s="30" t="s">
        <v>151</v>
      </c>
      <c r="F1370" s="30" t="s">
        <v>175</v>
      </c>
      <c r="G1370" s="31">
        <v>4.6459299999999999</v>
      </c>
      <c r="H1370" s="30" t="s">
        <v>170</v>
      </c>
      <c r="I1370" s="30" t="s">
        <v>171</v>
      </c>
      <c r="J1370" s="30">
        <v>23</v>
      </c>
      <c r="K1370" s="30">
        <v>10</v>
      </c>
      <c r="L1370" s="30" t="s">
        <v>172</v>
      </c>
      <c r="M1370" s="30" t="s">
        <v>232</v>
      </c>
      <c r="N1370" s="30" t="s">
        <v>215</v>
      </c>
      <c r="O1370" s="32">
        <v>1.167327</v>
      </c>
      <c r="P1370" s="32">
        <v>0.84899999999999998</v>
      </c>
      <c r="Q1370" s="32">
        <f t="shared" si="21"/>
        <v>0.81892124889561002</v>
      </c>
    </row>
    <row r="1371" spans="1:17" x14ac:dyDescent="0.25">
      <c r="A1371" s="30">
        <v>5484</v>
      </c>
      <c r="B1371" s="30">
        <v>5406</v>
      </c>
      <c r="C1371" s="30">
        <v>1820</v>
      </c>
      <c r="D1371" s="30">
        <v>1820</v>
      </c>
      <c r="E1371" s="30" t="s">
        <v>151</v>
      </c>
      <c r="F1371" s="30" t="s">
        <v>175</v>
      </c>
      <c r="G1371" s="31">
        <v>77.512299999999996</v>
      </c>
      <c r="H1371" s="30" t="s">
        <v>170</v>
      </c>
      <c r="I1371" s="30" t="s">
        <v>171</v>
      </c>
      <c r="J1371" s="30">
        <v>23</v>
      </c>
      <c r="K1371" s="30">
        <v>10</v>
      </c>
      <c r="L1371" s="30" t="s">
        <v>172</v>
      </c>
      <c r="M1371" s="30" t="s">
        <v>232</v>
      </c>
      <c r="N1371" s="30" t="s">
        <v>215</v>
      </c>
      <c r="O1371" s="32">
        <v>1.167327</v>
      </c>
      <c r="P1371" s="32">
        <v>0.84899999999999998</v>
      </c>
      <c r="Q1371" s="32">
        <f t="shared" si="21"/>
        <v>13.662812293937101</v>
      </c>
    </row>
    <row r="1372" spans="1:17" x14ac:dyDescent="0.25">
      <c r="A1372" s="30">
        <v>5488</v>
      </c>
      <c r="B1372" s="30">
        <v>5410</v>
      </c>
      <c r="C1372" s="30">
        <v>1820</v>
      </c>
      <c r="D1372" s="30">
        <v>1820</v>
      </c>
      <c r="E1372" s="30" t="s">
        <v>151</v>
      </c>
      <c r="F1372" s="30" t="s">
        <v>180</v>
      </c>
      <c r="G1372" s="31">
        <v>3.62764</v>
      </c>
      <c r="H1372" s="30" t="s">
        <v>170</v>
      </c>
      <c r="I1372" s="30" t="s">
        <v>171</v>
      </c>
      <c r="J1372" s="30">
        <v>23</v>
      </c>
      <c r="K1372" s="30">
        <v>10</v>
      </c>
      <c r="L1372" s="30" t="s">
        <v>172</v>
      </c>
      <c r="M1372" s="30" t="s">
        <v>232</v>
      </c>
      <c r="N1372" s="30" t="s">
        <v>215</v>
      </c>
      <c r="O1372" s="32">
        <v>1.167327</v>
      </c>
      <c r="P1372" s="32">
        <v>0.84899999999999998</v>
      </c>
      <c r="Q1372" s="32">
        <f t="shared" si="21"/>
        <v>0.63943095986028009</v>
      </c>
    </row>
    <row r="1373" spans="1:17" x14ac:dyDescent="0.25">
      <c r="A1373" s="30">
        <v>5489</v>
      </c>
      <c r="B1373" s="30">
        <v>5411</v>
      </c>
      <c r="C1373" s="30">
        <v>1820</v>
      </c>
      <c r="D1373" s="30">
        <v>1820</v>
      </c>
      <c r="E1373" s="30" t="s">
        <v>151</v>
      </c>
      <c r="F1373" s="30" t="s">
        <v>180</v>
      </c>
      <c r="G1373" s="31">
        <v>0.98831199999999997</v>
      </c>
      <c r="H1373" s="30" t="s">
        <v>170</v>
      </c>
      <c r="I1373" s="30" t="s">
        <v>171</v>
      </c>
      <c r="J1373" s="30">
        <v>23</v>
      </c>
      <c r="K1373" s="30">
        <v>10</v>
      </c>
      <c r="L1373" s="30" t="s">
        <v>172</v>
      </c>
      <c r="M1373" s="30" t="s">
        <v>232</v>
      </c>
      <c r="N1373" s="30" t="s">
        <v>215</v>
      </c>
      <c r="O1373" s="32">
        <v>1.167327</v>
      </c>
      <c r="P1373" s="32">
        <v>0.84899999999999998</v>
      </c>
      <c r="Q1373" s="32">
        <f t="shared" si="21"/>
        <v>0.17420617558562401</v>
      </c>
    </row>
    <row r="1374" spans="1:17" x14ac:dyDescent="0.25">
      <c r="A1374" s="30">
        <v>5490</v>
      </c>
      <c r="B1374" s="30">
        <v>5412</v>
      </c>
      <c r="C1374" s="30">
        <v>1820</v>
      </c>
      <c r="D1374" s="30">
        <v>1820</v>
      </c>
      <c r="E1374" s="30" t="s">
        <v>151</v>
      </c>
      <c r="F1374" s="30" t="s">
        <v>180</v>
      </c>
      <c r="G1374" s="31">
        <v>1.1562399999999999</v>
      </c>
      <c r="H1374" s="30" t="s">
        <v>170</v>
      </c>
      <c r="I1374" s="30" t="s">
        <v>171</v>
      </c>
      <c r="J1374" s="30">
        <v>23</v>
      </c>
      <c r="K1374" s="30">
        <v>10</v>
      </c>
      <c r="L1374" s="30" t="s">
        <v>172</v>
      </c>
      <c r="M1374" s="30" t="s">
        <v>232</v>
      </c>
      <c r="N1374" s="30" t="s">
        <v>215</v>
      </c>
      <c r="O1374" s="32">
        <v>1.167327</v>
      </c>
      <c r="P1374" s="32">
        <v>0.84899999999999998</v>
      </c>
      <c r="Q1374" s="32">
        <f t="shared" si="21"/>
        <v>0.20380623574248</v>
      </c>
    </row>
    <row r="1375" spans="1:17" x14ac:dyDescent="0.25">
      <c r="A1375" s="30">
        <v>5496</v>
      </c>
      <c r="B1375" s="30">
        <v>5418</v>
      </c>
      <c r="C1375" s="30">
        <v>1820</v>
      </c>
      <c r="D1375" s="30">
        <v>1820</v>
      </c>
      <c r="E1375" s="30" t="s">
        <v>151</v>
      </c>
      <c r="F1375" s="30" t="s">
        <v>181</v>
      </c>
      <c r="G1375" s="31">
        <v>0.20399400000000001</v>
      </c>
      <c r="H1375" s="30" t="s">
        <v>170</v>
      </c>
      <c r="I1375" s="30" t="s">
        <v>171</v>
      </c>
      <c r="J1375" s="30">
        <v>23</v>
      </c>
      <c r="K1375" s="30">
        <v>10</v>
      </c>
      <c r="L1375" s="30" t="s">
        <v>172</v>
      </c>
      <c r="M1375" s="30" t="s">
        <v>232</v>
      </c>
      <c r="N1375" s="30" t="s">
        <v>215</v>
      </c>
      <c r="O1375" s="32">
        <v>1.167327</v>
      </c>
      <c r="P1375" s="32">
        <v>0.84899999999999998</v>
      </c>
      <c r="Q1375" s="32">
        <f t="shared" si="21"/>
        <v>3.5957283309738006E-2</v>
      </c>
    </row>
    <row r="1376" spans="1:17" x14ac:dyDescent="0.25">
      <c r="A1376" s="30">
        <v>5499</v>
      </c>
      <c r="B1376" s="30">
        <v>5421</v>
      </c>
      <c r="C1376" s="30">
        <v>1820</v>
      </c>
      <c r="D1376" s="30">
        <v>1820</v>
      </c>
      <c r="E1376" s="30" t="s">
        <v>151</v>
      </c>
      <c r="F1376" s="30" t="s">
        <v>182</v>
      </c>
      <c r="G1376" s="31">
        <v>15.626300000000001</v>
      </c>
      <c r="H1376" s="30" t="s">
        <v>170</v>
      </c>
      <c r="I1376" s="30" t="s">
        <v>171</v>
      </c>
      <c r="J1376" s="30">
        <v>23</v>
      </c>
      <c r="K1376" s="30">
        <v>10</v>
      </c>
      <c r="L1376" s="30" t="s">
        <v>172</v>
      </c>
      <c r="M1376" s="30" t="s">
        <v>232</v>
      </c>
      <c r="N1376" s="30" t="s">
        <v>215</v>
      </c>
      <c r="O1376" s="32">
        <v>1.167327</v>
      </c>
      <c r="P1376" s="32">
        <v>0.84899999999999998</v>
      </c>
      <c r="Q1376" s="32">
        <f t="shared" si="21"/>
        <v>2.7543912869151006</v>
      </c>
    </row>
    <row r="1377" spans="1:17" x14ac:dyDescent="0.25">
      <c r="A1377" s="30">
        <v>5500</v>
      </c>
      <c r="B1377" s="30">
        <v>5422</v>
      </c>
      <c r="C1377" s="30">
        <v>1820</v>
      </c>
      <c r="D1377" s="30">
        <v>1820</v>
      </c>
      <c r="E1377" s="30" t="s">
        <v>151</v>
      </c>
      <c r="F1377" s="30" t="s">
        <v>182</v>
      </c>
      <c r="G1377" s="31">
        <v>0.17255200000000001</v>
      </c>
      <c r="H1377" s="30" t="s">
        <v>170</v>
      </c>
      <c r="I1377" s="30" t="s">
        <v>171</v>
      </c>
      <c r="J1377" s="30">
        <v>23</v>
      </c>
      <c r="K1377" s="30">
        <v>10</v>
      </c>
      <c r="L1377" s="30" t="s">
        <v>172</v>
      </c>
      <c r="M1377" s="30" t="s">
        <v>232</v>
      </c>
      <c r="N1377" s="30" t="s">
        <v>215</v>
      </c>
      <c r="O1377" s="32">
        <v>1.167327</v>
      </c>
      <c r="P1377" s="32">
        <v>0.84899999999999998</v>
      </c>
      <c r="Q1377" s="32">
        <f t="shared" si="21"/>
        <v>3.0415115884104008E-2</v>
      </c>
    </row>
    <row r="1378" spans="1:17" x14ac:dyDescent="0.25">
      <c r="A1378" s="30">
        <v>5501</v>
      </c>
      <c r="B1378" s="30">
        <v>5423</v>
      </c>
      <c r="C1378" s="30">
        <v>1820</v>
      </c>
      <c r="D1378" s="30">
        <v>1820</v>
      </c>
      <c r="E1378" s="30" t="s">
        <v>151</v>
      </c>
      <c r="F1378" s="30" t="s">
        <v>182</v>
      </c>
      <c r="G1378" s="31">
        <v>2.7532299999999998</v>
      </c>
      <c r="H1378" s="30" t="s">
        <v>170</v>
      </c>
      <c r="I1378" s="30" t="s">
        <v>171</v>
      </c>
      <c r="J1378" s="30">
        <v>23</v>
      </c>
      <c r="K1378" s="30">
        <v>10</v>
      </c>
      <c r="L1378" s="30" t="s">
        <v>172</v>
      </c>
      <c r="M1378" s="30" t="s">
        <v>232</v>
      </c>
      <c r="N1378" s="30" t="s">
        <v>215</v>
      </c>
      <c r="O1378" s="32">
        <v>1.167327</v>
      </c>
      <c r="P1378" s="32">
        <v>0.84899999999999998</v>
      </c>
      <c r="Q1378" s="32">
        <f t="shared" si="21"/>
        <v>0.48530187714771006</v>
      </c>
    </row>
    <row r="1379" spans="1:17" x14ac:dyDescent="0.25">
      <c r="A1379" s="30">
        <v>5502</v>
      </c>
      <c r="B1379" s="30">
        <v>5424</v>
      </c>
      <c r="C1379" s="30">
        <v>1820</v>
      </c>
      <c r="D1379" s="30">
        <v>1820</v>
      </c>
      <c r="E1379" s="30" t="s">
        <v>151</v>
      </c>
      <c r="F1379" s="30" t="s">
        <v>182</v>
      </c>
      <c r="G1379" s="31">
        <v>7.1078200000000002</v>
      </c>
      <c r="H1379" s="30" t="s">
        <v>170</v>
      </c>
      <c r="I1379" s="30" t="s">
        <v>171</v>
      </c>
      <c r="J1379" s="30">
        <v>23</v>
      </c>
      <c r="K1379" s="30">
        <v>10</v>
      </c>
      <c r="L1379" s="30" t="s">
        <v>172</v>
      </c>
      <c r="M1379" s="30" t="s">
        <v>232</v>
      </c>
      <c r="N1379" s="30" t="s">
        <v>215</v>
      </c>
      <c r="O1379" s="32">
        <v>1.167327</v>
      </c>
      <c r="P1379" s="32">
        <v>0.84899999999999998</v>
      </c>
      <c r="Q1379" s="32">
        <f t="shared" si="21"/>
        <v>1.2528696797681402</v>
      </c>
    </row>
    <row r="1380" spans="1:17" x14ac:dyDescent="0.25">
      <c r="A1380" s="30">
        <v>5503</v>
      </c>
      <c r="B1380" s="30">
        <v>5425</v>
      </c>
      <c r="C1380" s="30">
        <v>1820</v>
      </c>
      <c r="D1380" s="30">
        <v>1820</v>
      </c>
      <c r="E1380" s="30" t="s">
        <v>151</v>
      </c>
      <c r="F1380" s="30" t="s">
        <v>182</v>
      </c>
      <c r="G1380" s="31">
        <v>7.5289000000000001</v>
      </c>
      <c r="H1380" s="30" t="s">
        <v>170</v>
      </c>
      <c r="I1380" s="30" t="s">
        <v>171</v>
      </c>
      <c r="J1380" s="30">
        <v>23</v>
      </c>
      <c r="K1380" s="30">
        <v>10</v>
      </c>
      <c r="L1380" s="30" t="s">
        <v>172</v>
      </c>
      <c r="M1380" s="30" t="s">
        <v>232</v>
      </c>
      <c r="N1380" s="30" t="s">
        <v>215</v>
      </c>
      <c r="O1380" s="32">
        <v>1.167327</v>
      </c>
      <c r="P1380" s="32">
        <v>0.84899999999999998</v>
      </c>
      <c r="Q1380" s="32">
        <f t="shared" si="21"/>
        <v>1.3270919257953002</v>
      </c>
    </row>
    <row r="1381" spans="1:17" x14ac:dyDescent="0.25">
      <c r="A1381" s="30">
        <v>5504</v>
      </c>
      <c r="B1381" s="30">
        <v>5426</v>
      </c>
      <c r="C1381" s="30">
        <v>1820</v>
      </c>
      <c r="D1381" s="30">
        <v>1820</v>
      </c>
      <c r="E1381" s="30" t="s">
        <v>151</v>
      </c>
      <c r="F1381" s="30" t="s">
        <v>182</v>
      </c>
      <c r="G1381" s="31">
        <v>10.4133</v>
      </c>
      <c r="H1381" s="30" t="s">
        <v>170</v>
      </c>
      <c r="I1381" s="30" t="s">
        <v>171</v>
      </c>
      <c r="J1381" s="30">
        <v>23</v>
      </c>
      <c r="K1381" s="30">
        <v>10</v>
      </c>
      <c r="L1381" s="30" t="s">
        <v>172</v>
      </c>
      <c r="M1381" s="30" t="s">
        <v>232</v>
      </c>
      <c r="N1381" s="30" t="s">
        <v>215</v>
      </c>
      <c r="O1381" s="32">
        <v>1.167327</v>
      </c>
      <c r="P1381" s="32">
        <v>0.84899999999999998</v>
      </c>
      <c r="Q1381" s="32">
        <f t="shared" si="21"/>
        <v>1.8355146636141002</v>
      </c>
    </row>
    <row r="1382" spans="1:17" x14ac:dyDescent="0.25">
      <c r="A1382" s="30">
        <v>5505</v>
      </c>
      <c r="B1382" s="30">
        <v>5427</v>
      </c>
      <c r="C1382" s="30">
        <v>1820</v>
      </c>
      <c r="D1382" s="30">
        <v>1820</v>
      </c>
      <c r="E1382" s="30" t="s">
        <v>151</v>
      </c>
      <c r="F1382" s="30" t="s">
        <v>182</v>
      </c>
      <c r="G1382" s="31">
        <v>48.281500000000001</v>
      </c>
      <c r="H1382" s="30" t="s">
        <v>170</v>
      </c>
      <c r="I1382" s="30" t="s">
        <v>171</v>
      </c>
      <c r="J1382" s="30">
        <v>23</v>
      </c>
      <c r="K1382" s="30">
        <v>10</v>
      </c>
      <c r="L1382" s="30" t="s">
        <v>172</v>
      </c>
      <c r="M1382" s="30" t="s">
        <v>232</v>
      </c>
      <c r="N1382" s="30" t="s">
        <v>215</v>
      </c>
      <c r="O1382" s="32">
        <v>1.167327</v>
      </c>
      <c r="P1382" s="32">
        <v>0.84899999999999998</v>
      </c>
      <c r="Q1382" s="32">
        <f t="shared" si="21"/>
        <v>8.5104050811255014</v>
      </c>
    </row>
    <row r="1383" spans="1:17" x14ac:dyDescent="0.25">
      <c r="A1383" s="30">
        <v>5506</v>
      </c>
      <c r="B1383" s="30">
        <v>5428</v>
      </c>
      <c r="C1383" s="30">
        <v>1820</v>
      </c>
      <c r="D1383" s="30">
        <v>1820</v>
      </c>
      <c r="E1383" s="30" t="s">
        <v>151</v>
      </c>
      <c r="F1383" s="30" t="s">
        <v>182</v>
      </c>
      <c r="G1383" s="31">
        <v>4.6601800000000004</v>
      </c>
      <c r="H1383" s="30" t="s">
        <v>170</v>
      </c>
      <c r="I1383" s="30" t="s">
        <v>171</v>
      </c>
      <c r="J1383" s="30">
        <v>23</v>
      </c>
      <c r="K1383" s="30">
        <v>10</v>
      </c>
      <c r="L1383" s="30" t="s">
        <v>172</v>
      </c>
      <c r="M1383" s="30" t="s">
        <v>232</v>
      </c>
      <c r="N1383" s="30" t="s">
        <v>215</v>
      </c>
      <c r="O1383" s="32">
        <v>1.167327</v>
      </c>
      <c r="P1383" s="32">
        <v>0.84899999999999998</v>
      </c>
      <c r="Q1383" s="32">
        <f t="shared" si="21"/>
        <v>0.82143304476786017</v>
      </c>
    </row>
    <row r="1384" spans="1:17" x14ac:dyDescent="0.25">
      <c r="A1384" s="30">
        <v>5507</v>
      </c>
      <c r="B1384" s="30">
        <v>5429</v>
      </c>
      <c r="C1384" s="30">
        <v>1820</v>
      </c>
      <c r="D1384" s="30">
        <v>1820</v>
      </c>
      <c r="E1384" s="30" t="s">
        <v>151</v>
      </c>
      <c r="F1384" s="30" t="s">
        <v>182</v>
      </c>
      <c r="G1384" s="31">
        <v>0.90365899999999999</v>
      </c>
      <c r="H1384" s="30" t="s">
        <v>170</v>
      </c>
      <c r="I1384" s="30" t="s">
        <v>171</v>
      </c>
      <c r="J1384" s="30">
        <v>23</v>
      </c>
      <c r="K1384" s="30">
        <v>10</v>
      </c>
      <c r="L1384" s="30" t="s">
        <v>172</v>
      </c>
      <c r="M1384" s="30" t="s">
        <v>232</v>
      </c>
      <c r="N1384" s="30" t="s">
        <v>215</v>
      </c>
      <c r="O1384" s="32">
        <v>1.167327</v>
      </c>
      <c r="P1384" s="32">
        <v>0.84899999999999998</v>
      </c>
      <c r="Q1384" s="32">
        <f t="shared" si="21"/>
        <v>0.15928469797344302</v>
      </c>
    </row>
    <row r="1385" spans="1:17" x14ac:dyDescent="0.25">
      <c r="A1385" s="30">
        <v>5508</v>
      </c>
      <c r="B1385" s="30">
        <v>5430</v>
      </c>
      <c r="C1385" s="30">
        <v>1820</v>
      </c>
      <c r="D1385" s="30">
        <v>1820</v>
      </c>
      <c r="E1385" s="30" t="s">
        <v>151</v>
      </c>
      <c r="F1385" s="30" t="s">
        <v>182</v>
      </c>
      <c r="G1385" s="31">
        <v>45.021099999999997</v>
      </c>
      <c r="H1385" s="30" t="s">
        <v>170</v>
      </c>
      <c r="I1385" s="30" t="s">
        <v>171</v>
      </c>
      <c r="J1385" s="30">
        <v>23</v>
      </c>
      <c r="K1385" s="30">
        <v>10</v>
      </c>
      <c r="L1385" s="30" t="s">
        <v>172</v>
      </c>
      <c r="M1385" s="30" t="s">
        <v>232</v>
      </c>
      <c r="N1385" s="30" t="s">
        <v>215</v>
      </c>
      <c r="O1385" s="32">
        <v>1.167327</v>
      </c>
      <c r="P1385" s="32">
        <v>0.84899999999999998</v>
      </c>
      <c r="Q1385" s="32">
        <f t="shared" si="21"/>
        <v>7.9357061855547011</v>
      </c>
    </row>
    <row r="1386" spans="1:17" x14ac:dyDescent="0.25">
      <c r="A1386" s="30">
        <v>5509</v>
      </c>
      <c r="B1386" s="30">
        <v>5431</v>
      </c>
      <c r="C1386" s="30">
        <v>1820</v>
      </c>
      <c r="D1386" s="30">
        <v>1820</v>
      </c>
      <c r="E1386" s="30" t="s">
        <v>151</v>
      </c>
      <c r="F1386" s="30" t="s">
        <v>182</v>
      </c>
      <c r="G1386" s="31">
        <v>1.5198</v>
      </c>
      <c r="H1386" s="30" t="s">
        <v>170</v>
      </c>
      <c r="I1386" s="30" t="s">
        <v>171</v>
      </c>
      <c r="J1386" s="30">
        <v>23</v>
      </c>
      <c r="K1386" s="30">
        <v>10</v>
      </c>
      <c r="L1386" s="30" t="s">
        <v>172</v>
      </c>
      <c r="M1386" s="30" t="s">
        <v>232</v>
      </c>
      <c r="N1386" s="30" t="s">
        <v>215</v>
      </c>
      <c r="O1386" s="32">
        <v>1.167327</v>
      </c>
      <c r="P1386" s="32">
        <v>0.84899999999999998</v>
      </c>
      <c r="Q1386" s="32">
        <f t="shared" si="21"/>
        <v>0.26788963976460006</v>
      </c>
    </row>
    <row r="1387" spans="1:17" x14ac:dyDescent="0.25">
      <c r="A1387" s="30">
        <v>5529</v>
      </c>
      <c r="B1387" s="30">
        <v>5451</v>
      </c>
      <c r="C1387" s="30">
        <v>1820</v>
      </c>
      <c r="D1387" s="30">
        <v>1820</v>
      </c>
      <c r="E1387" s="30" t="s">
        <v>151</v>
      </c>
      <c r="F1387" s="30" t="s">
        <v>183</v>
      </c>
      <c r="G1387" s="31">
        <v>0.74057399999999995</v>
      </c>
      <c r="H1387" s="30" t="s">
        <v>170</v>
      </c>
      <c r="I1387" s="30" t="s">
        <v>171</v>
      </c>
      <c r="J1387" s="30">
        <v>23</v>
      </c>
      <c r="K1387" s="30">
        <v>10</v>
      </c>
      <c r="L1387" s="30" t="s">
        <v>172</v>
      </c>
      <c r="M1387" s="30" t="s">
        <v>232</v>
      </c>
      <c r="N1387" s="30" t="s">
        <v>215</v>
      </c>
      <c r="O1387" s="32">
        <v>1.167327</v>
      </c>
      <c r="P1387" s="32">
        <v>0.84899999999999998</v>
      </c>
      <c r="Q1387" s="32">
        <f t="shared" si="21"/>
        <v>0.13053829588039803</v>
      </c>
    </row>
    <row r="1388" spans="1:17" x14ac:dyDescent="0.25">
      <c r="A1388" s="30">
        <v>5538</v>
      </c>
      <c r="B1388" s="30">
        <v>5460</v>
      </c>
      <c r="C1388" s="30">
        <v>1840</v>
      </c>
      <c r="D1388" s="30">
        <v>1840</v>
      </c>
      <c r="E1388" s="30" t="s">
        <v>151</v>
      </c>
      <c r="F1388" s="30" t="s">
        <v>169</v>
      </c>
      <c r="G1388" s="31">
        <v>10.6806</v>
      </c>
      <c r="H1388" s="30" t="s">
        <v>170</v>
      </c>
      <c r="I1388" s="30" t="s">
        <v>171</v>
      </c>
      <c r="J1388" s="30">
        <v>3</v>
      </c>
      <c r="K1388" s="30">
        <v>10</v>
      </c>
      <c r="L1388" s="30" t="s">
        <v>172</v>
      </c>
      <c r="M1388" s="30" t="s">
        <v>233</v>
      </c>
      <c r="N1388" s="30" t="s">
        <v>200</v>
      </c>
      <c r="O1388" s="32">
        <v>1.7750239999999999</v>
      </c>
      <c r="P1388" s="32">
        <v>0.84899999999999998</v>
      </c>
      <c r="Q1388" s="32">
        <f t="shared" si="21"/>
        <v>2.8627065214944007</v>
      </c>
    </row>
    <row r="1389" spans="1:17" x14ac:dyDescent="0.25">
      <c r="A1389" s="30">
        <v>5539</v>
      </c>
      <c r="B1389" s="30">
        <v>5461</v>
      </c>
      <c r="C1389" s="30">
        <v>1840</v>
      </c>
      <c r="D1389" s="30">
        <v>1840</v>
      </c>
      <c r="E1389" s="30" t="s">
        <v>151</v>
      </c>
      <c r="F1389" s="30" t="s">
        <v>186</v>
      </c>
      <c r="G1389" s="31">
        <v>0.85831900000000005</v>
      </c>
      <c r="H1389" s="30" t="s">
        <v>170</v>
      </c>
      <c r="I1389" s="30" t="s">
        <v>171</v>
      </c>
      <c r="J1389" s="30">
        <v>3</v>
      </c>
      <c r="K1389" s="30">
        <v>10</v>
      </c>
      <c r="L1389" s="30" t="s">
        <v>172</v>
      </c>
      <c r="M1389" s="30" t="s">
        <v>233</v>
      </c>
      <c r="N1389" s="30" t="s">
        <v>200</v>
      </c>
      <c r="O1389" s="32">
        <v>1.7750239999999999</v>
      </c>
      <c r="P1389" s="32">
        <v>0.84899999999999998</v>
      </c>
      <c r="Q1389" s="32">
        <f t="shared" si="21"/>
        <v>0.23005406052305602</v>
      </c>
    </row>
    <row r="1390" spans="1:17" x14ac:dyDescent="0.25">
      <c r="A1390" s="30">
        <v>5540</v>
      </c>
      <c r="B1390" s="30">
        <v>5462</v>
      </c>
      <c r="C1390" s="30">
        <v>1840</v>
      </c>
      <c r="D1390" s="30">
        <v>1840</v>
      </c>
      <c r="E1390" s="30" t="s">
        <v>151</v>
      </c>
      <c r="F1390" s="30" t="s">
        <v>193</v>
      </c>
      <c r="G1390" s="31">
        <v>1.6107899999999999</v>
      </c>
      <c r="H1390" s="30" t="s">
        <v>170</v>
      </c>
      <c r="I1390" s="30" t="s">
        <v>171</v>
      </c>
      <c r="J1390" s="30">
        <v>3</v>
      </c>
      <c r="K1390" s="30">
        <v>10</v>
      </c>
      <c r="L1390" s="30" t="s">
        <v>172</v>
      </c>
      <c r="M1390" s="30" t="s">
        <v>233</v>
      </c>
      <c r="N1390" s="30" t="s">
        <v>200</v>
      </c>
      <c r="O1390" s="32">
        <v>1.7750239999999999</v>
      </c>
      <c r="P1390" s="32">
        <v>0.84899999999999998</v>
      </c>
      <c r="Q1390" s="32">
        <f t="shared" si="21"/>
        <v>0.43173782725296</v>
      </c>
    </row>
    <row r="1391" spans="1:17" x14ac:dyDescent="0.25">
      <c r="A1391" s="30">
        <v>5183</v>
      </c>
      <c r="B1391" s="30">
        <v>5546</v>
      </c>
      <c r="C1391" s="30">
        <v>1850</v>
      </c>
      <c r="D1391" s="30">
        <v>1850</v>
      </c>
      <c r="E1391" s="30" t="s">
        <v>151</v>
      </c>
      <c r="F1391" s="30" t="s">
        <v>183</v>
      </c>
      <c r="G1391" s="31">
        <v>5.4426399999999999</v>
      </c>
      <c r="H1391" s="30" t="s">
        <v>170</v>
      </c>
      <c r="I1391" s="30" t="s">
        <v>171</v>
      </c>
      <c r="J1391" s="30">
        <v>23</v>
      </c>
      <c r="K1391" s="30">
        <v>10</v>
      </c>
      <c r="L1391" s="30" t="s">
        <v>172</v>
      </c>
      <c r="M1391" s="30" t="s">
        <v>226</v>
      </c>
      <c r="N1391" s="30" t="s">
        <v>215</v>
      </c>
      <c r="O1391" s="32">
        <v>1.167327</v>
      </c>
      <c r="P1391" s="32">
        <v>0.84899999999999998</v>
      </c>
      <c r="Q1391" s="32">
        <f t="shared" si="21"/>
        <v>0.95935443411528021</v>
      </c>
    </row>
    <row r="1392" spans="1:17" x14ac:dyDescent="0.25">
      <c r="A1392" s="30">
        <v>5553</v>
      </c>
      <c r="B1392" s="30">
        <v>5475</v>
      </c>
      <c r="C1392" s="30">
        <v>1850</v>
      </c>
      <c r="D1392" s="30">
        <v>1850</v>
      </c>
      <c r="E1392" s="30" t="s">
        <v>151</v>
      </c>
      <c r="F1392" s="30" t="s">
        <v>169</v>
      </c>
      <c r="G1392" s="31">
        <v>1.9834000000000001</v>
      </c>
      <c r="H1392" s="30" t="s">
        <v>170</v>
      </c>
      <c r="I1392" s="30" t="s">
        <v>171</v>
      </c>
      <c r="J1392" s="30">
        <v>23</v>
      </c>
      <c r="K1392" s="30">
        <v>10</v>
      </c>
      <c r="L1392" s="30" t="s">
        <v>172</v>
      </c>
      <c r="M1392" s="30" t="s">
        <v>226</v>
      </c>
      <c r="N1392" s="30" t="s">
        <v>215</v>
      </c>
      <c r="O1392" s="32">
        <v>1.167327</v>
      </c>
      <c r="P1392" s="32">
        <v>0.84899999999999998</v>
      </c>
      <c r="Q1392" s="32">
        <f t="shared" si="21"/>
        <v>0.34960673214180005</v>
      </c>
    </row>
    <row r="1393" spans="1:17" x14ac:dyDescent="0.25">
      <c r="A1393" s="30">
        <v>5554</v>
      </c>
      <c r="B1393" s="30">
        <v>5476</v>
      </c>
      <c r="C1393" s="30">
        <v>1850</v>
      </c>
      <c r="D1393" s="30">
        <v>1850</v>
      </c>
      <c r="E1393" s="30" t="s">
        <v>151</v>
      </c>
      <c r="F1393" s="30" t="s">
        <v>169</v>
      </c>
      <c r="G1393" s="31">
        <v>8.3988399999999999</v>
      </c>
      <c r="H1393" s="30" t="s">
        <v>170</v>
      </c>
      <c r="I1393" s="30" t="s">
        <v>171</v>
      </c>
      <c r="J1393" s="30">
        <v>23</v>
      </c>
      <c r="K1393" s="30">
        <v>10</v>
      </c>
      <c r="L1393" s="30" t="s">
        <v>172</v>
      </c>
      <c r="M1393" s="30" t="s">
        <v>226</v>
      </c>
      <c r="N1393" s="30" t="s">
        <v>215</v>
      </c>
      <c r="O1393" s="32">
        <v>1.167327</v>
      </c>
      <c r="P1393" s="32">
        <v>0.84899999999999998</v>
      </c>
      <c r="Q1393" s="32">
        <f t="shared" si="21"/>
        <v>1.4804330978026803</v>
      </c>
    </row>
    <row r="1394" spans="1:17" x14ac:dyDescent="0.25">
      <c r="A1394" s="30">
        <v>5555</v>
      </c>
      <c r="B1394" s="30">
        <v>5477</v>
      </c>
      <c r="C1394" s="30">
        <v>1850</v>
      </c>
      <c r="D1394" s="30">
        <v>1850</v>
      </c>
      <c r="E1394" s="30" t="s">
        <v>151</v>
      </c>
      <c r="F1394" s="30" t="s">
        <v>169</v>
      </c>
      <c r="G1394" s="31">
        <v>12.083299999999999</v>
      </c>
      <c r="H1394" s="30" t="s">
        <v>170</v>
      </c>
      <c r="I1394" s="30" t="s">
        <v>171</v>
      </c>
      <c r="J1394" s="30">
        <v>23</v>
      </c>
      <c r="K1394" s="30">
        <v>10</v>
      </c>
      <c r="L1394" s="30" t="s">
        <v>172</v>
      </c>
      <c r="M1394" s="30" t="s">
        <v>226</v>
      </c>
      <c r="N1394" s="30" t="s">
        <v>215</v>
      </c>
      <c r="O1394" s="32">
        <v>1.167327</v>
      </c>
      <c r="P1394" s="32">
        <v>0.84899999999999998</v>
      </c>
      <c r="Q1394" s="32">
        <f t="shared" si="21"/>
        <v>2.1298795132041004</v>
      </c>
    </row>
    <row r="1395" spans="1:17" x14ac:dyDescent="0.25">
      <c r="A1395" s="30">
        <v>5556</v>
      </c>
      <c r="B1395" s="30">
        <v>5478</v>
      </c>
      <c r="C1395" s="30">
        <v>1850</v>
      </c>
      <c r="D1395" s="30">
        <v>1850</v>
      </c>
      <c r="E1395" s="30" t="s">
        <v>151</v>
      </c>
      <c r="F1395" s="30" t="s">
        <v>169</v>
      </c>
      <c r="G1395" s="31">
        <v>18.334299999999999</v>
      </c>
      <c r="H1395" s="30" t="s">
        <v>170</v>
      </c>
      <c r="I1395" s="30" t="s">
        <v>171</v>
      </c>
      <c r="J1395" s="30">
        <v>23</v>
      </c>
      <c r="K1395" s="30">
        <v>10</v>
      </c>
      <c r="L1395" s="30" t="s">
        <v>172</v>
      </c>
      <c r="M1395" s="30" t="s">
        <v>226</v>
      </c>
      <c r="N1395" s="30" t="s">
        <v>215</v>
      </c>
      <c r="O1395" s="32">
        <v>1.167327</v>
      </c>
      <c r="P1395" s="32">
        <v>0.84899999999999998</v>
      </c>
      <c r="Q1395" s="32">
        <f t="shared" si="21"/>
        <v>3.2317206358311004</v>
      </c>
    </row>
    <row r="1396" spans="1:17" x14ac:dyDescent="0.25">
      <c r="A1396" s="30">
        <v>5557</v>
      </c>
      <c r="B1396" s="30">
        <v>5479</v>
      </c>
      <c r="C1396" s="30">
        <v>1850</v>
      </c>
      <c r="D1396" s="30">
        <v>1850</v>
      </c>
      <c r="E1396" s="30" t="s">
        <v>151</v>
      </c>
      <c r="F1396" s="30" t="s">
        <v>169</v>
      </c>
      <c r="G1396" s="31">
        <v>8.7959899999999998</v>
      </c>
      <c r="H1396" s="30" t="s">
        <v>170</v>
      </c>
      <c r="I1396" s="30" t="s">
        <v>171</v>
      </c>
      <c r="J1396" s="30">
        <v>23</v>
      </c>
      <c r="K1396" s="30">
        <v>10</v>
      </c>
      <c r="L1396" s="30" t="s">
        <v>172</v>
      </c>
      <c r="M1396" s="30" t="s">
        <v>226</v>
      </c>
      <c r="N1396" s="30" t="s">
        <v>215</v>
      </c>
      <c r="O1396" s="32">
        <v>1.167327</v>
      </c>
      <c r="P1396" s="32">
        <v>0.84899999999999998</v>
      </c>
      <c r="Q1396" s="32">
        <f t="shared" si="21"/>
        <v>1.5504372894282301</v>
      </c>
    </row>
    <row r="1397" spans="1:17" x14ac:dyDescent="0.25">
      <c r="A1397" s="30">
        <v>5558</v>
      </c>
      <c r="B1397" s="30">
        <v>5480</v>
      </c>
      <c r="C1397" s="30">
        <v>1850</v>
      </c>
      <c r="D1397" s="30">
        <v>1850</v>
      </c>
      <c r="E1397" s="30" t="s">
        <v>151</v>
      </c>
      <c r="F1397" s="30" t="s">
        <v>169</v>
      </c>
      <c r="G1397" s="31">
        <v>17.252099999999999</v>
      </c>
      <c r="H1397" s="30" t="s">
        <v>170</v>
      </c>
      <c r="I1397" s="30" t="s">
        <v>171</v>
      </c>
      <c r="J1397" s="30">
        <v>23</v>
      </c>
      <c r="K1397" s="30">
        <v>10</v>
      </c>
      <c r="L1397" s="30" t="s">
        <v>172</v>
      </c>
      <c r="M1397" s="30" t="s">
        <v>226</v>
      </c>
      <c r="N1397" s="30" t="s">
        <v>215</v>
      </c>
      <c r="O1397" s="32">
        <v>1.167327</v>
      </c>
      <c r="P1397" s="32">
        <v>0.84899999999999998</v>
      </c>
      <c r="Q1397" s="32">
        <f t="shared" si="21"/>
        <v>3.0409651626417005</v>
      </c>
    </row>
    <row r="1398" spans="1:17" x14ac:dyDescent="0.25">
      <c r="A1398" s="30">
        <v>5559</v>
      </c>
      <c r="B1398" s="30">
        <v>5481</v>
      </c>
      <c r="C1398" s="30">
        <v>1850</v>
      </c>
      <c r="D1398" s="30">
        <v>1850</v>
      </c>
      <c r="E1398" s="30" t="s">
        <v>151</v>
      </c>
      <c r="F1398" s="30" t="s">
        <v>169</v>
      </c>
      <c r="G1398" s="31">
        <v>10.8306</v>
      </c>
      <c r="H1398" s="30" t="s">
        <v>170</v>
      </c>
      <c r="I1398" s="30" t="s">
        <v>171</v>
      </c>
      <c r="J1398" s="30">
        <v>23</v>
      </c>
      <c r="K1398" s="30">
        <v>10</v>
      </c>
      <c r="L1398" s="30" t="s">
        <v>172</v>
      </c>
      <c r="M1398" s="30" t="s">
        <v>226</v>
      </c>
      <c r="N1398" s="30" t="s">
        <v>215</v>
      </c>
      <c r="O1398" s="32">
        <v>1.167327</v>
      </c>
      <c r="P1398" s="32">
        <v>0.84899999999999998</v>
      </c>
      <c r="Q1398" s="32">
        <f t="shared" si="21"/>
        <v>1.9090706227362004</v>
      </c>
    </row>
    <row r="1399" spans="1:17" x14ac:dyDescent="0.25">
      <c r="A1399" s="30">
        <v>5560</v>
      </c>
      <c r="B1399" s="30">
        <v>5482</v>
      </c>
      <c r="C1399" s="30">
        <v>1850</v>
      </c>
      <c r="D1399" s="30">
        <v>1850</v>
      </c>
      <c r="E1399" s="30" t="s">
        <v>151</v>
      </c>
      <c r="F1399" s="30" t="s">
        <v>169</v>
      </c>
      <c r="G1399" s="31">
        <v>9.0381699999999991</v>
      </c>
      <c r="H1399" s="30" t="s">
        <v>170</v>
      </c>
      <c r="I1399" s="30" t="s">
        <v>171</v>
      </c>
      <c r="J1399" s="30">
        <v>23</v>
      </c>
      <c r="K1399" s="30">
        <v>10</v>
      </c>
      <c r="L1399" s="30" t="s">
        <v>172</v>
      </c>
      <c r="M1399" s="30" t="s">
        <v>226</v>
      </c>
      <c r="N1399" s="30" t="s">
        <v>215</v>
      </c>
      <c r="O1399" s="32">
        <v>1.167327</v>
      </c>
      <c r="P1399" s="32">
        <v>0.84899999999999998</v>
      </c>
      <c r="Q1399" s="32">
        <f t="shared" si="21"/>
        <v>1.5931254806100901</v>
      </c>
    </row>
    <row r="1400" spans="1:17" x14ac:dyDescent="0.25">
      <c r="A1400" s="30">
        <v>5561</v>
      </c>
      <c r="B1400" s="30">
        <v>5483</v>
      </c>
      <c r="C1400" s="30">
        <v>1850</v>
      </c>
      <c r="D1400" s="30">
        <v>1850</v>
      </c>
      <c r="E1400" s="30" t="s">
        <v>151</v>
      </c>
      <c r="F1400" s="30" t="s">
        <v>169</v>
      </c>
      <c r="G1400" s="31">
        <v>1.8514900000000001</v>
      </c>
      <c r="H1400" s="30" t="s">
        <v>170</v>
      </c>
      <c r="I1400" s="30" t="s">
        <v>171</v>
      </c>
      <c r="J1400" s="30">
        <v>23</v>
      </c>
      <c r="K1400" s="30">
        <v>10</v>
      </c>
      <c r="L1400" s="30" t="s">
        <v>172</v>
      </c>
      <c r="M1400" s="30" t="s">
        <v>226</v>
      </c>
      <c r="N1400" s="30" t="s">
        <v>215</v>
      </c>
      <c r="O1400" s="32">
        <v>1.167327</v>
      </c>
      <c r="P1400" s="32">
        <v>0.84899999999999998</v>
      </c>
      <c r="Q1400" s="32">
        <f t="shared" si="21"/>
        <v>0.32635543435173009</v>
      </c>
    </row>
    <row r="1401" spans="1:17" x14ac:dyDescent="0.25">
      <c r="A1401" s="30">
        <v>5562</v>
      </c>
      <c r="B1401" s="30">
        <v>5484</v>
      </c>
      <c r="C1401" s="30">
        <v>1850</v>
      </c>
      <c r="D1401" s="30">
        <v>1850</v>
      </c>
      <c r="E1401" s="30" t="s">
        <v>151</v>
      </c>
      <c r="F1401" s="30" t="s">
        <v>169</v>
      </c>
      <c r="G1401" s="31">
        <v>3.99404</v>
      </c>
      <c r="H1401" s="30" t="s">
        <v>170</v>
      </c>
      <c r="I1401" s="30" t="s">
        <v>171</v>
      </c>
      <c r="J1401" s="30">
        <v>23</v>
      </c>
      <c r="K1401" s="30">
        <v>10</v>
      </c>
      <c r="L1401" s="30" t="s">
        <v>172</v>
      </c>
      <c r="M1401" s="30" t="s">
        <v>226</v>
      </c>
      <c r="N1401" s="30" t="s">
        <v>215</v>
      </c>
      <c r="O1401" s="32">
        <v>1.167327</v>
      </c>
      <c r="P1401" s="32">
        <v>0.84899999999999998</v>
      </c>
      <c r="Q1401" s="32">
        <f t="shared" si="21"/>
        <v>0.70401496039308009</v>
      </c>
    </row>
    <row r="1402" spans="1:17" x14ac:dyDescent="0.25">
      <c r="A1402" s="30">
        <v>5563</v>
      </c>
      <c r="B1402" s="30">
        <v>5485</v>
      </c>
      <c r="C1402" s="30">
        <v>1850</v>
      </c>
      <c r="D1402" s="30">
        <v>1850</v>
      </c>
      <c r="E1402" s="30" t="s">
        <v>151</v>
      </c>
      <c r="F1402" s="30" t="s">
        <v>169</v>
      </c>
      <c r="G1402" s="31">
        <v>15.7338</v>
      </c>
      <c r="H1402" s="30" t="s">
        <v>170</v>
      </c>
      <c r="I1402" s="30" t="s">
        <v>171</v>
      </c>
      <c r="J1402" s="30">
        <v>23</v>
      </c>
      <c r="K1402" s="30">
        <v>10</v>
      </c>
      <c r="L1402" s="30" t="s">
        <v>172</v>
      </c>
      <c r="M1402" s="30" t="s">
        <v>226</v>
      </c>
      <c r="N1402" s="30" t="s">
        <v>215</v>
      </c>
      <c r="O1402" s="32">
        <v>1.167327</v>
      </c>
      <c r="P1402" s="32">
        <v>0.84899999999999998</v>
      </c>
      <c r="Q1402" s="32">
        <f t="shared" si="21"/>
        <v>2.7733399224426005</v>
      </c>
    </row>
    <row r="1403" spans="1:17" x14ac:dyDescent="0.25">
      <c r="A1403" s="30">
        <v>5564</v>
      </c>
      <c r="B1403" s="30">
        <v>5486</v>
      </c>
      <c r="C1403" s="30">
        <v>1850</v>
      </c>
      <c r="D1403" s="30">
        <v>1850</v>
      </c>
      <c r="E1403" s="30" t="s">
        <v>151</v>
      </c>
      <c r="F1403" s="30" t="s">
        <v>169</v>
      </c>
      <c r="G1403" s="31">
        <v>116.205</v>
      </c>
      <c r="H1403" s="30" t="s">
        <v>170</v>
      </c>
      <c r="I1403" s="30" t="s">
        <v>171</v>
      </c>
      <c r="J1403" s="30">
        <v>23</v>
      </c>
      <c r="K1403" s="30">
        <v>10</v>
      </c>
      <c r="L1403" s="30" t="s">
        <v>172</v>
      </c>
      <c r="M1403" s="30" t="s">
        <v>226</v>
      </c>
      <c r="N1403" s="30" t="s">
        <v>215</v>
      </c>
      <c r="O1403" s="32">
        <v>1.167327</v>
      </c>
      <c r="P1403" s="32">
        <v>0.84899999999999998</v>
      </c>
      <c r="Q1403" s="32">
        <f t="shared" si="21"/>
        <v>20.483034339285005</v>
      </c>
    </row>
    <row r="1404" spans="1:17" x14ac:dyDescent="0.25">
      <c r="A1404" s="30">
        <v>5565</v>
      </c>
      <c r="B1404" s="30">
        <v>5487</v>
      </c>
      <c r="C1404" s="30">
        <v>1850</v>
      </c>
      <c r="D1404" s="30">
        <v>1850</v>
      </c>
      <c r="E1404" s="30" t="s">
        <v>151</v>
      </c>
      <c r="F1404" s="30" t="s">
        <v>169</v>
      </c>
      <c r="G1404" s="31">
        <v>4.6381100000000002</v>
      </c>
      <c r="H1404" s="30" t="s">
        <v>170</v>
      </c>
      <c r="I1404" s="30" t="s">
        <v>171</v>
      </c>
      <c r="J1404" s="30">
        <v>23</v>
      </c>
      <c r="K1404" s="30">
        <v>10</v>
      </c>
      <c r="L1404" s="30" t="s">
        <v>172</v>
      </c>
      <c r="M1404" s="30" t="s">
        <v>226</v>
      </c>
      <c r="N1404" s="30" t="s">
        <v>215</v>
      </c>
      <c r="O1404" s="32">
        <v>1.167327</v>
      </c>
      <c r="P1404" s="32">
        <v>0.84899999999999998</v>
      </c>
      <c r="Q1404" s="32">
        <f t="shared" si="21"/>
        <v>0.81754284582747017</v>
      </c>
    </row>
    <row r="1405" spans="1:17" x14ac:dyDescent="0.25">
      <c r="A1405" s="30">
        <v>5566</v>
      </c>
      <c r="B1405" s="30">
        <v>5488</v>
      </c>
      <c r="C1405" s="30">
        <v>1850</v>
      </c>
      <c r="D1405" s="30">
        <v>1850</v>
      </c>
      <c r="E1405" s="30" t="s">
        <v>151</v>
      </c>
      <c r="F1405" s="30" t="s">
        <v>169</v>
      </c>
      <c r="G1405" s="31">
        <v>12.4717</v>
      </c>
      <c r="H1405" s="30" t="s">
        <v>170</v>
      </c>
      <c r="I1405" s="30" t="s">
        <v>171</v>
      </c>
      <c r="J1405" s="30">
        <v>23</v>
      </c>
      <c r="K1405" s="30">
        <v>10</v>
      </c>
      <c r="L1405" s="30" t="s">
        <v>172</v>
      </c>
      <c r="M1405" s="30" t="s">
        <v>226</v>
      </c>
      <c r="N1405" s="30" t="s">
        <v>215</v>
      </c>
      <c r="O1405" s="32">
        <v>1.167327</v>
      </c>
      <c r="P1405" s="32">
        <v>0.84899999999999998</v>
      </c>
      <c r="Q1405" s="32">
        <f t="shared" si="21"/>
        <v>2.1983413740309006</v>
      </c>
    </row>
    <row r="1406" spans="1:17" x14ac:dyDescent="0.25">
      <c r="A1406" s="30">
        <v>5567</v>
      </c>
      <c r="B1406" s="30">
        <v>5489</v>
      </c>
      <c r="C1406" s="30">
        <v>1850</v>
      </c>
      <c r="D1406" s="30">
        <v>1850</v>
      </c>
      <c r="E1406" s="30" t="s">
        <v>151</v>
      </c>
      <c r="F1406" s="30" t="s">
        <v>176</v>
      </c>
      <c r="G1406" s="31">
        <v>13.061400000000001</v>
      </c>
      <c r="H1406" s="30" t="s">
        <v>170</v>
      </c>
      <c r="I1406" s="30" t="s">
        <v>171</v>
      </c>
      <c r="J1406" s="30">
        <v>23</v>
      </c>
      <c r="K1406" s="30">
        <v>10</v>
      </c>
      <c r="L1406" s="30" t="s">
        <v>172</v>
      </c>
      <c r="M1406" s="30" t="s">
        <v>226</v>
      </c>
      <c r="N1406" s="30" t="s">
        <v>215</v>
      </c>
      <c r="O1406" s="32">
        <v>1.167327</v>
      </c>
      <c r="P1406" s="32">
        <v>0.84899999999999998</v>
      </c>
      <c r="Q1406" s="32">
        <f t="shared" si="21"/>
        <v>2.3022856565478005</v>
      </c>
    </row>
    <row r="1407" spans="1:17" x14ac:dyDescent="0.25">
      <c r="A1407" s="30">
        <v>5568</v>
      </c>
      <c r="B1407" s="30">
        <v>5490</v>
      </c>
      <c r="C1407" s="30">
        <v>1850</v>
      </c>
      <c r="D1407" s="30">
        <v>1850</v>
      </c>
      <c r="E1407" s="30" t="s">
        <v>151</v>
      </c>
      <c r="F1407" s="30" t="s">
        <v>176</v>
      </c>
      <c r="G1407" s="31">
        <v>2.87263</v>
      </c>
      <c r="H1407" s="30" t="s">
        <v>170</v>
      </c>
      <c r="I1407" s="30" t="s">
        <v>171</v>
      </c>
      <c r="J1407" s="30">
        <v>23</v>
      </c>
      <c r="K1407" s="30">
        <v>10</v>
      </c>
      <c r="L1407" s="30" t="s">
        <v>172</v>
      </c>
      <c r="M1407" s="30" t="s">
        <v>226</v>
      </c>
      <c r="N1407" s="30" t="s">
        <v>215</v>
      </c>
      <c r="O1407" s="32">
        <v>1.167327</v>
      </c>
      <c r="P1407" s="32">
        <v>0.84899999999999998</v>
      </c>
      <c r="Q1407" s="32">
        <f t="shared" si="21"/>
        <v>0.50634808256151009</v>
      </c>
    </row>
    <row r="1408" spans="1:17" x14ac:dyDescent="0.25">
      <c r="A1408" s="30">
        <v>5569</v>
      </c>
      <c r="B1408" s="30">
        <v>5491</v>
      </c>
      <c r="C1408" s="30">
        <v>1850</v>
      </c>
      <c r="D1408" s="30">
        <v>1850</v>
      </c>
      <c r="E1408" s="30" t="s">
        <v>151</v>
      </c>
      <c r="F1408" s="30" t="s">
        <v>192</v>
      </c>
      <c r="G1408" s="31">
        <v>6.4883699999999997</v>
      </c>
      <c r="H1408" s="30" t="s">
        <v>170</v>
      </c>
      <c r="I1408" s="30" t="s">
        <v>171</v>
      </c>
      <c r="J1408" s="30">
        <v>23</v>
      </c>
      <c r="K1408" s="30">
        <v>10</v>
      </c>
      <c r="L1408" s="30" t="s">
        <v>172</v>
      </c>
      <c r="M1408" s="30" t="s">
        <v>226</v>
      </c>
      <c r="N1408" s="30" t="s">
        <v>215</v>
      </c>
      <c r="O1408" s="32">
        <v>1.167327</v>
      </c>
      <c r="P1408" s="32">
        <v>0.84899999999999998</v>
      </c>
      <c r="Q1408" s="32">
        <f t="shared" si="21"/>
        <v>1.1436814725354902</v>
      </c>
    </row>
    <row r="1409" spans="1:17" x14ac:dyDescent="0.25">
      <c r="A1409" s="30">
        <v>5579</v>
      </c>
      <c r="B1409" s="30">
        <v>5501</v>
      </c>
      <c r="C1409" s="30">
        <v>1850</v>
      </c>
      <c r="D1409" s="30">
        <v>1850</v>
      </c>
      <c r="E1409" s="30" t="s">
        <v>151</v>
      </c>
      <c r="F1409" s="30" t="s">
        <v>179</v>
      </c>
      <c r="G1409" s="31">
        <v>77.559299999999993</v>
      </c>
      <c r="H1409" s="30" t="s">
        <v>170</v>
      </c>
      <c r="I1409" s="30" t="s">
        <v>171</v>
      </c>
      <c r="J1409" s="30">
        <v>23</v>
      </c>
      <c r="K1409" s="30">
        <v>10</v>
      </c>
      <c r="L1409" s="30" t="s">
        <v>172</v>
      </c>
      <c r="M1409" s="30" t="s">
        <v>226</v>
      </c>
      <c r="N1409" s="30" t="s">
        <v>215</v>
      </c>
      <c r="O1409" s="32">
        <v>1.167327</v>
      </c>
      <c r="P1409" s="32">
        <v>0.84899999999999998</v>
      </c>
      <c r="Q1409" s="32">
        <f t="shared" si="21"/>
        <v>13.671096813656101</v>
      </c>
    </row>
    <row r="1410" spans="1:17" x14ac:dyDescent="0.25">
      <c r="A1410" s="30">
        <v>5580</v>
      </c>
      <c r="B1410" s="30">
        <v>5502</v>
      </c>
      <c r="C1410" s="30">
        <v>1850</v>
      </c>
      <c r="D1410" s="30">
        <v>1850</v>
      </c>
      <c r="E1410" s="30" t="s">
        <v>151</v>
      </c>
      <c r="F1410" s="30" t="s">
        <v>179</v>
      </c>
      <c r="G1410" s="31">
        <v>3.9278</v>
      </c>
      <c r="H1410" s="30" t="s">
        <v>170</v>
      </c>
      <c r="I1410" s="30" t="s">
        <v>171</v>
      </c>
      <c r="J1410" s="30">
        <v>23</v>
      </c>
      <c r="K1410" s="30">
        <v>10</v>
      </c>
      <c r="L1410" s="30" t="s">
        <v>172</v>
      </c>
      <c r="M1410" s="30" t="s">
        <v>226</v>
      </c>
      <c r="N1410" s="30" t="s">
        <v>215</v>
      </c>
      <c r="O1410" s="32">
        <v>1.167327</v>
      </c>
      <c r="P1410" s="32">
        <v>0.84899999999999998</v>
      </c>
      <c r="Q1410" s="32">
        <f t="shared" ref="Q1410:Q1473" si="22">G1410*O1410*(1-P1410)</f>
        <v>0.69233907558060015</v>
      </c>
    </row>
    <row r="1411" spans="1:17" x14ac:dyDescent="0.25">
      <c r="A1411" s="30">
        <v>5582</v>
      </c>
      <c r="B1411" s="30">
        <v>5504</v>
      </c>
      <c r="C1411" s="30">
        <v>1850</v>
      </c>
      <c r="D1411" s="30">
        <v>1850</v>
      </c>
      <c r="E1411" s="30" t="s">
        <v>151</v>
      </c>
      <c r="F1411" s="30" t="s">
        <v>175</v>
      </c>
      <c r="G1411" s="31">
        <v>15.4213</v>
      </c>
      <c r="H1411" s="30" t="s">
        <v>170</v>
      </c>
      <c r="I1411" s="30" t="s">
        <v>171</v>
      </c>
      <c r="J1411" s="30">
        <v>23</v>
      </c>
      <c r="K1411" s="30">
        <v>10</v>
      </c>
      <c r="L1411" s="30" t="s">
        <v>172</v>
      </c>
      <c r="M1411" s="30" t="s">
        <v>226</v>
      </c>
      <c r="N1411" s="30" t="s">
        <v>215</v>
      </c>
      <c r="O1411" s="32">
        <v>1.167327</v>
      </c>
      <c r="P1411" s="32">
        <v>0.84899999999999998</v>
      </c>
      <c r="Q1411" s="32">
        <f t="shared" si="22"/>
        <v>2.7182566796301004</v>
      </c>
    </row>
    <row r="1412" spans="1:17" x14ac:dyDescent="0.25">
      <c r="A1412" s="30">
        <v>5583</v>
      </c>
      <c r="B1412" s="30">
        <v>5505</v>
      </c>
      <c r="C1412" s="30">
        <v>1850</v>
      </c>
      <c r="D1412" s="30">
        <v>1850</v>
      </c>
      <c r="E1412" s="30" t="s">
        <v>151</v>
      </c>
      <c r="F1412" s="30" t="s">
        <v>175</v>
      </c>
      <c r="G1412" s="31">
        <v>2.17496</v>
      </c>
      <c r="H1412" s="30" t="s">
        <v>170</v>
      </c>
      <c r="I1412" s="30" t="s">
        <v>171</v>
      </c>
      <c r="J1412" s="30">
        <v>23</v>
      </c>
      <c r="K1412" s="30">
        <v>10</v>
      </c>
      <c r="L1412" s="30" t="s">
        <v>172</v>
      </c>
      <c r="M1412" s="30" t="s">
        <v>226</v>
      </c>
      <c r="N1412" s="30" t="s">
        <v>215</v>
      </c>
      <c r="O1412" s="32">
        <v>1.167327</v>
      </c>
      <c r="P1412" s="32">
        <v>0.84899999999999998</v>
      </c>
      <c r="Q1412" s="32">
        <f t="shared" si="22"/>
        <v>0.38337231931992011</v>
      </c>
    </row>
    <row r="1413" spans="1:17" x14ac:dyDescent="0.25">
      <c r="A1413" s="30">
        <v>5584</v>
      </c>
      <c r="B1413" s="30">
        <v>5506</v>
      </c>
      <c r="C1413" s="30">
        <v>1850</v>
      </c>
      <c r="D1413" s="30">
        <v>1850</v>
      </c>
      <c r="E1413" s="30" t="s">
        <v>151</v>
      </c>
      <c r="F1413" s="30" t="s">
        <v>175</v>
      </c>
      <c r="G1413" s="31">
        <v>9.7601600000000008</v>
      </c>
      <c r="H1413" s="30" t="s">
        <v>170</v>
      </c>
      <c r="I1413" s="30" t="s">
        <v>171</v>
      </c>
      <c r="J1413" s="30">
        <v>23</v>
      </c>
      <c r="K1413" s="30">
        <v>10</v>
      </c>
      <c r="L1413" s="30" t="s">
        <v>172</v>
      </c>
      <c r="M1413" s="30" t="s">
        <v>226</v>
      </c>
      <c r="N1413" s="30" t="s">
        <v>215</v>
      </c>
      <c r="O1413" s="32">
        <v>1.167327</v>
      </c>
      <c r="P1413" s="32">
        <v>0.84899999999999998</v>
      </c>
      <c r="Q1413" s="32">
        <f t="shared" si="22"/>
        <v>1.7203880421403204</v>
      </c>
    </row>
    <row r="1414" spans="1:17" x14ac:dyDescent="0.25">
      <c r="A1414" s="30">
        <v>5585</v>
      </c>
      <c r="B1414" s="30">
        <v>5507</v>
      </c>
      <c r="C1414" s="30">
        <v>1850</v>
      </c>
      <c r="D1414" s="30">
        <v>1850</v>
      </c>
      <c r="E1414" s="30" t="s">
        <v>151</v>
      </c>
      <c r="F1414" s="30" t="s">
        <v>175</v>
      </c>
      <c r="G1414" s="31">
        <v>8.0154499999999995</v>
      </c>
      <c r="H1414" s="30" t="s">
        <v>170</v>
      </c>
      <c r="I1414" s="30" t="s">
        <v>171</v>
      </c>
      <c r="J1414" s="30">
        <v>23</v>
      </c>
      <c r="K1414" s="30">
        <v>10</v>
      </c>
      <c r="L1414" s="30" t="s">
        <v>172</v>
      </c>
      <c r="M1414" s="30" t="s">
        <v>226</v>
      </c>
      <c r="N1414" s="30" t="s">
        <v>215</v>
      </c>
      <c r="O1414" s="32">
        <v>1.167327</v>
      </c>
      <c r="P1414" s="32">
        <v>0.84899999999999998</v>
      </c>
      <c r="Q1414" s="32">
        <f t="shared" si="22"/>
        <v>1.41285433152465</v>
      </c>
    </row>
    <row r="1415" spans="1:17" x14ac:dyDescent="0.25">
      <c r="A1415" s="30">
        <v>5586</v>
      </c>
      <c r="B1415" s="30">
        <v>5508</v>
      </c>
      <c r="C1415" s="30">
        <v>1850</v>
      </c>
      <c r="D1415" s="30">
        <v>1850</v>
      </c>
      <c r="E1415" s="30" t="s">
        <v>151</v>
      </c>
      <c r="F1415" s="30" t="s">
        <v>180</v>
      </c>
      <c r="G1415" s="31">
        <v>9.0891599999999997</v>
      </c>
      <c r="H1415" s="30" t="s">
        <v>170</v>
      </c>
      <c r="I1415" s="30" t="s">
        <v>171</v>
      </c>
      <c r="J1415" s="30">
        <v>23</v>
      </c>
      <c r="K1415" s="30">
        <v>10</v>
      </c>
      <c r="L1415" s="30" t="s">
        <v>172</v>
      </c>
      <c r="M1415" s="30" t="s">
        <v>226</v>
      </c>
      <c r="N1415" s="30" t="s">
        <v>215</v>
      </c>
      <c r="O1415" s="32">
        <v>1.167327</v>
      </c>
      <c r="P1415" s="32">
        <v>0.84899999999999998</v>
      </c>
      <c r="Q1415" s="32">
        <f t="shared" si="22"/>
        <v>1.6021133031733201</v>
      </c>
    </row>
    <row r="1416" spans="1:17" x14ac:dyDescent="0.25">
      <c r="A1416" s="30">
        <v>5587</v>
      </c>
      <c r="B1416" s="30">
        <v>5509</v>
      </c>
      <c r="C1416" s="30">
        <v>1850</v>
      </c>
      <c r="D1416" s="30">
        <v>1850</v>
      </c>
      <c r="E1416" s="30" t="s">
        <v>151</v>
      </c>
      <c r="F1416" s="30" t="s">
        <v>194</v>
      </c>
      <c r="G1416" s="31">
        <v>0.101178</v>
      </c>
      <c r="H1416" s="30" t="s">
        <v>170</v>
      </c>
      <c r="I1416" s="30" t="s">
        <v>171</v>
      </c>
      <c r="J1416" s="30">
        <v>23</v>
      </c>
      <c r="K1416" s="30">
        <v>10</v>
      </c>
      <c r="L1416" s="30" t="s">
        <v>172</v>
      </c>
      <c r="M1416" s="30" t="s">
        <v>226</v>
      </c>
      <c r="N1416" s="30" t="s">
        <v>215</v>
      </c>
      <c r="O1416" s="32">
        <v>1.167327</v>
      </c>
      <c r="P1416" s="32">
        <v>0.84899999999999998</v>
      </c>
      <c r="Q1416" s="32">
        <f t="shared" si="22"/>
        <v>1.7834279492106003E-2</v>
      </c>
    </row>
    <row r="1417" spans="1:17" x14ac:dyDescent="0.25">
      <c r="A1417" s="30">
        <v>5588</v>
      </c>
      <c r="B1417" s="30">
        <v>5510</v>
      </c>
      <c r="C1417" s="30">
        <v>1850</v>
      </c>
      <c r="D1417" s="30">
        <v>1850</v>
      </c>
      <c r="E1417" s="30" t="s">
        <v>151</v>
      </c>
      <c r="F1417" s="30" t="s">
        <v>194</v>
      </c>
      <c r="G1417" s="31">
        <v>0.17261399999999999</v>
      </c>
      <c r="H1417" s="30" t="s">
        <v>170</v>
      </c>
      <c r="I1417" s="30" t="s">
        <v>171</v>
      </c>
      <c r="J1417" s="30">
        <v>23</v>
      </c>
      <c r="K1417" s="30">
        <v>10</v>
      </c>
      <c r="L1417" s="30" t="s">
        <v>172</v>
      </c>
      <c r="M1417" s="30" t="s">
        <v>226</v>
      </c>
      <c r="N1417" s="30" t="s">
        <v>215</v>
      </c>
      <c r="O1417" s="32">
        <v>1.167327</v>
      </c>
      <c r="P1417" s="32">
        <v>0.84899999999999998</v>
      </c>
      <c r="Q1417" s="32">
        <f t="shared" si="22"/>
        <v>3.0426044399478002E-2</v>
      </c>
    </row>
    <row r="1418" spans="1:17" x14ac:dyDescent="0.25">
      <c r="A1418" s="30">
        <v>5589</v>
      </c>
      <c r="B1418" s="30">
        <v>5511</v>
      </c>
      <c r="C1418" s="30">
        <v>1850</v>
      </c>
      <c r="D1418" s="30">
        <v>1850</v>
      </c>
      <c r="E1418" s="30" t="s">
        <v>151</v>
      </c>
      <c r="F1418" s="30" t="s">
        <v>182</v>
      </c>
      <c r="G1418" s="31">
        <v>12.4994</v>
      </c>
      <c r="H1418" s="30" t="s">
        <v>170</v>
      </c>
      <c r="I1418" s="30" t="s">
        <v>171</v>
      </c>
      <c r="J1418" s="30">
        <v>23</v>
      </c>
      <c r="K1418" s="30">
        <v>10</v>
      </c>
      <c r="L1418" s="30" t="s">
        <v>172</v>
      </c>
      <c r="M1418" s="30" t="s">
        <v>226</v>
      </c>
      <c r="N1418" s="30" t="s">
        <v>215</v>
      </c>
      <c r="O1418" s="32">
        <v>1.167327</v>
      </c>
      <c r="P1418" s="32">
        <v>0.84899999999999998</v>
      </c>
      <c r="Q1418" s="32">
        <f t="shared" si="22"/>
        <v>2.2032239526738002</v>
      </c>
    </row>
    <row r="1419" spans="1:17" x14ac:dyDescent="0.25">
      <c r="A1419" s="30">
        <v>5590</v>
      </c>
      <c r="B1419" s="30">
        <v>5512</v>
      </c>
      <c r="C1419" s="30">
        <v>1850</v>
      </c>
      <c r="D1419" s="30">
        <v>1850</v>
      </c>
      <c r="E1419" s="30" t="s">
        <v>151</v>
      </c>
      <c r="F1419" s="30" t="s">
        <v>182</v>
      </c>
      <c r="G1419" s="31">
        <v>20.874500000000001</v>
      </c>
      <c r="H1419" s="30" t="s">
        <v>170</v>
      </c>
      <c r="I1419" s="30" t="s">
        <v>171</v>
      </c>
      <c r="J1419" s="30">
        <v>23</v>
      </c>
      <c r="K1419" s="30">
        <v>10</v>
      </c>
      <c r="L1419" s="30" t="s">
        <v>172</v>
      </c>
      <c r="M1419" s="30" t="s">
        <v>226</v>
      </c>
      <c r="N1419" s="30" t="s">
        <v>215</v>
      </c>
      <c r="O1419" s="32">
        <v>1.167327</v>
      </c>
      <c r="P1419" s="32">
        <v>0.84899999999999998</v>
      </c>
      <c r="Q1419" s="32">
        <f t="shared" si="22"/>
        <v>3.679472486686501</v>
      </c>
    </row>
    <row r="1420" spans="1:17" x14ac:dyDescent="0.25">
      <c r="A1420" s="30">
        <v>5591</v>
      </c>
      <c r="B1420" s="30">
        <v>5513</v>
      </c>
      <c r="C1420" s="30">
        <v>1850</v>
      </c>
      <c r="D1420" s="30">
        <v>1850</v>
      </c>
      <c r="E1420" s="30" t="s">
        <v>151</v>
      </c>
      <c r="F1420" s="30" t="s">
        <v>182</v>
      </c>
      <c r="G1420" s="31">
        <v>1.21116</v>
      </c>
      <c r="H1420" s="30" t="s">
        <v>170</v>
      </c>
      <c r="I1420" s="30" t="s">
        <v>171</v>
      </c>
      <c r="J1420" s="30">
        <v>23</v>
      </c>
      <c r="K1420" s="30">
        <v>10</v>
      </c>
      <c r="L1420" s="30" t="s">
        <v>172</v>
      </c>
      <c r="M1420" s="30" t="s">
        <v>226</v>
      </c>
      <c r="N1420" s="30" t="s">
        <v>215</v>
      </c>
      <c r="O1420" s="32">
        <v>1.167327</v>
      </c>
      <c r="P1420" s="32">
        <v>0.84899999999999998</v>
      </c>
      <c r="Q1420" s="32">
        <f t="shared" si="22"/>
        <v>0.21348678516732006</v>
      </c>
    </row>
    <row r="1421" spans="1:17" x14ac:dyDescent="0.25">
      <c r="A1421" s="30">
        <v>5592</v>
      </c>
      <c r="B1421" s="30">
        <v>5514</v>
      </c>
      <c r="C1421" s="30">
        <v>1850</v>
      </c>
      <c r="D1421" s="30">
        <v>1850</v>
      </c>
      <c r="E1421" s="30" t="s">
        <v>151</v>
      </c>
      <c r="F1421" s="30" t="s">
        <v>182</v>
      </c>
      <c r="G1421" s="31">
        <v>2.8872200000000001</v>
      </c>
      <c r="H1421" s="30" t="s">
        <v>170</v>
      </c>
      <c r="I1421" s="30" t="s">
        <v>171</v>
      </c>
      <c r="J1421" s="30">
        <v>23</v>
      </c>
      <c r="K1421" s="30">
        <v>10</v>
      </c>
      <c r="L1421" s="30" t="s">
        <v>172</v>
      </c>
      <c r="M1421" s="30" t="s">
        <v>226</v>
      </c>
      <c r="N1421" s="30" t="s">
        <v>215</v>
      </c>
      <c r="O1421" s="32">
        <v>1.167327</v>
      </c>
      <c r="P1421" s="32">
        <v>0.84899999999999998</v>
      </c>
      <c r="Q1421" s="32">
        <f t="shared" si="22"/>
        <v>0.50891980900194012</v>
      </c>
    </row>
    <row r="1422" spans="1:17" x14ac:dyDescent="0.25">
      <c r="A1422" s="30">
        <v>5593</v>
      </c>
      <c r="B1422" s="30">
        <v>5515</v>
      </c>
      <c r="C1422" s="30">
        <v>1850</v>
      </c>
      <c r="D1422" s="30">
        <v>1850</v>
      </c>
      <c r="E1422" s="30" t="s">
        <v>151</v>
      </c>
      <c r="F1422" s="30" t="s">
        <v>182</v>
      </c>
      <c r="G1422" s="31">
        <v>1.8835</v>
      </c>
      <c r="H1422" s="30" t="s">
        <v>170</v>
      </c>
      <c r="I1422" s="30" t="s">
        <v>171</v>
      </c>
      <c r="J1422" s="30">
        <v>23</v>
      </c>
      <c r="K1422" s="30">
        <v>10</v>
      </c>
      <c r="L1422" s="30" t="s">
        <v>172</v>
      </c>
      <c r="M1422" s="30" t="s">
        <v>226</v>
      </c>
      <c r="N1422" s="30" t="s">
        <v>215</v>
      </c>
      <c r="O1422" s="32">
        <v>1.167327</v>
      </c>
      <c r="P1422" s="32">
        <v>0.84899999999999998</v>
      </c>
      <c r="Q1422" s="32">
        <f t="shared" si="22"/>
        <v>0.33199772107950004</v>
      </c>
    </row>
    <row r="1423" spans="1:17" x14ac:dyDescent="0.25">
      <c r="A1423" s="30">
        <v>5622</v>
      </c>
      <c r="B1423" s="30">
        <v>5544</v>
      </c>
      <c r="C1423" s="30">
        <v>1850</v>
      </c>
      <c r="D1423" s="30">
        <v>1850</v>
      </c>
      <c r="E1423" s="30" t="s">
        <v>151</v>
      </c>
      <c r="F1423" s="30" t="s">
        <v>183</v>
      </c>
      <c r="G1423" s="31">
        <v>12.4175</v>
      </c>
      <c r="H1423" s="30" t="s">
        <v>170</v>
      </c>
      <c r="I1423" s="30" t="s">
        <v>171</v>
      </c>
      <c r="J1423" s="30">
        <v>23</v>
      </c>
      <c r="K1423" s="30">
        <v>10</v>
      </c>
      <c r="L1423" s="30" t="s">
        <v>172</v>
      </c>
      <c r="M1423" s="30" t="s">
        <v>226</v>
      </c>
      <c r="N1423" s="30" t="s">
        <v>215</v>
      </c>
      <c r="O1423" s="32">
        <v>1.167327</v>
      </c>
      <c r="P1423" s="32">
        <v>0.84899999999999998</v>
      </c>
      <c r="Q1423" s="32">
        <f t="shared" si="22"/>
        <v>2.1887877363975003</v>
      </c>
    </row>
    <row r="1424" spans="1:17" x14ac:dyDescent="0.25">
      <c r="A1424" s="30">
        <v>5623</v>
      </c>
      <c r="B1424" s="30">
        <v>5545</v>
      </c>
      <c r="C1424" s="30">
        <v>1850</v>
      </c>
      <c r="D1424" s="30">
        <v>1850</v>
      </c>
      <c r="E1424" s="30" t="s">
        <v>151</v>
      </c>
      <c r="F1424" s="30" t="s">
        <v>183</v>
      </c>
      <c r="G1424" s="31">
        <v>2.12053</v>
      </c>
      <c r="H1424" s="30" t="s">
        <v>170</v>
      </c>
      <c r="I1424" s="30" t="s">
        <v>171</v>
      </c>
      <c r="J1424" s="30">
        <v>23</v>
      </c>
      <c r="K1424" s="30">
        <v>10</v>
      </c>
      <c r="L1424" s="30" t="s">
        <v>172</v>
      </c>
      <c r="M1424" s="30" t="s">
        <v>226</v>
      </c>
      <c r="N1424" s="30" t="s">
        <v>215</v>
      </c>
      <c r="O1424" s="32">
        <v>1.167327</v>
      </c>
      <c r="P1424" s="32">
        <v>0.84899999999999998</v>
      </c>
      <c r="Q1424" s="32">
        <f t="shared" si="22"/>
        <v>0.37377814041981006</v>
      </c>
    </row>
    <row r="1425" spans="1:17" x14ac:dyDescent="0.25">
      <c r="A1425" s="30">
        <v>5206</v>
      </c>
      <c r="B1425" s="30">
        <v>6092</v>
      </c>
      <c r="C1425" s="30">
        <v>1900</v>
      </c>
      <c r="D1425" s="30">
        <v>1900</v>
      </c>
      <c r="E1425" s="30" t="s">
        <v>151</v>
      </c>
      <c r="F1425" s="30" t="s">
        <v>183</v>
      </c>
      <c r="G1425" s="31">
        <v>3.0194599999999999E-2</v>
      </c>
      <c r="H1425" s="30" t="s">
        <v>170</v>
      </c>
      <c r="I1425" s="30" t="s">
        <v>171</v>
      </c>
      <c r="J1425" s="30">
        <v>70</v>
      </c>
      <c r="K1425" s="30">
        <v>10</v>
      </c>
      <c r="L1425" s="30" t="s">
        <v>172</v>
      </c>
      <c r="M1425" s="30" t="s">
        <v>227</v>
      </c>
      <c r="N1425" s="30" t="s">
        <v>228</v>
      </c>
      <c r="O1425" s="32">
        <v>0.19295699999999999</v>
      </c>
      <c r="P1425" s="32">
        <v>0.84899999999999998</v>
      </c>
      <c r="Q1425" s="32">
        <f t="shared" si="22"/>
        <v>8.7976517426219996E-4</v>
      </c>
    </row>
    <row r="1426" spans="1:17" x14ac:dyDescent="0.25">
      <c r="A1426" s="30">
        <v>5207</v>
      </c>
      <c r="B1426" s="30">
        <v>6093</v>
      </c>
      <c r="C1426" s="30">
        <v>1900</v>
      </c>
      <c r="D1426" s="30">
        <v>1900</v>
      </c>
      <c r="E1426" s="30" t="s">
        <v>151</v>
      </c>
      <c r="F1426" s="30" t="s">
        <v>183</v>
      </c>
      <c r="G1426" s="31">
        <v>0.101489</v>
      </c>
      <c r="H1426" s="30" t="s">
        <v>170</v>
      </c>
      <c r="I1426" s="30" t="s">
        <v>171</v>
      </c>
      <c r="J1426" s="30">
        <v>70</v>
      </c>
      <c r="K1426" s="30">
        <v>10</v>
      </c>
      <c r="L1426" s="30" t="s">
        <v>172</v>
      </c>
      <c r="M1426" s="30" t="s">
        <v>227</v>
      </c>
      <c r="N1426" s="30" t="s">
        <v>228</v>
      </c>
      <c r="O1426" s="32">
        <v>0.19295699999999999</v>
      </c>
      <c r="P1426" s="32">
        <v>0.84899999999999998</v>
      </c>
      <c r="Q1426" s="32">
        <f t="shared" si="22"/>
        <v>2.9570349589229999E-3</v>
      </c>
    </row>
    <row r="1427" spans="1:17" x14ac:dyDescent="0.25">
      <c r="A1427" s="30">
        <v>5208</v>
      </c>
      <c r="B1427" s="30">
        <v>6094</v>
      </c>
      <c r="C1427" s="30">
        <v>1900</v>
      </c>
      <c r="D1427" s="30">
        <v>1900</v>
      </c>
      <c r="E1427" s="30" t="s">
        <v>151</v>
      </c>
      <c r="F1427" s="30" t="s">
        <v>183</v>
      </c>
      <c r="G1427" s="31">
        <v>4.6689100000000003</v>
      </c>
      <c r="H1427" s="30" t="s">
        <v>170</v>
      </c>
      <c r="I1427" s="30" t="s">
        <v>171</v>
      </c>
      <c r="J1427" s="30">
        <v>70</v>
      </c>
      <c r="K1427" s="30">
        <v>10</v>
      </c>
      <c r="L1427" s="30" t="s">
        <v>172</v>
      </c>
      <c r="M1427" s="30" t="s">
        <v>227</v>
      </c>
      <c r="N1427" s="30" t="s">
        <v>228</v>
      </c>
      <c r="O1427" s="32">
        <v>0.19295699999999999</v>
      </c>
      <c r="P1427" s="32">
        <v>0.84899999999999998</v>
      </c>
      <c r="Q1427" s="32">
        <f t="shared" si="22"/>
        <v>0.13603572889737001</v>
      </c>
    </row>
    <row r="1428" spans="1:17" x14ac:dyDescent="0.25">
      <c r="A1428" s="30">
        <v>5209</v>
      </c>
      <c r="B1428" s="30">
        <v>6095</v>
      </c>
      <c r="C1428" s="30">
        <v>1900</v>
      </c>
      <c r="D1428" s="30">
        <v>1900</v>
      </c>
      <c r="E1428" s="30" t="s">
        <v>151</v>
      </c>
      <c r="F1428" s="30" t="s">
        <v>183</v>
      </c>
      <c r="G1428" s="31">
        <v>3.9538000000000002</v>
      </c>
      <c r="H1428" s="30" t="s">
        <v>170</v>
      </c>
      <c r="I1428" s="30" t="s">
        <v>171</v>
      </c>
      <c r="J1428" s="30">
        <v>70</v>
      </c>
      <c r="K1428" s="30">
        <v>10</v>
      </c>
      <c r="L1428" s="30" t="s">
        <v>172</v>
      </c>
      <c r="M1428" s="30" t="s">
        <v>227</v>
      </c>
      <c r="N1428" s="30" t="s">
        <v>228</v>
      </c>
      <c r="O1428" s="32">
        <v>0.19295699999999999</v>
      </c>
      <c r="P1428" s="32">
        <v>0.84899999999999998</v>
      </c>
      <c r="Q1428" s="32">
        <f t="shared" si="22"/>
        <v>0.11519992137660001</v>
      </c>
    </row>
    <row r="1429" spans="1:17" x14ac:dyDescent="0.25">
      <c r="A1429" s="30">
        <v>5210</v>
      </c>
      <c r="B1429" s="30">
        <v>6096</v>
      </c>
      <c r="C1429" s="30">
        <v>1900</v>
      </c>
      <c r="D1429" s="30">
        <v>1900</v>
      </c>
      <c r="E1429" s="30" t="s">
        <v>151</v>
      </c>
      <c r="F1429" s="30" t="s">
        <v>183</v>
      </c>
      <c r="G1429" s="31">
        <v>3.3440599999999998</v>
      </c>
      <c r="H1429" s="30" t="s">
        <v>170</v>
      </c>
      <c r="I1429" s="30" t="s">
        <v>171</v>
      </c>
      <c r="J1429" s="30">
        <v>70</v>
      </c>
      <c r="K1429" s="30">
        <v>10</v>
      </c>
      <c r="L1429" s="30" t="s">
        <v>172</v>
      </c>
      <c r="M1429" s="30" t="s">
        <v>227</v>
      </c>
      <c r="N1429" s="30" t="s">
        <v>228</v>
      </c>
      <c r="O1429" s="32">
        <v>0.19295699999999999</v>
      </c>
      <c r="P1429" s="32">
        <v>0.84899999999999998</v>
      </c>
      <c r="Q1429" s="32">
        <f t="shared" si="22"/>
        <v>9.7434227598420006E-2</v>
      </c>
    </row>
    <row r="1430" spans="1:17" x14ac:dyDescent="0.25">
      <c r="A1430" s="30">
        <v>5211</v>
      </c>
      <c r="B1430" s="30">
        <v>6097</v>
      </c>
      <c r="C1430" s="30">
        <v>1900</v>
      </c>
      <c r="D1430" s="30">
        <v>1900</v>
      </c>
      <c r="E1430" s="30" t="s">
        <v>151</v>
      </c>
      <c r="F1430" s="30" t="s">
        <v>183</v>
      </c>
      <c r="G1430" s="31">
        <v>8.2324099999999998</v>
      </c>
      <c r="H1430" s="30" t="s">
        <v>170</v>
      </c>
      <c r="I1430" s="30" t="s">
        <v>171</v>
      </c>
      <c r="J1430" s="30">
        <v>70</v>
      </c>
      <c r="K1430" s="30">
        <v>10</v>
      </c>
      <c r="L1430" s="30" t="s">
        <v>172</v>
      </c>
      <c r="M1430" s="30" t="s">
        <v>227</v>
      </c>
      <c r="N1430" s="30" t="s">
        <v>228</v>
      </c>
      <c r="O1430" s="32">
        <v>0.19295699999999999</v>
      </c>
      <c r="P1430" s="32">
        <v>0.84899999999999998</v>
      </c>
      <c r="Q1430" s="32">
        <f t="shared" si="22"/>
        <v>0.23986367159187003</v>
      </c>
    </row>
    <row r="1431" spans="1:17" x14ac:dyDescent="0.25">
      <c r="A1431" s="30">
        <v>5212</v>
      </c>
      <c r="B1431" s="30">
        <v>6098</v>
      </c>
      <c r="C1431" s="30">
        <v>1900</v>
      </c>
      <c r="D1431" s="30">
        <v>1900</v>
      </c>
      <c r="E1431" s="30" t="s">
        <v>151</v>
      </c>
      <c r="F1431" s="30" t="s">
        <v>183</v>
      </c>
      <c r="G1431" s="31">
        <v>2.82104</v>
      </c>
      <c r="H1431" s="30" t="s">
        <v>170</v>
      </c>
      <c r="I1431" s="30" t="s">
        <v>171</v>
      </c>
      <c r="J1431" s="30">
        <v>70</v>
      </c>
      <c r="K1431" s="30">
        <v>10</v>
      </c>
      <c r="L1431" s="30" t="s">
        <v>172</v>
      </c>
      <c r="M1431" s="30" t="s">
        <v>227</v>
      </c>
      <c r="N1431" s="30" t="s">
        <v>228</v>
      </c>
      <c r="O1431" s="32">
        <v>0.19295699999999999</v>
      </c>
      <c r="P1431" s="32">
        <v>0.84899999999999998</v>
      </c>
      <c r="Q1431" s="32">
        <f t="shared" si="22"/>
        <v>8.2195251707280009E-2</v>
      </c>
    </row>
    <row r="1432" spans="1:17" x14ac:dyDescent="0.25">
      <c r="A1432" s="30">
        <v>5213</v>
      </c>
      <c r="B1432" s="30">
        <v>6099</v>
      </c>
      <c r="C1432" s="30">
        <v>1900</v>
      </c>
      <c r="D1432" s="30">
        <v>1900</v>
      </c>
      <c r="E1432" s="30" t="s">
        <v>151</v>
      </c>
      <c r="F1432" s="30" t="s">
        <v>183</v>
      </c>
      <c r="G1432" s="31">
        <v>8.4753399999999992</v>
      </c>
      <c r="H1432" s="30" t="s">
        <v>170</v>
      </c>
      <c r="I1432" s="30" t="s">
        <v>171</v>
      </c>
      <c r="J1432" s="30">
        <v>70</v>
      </c>
      <c r="K1432" s="30">
        <v>10</v>
      </c>
      <c r="L1432" s="30" t="s">
        <v>172</v>
      </c>
      <c r="M1432" s="30" t="s">
        <v>227</v>
      </c>
      <c r="N1432" s="30" t="s">
        <v>228</v>
      </c>
      <c r="O1432" s="32">
        <v>0.19295699999999999</v>
      </c>
      <c r="P1432" s="32">
        <v>0.84899999999999998</v>
      </c>
      <c r="Q1432" s="32">
        <f t="shared" si="22"/>
        <v>0.24694180323737999</v>
      </c>
    </row>
    <row r="1433" spans="1:17" x14ac:dyDescent="0.25">
      <c r="A1433" s="30">
        <v>5214</v>
      </c>
      <c r="B1433" s="30">
        <v>6100</v>
      </c>
      <c r="C1433" s="30">
        <v>1900</v>
      </c>
      <c r="D1433" s="30">
        <v>1900</v>
      </c>
      <c r="E1433" s="30" t="s">
        <v>151</v>
      </c>
      <c r="F1433" s="30" t="s">
        <v>183</v>
      </c>
      <c r="G1433" s="31">
        <v>5.3358100000000004</v>
      </c>
      <c r="H1433" s="30" t="s">
        <v>170</v>
      </c>
      <c r="I1433" s="30" t="s">
        <v>171</v>
      </c>
      <c r="J1433" s="30">
        <v>70</v>
      </c>
      <c r="K1433" s="30">
        <v>10</v>
      </c>
      <c r="L1433" s="30" t="s">
        <v>172</v>
      </c>
      <c r="M1433" s="30" t="s">
        <v>227</v>
      </c>
      <c r="N1433" s="30" t="s">
        <v>228</v>
      </c>
      <c r="O1433" s="32">
        <v>0.19295699999999999</v>
      </c>
      <c r="P1433" s="32">
        <v>0.84899999999999998</v>
      </c>
      <c r="Q1433" s="32">
        <f t="shared" si="22"/>
        <v>0.15546686541567004</v>
      </c>
    </row>
    <row r="1434" spans="1:17" x14ac:dyDescent="0.25">
      <c r="A1434" s="30">
        <v>5215</v>
      </c>
      <c r="B1434" s="30">
        <v>6101</v>
      </c>
      <c r="C1434" s="30">
        <v>1900</v>
      </c>
      <c r="D1434" s="30">
        <v>1900</v>
      </c>
      <c r="E1434" s="30" t="s">
        <v>151</v>
      </c>
      <c r="F1434" s="30" t="s">
        <v>183</v>
      </c>
      <c r="G1434" s="31">
        <v>2.77006</v>
      </c>
      <c r="H1434" s="30" t="s">
        <v>170</v>
      </c>
      <c r="I1434" s="30" t="s">
        <v>171</v>
      </c>
      <c r="J1434" s="30">
        <v>70</v>
      </c>
      <c r="K1434" s="30">
        <v>10</v>
      </c>
      <c r="L1434" s="30" t="s">
        <v>172</v>
      </c>
      <c r="M1434" s="30" t="s">
        <v>227</v>
      </c>
      <c r="N1434" s="30" t="s">
        <v>228</v>
      </c>
      <c r="O1434" s="32">
        <v>0.19295699999999999</v>
      </c>
      <c r="P1434" s="32">
        <v>0.84899999999999998</v>
      </c>
      <c r="Q1434" s="32">
        <f t="shared" si="22"/>
        <v>8.0709872580420006E-2</v>
      </c>
    </row>
    <row r="1435" spans="1:17" x14ac:dyDescent="0.25">
      <c r="A1435" s="30">
        <v>5216</v>
      </c>
      <c r="B1435" s="30">
        <v>6102</v>
      </c>
      <c r="C1435" s="30">
        <v>1900</v>
      </c>
      <c r="D1435" s="30">
        <v>1900</v>
      </c>
      <c r="E1435" s="30" t="s">
        <v>151</v>
      </c>
      <c r="F1435" s="30" t="s">
        <v>183</v>
      </c>
      <c r="G1435" s="31">
        <v>2.81176</v>
      </c>
      <c r="H1435" s="30" t="s">
        <v>170</v>
      </c>
      <c r="I1435" s="30" t="s">
        <v>171</v>
      </c>
      <c r="J1435" s="30">
        <v>70</v>
      </c>
      <c r="K1435" s="30">
        <v>10</v>
      </c>
      <c r="L1435" s="30" t="s">
        <v>172</v>
      </c>
      <c r="M1435" s="30" t="s">
        <v>227</v>
      </c>
      <c r="N1435" s="30" t="s">
        <v>228</v>
      </c>
      <c r="O1435" s="32">
        <v>0.19295699999999999</v>
      </c>
      <c r="P1435" s="32">
        <v>0.84899999999999998</v>
      </c>
      <c r="Q1435" s="32">
        <f t="shared" si="22"/>
        <v>8.1924864922319998E-2</v>
      </c>
    </row>
    <row r="1436" spans="1:17" x14ac:dyDescent="0.25">
      <c r="A1436" s="30">
        <v>5624</v>
      </c>
      <c r="B1436" s="30">
        <v>5674</v>
      </c>
      <c r="C1436" s="30">
        <v>1900</v>
      </c>
      <c r="D1436" s="30">
        <v>1900</v>
      </c>
      <c r="E1436" s="30" t="s">
        <v>151</v>
      </c>
      <c r="F1436" s="30" t="s">
        <v>169</v>
      </c>
      <c r="G1436" s="31">
        <v>3.55891</v>
      </c>
      <c r="H1436" s="30" t="s">
        <v>170</v>
      </c>
      <c r="I1436" s="30" t="s">
        <v>171</v>
      </c>
      <c r="J1436" s="30">
        <v>70</v>
      </c>
      <c r="K1436" s="30">
        <v>10</v>
      </c>
      <c r="L1436" s="30" t="s">
        <v>172</v>
      </c>
      <c r="M1436" s="30" t="s">
        <v>227</v>
      </c>
      <c r="N1436" s="30" t="s">
        <v>228</v>
      </c>
      <c r="O1436" s="32">
        <v>0.19295699999999999</v>
      </c>
      <c r="P1436" s="32">
        <v>0.84899999999999998</v>
      </c>
      <c r="Q1436" s="32">
        <f t="shared" si="22"/>
        <v>0.10369420612737001</v>
      </c>
    </row>
    <row r="1437" spans="1:17" x14ac:dyDescent="0.25">
      <c r="A1437" s="30">
        <v>5625</v>
      </c>
      <c r="B1437" s="30">
        <v>5675</v>
      </c>
      <c r="C1437" s="30">
        <v>1900</v>
      </c>
      <c r="D1437" s="30">
        <v>1900</v>
      </c>
      <c r="E1437" s="30" t="s">
        <v>151</v>
      </c>
      <c r="F1437" s="30" t="s">
        <v>169</v>
      </c>
      <c r="G1437" s="31">
        <v>10.1282</v>
      </c>
      <c r="H1437" s="30" t="s">
        <v>170</v>
      </c>
      <c r="I1437" s="30" t="s">
        <v>171</v>
      </c>
      <c r="J1437" s="30">
        <v>70</v>
      </c>
      <c r="K1437" s="30">
        <v>10</v>
      </c>
      <c r="L1437" s="30" t="s">
        <v>172</v>
      </c>
      <c r="M1437" s="30" t="s">
        <v>227</v>
      </c>
      <c r="N1437" s="30" t="s">
        <v>228</v>
      </c>
      <c r="O1437" s="32">
        <v>0.19295699999999999</v>
      </c>
      <c r="P1437" s="32">
        <v>0.84899999999999998</v>
      </c>
      <c r="Q1437" s="32">
        <f t="shared" si="22"/>
        <v>0.29510037019740004</v>
      </c>
    </row>
    <row r="1438" spans="1:17" x14ac:dyDescent="0.25">
      <c r="A1438" s="30">
        <v>5626</v>
      </c>
      <c r="B1438" s="30">
        <v>5676</v>
      </c>
      <c r="C1438" s="30">
        <v>1900</v>
      </c>
      <c r="D1438" s="30">
        <v>1900</v>
      </c>
      <c r="E1438" s="30" t="s">
        <v>151</v>
      </c>
      <c r="F1438" s="30" t="s">
        <v>169</v>
      </c>
      <c r="G1438" s="31">
        <v>3.1559300000000001</v>
      </c>
      <c r="H1438" s="30" t="s">
        <v>170</v>
      </c>
      <c r="I1438" s="30" t="s">
        <v>171</v>
      </c>
      <c r="J1438" s="30">
        <v>70</v>
      </c>
      <c r="K1438" s="30">
        <v>10</v>
      </c>
      <c r="L1438" s="30" t="s">
        <v>172</v>
      </c>
      <c r="M1438" s="30" t="s">
        <v>227</v>
      </c>
      <c r="N1438" s="30" t="s">
        <v>228</v>
      </c>
      <c r="O1438" s="32">
        <v>0.19295699999999999</v>
      </c>
      <c r="P1438" s="32">
        <v>0.84899999999999998</v>
      </c>
      <c r="Q1438" s="32">
        <f t="shared" si="22"/>
        <v>9.1952776536510017E-2</v>
      </c>
    </row>
    <row r="1439" spans="1:17" x14ac:dyDescent="0.25">
      <c r="A1439" s="30">
        <v>5627</v>
      </c>
      <c r="B1439" s="30">
        <v>5677</v>
      </c>
      <c r="C1439" s="30">
        <v>1900</v>
      </c>
      <c r="D1439" s="30">
        <v>1900</v>
      </c>
      <c r="E1439" s="30" t="s">
        <v>151</v>
      </c>
      <c r="F1439" s="30" t="s">
        <v>169</v>
      </c>
      <c r="G1439" s="31">
        <v>6.3460700000000001</v>
      </c>
      <c r="H1439" s="30" t="s">
        <v>170</v>
      </c>
      <c r="I1439" s="30" t="s">
        <v>171</v>
      </c>
      <c r="J1439" s="30">
        <v>70</v>
      </c>
      <c r="K1439" s="30">
        <v>10</v>
      </c>
      <c r="L1439" s="30" t="s">
        <v>172</v>
      </c>
      <c r="M1439" s="30" t="s">
        <v>227</v>
      </c>
      <c r="N1439" s="30" t="s">
        <v>228</v>
      </c>
      <c r="O1439" s="32">
        <v>0.19295699999999999</v>
      </c>
      <c r="P1439" s="32">
        <v>0.84899999999999998</v>
      </c>
      <c r="Q1439" s="32">
        <f t="shared" si="22"/>
        <v>0.18490231297749002</v>
      </c>
    </row>
    <row r="1440" spans="1:17" x14ac:dyDescent="0.25">
      <c r="A1440" s="30">
        <v>5628</v>
      </c>
      <c r="B1440" s="30">
        <v>5678</v>
      </c>
      <c r="C1440" s="30">
        <v>1900</v>
      </c>
      <c r="D1440" s="30">
        <v>1900</v>
      </c>
      <c r="E1440" s="30" t="s">
        <v>151</v>
      </c>
      <c r="F1440" s="30" t="s">
        <v>169</v>
      </c>
      <c r="G1440" s="31">
        <v>6.6140999999999996</v>
      </c>
      <c r="H1440" s="30" t="s">
        <v>170</v>
      </c>
      <c r="I1440" s="30" t="s">
        <v>171</v>
      </c>
      <c r="J1440" s="30">
        <v>70</v>
      </c>
      <c r="K1440" s="30">
        <v>10</v>
      </c>
      <c r="L1440" s="30" t="s">
        <v>172</v>
      </c>
      <c r="M1440" s="30" t="s">
        <v>227</v>
      </c>
      <c r="N1440" s="30" t="s">
        <v>228</v>
      </c>
      <c r="O1440" s="32">
        <v>0.19295699999999999</v>
      </c>
      <c r="P1440" s="32">
        <v>0.84899999999999998</v>
      </c>
      <c r="Q1440" s="32">
        <f t="shared" si="22"/>
        <v>0.19271177094870001</v>
      </c>
    </row>
    <row r="1441" spans="1:17" x14ac:dyDescent="0.25">
      <c r="A1441" s="30">
        <v>5629</v>
      </c>
      <c r="B1441" s="30">
        <v>5679</v>
      </c>
      <c r="C1441" s="30">
        <v>1900</v>
      </c>
      <c r="D1441" s="30">
        <v>1900</v>
      </c>
      <c r="E1441" s="30" t="s">
        <v>151</v>
      </c>
      <c r="F1441" s="30" t="s">
        <v>169</v>
      </c>
      <c r="G1441" s="31">
        <v>3.9986899999999999</v>
      </c>
      <c r="H1441" s="30" t="s">
        <v>170</v>
      </c>
      <c r="I1441" s="30" t="s">
        <v>171</v>
      </c>
      <c r="J1441" s="30">
        <v>70</v>
      </c>
      <c r="K1441" s="30">
        <v>10</v>
      </c>
      <c r="L1441" s="30" t="s">
        <v>172</v>
      </c>
      <c r="M1441" s="30" t="s">
        <v>227</v>
      </c>
      <c r="N1441" s="30" t="s">
        <v>228</v>
      </c>
      <c r="O1441" s="32">
        <v>0.19295699999999999</v>
      </c>
      <c r="P1441" s="32">
        <v>0.84899999999999998</v>
      </c>
      <c r="Q1441" s="32">
        <f t="shared" si="22"/>
        <v>0.11650785917583001</v>
      </c>
    </row>
    <row r="1442" spans="1:17" x14ac:dyDescent="0.25">
      <c r="A1442" s="30">
        <v>5630</v>
      </c>
      <c r="B1442" s="30">
        <v>5680</v>
      </c>
      <c r="C1442" s="30">
        <v>1900</v>
      </c>
      <c r="D1442" s="30">
        <v>1900</v>
      </c>
      <c r="E1442" s="30" t="s">
        <v>151</v>
      </c>
      <c r="F1442" s="30" t="s">
        <v>169</v>
      </c>
      <c r="G1442" s="31">
        <v>9.4515899999999995</v>
      </c>
      <c r="H1442" s="30" t="s">
        <v>170</v>
      </c>
      <c r="I1442" s="30" t="s">
        <v>171</v>
      </c>
      <c r="J1442" s="30">
        <v>70</v>
      </c>
      <c r="K1442" s="30">
        <v>10</v>
      </c>
      <c r="L1442" s="30" t="s">
        <v>172</v>
      </c>
      <c r="M1442" s="30" t="s">
        <v>227</v>
      </c>
      <c r="N1442" s="30" t="s">
        <v>228</v>
      </c>
      <c r="O1442" s="32">
        <v>0.19295699999999999</v>
      </c>
      <c r="P1442" s="32">
        <v>0.84899999999999998</v>
      </c>
      <c r="Q1442" s="32">
        <f t="shared" si="22"/>
        <v>0.27538631819613002</v>
      </c>
    </row>
    <row r="1443" spans="1:17" x14ac:dyDescent="0.25">
      <c r="A1443" s="30">
        <v>5631</v>
      </c>
      <c r="B1443" s="30">
        <v>5681</v>
      </c>
      <c r="C1443" s="30">
        <v>1900</v>
      </c>
      <c r="D1443" s="30">
        <v>1900</v>
      </c>
      <c r="E1443" s="30" t="s">
        <v>151</v>
      </c>
      <c r="F1443" s="30" t="s">
        <v>169</v>
      </c>
      <c r="G1443" s="31">
        <v>8.5726099999999996E-3</v>
      </c>
      <c r="H1443" s="30" t="s">
        <v>170</v>
      </c>
      <c r="I1443" s="30" t="s">
        <v>171</v>
      </c>
      <c r="J1443" s="30">
        <v>70</v>
      </c>
      <c r="K1443" s="30">
        <v>10</v>
      </c>
      <c r="L1443" s="30" t="s">
        <v>172</v>
      </c>
      <c r="M1443" s="30" t="s">
        <v>227</v>
      </c>
      <c r="N1443" s="30" t="s">
        <v>228</v>
      </c>
      <c r="O1443" s="32">
        <v>0.19295699999999999</v>
      </c>
      <c r="P1443" s="32">
        <v>0.84899999999999998</v>
      </c>
      <c r="Q1443" s="32">
        <f t="shared" si="22"/>
        <v>2.4977591127326999E-4</v>
      </c>
    </row>
    <row r="1444" spans="1:17" x14ac:dyDescent="0.25">
      <c r="A1444" s="30">
        <v>5632</v>
      </c>
      <c r="B1444" s="30">
        <v>5682</v>
      </c>
      <c r="C1444" s="30">
        <v>1900</v>
      </c>
      <c r="D1444" s="30">
        <v>1900</v>
      </c>
      <c r="E1444" s="30" t="s">
        <v>151</v>
      </c>
      <c r="F1444" s="30" t="s">
        <v>169</v>
      </c>
      <c r="G1444" s="31">
        <v>7.1429499999999999</v>
      </c>
      <c r="H1444" s="30" t="s">
        <v>170</v>
      </c>
      <c r="I1444" s="30" t="s">
        <v>171</v>
      </c>
      <c r="J1444" s="30">
        <v>70</v>
      </c>
      <c r="K1444" s="30">
        <v>10</v>
      </c>
      <c r="L1444" s="30" t="s">
        <v>172</v>
      </c>
      <c r="M1444" s="30" t="s">
        <v>227</v>
      </c>
      <c r="N1444" s="30" t="s">
        <v>228</v>
      </c>
      <c r="O1444" s="32">
        <v>0.19295699999999999</v>
      </c>
      <c r="P1444" s="32">
        <v>0.84899999999999998</v>
      </c>
      <c r="Q1444" s="32">
        <f t="shared" si="22"/>
        <v>0.20812061267565002</v>
      </c>
    </row>
    <row r="1445" spans="1:17" x14ac:dyDescent="0.25">
      <c r="A1445" s="30">
        <v>5633</v>
      </c>
      <c r="B1445" s="30">
        <v>5683</v>
      </c>
      <c r="C1445" s="30">
        <v>1900</v>
      </c>
      <c r="D1445" s="30">
        <v>1900</v>
      </c>
      <c r="E1445" s="30" t="s">
        <v>151</v>
      </c>
      <c r="F1445" s="30" t="s">
        <v>169</v>
      </c>
      <c r="G1445" s="31">
        <v>3.6038899999999998</v>
      </c>
      <c r="H1445" s="30" t="s">
        <v>170</v>
      </c>
      <c r="I1445" s="30" t="s">
        <v>171</v>
      </c>
      <c r="J1445" s="30">
        <v>70</v>
      </c>
      <c r="K1445" s="30">
        <v>10</v>
      </c>
      <c r="L1445" s="30" t="s">
        <v>172</v>
      </c>
      <c r="M1445" s="30" t="s">
        <v>227</v>
      </c>
      <c r="N1445" s="30" t="s">
        <v>228</v>
      </c>
      <c r="O1445" s="32">
        <v>0.19295699999999999</v>
      </c>
      <c r="P1445" s="32">
        <v>0.84899999999999998</v>
      </c>
      <c r="Q1445" s="32">
        <f t="shared" si="22"/>
        <v>0.10500476621223</v>
      </c>
    </row>
    <row r="1446" spans="1:17" x14ac:dyDescent="0.25">
      <c r="A1446" s="30">
        <v>5634</v>
      </c>
      <c r="B1446" s="30">
        <v>5684</v>
      </c>
      <c r="C1446" s="30">
        <v>1900</v>
      </c>
      <c r="D1446" s="30">
        <v>1900</v>
      </c>
      <c r="E1446" s="30" t="s">
        <v>151</v>
      </c>
      <c r="F1446" s="30" t="s">
        <v>169</v>
      </c>
      <c r="G1446" s="31">
        <v>3.8885900000000002</v>
      </c>
      <c r="H1446" s="30" t="s">
        <v>170</v>
      </c>
      <c r="I1446" s="30" t="s">
        <v>171</v>
      </c>
      <c r="J1446" s="30">
        <v>70</v>
      </c>
      <c r="K1446" s="30">
        <v>10</v>
      </c>
      <c r="L1446" s="30" t="s">
        <v>172</v>
      </c>
      <c r="M1446" s="30" t="s">
        <v>227</v>
      </c>
      <c r="N1446" s="30" t="s">
        <v>228</v>
      </c>
      <c r="O1446" s="32">
        <v>0.19295699999999999</v>
      </c>
      <c r="P1446" s="32">
        <v>0.84899999999999998</v>
      </c>
      <c r="Q1446" s="32">
        <f t="shared" si="22"/>
        <v>0.11329992975513001</v>
      </c>
    </row>
    <row r="1447" spans="1:17" x14ac:dyDescent="0.25">
      <c r="A1447" s="30">
        <v>5736</v>
      </c>
      <c r="B1447" s="30">
        <v>5659</v>
      </c>
      <c r="C1447" s="30">
        <v>1900</v>
      </c>
      <c r="D1447" s="30">
        <v>1900</v>
      </c>
      <c r="E1447" s="30" t="s">
        <v>151</v>
      </c>
      <c r="F1447" s="30" t="s">
        <v>169</v>
      </c>
      <c r="G1447" s="31">
        <v>22.154900000000001</v>
      </c>
      <c r="H1447" s="30" t="s">
        <v>170</v>
      </c>
      <c r="I1447" s="30" t="s">
        <v>171</v>
      </c>
      <c r="J1447" s="30">
        <v>70</v>
      </c>
      <c r="K1447" s="30">
        <v>10</v>
      </c>
      <c r="L1447" s="30" t="s">
        <v>172</v>
      </c>
      <c r="M1447" s="30" t="s">
        <v>227</v>
      </c>
      <c r="N1447" s="30" t="s">
        <v>228</v>
      </c>
      <c r="O1447" s="32">
        <v>0.19295699999999999</v>
      </c>
      <c r="P1447" s="32">
        <v>0.84899999999999998</v>
      </c>
      <c r="Q1447" s="32">
        <f t="shared" si="22"/>
        <v>0.64551639893430013</v>
      </c>
    </row>
    <row r="1448" spans="1:17" x14ac:dyDescent="0.25">
      <c r="A1448" s="30">
        <v>5737</v>
      </c>
      <c r="B1448" s="30">
        <v>5660</v>
      </c>
      <c r="C1448" s="30">
        <v>1900</v>
      </c>
      <c r="D1448" s="30">
        <v>1900</v>
      </c>
      <c r="E1448" s="30" t="s">
        <v>151</v>
      </c>
      <c r="F1448" s="30" t="s">
        <v>169</v>
      </c>
      <c r="G1448" s="31">
        <v>0.22056200000000001</v>
      </c>
      <c r="H1448" s="30" t="s">
        <v>170</v>
      </c>
      <c r="I1448" s="30" t="s">
        <v>171</v>
      </c>
      <c r="J1448" s="30">
        <v>70</v>
      </c>
      <c r="K1448" s="30">
        <v>10</v>
      </c>
      <c r="L1448" s="30" t="s">
        <v>172</v>
      </c>
      <c r="M1448" s="30" t="s">
        <v>227</v>
      </c>
      <c r="N1448" s="30" t="s">
        <v>228</v>
      </c>
      <c r="O1448" s="32">
        <v>0.19295699999999999</v>
      </c>
      <c r="P1448" s="32">
        <v>0.84899999999999998</v>
      </c>
      <c r="Q1448" s="32">
        <f t="shared" si="22"/>
        <v>6.4264062569340001E-3</v>
      </c>
    </row>
    <row r="1449" spans="1:17" x14ac:dyDescent="0.25">
      <c r="A1449" s="30">
        <v>5738</v>
      </c>
      <c r="B1449" s="30">
        <v>5661</v>
      </c>
      <c r="C1449" s="30">
        <v>1900</v>
      </c>
      <c r="D1449" s="30">
        <v>1900</v>
      </c>
      <c r="E1449" s="30" t="s">
        <v>151</v>
      </c>
      <c r="F1449" s="30" t="s">
        <v>169</v>
      </c>
      <c r="G1449" s="31">
        <v>3.8637600000000001</v>
      </c>
      <c r="H1449" s="30" t="s">
        <v>170</v>
      </c>
      <c r="I1449" s="30" t="s">
        <v>171</v>
      </c>
      <c r="J1449" s="30">
        <v>70</v>
      </c>
      <c r="K1449" s="30">
        <v>10</v>
      </c>
      <c r="L1449" s="30" t="s">
        <v>172</v>
      </c>
      <c r="M1449" s="30" t="s">
        <v>227</v>
      </c>
      <c r="N1449" s="30" t="s">
        <v>228</v>
      </c>
      <c r="O1449" s="32">
        <v>0.19295699999999999</v>
      </c>
      <c r="P1449" s="32">
        <v>0.84899999999999998</v>
      </c>
      <c r="Q1449" s="32">
        <f t="shared" si="22"/>
        <v>0.11257647028632001</v>
      </c>
    </row>
    <row r="1450" spans="1:17" x14ac:dyDescent="0.25">
      <c r="A1450" s="30">
        <v>5739</v>
      </c>
      <c r="B1450" s="30">
        <v>5662</v>
      </c>
      <c r="C1450" s="30">
        <v>1900</v>
      </c>
      <c r="D1450" s="30">
        <v>1900</v>
      </c>
      <c r="E1450" s="30" t="s">
        <v>151</v>
      </c>
      <c r="F1450" s="30" t="s">
        <v>169</v>
      </c>
      <c r="G1450" s="31">
        <v>10.966699999999999</v>
      </c>
      <c r="H1450" s="30" t="s">
        <v>170</v>
      </c>
      <c r="I1450" s="30" t="s">
        <v>171</v>
      </c>
      <c r="J1450" s="30">
        <v>70</v>
      </c>
      <c r="K1450" s="30">
        <v>10</v>
      </c>
      <c r="L1450" s="30" t="s">
        <v>172</v>
      </c>
      <c r="M1450" s="30" t="s">
        <v>227</v>
      </c>
      <c r="N1450" s="30" t="s">
        <v>228</v>
      </c>
      <c r="O1450" s="32">
        <v>0.19295699999999999</v>
      </c>
      <c r="P1450" s="32">
        <v>0.84899999999999998</v>
      </c>
      <c r="Q1450" s="32">
        <f t="shared" si="22"/>
        <v>0.31953133131689998</v>
      </c>
    </row>
    <row r="1451" spans="1:17" x14ac:dyDescent="0.25">
      <c r="A1451" s="30">
        <v>5740</v>
      </c>
      <c r="B1451" s="30">
        <v>5663</v>
      </c>
      <c r="C1451" s="30">
        <v>1900</v>
      </c>
      <c r="D1451" s="30">
        <v>1900</v>
      </c>
      <c r="E1451" s="30" t="s">
        <v>151</v>
      </c>
      <c r="F1451" s="30" t="s">
        <v>169</v>
      </c>
      <c r="G1451" s="31">
        <v>0.21920999999999999</v>
      </c>
      <c r="H1451" s="30" t="s">
        <v>170</v>
      </c>
      <c r="I1451" s="30" t="s">
        <v>171</v>
      </c>
      <c r="J1451" s="30">
        <v>70</v>
      </c>
      <c r="K1451" s="30">
        <v>10</v>
      </c>
      <c r="L1451" s="30" t="s">
        <v>172</v>
      </c>
      <c r="M1451" s="30" t="s">
        <v>227</v>
      </c>
      <c r="N1451" s="30" t="s">
        <v>228</v>
      </c>
      <c r="O1451" s="32">
        <v>0.19295699999999999</v>
      </c>
      <c r="P1451" s="32">
        <v>0.84899999999999998</v>
      </c>
      <c r="Q1451" s="32">
        <f t="shared" si="22"/>
        <v>6.3870136994699997E-3</v>
      </c>
    </row>
    <row r="1452" spans="1:17" x14ac:dyDescent="0.25">
      <c r="A1452" s="30">
        <v>5741</v>
      </c>
      <c r="B1452" s="30">
        <v>5664</v>
      </c>
      <c r="C1452" s="30">
        <v>1900</v>
      </c>
      <c r="D1452" s="30">
        <v>1900</v>
      </c>
      <c r="E1452" s="30" t="s">
        <v>151</v>
      </c>
      <c r="F1452" s="30" t="s">
        <v>169</v>
      </c>
      <c r="G1452" s="31">
        <v>8.7215299999999996</v>
      </c>
      <c r="H1452" s="30" t="s">
        <v>170</v>
      </c>
      <c r="I1452" s="30" t="s">
        <v>171</v>
      </c>
      <c r="J1452" s="30">
        <v>70</v>
      </c>
      <c r="K1452" s="30">
        <v>10</v>
      </c>
      <c r="L1452" s="30" t="s">
        <v>172</v>
      </c>
      <c r="M1452" s="30" t="s">
        <v>227</v>
      </c>
      <c r="N1452" s="30" t="s">
        <v>228</v>
      </c>
      <c r="O1452" s="32">
        <v>0.19295699999999999</v>
      </c>
      <c r="P1452" s="32">
        <v>0.84899999999999998</v>
      </c>
      <c r="Q1452" s="32">
        <f t="shared" si="22"/>
        <v>0.25411491989571</v>
      </c>
    </row>
    <row r="1453" spans="1:17" x14ac:dyDescent="0.25">
      <c r="A1453" s="30">
        <v>5742</v>
      </c>
      <c r="B1453" s="30">
        <v>5665</v>
      </c>
      <c r="C1453" s="30">
        <v>1900</v>
      </c>
      <c r="D1453" s="30">
        <v>1900</v>
      </c>
      <c r="E1453" s="30" t="s">
        <v>151</v>
      </c>
      <c r="F1453" s="30" t="s">
        <v>169</v>
      </c>
      <c r="G1453" s="31">
        <v>1.72923</v>
      </c>
      <c r="H1453" s="30" t="s">
        <v>170</v>
      </c>
      <c r="I1453" s="30" t="s">
        <v>171</v>
      </c>
      <c r="J1453" s="30">
        <v>70</v>
      </c>
      <c r="K1453" s="30">
        <v>10</v>
      </c>
      <c r="L1453" s="30" t="s">
        <v>172</v>
      </c>
      <c r="M1453" s="30" t="s">
        <v>227</v>
      </c>
      <c r="N1453" s="30" t="s">
        <v>228</v>
      </c>
      <c r="O1453" s="32">
        <v>0.19295699999999999</v>
      </c>
      <c r="P1453" s="32">
        <v>0.84899999999999998</v>
      </c>
      <c r="Q1453" s="32">
        <f t="shared" si="22"/>
        <v>5.0383721999610012E-2</v>
      </c>
    </row>
    <row r="1454" spans="1:17" x14ac:dyDescent="0.25">
      <c r="A1454" s="30">
        <v>5743</v>
      </c>
      <c r="B1454" s="30">
        <v>5666</v>
      </c>
      <c r="C1454" s="30">
        <v>1900</v>
      </c>
      <c r="D1454" s="30">
        <v>1900</v>
      </c>
      <c r="E1454" s="30" t="s">
        <v>151</v>
      </c>
      <c r="F1454" s="30" t="s">
        <v>169</v>
      </c>
      <c r="G1454" s="31">
        <v>8.9729400000000001E-2</v>
      </c>
      <c r="H1454" s="30" t="s">
        <v>170</v>
      </c>
      <c r="I1454" s="30" t="s">
        <v>171</v>
      </c>
      <c r="J1454" s="30">
        <v>70</v>
      </c>
      <c r="K1454" s="30">
        <v>10</v>
      </c>
      <c r="L1454" s="30" t="s">
        <v>172</v>
      </c>
      <c r="M1454" s="30" t="s">
        <v>227</v>
      </c>
      <c r="N1454" s="30" t="s">
        <v>228</v>
      </c>
      <c r="O1454" s="32">
        <v>0.19295699999999999</v>
      </c>
      <c r="P1454" s="32">
        <v>0.84899999999999998</v>
      </c>
      <c r="Q1454" s="32">
        <f t="shared" si="22"/>
        <v>2.6144012912058001E-3</v>
      </c>
    </row>
    <row r="1455" spans="1:17" x14ac:dyDescent="0.25">
      <c r="A1455" s="30">
        <v>5744</v>
      </c>
      <c r="B1455" s="30">
        <v>5667</v>
      </c>
      <c r="C1455" s="30">
        <v>1900</v>
      </c>
      <c r="D1455" s="30">
        <v>1900</v>
      </c>
      <c r="E1455" s="30" t="s">
        <v>151</v>
      </c>
      <c r="F1455" s="30" t="s">
        <v>169</v>
      </c>
      <c r="G1455" s="31">
        <v>1.3233900000000001</v>
      </c>
      <c r="H1455" s="30" t="s">
        <v>170</v>
      </c>
      <c r="I1455" s="30" t="s">
        <v>171</v>
      </c>
      <c r="J1455" s="30">
        <v>70</v>
      </c>
      <c r="K1455" s="30">
        <v>10</v>
      </c>
      <c r="L1455" s="30" t="s">
        <v>172</v>
      </c>
      <c r="M1455" s="30" t="s">
        <v>227</v>
      </c>
      <c r="N1455" s="30" t="s">
        <v>228</v>
      </c>
      <c r="O1455" s="32">
        <v>0.19295699999999999</v>
      </c>
      <c r="P1455" s="32">
        <v>0.84899999999999998</v>
      </c>
      <c r="Q1455" s="32">
        <f t="shared" si="22"/>
        <v>3.8558961998730004E-2</v>
      </c>
    </row>
    <row r="1456" spans="1:17" x14ac:dyDescent="0.25">
      <c r="A1456" s="30">
        <v>5745</v>
      </c>
      <c r="B1456" s="30">
        <v>5668</v>
      </c>
      <c r="C1456" s="30">
        <v>1900</v>
      </c>
      <c r="D1456" s="30">
        <v>1900</v>
      </c>
      <c r="E1456" s="30" t="s">
        <v>151</v>
      </c>
      <c r="F1456" s="30" t="s">
        <v>169</v>
      </c>
      <c r="G1456" s="31">
        <v>2.9268299999999998</v>
      </c>
      <c r="H1456" s="30" t="s">
        <v>170</v>
      </c>
      <c r="I1456" s="30" t="s">
        <v>171</v>
      </c>
      <c r="J1456" s="30">
        <v>70</v>
      </c>
      <c r="K1456" s="30">
        <v>10</v>
      </c>
      <c r="L1456" s="30" t="s">
        <v>172</v>
      </c>
      <c r="M1456" s="30" t="s">
        <v>227</v>
      </c>
      <c r="N1456" s="30" t="s">
        <v>228</v>
      </c>
      <c r="O1456" s="32">
        <v>0.19295699999999999</v>
      </c>
      <c r="P1456" s="32">
        <v>0.84899999999999998</v>
      </c>
      <c r="Q1456" s="32">
        <f t="shared" si="22"/>
        <v>8.5277602782809991E-2</v>
      </c>
    </row>
    <row r="1457" spans="1:17" x14ac:dyDescent="0.25">
      <c r="A1457" s="30">
        <v>5746</v>
      </c>
      <c r="B1457" s="30">
        <v>5669</v>
      </c>
      <c r="C1457" s="30">
        <v>1900</v>
      </c>
      <c r="D1457" s="30">
        <v>1900</v>
      </c>
      <c r="E1457" s="30" t="s">
        <v>151</v>
      </c>
      <c r="F1457" s="30" t="s">
        <v>169</v>
      </c>
      <c r="G1457" s="31">
        <v>0.15875700000000001</v>
      </c>
      <c r="H1457" s="30" t="s">
        <v>170</v>
      </c>
      <c r="I1457" s="30" t="s">
        <v>171</v>
      </c>
      <c r="J1457" s="30">
        <v>70</v>
      </c>
      <c r="K1457" s="30">
        <v>10</v>
      </c>
      <c r="L1457" s="30" t="s">
        <v>172</v>
      </c>
      <c r="M1457" s="30" t="s">
        <v>227</v>
      </c>
      <c r="N1457" s="30" t="s">
        <v>228</v>
      </c>
      <c r="O1457" s="32">
        <v>0.19295699999999999</v>
      </c>
      <c r="P1457" s="32">
        <v>0.84899999999999998</v>
      </c>
      <c r="Q1457" s="32">
        <f t="shared" si="22"/>
        <v>4.6256244417990002E-3</v>
      </c>
    </row>
    <row r="1458" spans="1:17" x14ac:dyDescent="0.25">
      <c r="A1458" s="30">
        <v>5747</v>
      </c>
      <c r="B1458" s="30">
        <v>5670</v>
      </c>
      <c r="C1458" s="30">
        <v>1900</v>
      </c>
      <c r="D1458" s="30">
        <v>1900</v>
      </c>
      <c r="E1458" s="30" t="s">
        <v>151</v>
      </c>
      <c r="F1458" s="30" t="s">
        <v>169</v>
      </c>
      <c r="G1458" s="31">
        <v>1.59148</v>
      </c>
      <c r="H1458" s="30" t="s">
        <v>170</v>
      </c>
      <c r="I1458" s="30" t="s">
        <v>171</v>
      </c>
      <c r="J1458" s="30">
        <v>70</v>
      </c>
      <c r="K1458" s="30">
        <v>10</v>
      </c>
      <c r="L1458" s="30" t="s">
        <v>172</v>
      </c>
      <c r="M1458" s="30" t="s">
        <v>227</v>
      </c>
      <c r="N1458" s="30" t="s">
        <v>228</v>
      </c>
      <c r="O1458" s="32">
        <v>0.19295699999999999</v>
      </c>
      <c r="P1458" s="32">
        <v>0.84899999999999998</v>
      </c>
      <c r="Q1458" s="32">
        <f t="shared" si="22"/>
        <v>4.6370168160360006E-2</v>
      </c>
    </row>
    <row r="1459" spans="1:17" x14ac:dyDescent="0.25">
      <c r="A1459" s="30">
        <v>5748</v>
      </c>
      <c r="B1459" s="30">
        <v>5671</v>
      </c>
      <c r="C1459" s="30">
        <v>1900</v>
      </c>
      <c r="D1459" s="30">
        <v>1900</v>
      </c>
      <c r="E1459" s="30" t="s">
        <v>151</v>
      </c>
      <c r="F1459" s="30" t="s">
        <v>169</v>
      </c>
      <c r="G1459" s="31">
        <v>4.7842000000000002</v>
      </c>
      <c r="H1459" s="30" t="s">
        <v>170</v>
      </c>
      <c r="I1459" s="30" t="s">
        <v>171</v>
      </c>
      <c r="J1459" s="30">
        <v>70</v>
      </c>
      <c r="K1459" s="30">
        <v>10</v>
      </c>
      <c r="L1459" s="30" t="s">
        <v>172</v>
      </c>
      <c r="M1459" s="30" t="s">
        <v>227</v>
      </c>
      <c r="N1459" s="30" t="s">
        <v>228</v>
      </c>
      <c r="O1459" s="32">
        <v>0.19295699999999999</v>
      </c>
      <c r="P1459" s="32">
        <v>0.84899999999999998</v>
      </c>
      <c r="Q1459" s="32">
        <f t="shared" si="22"/>
        <v>0.13939487678940002</v>
      </c>
    </row>
    <row r="1460" spans="1:17" x14ac:dyDescent="0.25">
      <c r="A1460" s="30">
        <v>5749</v>
      </c>
      <c r="B1460" s="30">
        <v>5672</v>
      </c>
      <c r="C1460" s="30">
        <v>1900</v>
      </c>
      <c r="D1460" s="30">
        <v>1900</v>
      </c>
      <c r="E1460" s="30" t="s">
        <v>151</v>
      </c>
      <c r="F1460" s="30" t="s">
        <v>169</v>
      </c>
      <c r="G1460" s="31">
        <v>26.2363</v>
      </c>
      <c r="H1460" s="30" t="s">
        <v>170</v>
      </c>
      <c r="I1460" s="30" t="s">
        <v>171</v>
      </c>
      <c r="J1460" s="30">
        <v>70</v>
      </c>
      <c r="K1460" s="30">
        <v>10</v>
      </c>
      <c r="L1460" s="30" t="s">
        <v>172</v>
      </c>
      <c r="M1460" s="30" t="s">
        <v>227</v>
      </c>
      <c r="N1460" s="30" t="s">
        <v>228</v>
      </c>
      <c r="O1460" s="32">
        <v>0.19295699999999999</v>
      </c>
      <c r="P1460" s="32">
        <v>0.84899999999999998</v>
      </c>
      <c r="Q1460" s="32">
        <f t="shared" si="22"/>
        <v>0.76443413860410003</v>
      </c>
    </row>
    <row r="1461" spans="1:17" x14ac:dyDescent="0.25">
      <c r="A1461" s="30">
        <v>5750</v>
      </c>
      <c r="B1461" s="30">
        <v>5673</v>
      </c>
      <c r="C1461" s="30">
        <v>1900</v>
      </c>
      <c r="D1461" s="30">
        <v>1900</v>
      </c>
      <c r="E1461" s="30" t="s">
        <v>151</v>
      </c>
      <c r="F1461" s="30" t="s">
        <v>169</v>
      </c>
      <c r="G1461" s="31">
        <v>3.22553</v>
      </c>
      <c r="H1461" s="30" t="s">
        <v>170</v>
      </c>
      <c r="I1461" s="30" t="s">
        <v>171</v>
      </c>
      <c r="J1461" s="30">
        <v>70</v>
      </c>
      <c r="K1461" s="30">
        <v>10</v>
      </c>
      <c r="L1461" s="30" t="s">
        <v>172</v>
      </c>
      <c r="M1461" s="30" t="s">
        <v>227</v>
      </c>
      <c r="N1461" s="30" t="s">
        <v>228</v>
      </c>
      <c r="O1461" s="32">
        <v>0.19295699999999999</v>
      </c>
      <c r="P1461" s="32">
        <v>0.84899999999999998</v>
      </c>
      <c r="Q1461" s="32">
        <f t="shared" si="22"/>
        <v>9.398067742371001E-2</v>
      </c>
    </row>
    <row r="1462" spans="1:17" x14ac:dyDescent="0.25">
      <c r="A1462" s="30">
        <v>5751</v>
      </c>
      <c r="B1462" s="30">
        <v>5685</v>
      </c>
      <c r="C1462" s="30">
        <v>1900</v>
      </c>
      <c r="D1462" s="30">
        <v>1900</v>
      </c>
      <c r="E1462" s="30" t="s">
        <v>151</v>
      </c>
      <c r="F1462" s="30" t="s">
        <v>169</v>
      </c>
      <c r="G1462" s="31">
        <v>13.0191</v>
      </c>
      <c r="H1462" s="30" t="s">
        <v>170</v>
      </c>
      <c r="I1462" s="30" t="s">
        <v>171</v>
      </c>
      <c r="J1462" s="30">
        <v>70</v>
      </c>
      <c r="K1462" s="30">
        <v>10</v>
      </c>
      <c r="L1462" s="30" t="s">
        <v>172</v>
      </c>
      <c r="M1462" s="30" t="s">
        <v>227</v>
      </c>
      <c r="N1462" s="30" t="s">
        <v>228</v>
      </c>
      <c r="O1462" s="32">
        <v>0.19295699999999999</v>
      </c>
      <c r="P1462" s="32">
        <v>0.84899999999999998</v>
      </c>
      <c r="Q1462" s="32">
        <f t="shared" si="22"/>
        <v>0.37933109828370004</v>
      </c>
    </row>
    <row r="1463" spans="1:17" x14ac:dyDescent="0.25">
      <c r="A1463" s="30">
        <v>5752</v>
      </c>
      <c r="B1463" s="30">
        <v>5686</v>
      </c>
      <c r="C1463" s="30">
        <v>1900</v>
      </c>
      <c r="D1463" s="30">
        <v>1900</v>
      </c>
      <c r="E1463" s="30" t="s">
        <v>151</v>
      </c>
      <c r="F1463" s="30" t="s">
        <v>169</v>
      </c>
      <c r="G1463" s="31">
        <v>11.856199999999999</v>
      </c>
      <c r="H1463" s="30" t="s">
        <v>170</v>
      </c>
      <c r="I1463" s="30" t="s">
        <v>171</v>
      </c>
      <c r="J1463" s="30">
        <v>70</v>
      </c>
      <c r="K1463" s="30">
        <v>10</v>
      </c>
      <c r="L1463" s="30" t="s">
        <v>172</v>
      </c>
      <c r="M1463" s="30" t="s">
        <v>227</v>
      </c>
      <c r="N1463" s="30" t="s">
        <v>228</v>
      </c>
      <c r="O1463" s="32">
        <v>0.19295699999999999</v>
      </c>
      <c r="P1463" s="32">
        <v>0.84899999999999998</v>
      </c>
      <c r="Q1463" s="32">
        <f t="shared" si="22"/>
        <v>0.34544825429340004</v>
      </c>
    </row>
    <row r="1464" spans="1:17" x14ac:dyDescent="0.25">
      <c r="A1464" s="30">
        <v>5753</v>
      </c>
      <c r="B1464" s="30">
        <v>5687</v>
      </c>
      <c r="C1464" s="30">
        <v>1900</v>
      </c>
      <c r="D1464" s="30">
        <v>1900</v>
      </c>
      <c r="E1464" s="30" t="s">
        <v>151</v>
      </c>
      <c r="F1464" s="30" t="s">
        <v>169</v>
      </c>
      <c r="G1464" s="31">
        <v>3.3347699999999998</v>
      </c>
      <c r="H1464" s="30" t="s">
        <v>170</v>
      </c>
      <c r="I1464" s="30" t="s">
        <v>171</v>
      </c>
      <c r="J1464" s="30">
        <v>70</v>
      </c>
      <c r="K1464" s="30">
        <v>10</v>
      </c>
      <c r="L1464" s="30" t="s">
        <v>172</v>
      </c>
      <c r="M1464" s="30" t="s">
        <v>227</v>
      </c>
      <c r="N1464" s="30" t="s">
        <v>228</v>
      </c>
      <c r="O1464" s="32">
        <v>0.19295699999999999</v>
      </c>
      <c r="P1464" s="32">
        <v>0.84899999999999998</v>
      </c>
      <c r="Q1464" s="32">
        <f t="shared" si="22"/>
        <v>9.7163549448390008E-2</v>
      </c>
    </row>
    <row r="1465" spans="1:17" x14ac:dyDescent="0.25">
      <c r="A1465" s="30">
        <v>5754</v>
      </c>
      <c r="B1465" s="30">
        <v>5688</v>
      </c>
      <c r="C1465" s="30">
        <v>1900</v>
      </c>
      <c r="D1465" s="30">
        <v>1900</v>
      </c>
      <c r="E1465" s="30" t="s">
        <v>151</v>
      </c>
      <c r="F1465" s="30" t="s">
        <v>169</v>
      </c>
      <c r="G1465" s="31">
        <v>4.7928100000000002</v>
      </c>
      <c r="H1465" s="30" t="s">
        <v>170</v>
      </c>
      <c r="I1465" s="30" t="s">
        <v>171</v>
      </c>
      <c r="J1465" s="30">
        <v>70</v>
      </c>
      <c r="K1465" s="30">
        <v>10</v>
      </c>
      <c r="L1465" s="30" t="s">
        <v>172</v>
      </c>
      <c r="M1465" s="30" t="s">
        <v>227</v>
      </c>
      <c r="N1465" s="30" t="s">
        <v>228</v>
      </c>
      <c r="O1465" s="32">
        <v>0.19295699999999999</v>
      </c>
      <c r="P1465" s="32">
        <v>0.84899999999999998</v>
      </c>
      <c r="Q1465" s="32">
        <f t="shared" si="22"/>
        <v>0.13964574211467004</v>
      </c>
    </row>
    <row r="1466" spans="1:17" x14ac:dyDescent="0.25">
      <c r="A1466" s="30">
        <v>5755</v>
      </c>
      <c r="B1466" s="30">
        <v>5689</v>
      </c>
      <c r="C1466" s="30">
        <v>1900</v>
      </c>
      <c r="D1466" s="30">
        <v>1900</v>
      </c>
      <c r="E1466" s="30" t="s">
        <v>151</v>
      </c>
      <c r="F1466" s="30" t="s">
        <v>169</v>
      </c>
      <c r="G1466" s="31">
        <v>2.5386099999999998</v>
      </c>
      <c r="H1466" s="30" t="s">
        <v>170</v>
      </c>
      <c r="I1466" s="30" t="s">
        <v>171</v>
      </c>
      <c r="J1466" s="30">
        <v>70</v>
      </c>
      <c r="K1466" s="30">
        <v>10</v>
      </c>
      <c r="L1466" s="30" t="s">
        <v>172</v>
      </c>
      <c r="M1466" s="30" t="s">
        <v>227</v>
      </c>
      <c r="N1466" s="30" t="s">
        <v>228</v>
      </c>
      <c r="O1466" s="32">
        <v>0.19295699999999999</v>
      </c>
      <c r="P1466" s="32">
        <v>0.84899999999999998</v>
      </c>
      <c r="Q1466" s="32">
        <f t="shared" si="22"/>
        <v>7.3966228035270004E-2</v>
      </c>
    </row>
    <row r="1467" spans="1:17" x14ac:dyDescent="0.25">
      <c r="A1467" s="30">
        <v>5756</v>
      </c>
      <c r="B1467" s="30">
        <v>5690</v>
      </c>
      <c r="C1467" s="30">
        <v>1900</v>
      </c>
      <c r="D1467" s="30">
        <v>1900</v>
      </c>
      <c r="E1467" s="30" t="s">
        <v>151</v>
      </c>
      <c r="F1467" s="30" t="s">
        <v>169</v>
      </c>
      <c r="G1467" s="31">
        <v>1.6341000000000001</v>
      </c>
      <c r="H1467" s="30" t="s">
        <v>170</v>
      </c>
      <c r="I1467" s="30" t="s">
        <v>171</v>
      </c>
      <c r="J1467" s="30">
        <v>70</v>
      </c>
      <c r="K1467" s="30">
        <v>10</v>
      </c>
      <c r="L1467" s="30" t="s">
        <v>172</v>
      </c>
      <c r="M1467" s="30" t="s">
        <v>227</v>
      </c>
      <c r="N1467" s="30" t="s">
        <v>228</v>
      </c>
      <c r="O1467" s="32">
        <v>0.19295699999999999</v>
      </c>
      <c r="P1467" s="32">
        <v>0.84899999999999998</v>
      </c>
      <c r="Q1467" s="32">
        <f t="shared" si="22"/>
        <v>4.7611966088700011E-2</v>
      </c>
    </row>
    <row r="1468" spans="1:17" x14ac:dyDescent="0.25">
      <c r="A1468" s="30">
        <v>5757</v>
      </c>
      <c r="B1468" s="30">
        <v>5691</v>
      </c>
      <c r="C1468" s="30">
        <v>1900</v>
      </c>
      <c r="D1468" s="30">
        <v>1900</v>
      </c>
      <c r="E1468" s="30" t="s">
        <v>151</v>
      </c>
      <c r="F1468" s="30" t="s">
        <v>169</v>
      </c>
      <c r="G1468" s="31">
        <v>3.3933599999999999</v>
      </c>
      <c r="H1468" s="30" t="s">
        <v>170</v>
      </c>
      <c r="I1468" s="30" t="s">
        <v>171</v>
      </c>
      <c r="J1468" s="30">
        <v>70</v>
      </c>
      <c r="K1468" s="30">
        <v>10</v>
      </c>
      <c r="L1468" s="30" t="s">
        <v>172</v>
      </c>
      <c r="M1468" s="30" t="s">
        <v>227</v>
      </c>
      <c r="N1468" s="30" t="s">
        <v>228</v>
      </c>
      <c r="O1468" s="32">
        <v>0.19295699999999999</v>
      </c>
      <c r="P1468" s="32">
        <v>0.84899999999999998</v>
      </c>
      <c r="Q1468" s="32">
        <f t="shared" si="22"/>
        <v>9.8870657393520009E-2</v>
      </c>
    </row>
    <row r="1469" spans="1:17" x14ac:dyDescent="0.25">
      <c r="A1469" s="30">
        <v>5758</v>
      </c>
      <c r="B1469" s="30">
        <v>5692</v>
      </c>
      <c r="C1469" s="30">
        <v>1900</v>
      </c>
      <c r="D1469" s="30">
        <v>1900</v>
      </c>
      <c r="E1469" s="30" t="s">
        <v>151</v>
      </c>
      <c r="F1469" s="30" t="s">
        <v>169</v>
      </c>
      <c r="G1469" s="31">
        <v>3.3886400000000001</v>
      </c>
      <c r="H1469" s="30" t="s">
        <v>170</v>
      </c>
      <c r="I1469" s="30" t="s">
        <v>171</v>
      </c>
      <c r="J1469" s="30">
        <v>70</v>
      </c>
      <c r="K1469" s="30">
        <v>10</v>
      </c>
      <c r="L1469" s="30" t="s">
        <v>172</v>
      </c>
      <c r="M1469" s="30" t="s">
        <v>227</v>
      </c>
      <c r="N1469" s="30" t="s">
        <v>228</v>
      </c>
      <c r="O1469" s="32">
        <v>0.19295699999999999</v>
      </c>
      <c r="P1469" s="32">
        <v>0.84899999999999998</v>
      </c>
      <c r="Q1469" s="32">
        <f t="shared" si="22"/>
        <v>9.8733133080480012E-2</v>
      </c>
    </row>
    <row r="1470" spans="1:17" x14ac:dyDescent="0.25">
      <c r="A1470" s="30">
        <v>5759</v>
      </c>
      <c r="B1470" s="30">
        <v>5693</v>
      </c>
      <c r="C1470" s="30">
        <v>1900</v>
      </c>
      <c r="D1470" s="30">
        <v>1900</v>
      </c>
      <c r="E1470" s="30" t="s">
        <v>151</v>
      </c>
      <c r="F1470" s="30" t="s">
        <v>169</v>
      </c>
      <c r="G1470" s="31">
        <v>2.25488</v>
      </c>
      <c r="H1470" s="30" t="s">
        <v>170</v>
      </c>
      <c r="I1470" s="30" t="s">
        <v>171</v>
      </c>
      <c r="J1470" s="30">
        <v>70</v>
      </c>
      <c r="K1470" s="30">
        <v>10</v>
      </c>
      <c r="L1470" s="30" t="s">
        <v>172</v>
      </c>
      <c r="M1470" s="30" t="s">
        <v>227</v>
      </c>
      <c r="N1470" s="30" t="s">
        <v>228</v>
      </c>
      <c r="O1470" s="32">
        <v>0.19295699999999999</v>
      </c>
      <c r="P1470" s="32">
        <v>0.84899999999999998</v>
      </c>
      <c r="Q1470" s="32">
        <f t="shared" si="22"/>
        <v>6.5699326904160013E-2</v>
      </c>
    </row>
    <row r="1471" spans="1:17" x14ac:dyDescent="0.25">
      <c r="A1471" s="30">
        <v>5760</v>
      </c>
      <c r="B1471" s="30">
        <v>5694</v>
      </c>
      <c r="C1471" s="30">
        <v>1900</v>
      </c>
      <c r="D1471" s="30">
        <v>1900</v>
      </c>
      <c r="E1471" s="30" t="s">
        <v>151</v>
      </c>
      <c r="F1471" s="30" t="s">
        <v>169</v>
      </c>
      <c r="G1471" s="31">
        <v>7.3446999999999996</v>
      </c>
      <c r="H1471" s="30" t="s">
        <v>170</v>
      </c>
      <c r="I1471" s="30" t="s">
        <v>171</v>
      </c>
      <c r="J1471" s="30">
        <v>70</v>
      </c>
      <c r="K1471" s="30">
        <v>10</v>
      </c>
      <c r="L1471" s="30" t="s">
        <v>172</v>
      </c>
      <c r="M1471" s="30" t="s">
        <v>227</v>
      </c>
      <c r="N1471" s="30" t="s">
        <v>228</v>
      </c>
      <c r="O1471" s="32">
        <v>0.19295699999999999</v>
      </c>
      <c r="P1471" s="32">
        <v>0.84899999999999998</v>
      </c>
      <c r="Q1471" s="32">
        <f t="shared" si="22"/>
        <v>0.21399890296290003</v>
      </c>
    </row>
    <row r="1472" spans="1:17" x14ac:dyDescent="0.25">
      <c r="A1472" s="30">
        <v>5761</v>
      </c>
      <c r="B1472" s="30">
        <v>5695</v>
      </c>
      <c r="C1472" s="30">
        <v>1900</v>
      </c>
      <c r="D1472" s="30">
        <v>1900</v>
      </c>
      <c r="E1472" s="30" t="s">
        <v>151</v>
      </c>
      <c r="F1472" s="30" t="s">
        <v>169</v>
      </c>
      <c r="G1472" s="31">
        <v>2.0079199999999999</v>
      </c>
      <c r="H1472" s="30" t="s">
        <v>170</v>
      </c>
      <c r="I1472" s="30" t="s">
        <v>171</v>
      </c>
      <c r="J1472" s="30">
        <v>70</v>
      </c>
      <c r="K1472" s="30">
        <v>10</v>
      </c>
      <c r="L1472" s="30" t="s">
        <v>172</v>
      </c>
      <c r="M1472" s="30" t="s">
        <v>227</v>
      </c>
      <c r="N1472" s="30" t="s">
        <v>228</v>
      </c>
      <c r="O1472" s="32">
        <v>0.19295699999999999</v>
      </c>
      <c r="P1472" s="32">
        <v>0.84899999999999998</v>
      </c>
      <c r="Q1472" s="32">
        <f t="shared" si="22"/>
        <v>5.850377513544E-2</v>
      </c>
    </row>
    <row r="1473" spans="1:17" x14ac:dyDescent="0.25">
      <c r="A1473" s="30">
        <v>5762</v>
      </c>
      <c r="B1473" s="30">
        <v>5696</v>
      </c>
      <c r="C1473" s="30">
        <v>1900</v>
      </c>
      <c r="D1473" s="30">
        <v>1900</v>
      </c>
      <c r="E1473" s="30" t="s">
        <v>151</v>
      </c>
      <c r="F1473" s="30" t="s">
        <v>169</v>
      </c>
      <c r="G1473" s="31">
        <v>19.072299999999998</v>
      </c>
      <c r="H1473" s="30" t="s">
        <v>170</v>
      </c>
      <c r="I1473" s="30" t="s">
        <v>171</v>
      </c>
      <c r="J1473" s="30">
        <v>70</v>
      </c>
      <c r="K1473" s="30">
        <v>10</v>
      </c>
      <c r="L1473" s="30" t="s">
        <v>172</v>
      </c>
      <c r="M1473" s="30" t="s">
        <v>227</v>
      </c>
      <c r="N1473" s="30" t="s">
        <v>228</v>
      </c>
      <c r="O1473" s="32">
        <v>0.19295699999999999</v>
      </c>
      <c r="P1473" s="32">
        <v>0.84899999999999998</v>
      </c>
      <c r="Q1473" s="32">
        <f t="shared" si="22"/>
        <v>0.55570020245609997</v>
      </c>
    </row>
    <row r="1474" spans="1:17" x14ac:dyDescent="0.25">
      <c r="A1474" s="30">
        <v>5763</v>
      </c>
      <c r="B1474" s="30">
        <v>5697</v>
      </c>
      <c r="C1474" s="30">
        <v>1900</v>
      </c>
      <c r="D1474" s="30">
        <v>1900</v>
      </c>
      <c r="E1474" s="30" t="s">
        <v>151</v>
      </c>
      <c r="F1474" s="30" t="s">
        <v>169</v>
      </c>
      <c r="G1474" s="31">
        <v>2.1583899999999998</v>
      </c>
      <c r="H1474" s="30" t="s">
        <v>170</v>
      </c>
      <c r="I1474" s="30" t="s">
        <v>171</v>
      </c>
      <c r="J1474" s="30">
        <v>70</v>
      </c>
      <c r="K1474" s="30">
        <v>10</v>
      </c>
      <c r="L1474" s="30" t="s">
        <v>172</v>
      </c>
      <c r="M1474" s="30" t="s">
        <v>227</v>
      </c>
      <c r="N1474" s="30" t="s">
        <v>228</v>
      </c>
      <c r="O1474" s="32">
        <v>0.19295699999999999</v>
      </c>
      <c r="P1474" s="32">
        <v>0.84899999999999998</v>
      </c>
      <c r="Q1474" s="32">
        <f t="shared" ref="Q1474:Q1537" si="23">G1474*O1474*(1-P1474)</f>
        <v>6.2887945343730003E-2</v>
      </c>
    </row>
    <row r="1475" spans="1:17" x14ac:dyDescent="0.25">
      <c r="A1475" s="30">
        <v>5764</v>
      </c>
      <c r="B1475" s="30">
        <v>5698</v>
      </c>
      <c r="C1475" s="30">
        <v>1900</v>
      </c>
      <c r="D1475" s="30">
        <v>1900</v>
      </c>
      <c r="E1475" s="30" t="s">
        <v>151</v>
      </c>
      <c r="F1475" s="30" t="s">
        <v>169</v>
      </c>
      <c r="G1475" s="31">
        <v>14.3956</v>
      </c>
      <c r="H1475" s="30" t="s">
        <v>170</v>
      </c>
      <c r="I1475" s="30" t="s">
        <v>171</v>
      </c>
      <c r="J1475" s="30">
        <v>70</v>
      </c>
      <c r="K1475" s="30">
        <v>10</v>
      </c>
      <c r="L1475" s="30" t="s">
        <v>172</v>
      </c>
      <c r="M1475" s="30" t="s">
        <v>227</v>
      </c>
      <c r="N1475" s="30" t="s">
        <v>228</v>
      </c>
      <c r="O1475" s="32">
        <v>0.19295699999999999</v>
      </c>
      <c r="P1475" s="32">
        <v>0.84899999999999998</v>
      </c>
      <c r="Q1475" s="32">
        <f t="shared" si="23"/>
        <v>0.41943750016920001</v>
      </c>
    </row>
    <row r="1476" spans="1:17" x14ac:dyDescent="0.25">
      <c r="A1476" s="30">
        <v>5765</v>
      </c>
      <c r="B1476" s="30">
        <v>5699</v>
      </c>
      <c r="C1476" s="30">
        <v>1900</v>
      </c>
      <c r="D1476" s="30">
        <v>1900</v>
      </c>
      <c r="E1476" s="30" t="s">
        <v>151</v>
      </c>
      <c r="F1476" s="30" t="s">
        <v>169</v>
      </c>
      <c r="G1476" s="31">
        <v>18.8825</v>
      </c>
      <c r="H1476" s="30" t="s">
        <v>170</v>
      </c>
      <c r="I1476" s="30" t="s">
        <v>171</v>
      </c>
      <c r="J1476" s="30">
        <v>70</v>
      </c>
      <c r="K1476" s="30">
        <v>10</v>
      </c>
      <c r="L1476" s="30" t="s">
        <v>172</v>
      </c>
      <c r="M1476" s="30" t="s">
        <v>227</v>
      </c>
      <c r="N1476" s="30" t="s">
        <v>228</v>
      </c>
      <c r="O1476" s="32">
        <v>0.19295699999999999</v>
      </c>
      <c r="P1476" s="32">
        <v>0.84899999999999998</v>
      </c>
      <c r="Q1476" s="32">
        <f t="shared" si="23"/>
        <v>0.55017009342750012</v>
      </c>
    </row>
    <row r="1477" spans="1:17" x14ac:dyDescent="0.25">
      <c r="A1477" s="30">
        <v>5766</v>
      </c>
      <c r="B1477" s="30">
        <v>5700</v>
      </c>
      <c r="C1477" s="30">
        <v>1900</v>
      </c>
      <c r="D1477" s="30">
        <v>1900</v>
      </c>
      <c r="E1477" s="30" t="s">
        <v>151</v>
      </c>
      <c r="F1477" s="30" t="s">
        <v>169</v>
      </c>
      <c r="G1477" s="31">
        <v>3.6181199999999998</v>
      </c>
      <c r="H1477" s="30" t="s">
        <v>170</v>
      </c>
      <c r="I1477" s="30" t="s">
        <v>171</v>
      </c>
      <c r="J1477" s="30">
        <v>70</v>
      </c>
      <c r="K1477" s="30">
        <v>10</v>
      </c>
      <c r="L1477" s="30" t="s">
        <v>172</v>
      </c>
      <c r="M1477" s="30" t="s">
        <v>227</v>
      </c>
      <c r="N1477" s="30" t="s">
        <v>228</v>
      </c>
      <c r="O1477" s="32">
        <v>0.19295699999999999</v>
      </c>
      <c r="P1477" s="32">
        <v>0.84899999999999998</v>
      </c>
      <c r="Q1477" s="32">
        <f t="shared" si="23"/>
        <v>0.10541937870684</v>
      </c>
    </row>
    <row r="1478" spans="1:17" x14ac:dyDescent="0.25">
      <c r="A1478" s="30">
        <v>5767</v>
      </c>
      <c r="B1478" s="30">
        <v>5701</v>
      </c>
      <c r="C1478" s="30">
        <v>1900</v>
      </c>
      <c r="D1478" s="30">
        <v>1900</v>
      </c>
      <c r="E1478" s="30" t="s">
        <v>151</v>
      </c>
      <c r="F1478" s="30" t="s">
        <v>169</v>
      </c>
      <c r="G1478" s="31">
        <v>9.6614699999999996</v>
      </c>
      <c r="H1478" s="30" t="s">
        <v>170</v>
      </c>
      <c r="I1478" s="30" t="s">
        <v>171</v>
      </c>
      <c r="J1478" s="30">
        <v>70</v>
      </c>
      <c r="K1478" s="30">
        <v>10</v>
      </c>
      <c r="L1478" s="30" t="s">
        <v>172</v>
      </c>
      <c r="M1478" s="30" t="s">
        <v>227</v>
      </c>
      <c r="N1478" s="30" t="s">
        <v>228</v>
      </c>
      <c r="O1478" s="32">
        <v>0.19295699999999999</v>
      </c>
      <c r="P1478" s="32">
        <v>0.84899999999999998</v>
      </c>
      <c r="Q1478" s="32">
        <f t="shared" si="23"/>
        <v>0.28150148828529004</v>
      </c>
    </row>
    <row r="1479" spans="1:17" x14ac:dyDescent="0.25">
      <c r="A1479" s="30">
        <v>5768</v>
      </c>
      <c r="B1479" s="30">
        <v>5702</v>
      </c>
      <c r="C1479" s="30">
        <v>1900</v>
      </c>
      <c r="D1479" s="30">
        <v>1900</v>
      </c>
      <c r="E1479" s="30" t="s">
        <v>151</v>
      </c>
      <c r="F1479" s="30" t="s">
        <v>169</v>
      </c>
      <c r="G1479" s="31">
        <v>4.37</v>
      </c>
      <c r="H1479" s="30" t="s">
        <v>170</v>
      </c>
      <c r="I1479" s="30" t="s">
        <v>171</v>
      </c>
      <c r="J1479" s="30">
        <v>70</v>
      </c>
      <c r="K1479" s="30">
        <v>10</v>
      </c>
      <c r="L1479" s="30" t="s">
        <v>172</v>
      </c>
      <c r="M1479" s="30" t="s">
        <v>227</v>
      </c>
      <c r="N1479" s="30" t="s">
        <v>228</v>
      </c>
      <c r="O1479" s="32">
        <v>0.19295699999999999</v>
      </c>
      <c r="P1479" s="32">
        <v>0.84899999999999998</v>
      </c>
      <c r="Q1479" s="32">
        <f t="shared" si="23"/>
        <v>0.12732653559000001</v>
      </c>
    </row>
    <row r="1480" spans="1:17" x14ac:dyDescent="0.25">
      <c r="A1480" s="30">
        <v>5769</v>
      </c>
      <c r="B1480" s="30">
        <v>5703</v>
      </c>
      <c r="C1480" s="30">
        <v>1900</v>
      </c>
      <c r="D1480" s="30">
        <v>1900</v>
      </c>
      <c r="E1480" s="30" t="s">
        <v>151</v>
      </c>
      <c r="F1480" s="30" t="s">
        <v>169</v>
      </c>
      <c r="G1480" s="31">
        <v>2.0679500000000002</v>
      </c>
      <c r="H1480" s="30" t="s">
        <v>170</v>
      </c>
      <c r="I1480" s="30" t="s">
        <v>171</v>
      </c>
      <c r="J1480" s="30">
        <v>70</v>
      </c>
      <c r="K1480" s="30">
        <v>10</v>
      </c>
      <c r="L1480" s="30" t="s">
        <v>172</v>
      </c>
      <c r="M1480" s="30" t="s">
        <v>227</v>
      </c>
      <c r="N1480" s="30" t="s">
        <v>228</v>
      </c>
      <c r="O1480" s="32">
        <v>0.19295699999999999</v>
      </c>
      <c r="P1480" s="32">
        <v>0.84899999999999998</v>
      </c>
      <c r="Q1480" s="32">
        <f t="shared" si="23"/>
        <v>6.0252839650650016E-2</v>
      </c>
    </row>
    <row r="1481" spans="1:17" x14ac:dyDescent="0.25">
      <c r="A1481" s="30">
        <v>5770</v>
      </c>
      <c r="B1481" s="30">
        <v>5704</v>
      </c>
      <c r="C1481" s="30">
        <v>1900</v>
      </c>
      <c r="D1481" s="30">
        <v>1900</v>
      </c>
      <c r="E1481" s="30" t="s">
        <v>151</v>
      </c>
      <c r="F1481" s="30" t="s">
        <v>169</v>
      </c>
      <c r="G1481" s="31">
        <v>2.4122300000000001</v>
      </c>
      <c r="H1481" s="30" t="s">
        <v>170</v>
      </c>
      <c r="I1481" s="30" t="s">
        <v>171</v>
      </c>
      <c r="J1481" s="30">
        <v>70</v>
      </c>
      <c r="K1481" s="30">
        <v>10</v>
      </c>
      <c r="L1481" s="30" t="s">
        <v>172</v>
      </c>
      <c r="M1481" s="30" t="s">
        <v>227</v>
      </c>
      <c r="N1481" s="30" t="s">
        <v>228</v>
      </c>
      <c r="O1481" s="32">
        <v>0.19295699999999999</v>
      </c>
      <c r="P1481" s="32">
        <v>0.84899999999999998</v>
      </c>
      <c r="Q1481" s="32">
        <f t="shared" si="23"/>
        <v>7.0283956280610002E-2</v>
      </c>
    </row>
    <row r="1482" spans="1:17" x14ac:dyDescent="0.25">
      <c r="A1482" s="30">
        <v>5771</v>
      </c>
      <c r="B1482" s="30">
        <v>5705</v>
      </c>
      <c r="C1482" s="30">
        <v>1900</v>
      </c>
      <c r="D1482" s="30">
        <v>1900</v>
      </c>
      <c r="E1482" s="30" t="s">
        <v>151</v>
      </c>
      <c r="F1482" s="30" t="s">
        <v>169</v>
      </c>
      <c r="G1482" s="31">
        <v>3.8732899999999999</v>
      </c>
      <c r="H1482" s="30" t="s">
        <v>170</v>
      </c>
      <c r="I1482" s="30" t="s">
        <v>171</v>
      </c>
      <c r="J1482" s="30">
        <v>70</v>
      </c>
      <c r="K1482" s="30">
        <v>10</v>
      </c>
      <c r="L1482" s="30" t="s">
        <v>172</v>
      </c>
      <c r="M1482" s="30" t="s">
        <v>227</v>
      </c>
      <c r="N1482" s="30" t="s">
        <v>228</v>
      </c>
      <c r="O1482" s="32">
        <v>0.19295699999999999</v>
      </c>
      <c r="P1482" s="32">
        <v>0.84899999999999998</v>
      </c>
      <c r="Q1482" s="32">
        <f t="shared" si="23"/>
        <v>0.11285414119803001</v>
      </c>
    </row>
    <row r="1483" spans="1:17" x14ac:dyDescent="0.25">
      <c r="A1483" s="30">
        <v>5772</v>
      </c>
      <c r="B1483" s="30">
        <v>5706</v>
      </c>
      <c r="C1483" s="30">
        <v>1900</v>
      </c>
      <c r="D1483" s="30">
        <v>1900</v>
      </c>
      <c r="E1483" s="30" t="s">
        <v>151</v>
      </c>
      <c r="F1483" s="30" t="s">
        <v>169</v>
      </c>
      <c r="G1483" s="31">
        <v>7.1640899999999998</v>
      </c>
      <c r="H1483" s="30" t="s">
        <v>170</v>
      </c>
      <c r="I1483" s="30" t="s">
        <v>171</v>
      </c>
      <c r="J1483" s="30">
        <v>70</v>
      </c>
      <c r="K1483" s="30">
        <v>10</v>
      </c>
      <c r="L1483" s="30" t="s">
        <v>172</v>
      </c>
      <c r="M1483" s="30" t="s">
        <v>227</v>
      </c>
      <c r="N1483" s="30" t="s">
        <v>228</v>
      </c>
      <c r="O1483" s="32">
        <v>0.19295699999999999</v>
      </c>
      <c r="P1483" s="32">
        <v>0.84899999999999998</v>
      </c>
      <c r="Q1483" s="32">
        <f t="shared" si="23"/>
        <v>0.20873655843363004</v>
      </c>
    </row>
    <row r="1484" spans="1:17" x14ac:dyDescent="0.25">
      <c r="A1484" s="30">
        <v>5773</v>
      </c>
      <c r="B1484" s="30">
        <v>5707</v>
      </c>
      <c r="C1484" s="30">
        <v>1900</v>
      </c>
      <c r="D1484" s="30">
        <v>1900</v>
      </c>
      <c r="E1484" s="30" t="s">
        <v>151</v>
      </c>
      <c r="F1484" s="30" t="s">
        <v>169</v>
      </c>
      <c r="G1484" s="31">
        <v>3.9847700000000001</v>
      </c>
      <c r="H1484" s="30" t="s">
        <v>170</v>
      </c>
      <c r="I1484" s="30" t="s">
        <v>171</v>
      </c>
      <c r="J1484" s="30">
        <v>70</v>
      </c>
      <c r="K1484" s="30">
        <v>10</v>
      </c>
      <c r="L1484" s="30" t="s">
        <v>172</v>
      </c>
      <c r="M1484" s="30" t="s">
        <v>227</v>
      </c>
      <c r="N1484" s="30" t="s">
        <v>228</v>
      </c>
      <c r="O1484" s="32">
        <v>0.19295699999999999</v>
      </c>
      <c r="P1484" s="32">
        <v>0.84899999999999998</v>
      </c>
      <c r="Q1484" s="32">
        <f t="shared" si="23"/>
        <v>0.11610227899839001</v>
      </c>
    </row>
    <row r="1485" spans="1:17" x14ac:dyDescent="0.25">
      <c r="A1485" s="30">
        <v>5774</v>
      </c>
      <c r="B1485" s="30">
        <v>5708</v>
      </c>
      <c r="C1485" s="30">
        <v>1900</v>
      </c>
      <c r="D1485" s="30">
        <v>1900</v>
      </c>
      <c r="E1485" s="30" t="s">
        <v>151</v>
      </c>
      <c r="F1485" s="30" t="s">
        <v>169</v>
      </c>
      <c r="G1485" s="31">
        <v>4.7351000000000001</v>
      </c>
      <c r="H1485" s="30" t="s">
        <v>170</v>
      </c>
      <c r="I1485" s="30" t="s">
        <v>171</v>
      </c>
      <c r="J1485" s="30">
        <v>70</v>
      </c>
      <c r="K1485" s="30">
        <v>10</v>
      </c>
      <c r="L1485" s="30" t="s">
        <v>172</v>
      </c>
      <c r="M1485" s="30" t="s">
        <v>227</v>
      </c>
      <c r="N1485" s="30" t="s">
        <v>228</v>
      </c>
      <c r="O1485" s="32">
        <v>0.19295699999999999</v>
      </c>
      <c r="P1485" s="32">
        <v>0.84899999999999998</v>
      </c>
      <c r="Q1485" s="32">
        <f t="shared" si="23"/>
        <v>0.13796427429570002</v>
      </c>
    </row>
    <row r="1486" spans="1:17" x14ac:dyDescent="0.25">
      <c r="A1486" s="30">
        <v>5775</v>
      </c>
      <c r="B1486" s="30">
        <v>5709</v>
      </c>
      <c r="C1486" s="30">
        <v>1900</v>
      </c>
      <c r="D1486" s="30">
        <v>1900</v>
      </c>
      <c r="E1486" s="30" t="s">
        <v>151</v>
      </c>
      <c r="F1486" s="30" t="s">
        <v>169</v>
      </c>
      <c r="G1486" s="31">
        <v>2.5594700000000001</v>
      </c>
      <c r="H1486" s="30" t="s">
        <v>170</v>
      </c>
      <c r="I1486" s="30" t="s">
        <v>171</v>
      </c>
      <c r="J1486" s="30">
        <v>70</v>
      </c>
      <c r="K1486" s="30">
        <v>10</v>
      </c>
      <c r="L1486" s="30" t="s">
        <v>172</v>
      </c>
      <c r="M1486" s="30" t="s">
        <v>227</v>
      </c>
      <c r="N1486" s="30" t="s">
        <v>228</v>
      </c>
      <c r="O1486" s="32">
        <v>0.19295699999999999</v>
      </c>
      <c r="P1486" s="32">
        <v>0.84899999999999998</v>
      </c>
      <c r="Q1486" s="32">
        <f t="shared" si="23"/>
        <v>7.4574015571290009E-2</v>
      </c>
    </row>
    <row r="1487" spans="1:17" x14ac:dyDescent="0.25">
      <c r="A1487" s="30">
        <v>5776</v>
      </c>
      <c r="B1487" s="30">
        <v>5710</v>
      </c>
      <c r="C1487" s="30">
        <v>1900</v>
      </c>
      <c r="D1487" s="30">
        <v>1900</v>
      </c>
      <c r="E1487" s="30" t="s">
        <v>151</v>
      </c>
      <c r="F1487" s="30" t="s">
        <v>169</v>
      </c>
      <c r="G1487" s="31">
        <v>4.6586299999999996</v>
      </c>
      <c r="H1487" s="30" t="s">
        <v>170</v>
      </c>
      <c r="I1487" s="30" t="s">
        <v>171</v>
      </c>
      <c r="J1487" s="30">
        <v>70</v>
      </c>
      <c r="K1487" s="30">
        <v>10</v>
      </c>
      <c r="L1487" s="30" t="s">
        <v>172</v>
      </c>
      <c r="M1487" s="30" t="s">
        <v>227</v>
      </c>
      <c r="N1487" s="30" t="s">
        <v>228</v>
      </c>
      <c r="O1487" s="32">
        <v>0.19295699999999999</v>
      </c>
      <c r="P1487" s="32">
        <v>0.84899999999999998</v>
      </c>
      <c r="Q1487" s="32">
        <f t="shared" si="23"/>
        <v>0.13573620560541</v>
      </c>
    </row>
    <row r="1488" spans="1:17" x14ac:dyDescent="0.25">
      <c r="A1488" s="30">
        <v>5777</v>
      </c>
      <c r="B1488" s="30">
        <v>5711</v>
      </c>
      <c r="C1488" s="30">
        <v>1900</v>
      </c>
      <c r="D1488" s="30">
        <v>1900</v>
      </c>
      <c r="E1488" s="30" t="s">
        <v>151</v>
      </c>
      <c r="F1488" s="30" t="s">
        <v>169</v>
      </c>
      <c r="G1488" s="31">
        <v>3.59721</v>
      </c>
      <c r="H1488" s="30" t="s">
        <v>170</v>
      </c>
      <c r="I1488" s="30" t="s">
        <v>171</v>
      </c>
      <c r="J1488" s="30">
        <v>70</v>
      </c>
      <c r="K1488" s="30">
        <v>10</v>
      </c>
      <c r="L1488" s="30" t="s">
        <v>172</v>
      </c>
      <c r="M1488" s="30" t="s">
        <v>227</v>
      </c>
      <c r="N1488" s="30" t="s">
        <v>228</v>
      </c>
      <c r="O1488" s="32">
        <v>0.19295699999999999</v>
      </c>
      <c r="P1488" s="32">
        <v>0.84899999999999998</v>
      </c>
      <c r="Q1488" s="32">
        <f t="shared" si="23"/>
        <v>0.10481013434547001</v>
      </c>
    </row>
    <row r="1489" spans="1:17" x14ac:dyDescent="0.25">
      <c r="A1489" s="30">
        <v>5778</v>
      </c>
      <c r="B1489" s="30">
        <v>5712</v>
      </c>
      <c r="C1489" s="30">
        <v>1900</v>
      </c>
      <c r="D1489" s="30">
        <v>1900</v>
      </c>
      <c r="E1489" s="30" t="s">
        <v>151</v>
      </c>
      <c r="F1489" s="30" t="s">
        <v>169</v>
      </c>
      <c r="G1489" s="31">
        <v>1.99973</v>
      </c>
      <c r="H1489" s="30" t="s">
        <v>170</v>
      </c>
      <c r="I1489" s="30" t="s">
        <v>171</v>
      </c>
      <c r="J1489" s="30">
        <v>70</v>
      </c>
      <c r="K1489" s="30">
        <v>10</v>
      </c>
      <c r="L1489" s="30" t="s">
        <v>172</v>
      </c>
      <c r="M1489" s="30" t="s">
        <v>227</v>
      </c>
      <c r="N1489" s="30" t="s">
        <v>228</v>
      </c>
      <c r="O1489" s="32">
        <v>0.19295699999999999</v>
      </c>
      <c r="P1489" s="32">
        <v>0.84899999999999998</v>
      </c>
      <c r="Q1489" s="32">
        <f t="shared" si="23"/>
        <v>5.8265147143110006E-2</v>
      </c>
    </row>
    <row r="1490" spans="1:17" x14ac:dyDescent="0.25">
      <c r="A1490" s="30">
        <v>5779</v>
      </c>
      <c r="B1490" s="30">
        <v>5713</v>
      </c>
      <c r="C1490" s="30">
        <v>1900</v>
      </c>
      <c r="D1490" s="30">
        <v>1900</v>
      </c>
      <c r="E1490" s="30" t="s">
        <v>151</v>
      </c>
      <c r="F1490" s="30" t="s">
        <v>169</v>
      </c>
      <c r="G1490" s="31">
        <v>10.7956</v>
      </c>
      <c r="H1490" s="30" t="s">
        <v>170</v>
      </c>
      <c r="I1490" s="30" t="s">
        <v>171</v>
      </c>
      <c r="J1490" s="30">
        <v>70</v>
      </c>
      <c r="K1490" s="30">
        <v>10</v>
      </c>
      <c r="L1490" s="30" t="s">
        <v>172</v>
      </c>
      <c r="M1490" s="30" t="s">
        <v>227</v>
      </c>
      <c r="N1490" s="30" t="s">
        <v>228</v>
      </c>
      <c r="O1490" s="32">
        <v>0.19295699999999999</v>
      </c>
      <c r="P1490" s="32">
        <v>0.84899999999999998</v>
      </c>
      <c r="Q1490" s="32">
        <f t="shared" si="23"/>
        <v>0.31454607496920006</v>
      </c>
    </row>
    <row r="1491" spans="1:17" x14ac:dyDescent="0.25">
      <c r="A1491" s="30">
        <v>5780</v>
      </c>
      <c r="B1491" s="30">
        <v>5714</v>
      </c>
      <c r="C1491" s="30">
        <v>1900</v>
      </c>
      <c r="D1491" s="30">
        <v>1900</v>
      </c>
      <c r="E1491" s="30" t="s">
        <v>151</v>
      </c>
      <c r="F1491" s="30" t="s">
        <v>169</v>
      </c>
      <c r="G1491" s="31">
        <v>3.1327199999999999</v>
      </c>
      <c r="H1491" s="30" t="s">
        <v>170</v>
      </c>
      <c r="I1491" s="30" t="s">
        <v>171</v>
      </c>
      <c r="J1491" s="30">
        <v>70</v>
      </c>
      <c r="K1491" s="30">
        <v>10</v>
      </c>
      <c r="L1491" s="30" t="s">
        <v>172</v>
      </c>
      <c r="M1491" s="30" t="s">
        <v>227</v>
      </c>
      <c r="N1491" s="30" t="s">
        <v>228</v>
      </c>
      <c r="O1491" s="32">
        <v>0.19295699999999999</v>
      </c>
      <c r="P1491" s="32">
        <v>0.84899999999999998</v>
      </c>
      <c r="Q1491" s="32">
        <f t="shared" si="23"/>
        <v>9.1276518209040008E-2</v>
      </c>
    </row>
    <row r="1492" spans="1:17" x14ac:dyDescent="0.25">
      <c r="A1492" s="30">
        <v>5781</v>
      </c>
      <c r="B1492" s="30">
        <v>5715</v>
      </c>
      <c r="C1492" s="30">
        <v>1900</v>
      </c>
      <c r="D1492" s="30">
        <v>1900</v>
      </c>
      <c r="E1492" s="30" t="s">
        <v>151</v>
      </c>
      <c r="F1492" s="30" t="s">
        <v>169</v>
      </c>
      <c r="G1492" s="31">
        <v>3.5523500000000001</v>
      </c>
      <c r="H1492" s="30" t="s">
        <v>170</v>
      </c>
      <c r="I1492" s="30" t="s">
        <v>171</v>
      </c>
      <c r="J1492" s="30">
        <v>70</v>
      </c>
      <c r="K1492" s="30">
        <v>10</v>
      </c>
      <c r="L1492" s="30" t="s">
        <v>172</v>
      </c>
      <c r="M1492" s="30" t="s">
        <v>227</v>
      </c>
      <c r="N1492" s="30" t="s">
        <v>228</v>
      </c>
      <c r="O1492" s="32">
        <v>0.19295699999999999</v>
      </c>
      <c r="P1492" s="32">
        <v>0.84899999999999998</v>
      </c>
      <c r="Q1492" s="32">
        <f t="shared" si="23"/>
        <v>0.10350307064145001</v>
      </c>
    </row>
    <row r="1493" spans="1:17" x14ac:dyDescent="0.25">
      <c r="A1493" s="30">
        <v>5782</v>
      </c>
      <c r="B1493" s="30">
        <v>5716</v>
      </c>
      <c r="C1493" s="30">
        <v>1900</v>
      </c>
      <c r="D1493" s="30">
        <v>1900</v>
      </c>
      <c r="E1493" s="30" t="s">
        <v>151</v>
      </c>
      <c r="F1493" s="30" t="s">
        <v>169</v>
      </c>
      <c r="G1493" s="31">
        <v>3.5052400000000001</v>
      </c>
      <c r="H1493" s="30" t="s">
        <v>170</v>
      </c>
      <c r="I1493" s="30" t="s">
        <v>171</v>
      </c>
      <c r="J1493" s="30">
        <v>70</v>
      </c>
      <c r="K1493" s="30">
        <v>10</v>
      </c>
      <c r="L1493" s="30" t="s">
        <v>172</v>
      </c>
      <c r="M1493" s="30" t="s">
        <v>227</v>
      </c>
      <c r="N1493" s="30" t="s">
        <v>228</v>
      </c>
      <c r="O1493" s="32">
        <v>0.19295699999999999</v>
      </c>
      <c r="P1493" s="32">
        <v>0.84899999999999998</v>
      </c>
      <c r="Q1493" s="32">
        <f t="shared" si="23"/>
        <v>0.10213044979668001</v>
      </c>
    </row>
    <row r="1494" spans="1:17" x14ac:dyDescent="0.25">
      <c r="A1494" s="30">
        <v>5783</v>
      </c>
      <c r="B1494" s="30">
        <v>5717</v>
      </c>
      <c r="C1494" s="30">
        <v>1900</v>
      </c>
      <c r="D1494" s="30">
        <v>1900</v>
      </c>
      <c r="E1494" s="30" t="s">
        <v>151</v>
      </c>
      <c r="F1494" s="30" t="s">
        <v>169</v>
      </c>
      <c r="G1494" s="31">
        <v>1.39316</v>
      </c>
      <c r="H1494" s="30" t="s">
        <v>170</v>
      </c>
      <c r="I1494" s="30" t="s">
        <v>171</v>
      </c>
      <c r="J1494" s="30">
        <v>70</v>
      </c>
      <c r="K1494" s="30">
        <v>10</v>
      </c>
      <c r="L1494" s="30" t="s">
        <v>172</v>
      </c>
      <c r="M1494" s="30" t="s">
        <v>227</v>
      </c>
      <c r="N1494" s="30" t="s">
        <v>228</v>
      </c>
      <c r="O1494" s="32">
        <v>0.19295699999999999</v>
      </c>
      <c r="P1494" s="32">
        <v>0.84899999999999998</v>
      </c>
      <c r="Q1494" s="32">
        <f t="shared" si="23"/>
        <v>4.0591816092120002E-2</v>
      </c>
    </row>
    <row r="1495" spans="1:17" x14ac:dyDescent="0.25">
      <c r="A1495" s="30">
        <v>5784</v>
      </c>
      <c r="B1495" s="30">
        <v>5718</v>
      </c>
      <c r="C1495" s="30">
        <v>1900</v>
      </c>
      <c r="D1495" s="30">
        <v>1900</v>
      </c>
      <c r="E1495" s="30" t="s">
        <v>151</v>
      </c>
      <c r="F1495" s="30" t="s">
        <v>169</v>
      </c>
      <c r="G1495" s="31">
        <v>3.3225600000000002</v>
      </c>
      <c r="H1495" s="30" t="s">
        <v>170</v>
      </c>
      <c r="I1495" s="30" t="s">
        <v>171</v>
      </c>
      <c r="J1495" s="30">
        <v>70</v>
      </c>
      <c r="K1495" s="30">
        <v>10</v>
      </c>
      <c r="L1495" s="30" t="s">
        <v>172</v>
      </c>
      <c r="M1495" s="30" t="s">
        <v>227</v>
      </c>
      <c r="N1495" s="30" t="s">
        <v>228</v>
      </c>
      <c r="O1495" s="32">
        <v>0.19295699999999999</v>
      </c>
      <c r="P1495" s="32">
        <v>0.84899999999999998</v>
      </c>
      <c r="Q1495" s="32">
        <f t="shared" si="23"/>
        <v>9.6807792697920017E-2</v>
      </c>
    </row>
    <row r="1496" spans="1:17" x14ac:dyDescent="0.25">
      <c r="A1496" s="30">
        <v>5785</v>
      </c>
      <c r="B1496" s="30">
        <v>5719</v>
      </c>
      <c r="C1496" s="30">
        <v>1900</v>
      </c>
      <c r="D1496" s="30">
        <v>1900</v>
      </c>
      <c r="E1496" s="30" t="s">
        <v>151</v>
      </c>
      <c r="F1496" s="30" t="s">
        <v>169</v>
      </c>
      <c r="G1496" s="31">
        <v>7.8724100000000004</v>
      </c>
      <c r="H1496" s="30" t="s">
        <v>170</v>
      </c>
      <c r="I1496" s="30" t="s">
        <v>171</v>
      </c>
      <c r="J1496" s="30">
        <v>70</v>
      </c>
      <c r="K1496" s="30">
        <v>10</v>
      </c>
      <c r="L1496" s="30" t="s">
        <v>172</v>
      </c>
      <c r="M1496" s="30" t="s">
        <v>227</v>
      </c>
      <c r="N1496" s="30" t="s">
        <v>228</v>
      </c>
      <c r="O1496" s="32">
        <v>0.19295699999999999</v>
      </c>
      <c r="P1496" s="32">
        <v>0.84899999999999998</v>
      </c>
      <c r="Q1496" s="32">
        <f t="shared" si="23"/>
        <v>0.22937452907187003</v>
      </c>
    </row>
    <row r="1497" spans="1:17" x14ac:dyDescent="0.25">
      <c r="A1497" s="30">
        <v>5786</v>
      </c>
      <c r="B1497" s="30">
        <v>5720</v>
      </c>
      <c r="C1497" s="30">
        <v>1900</v>
      </c>
      <c r="D1497" s="30">
        <v>1900</v>
      </c>
      <c r="E1497" s="30" t="s">
        <v>151</v>
      </c>
      <c r="F1497" s="30" t="s">
        <v>169</v>
      </c>
      <c r="G1497" s="31">
        <v>1.88636</v>
      </c>
      <c r="H1497" s="30" t="s">
        <v>170</v>
      </c>
      <c r="I1497" s="30" t="s">
        <v>171</v>
      </c>
      <c r="J1497" s="30">
        <v>70</v>
      </c>
      <c r="K1497" s="30">
        <v>10</v>
      </c>
      <c r="L1497" s="30" t="s">
        <v>172</v>
      </c>
      <c r="M1497" s="30" t="s">
        <v>227</v>
      </c>
      <c r="N1497" s="30" t="s">
        <v>228</v>
      </c>
      <c r="O1497" s="32">
        <v>0.19295699999999999</v>
      </c>
      <c r="P1497" s="32">
        <v>0.84899999999999998</v>
      </c>
      <c r="Q1497" s="32">
        <f t="shared" si="23"/>
        <v>5.496194134452001E-2</v>
      </c>
    </row>
    <row r="1498" spans="1:17" x14ac:dyDescent="0.25">
      <c r="A1498" s="30">
        <v>5787</v>
      </c>
      <c r="B1498" s="30">
        <v>5721</v>
      </c>
      <c r="C1498" s="30">
        <v>1900</v>
      </c>
      <c r="D1498" s="30">
        <v>1900</v>
      </c>
      <c r="E1498" s="30" t="s">
        <v>151</v>
      </c>
      <c r="F1498" s="30" t="s">
        <v>169</v>
      </c>
      <c r="G1498" s="31">
        <v>5.35832</v>
      </c>
      <c r="H1498" s="30" t="s">
        <v>170</v>
      </c>
      <c r="I1498" s="30" t="s">
        <v>171</v>
      </c>
      <c r="J1498" s="30">
        <v>70</v>
      </c>
      <c r="K1498" s="30">
        <v>10</v>
      </c>
      <c r="L1498" s="30" t="s">
        <v>172</v>
      </c>
      <c r="M1498" s="30" t="s">
        <v>227</v>
      </c>
      <c r="N1498" s="30" t="s">
        <v>228</v>
      </c>
      <c r="O1498" s="32">
        <v>0.19295699999999999</v>
      </c>
      <c r="P1498" s="32">
        <v>0.84899999999999998</v>
      </c>
      <c r="Q1498" s="32">
        <f t="shared" si="23"/>
        <v>0.15612272818824002</v>
      </c>
    </row>
    <row r="1499" spans="1:17" x14ac:dyDescent="0.25">
      <c r="A1499" s="30">
        <v>5788</v>
      </c>
      <c r="B1499" s="30">
        <v>5722</v>
      </c>
      <c r="C1499" s="30">
        <v>1900</v>
      </c>
      <c r="D1499" s="30">
        <v>1900</v>
      </c>
      <c r="E1499" s="30" t="s">
        <v>151</v>
      </c>
      <c r="F1499" s="30" t="s">
        <v>169</v>
      </c>
      <c r="G1499" s="31">
        <v>5.4318299999999997</v>
      </c>
      <c r="H1499" s="30" t="s">
        <v>170</v>
      </c>
      <c r="I1499" s="30" t="s">
        <v>171</v>
      </c>
      <c r="J1499" s="30">
        <v>70</v>
      </c>
      <c r="K1499" s="30">
        <v>10</v>
      </c>
      <c r="L1499" s="30" t="s">
        <v>172</v>
      </c>
      <c r="M1499" s="30" t="s">
        <v>227</v>
      </c>
      <c r="N1499" s="30" t="s">
        <v>228</v>
      </c>
      <c r="O1499" s="32">
        <v>0.19295699999999999</v>
      </c>
      <c r="P1499" s="32">
        <v>0.84899999999999998</v>
      </c>
      <c r="Q1499" s="32">
        <f t="shared" si="23"/>
        <v>0.15826455281780999</v>
      </c>
    </row>
    <row r="1500" spans="1:17" x14ac:dyDescent="0.25">
      <c r="A1500" s="30">
        <v>5789</v>
      </c>
      <c r="B1500" s="30">
        <v>5723</v>
      </c>
      <c r="C1500" s="30">
        <v>1900</v>
      </c>
      <c r="D1500" s="30">
        <v>1900</v>
      </c>
      <c r="E1500" s="30" t="s">
        <v>151</v>
      </c>
      <c r="F1500" s="30" t="s">
        <v>169</v>
      </c>
      <c r="G1500" s="31">
        <v>3.9854799999999999</v>
      </c>
      <c r="H1500" s="30" t="s">
        <v>170</v>
      </c>
      <c r="I1500" s="30" t="s">
        <v>171</v>
      </c>
      <c r="J1500" s="30">
        <v>70</v>
      </c>
      <c r="K1500" s="30">
        <v>10</v>
      </c>
      <c r="L1500" s="30" t="s">
        <v>172</v>
      </c>
      <c r="M1500" s="30" t="s">
        <v>227</v>
      </c>
      <c r="N1500" s="30" t="s">
        <v>228</v>
      </c>
      <c r="O1500" s="32">
        <v>0.19295699999999999</v>
      </c>
      <c r="P1500" s="32">
        <v>0.84899999999999998</v>
      </c>
      <c r="Q1500" s="32">
        <f t="shared" si="23"/>
        <v>0.11612296591836002</v>
      </c>
    </row>
    <row r="1501" spans="1:17" x14ac:dyDescent="0.25">
      <c r="A1501" s="30">
        <v>5790</v>
      </c>
      <c r="B1501" s="30">
        <v>5724</v>
      </c>
      <c r="C1501" s="30">
        <v>1900</v>
      </c>
      <c r="D1501" s="30">
        <v>1900</v>
      </c>
      <c r="E1501" s="30" t="s">
        <v>151</v>
      </c>
      <c r="F1501" s="30" t="s">
        <v>169</v>
      </c>
      <c r="G1501" s="31">
        <v>10.532</v>
      </c>
      <c r="H1501" s="30" t="s">
        <v>170</v>
      </c>
      <c r="I1501" s="30" t="s">
        <v>171</v>
      </c>
      <c r="J1501" s="30">
        <v>70</v>
      </c>
      <c r="K1501" s="30">
        <v>10</v>
      </c>
      <c r="L1501" s="30" t="s">
        <v>172</v>
      </c>
      <c r="M1501" s="30" t="s">
        <v>227</v>
      </c>
      <c r="N1501" s="30" t="s">
        <v>228</v>
      </c>
      <c r="O1501" s="32">
        <v>0.19295699999999999</v>
      </c>
      <c r="P1501" s="32">
        <v>0.84899999999999998</v>
      </c>
      <c r="Q1501" s="32">
        <f t="shared" si="23"/>
        <v>0.30686569172400002</v>
      </c>
    </row>
    <row r="1502" spans="1:17" x14ac:dyDescent="0.25">
      <c r="A1502" s="30">
        <v>5791</v>
      </c>
      <c r="B1502" s="30">
        <v>5725</v>
      </c>
      <c r="C1502" s="30">
        <v>1900</v>
      </c>
      <c r="D1502" s="30">
        <v>1900</v>
      </c>
      <c r="E1502" s="30" t="s">
        <v>151</v>
      </c>
      <c r="F1502" s="30" t="s">
        <v>169</v>
      </c>
      <c r="G1502" s="31">
        <v>1.22899</v>
      </c>
      <c r="H1502" s="30" t="s">
        <v>170</v>
      </c>
      <c r="I1502" s="30" t="s">
        <v>171</v>
      </c>
      <c r="J1502" s="30">
        <v>70</v>
      </c>
      <c r="K1502" s="30">
        <v>10</v>
      </c>
      <c r="L1502" s="30" t="s">
        <v>172</v>
      </c>
      <c r="M1502" s="30" t="s">
        <v>227</v>
      </c>
      <c r="N1502" s="30" t="s">
        <v>228</v>
      </c>
      <c r="O1502" s="32">
        <v>0.19295699999999999</v>
      </c>
      <c r="P1502" s="32">
        <v>0.84899999999999998</v>
      </c>
      <c r="Q1502" s="32">
        <f t="shared" si="23"/>
        <v>3.5808475737930001E-2</v>
      </c>
    </row>
    <row r="1503" spans="1:17" x14ac:dyDescent="0.25">
      <c r="A1503" s="30">
        <v>5792</v>
      </c>
      <c r="B1503" s="30">
        <v>5726</v>
      </c>
      <c r="C1503" s="30">
        <v>1900</v>
      </c>
      <c r="D1503" s="30">
        <v>1900</v>
      </c>
      <c r="E1503" s="30" t="s">
        <v>151</v>
      </c>
      <c r="F1503" s="30" t="s">
        <v>169</v>
      </c>
      <c r="G1503" s="31">
        <v>7.6616099999999996</v>
      </c>
      <c r="H1503" s="30" t="s">
        <v>170</v>
      </c>
      <c r="I1503" s="30" t="s">
        <v>171</v>
      </c>
      <c r="J1503" s="30">
        <v>70</v>
      </c>
      <c r="K1503" s="30">
        <v>10</v>
      </c>
      <c r="L1503" s="30" t="s">
        <v>172</v>
      </c>
      <c r="M1503" s="30" t="s">
        <v>227</v>
      </c>
      <c r="N1503" s="30" t="s">
        <v>228</v>
      </c>
      <c r="O1503" s="32">
        <v>0.19295699999999999</v>
      </c>
      <c r="P1503" s="32">
        <v>0.84899999999999998</v>
      </c>
      <c r="Q1503" s="32">
        <f t="shared" si="23"/>
        <v>0.22323255339626999</v>
      </c>
    </row>
    <row r="1504" spans="1:17" x14ac:dyDescent="0.25">
      <c r="A1504" s="30">
        <v>5793</v>
      </c>
      <c r="B1504" s="30">
        <v>5727</v>
      </c>
      <c r="C1504" s="30">
        <v>1900</v>
      </c>
      <c r="D1504" s="30">
        <v>1900</v>
      </c>
      <c r="E1504" s="30" t="s">
        <v>151</v>
      </c>
      <c r="F1504" s="30" t="s">
        <v>169</v>
      </c>
      <c r="G1504" s="31">
        <v>1.82483</v>
      </c>
      <c r="H1504" s="30" t="s">
        <v>170</v>
      </c>
      <c r="I1504" s="30" t="s">
        <v>171</v>
      </c>
      <c r="J1504" s="30">
        <v>70</v>
      </c>
      <c r="K1504" s="30">
        <v>10</v>
      </c>
      <c r="L1504" s="30" t="s">
        <v>172</v>
      </c>
      <c r="M1504" s="30" t="s">
        <v>227</v>
      </c>
      <c r="N1504" s="30" t="s">
        <v>228</v>
      </c>
      <c r="O1504" s="32">
        <v>0.19295699999999999</v>
      </c>
      <c r="P1504" s="32">
        <v>0.84899999999999998</v>
      </c>
      <c r="Q1504" s="32">
        <f t="shared" si="23"/>
        <v>5.3169172068810007E-2</v>
      </c>
    </row>
    <row r="1505" spans="1:17" x14ac:dyDescent="0.25">
      <c r="A1505" s="30">
        <v>5794</v>
      </c>
      <c r="B1505" s="30">
        <v>5728</v>
      </c>
      <c r="C1505" s="30">
        <v>1900</v>
      </c>
      <c r="D1505" s="30">
        <v>1900</v>
      </c>
      <c r="E1505" s="30" t="s">
        <v>151</v>
      </c>
      <c r="F1505" s="30" t="s">
        <v>169</v>
      </c>
      <c r="G1505" s="31">
        <v>12.4169</v>
      </c>
      <c r="H1505" s="30" t="s">
        <v>170</v>
      </c>
      <c r="I1505" s="30" t="s">
        <v>171</v>
      </c>
      <c r="J1505" s="30">
        <v>70</v>
      </c>
      <c r="K1505" s="30">
        <v>10</v>
      </c>
      <c r="L1505" s="30" t="s">
        <v>172</v>
      </c>
      <c r="M1505" s="30" t="s">
        <v>227</v>
      </c>
      <c r="N1505" s="30" t="s">
        <v>228</v>
      </c>
      <c r="O1505" s="32">
        <v>0.19295699999999999</v>
      </c>
      <c r="P1505" s="32">
        <v>0.84899999999999998</v>
      </c>
      <c r="Q1505" s="32">
        <f t="shared" si="23"/>
        <v>0.36178509376830004</v>
      </c>
    </row>
    <row r="1506" spans="1:17" x14ac:dyDescent="0.25">
      <c r="A1506" s="30">
        <v>5795</v>
      </c>
      <c r="B1506" s="30">
        <v>5729</v>
      </c>
      <c r="C1506" s="30">
        <v>1900</v>
      </c>
      <c r="D1506" s="30">
        <v>1900</v>
      </c>
      <c r="E1506" s="30" t="s">
        <v>151</v>
      </c>
      <c r="F1506" s="30" t="s">
        <v>169</v>
      </c>
      <c r="G1506" s="31">
        <v>6.0093500000000004</v>
      </c>
      <c r="H1506" s="30" t="s">
        <v>170</v>
      </c>
      <c r="I1506" s="30" t="s">
        <v>171</v>
      </c>
      <c r="J1506" s="30">
        <v>70</v>
      </c>
      <c r="K1506" s="30">
        <v>10</v>
      </c>
      <c r="L1506" s="30" t="s">
        <v>172</v>
      </c>
      <c r="M1506" s="30" t="s">
        <v>227</v>
      </c>
      <c r="N1506" s="30" t="s">
        <v>228</v>
      </c>
      <c r="O1506" s="32">
        <v>0.19295699999999999</v>
      </c>
      <c r="P1506" s="32">
        <v>0.84899999999999998</v>
      </c>
      <c r="Q1506" s="32">
        <f t="shared" si="23"/>
        <v>0.17509146834045003</v>
      </c>
    </row>
    <row r="1507" spans="1:17" x14ac:dyDescent="0.25">
      <c r="A1507" s="30">
        <v>5796</v>
      </c>
      <c r="B1507" s="30">
        <v>5730</v>
      </c>
      <c r="C1507" s="30">
        <v>1900</v>
      </c>
      <c r="D1507" s="30">
        <v>1900</v>
      </c>
      <c r="E1507" s="30" t="s">
        <v>151</v>
      </c>
      <c r="F1507" s="30" t="s">
        <v>169</v>
      </c>
      <c r="G1507" s="31">
        <v>3.6646000000000001</v>
      </c>
      <c r="H1507" s="30" t="s">
        <v>170</v>
      </c>
      <c r="I1507" s="30" t="s">
        <v>171</v>
      </c>
      <c r="J1507" s="30">
        <v>70</v>
      </c>
      <c r="K1507" s="30">
        <v>10</v>
      </c>
      <c r="L1507" s="30" t="s">
        <v>172</v>
      </c>
      <c r="M1507" s="30" t="s">
        <v>227</v>
      </c>
      <c r="N1507" s="30" t="s">
        <v>228</v>
      </c>
      <c r="O1507" s="32">
        <v>0.19295699999999999</v>
      </c>
      <c r="P1507" s="32">
        <v>0.84899999999999998</v>
      </c>
      <c r="Q1507" s="32">
        <f t="shared" si="23"/>
        <v>0.10677364355220001</v>
      </c>
    </row>
    <row r="1508" spans="1:17" x14ac:dyDescent="0.25">
      <c r="A1508" s="30">
        <v>5797</v>
      </c>
      <c r="B1508" s="30">
        <v>5731</v>
      </c>
      <c r="C1508" s="30">
        <v>1900</v>
      </c>
      <c r="D1508" s="30">
        <v>1900</v>
      </c>
      <c r="E1508" s="30" t="s">
        <v>151</v>
      </c>
      <c r="F1508" s="30" t="s">
        <v>169</v>
      </c>
      <c r="G1508" s="31">
        <v>15.0535</v>
      </c>
      <c r="H1508" s="30" t="s">
        <v>170</v>
      </c>
      <c r="I1508" s="30" t="s">
        <v>171</v>
      </c>
      <c r="J1508" s="30">
        <v>70</v>
      </c>
      <c r="K1508" s="30">
        <v>10</v>
      </c>
      <c r="L1508" s="30" t="s">
        <v>172</v>
      </c>
      <c r="M1508" s="30" t="s">
        <v>227</v>
      </c>
      <c r="N1508" s="30" t="s">
        <v>228</v>
      </c>
      <c r="O1508" s="32">
        <v>0.19295699999999999</v>
      </c>
      <c r="P1508" s="32">
        <v>0.84899999999999998</v>
      </c>
      <c r="Q1508" s="32">
        <f t="shared" si="23"/>
        <v>0.43860640812450002</v>
      </c>
    </row>
    <row r="1509" spans="1:17" x14ac:dyDescent="0.25">
      <c r="A1509" s="30">
        <v>5798</v>
      </c>
      <c r="B1509" s="30">
        <v>5732</v>
      </c>
      <c r="C1509" s="30">
        <v>1900</v>
      </c>
      <c r="D1509" s="30">
        <v>1900</v>
      </c>
      <c r="E1509" s="30" t="s">
        <v>151</v>
      </c>
      <c r="F1509" s="30" t="s">
        <v>169</v>
      </c>
      <c r="G1509" s="31">
        <v>11.0291</v>
      </c>
      <c r="H1509" s="30" t="s">
        <v>170</v>
      </c>
      <c r="I1509" s="30" t="s">
        <v>171</v>
      </c>
      <c r="J1509" s="30">
        <v>70</v>
      </c>
      <c r="K1509" s="30">
        <v>10</v>
      </c>
      <c r="L1509" s="30" t="s">
        <v>172</v>
      </c>
      <c r="M1509" s="30" t="s">
        <v>227</v>
      </c>
      <c r="N1509" s="30" t="s">
        <v>228</v>
      </c>
      <c r="O1509" s="32">
        <v>0.19295699999999999</v>
      </c>
      <c r="P1509" s="32">
        <v>0.84899999999999998</v>
      </c>
      <c r="Q1509" s="32">
        <f t="shared" si="23"/>
        <v>0.32134944935370008</v>
      </c>
    </row>
    <row r="1510" spans="1:17" x14ac:dyDescent="0.25">
      <c r="A1510" s="30">
        <v>5799</v>
      </c>
      <c r="B1510" s="30">
        <v>5733</v>
      </c>
      <c r="C1510" s="30">
        <v>1900</v>
      </c>
      <c r="D1510" s="30">
        <v>1900</v>
      </c>
      <c r="E1510" s="30" t="s">
        <v>151</v>
      </c>
      <c r="F1510" s="30" t="s">
        <v>169</v>
      </c>
      <c r="G1510" s="31">
        <v>3.33108</v>
      </c>
      <c r="H1510" s="30" t="s">
        <v>170</v>
      </c>
      <c r="I1510" s="30" t="s">
        <v>171</v>
      </c>
      <c r="J1510" s="30">
        <v>70</v>
      </c>
      <c r="K1510" s="30">
        <v>10</v>
      </c>
      <c r="L1510" s="30" t="s">
        <v>172</v>
      </c>
      <c r="M1510" s="30" t="s">
        <v>227</v>
      </c>
      <c r="N1510" s="30" t="s">
        <v>228</v>
      </c>
      <c r="O1510" s="32">
        <v>0.19295699999999999</v>
      </c>
      <c r="P1510" s="32">
        <v>0.84899999999999998</v>
      </c>
      <c r="Q1510" s="32">
        <f t="shared" si="23"/>
        <v>9.7056035737559998E-2</v>
      </c>
    </row>
    <row r="1511" spans="1:17" x14ac:dyDescent="0.25">
      <c r="A1511" s="30">
        <v>5800</v>
      </c>
      <c r="B1511" s="30">
        <v>5734</v>
      </c>
      <c r="C1511" s="30">
        <v>1900</v>
      </c>
      <c r="D1511" s="30">
        <v>1900</v>
      </c>
      <c r="E1511" s="30" t="s">
        <v>151</v>
      </c>
      <c r="F1511" s="30" t="s">
        <v>169</v>
      </c>
      <c r="G1511" s="31">
        <v>4.1201100000000004</v>
      </c>
      <c r="H1511" s="30" t="s">
        <v>170</v>
      </c>
      <c r="I1511" s="30" t="s">
        <v>171</v>
      </c>
      <c r="J1511" s="30">
        <v>70</v>
      </c>
      <c r="K1511" s="30">
        <v>10</v>
      </c>
      <c r="L1511" s="30" t="s">
        <v>172</v>
      </c>
      <c r="M1511" s="30" t="s">
        <v>227</v>
      </c>
      <c r="N1511" s="30" t="s">
        <v>228</v>
      </c>
      <c r="O1511" s="32">
        <v>0.19295699999999999</v>
      </c>
      <c r="P1511" s="32">
        <v>0.84899999999999998</v>
      </c>
      <c r="Q1511" s="32">
        <f t="shared" si="23"/>
        <v>0.12004561385577002</v>
      </c>
    </row>
    <row r="1512" spans="1:17" x14ac:dyDescent="0.25">
      <c r="A1512" s="30">
        <v>5801</v>
      </c>
      <c r="B1512" s="30">
        <v>5735</v>
      </c>
      <c r="C1512" s="30">
        <v>1900</v>
      </c>
      <c r="D1512" s="30">
        <v>1900</v>
      </c>
      <c r="E1512" s="30" t="s">
        <v>151</v>
      </c>
      <c r="F1512" s="30" t="s">
        <v>178</v>
      </c>
      <c r="G1512" s="31">
        <v>3.94107E-2</v>
      </c>
      <c r="H1512" s="30" t="s">
        <v>170</v>
      </c>
      <c r="I1512" s="30" t="s">
        <v>171</v>
      </c>
      <c r="J1512" s="30">
        <v>70</v>
      </c>
      <c r="K1512" s="30">
        <v>10</v>
      </c>
      <c r="L1512" s="30" t="s">
        <v>172</v>
      </c>
      <c r="M1512" s="30" t="s">
        <v>227</v>
      </c>
      <c r="N1512" s="30" t="s">
        <v>228</v>
      </c>
      <c r="O1512" s="32">
        <v>0.19295699999999999</v>
      </c>
      <c r="P1512" s="32">
        <v>0.84899999999999998</v>
      </c>
      <c r="Q1512" s="32">
        <f t="shared" si="23"/>
        <v>1.1482901364249002E-3</v>
      </c>
    </row>
    <row r="1513" spans="1:17" x14ac:dyDescent="0.25">
      <c r="A1513" s="30">
        <v>5802</v>
      </c>
      <c r="B1513" s="30">
        <v>5736</v>
      </c>
      <c r="C1513" s="30">
        <v>1900</v>
      </c>
      <c r="D1513" s="30">
        <v>1900</v>
      </c>
      <c r="E1513" s="30" t="s">
        <v>151</v>
      </c>
      <c r="F1513" s="30" t="s">
        <v>178</v>
      </c>
      <c r="G1513" s="31">
        <v>0.49285000000000001</v>
      </c>
      <c r="H1513" s="30" t="s">
        <v>170</v>
      </c>
      <c r="I1513" s="30" t="s">
        <v>171</v>
      </c>
      <c r="J1513" s="30">
        <v>70</v>
      </c>
      <c r="K1513" s="30">
        <v>10</v>
      </c>
      <c r="L1513" s="30" t="s">
        <v>172</v>
      </c>
      <c r="M1513" s="30" t="s">
        <v>227</v>
      </c>
      <c r="N1513" s="30" t="s">
        <v>228</v>
      </c>
      <c r="O1513" s="32">
        <v>0.19295699999999999</v>
      </c>
      <c r="P1513" s="32">
        <v>0.84899999999999998</v>
      </c>
      <c r="Q1513" s="32">
        <f t="shared" si="23"/>
        <v>1.4359927474950001E-2</v>
      </c>
    </row>
    <row r="1514" spans="1:17" x14ac:dyDescent="0.25">
      <c r="A1514" s="30">
        <v>5803</v>
      </c>
      <c r="B1514" s="30">
        <v>5737</v>
      </c>
      <c r="C1514" s="30">
        <v>1900</v>
      </c>
      <c r="D1514" s="30">
        <v>1900</v>
      </c>
      <c r="E1514" s="30" t="s">
        <v>151</v>
      </c>
      <c r="F1514" s="30" t="s">
        <v>176</v>
      </c>
      <c r="G1514" s="31">
        <v>4.2393599999999996</v>
      </c>
      <c r="H1514" s="30" t="s">
        <v>170</v>
      </c>
      <c r="I1514" s="30" t="s">
        <v>171</v>
      </c>
      <c r="J1514" s="30">
        <v>70</v>
      </c>
      <c r="K1514" s="30">
        <v>10</v>
      </c>
      <c r="L1514" s="30" t="s">
        <v>172</v>
      </c>
      <c r="M1514" s="30" t="s">
        <v>227</v>
      </c>
      <c r="N1514" s="30" t="s">
        <v>228</v>
      </c>
      <c r="O1514" s="32">
        <v>0.19295699999999999</v>
      </c>
      <c r="P1514" s="32">
        <v>0.84899999999999998</v>
      </c>
      <c r="Q1514" s="32">
        <f t="shared" si="23"/>
        <v>0.12352014231552</v>
      </c>
    </row>
    <row r="1515" spans="1:17" x14ac:dyDescent="0.25">
      <c r="A1515" s="30">
        <v>5804</v>
      </c>
      <c r="B1515" s="30">
        <v>5738</v>
      </c>
      <c r="C1515" s="30">
        <v>1900</v>
      </c>
      <c r="D1515" s="30">
        <v>1900</v>
      </c>
      <c r="E1515" s="30" t="s">
        <v>151</v>
      </c>
      <c r="F1515" s="30" t="s">
        <v>176</v>
      </c>
      <c r="G1515" s="31">
        <v>6.0553900000000001</v>
      </c>
      <c r="H1515" s="30" t="s">
        <v>170</v>
      </c>
      <c r="I1515" s="30" t="s">
        <v>171</v>
      </c>
      <c r="J1515" s="30">
        <v>70</v>
      </c>
      <c r="K1515" s="30">
        <v>10</v>
      </c>
      <c r="L1515" s="30" t="s">
        <v>172</v>
      </c>
      <c r="M1515" s="30" t="s">
        <v>227</v>
      </c>
      <c r="N1515" s="30" t="s">
        <v>228</v>
      </c>
      <c r="O1515" s="32">
        <v>0.19295699999999999</v>
      </c>
      <c r="P1515" s="32">
        <v>0.84899999999999998</v>
      </c>
      <c r="Q1515" s="32">
        <f t="shared" si="23"/>
        <v>0.17643291312273002</v>
      </c>
    </row>
    <row r="1516" spans="1:17" x14ac:dyDescent="0.25">
      <c r="A1516" s="30">
        <v>5805</v>
      </c>
      <c r="B1516" s="30">
        <v>5739</v>
      </c>
      <c r="C1516" s="30">
        <v>1900</v>
      </c>
      <c r="D1516" s="30">
        <v>1900</v>
      </c>
      <c r="E1516" s="30" t="s">
        <v>151</v>
      </c>
      <c r="F1516" s="30" t="s">
        <v>176</v>
      </c>
      <c r="G1516" s="31">
        <v>4.67774</v>
      </c>
      <c r="H1516" s="30" t="s">
        <v>170</v>
      </c>
      <c r="I1516" s="30" t="s">
        <v>171</v>
      </c>
      <c r="J1516" s="30">
        <v>70</v>
      </c>
      <c r="K1516" s="30">
        <v>10</v>
      </c>
      <c r="L1516" s="30" t="s">
        <v>172</v>
      </c>
      <c r="M1516" s="30" t="s">
        <v>227</v>
      </c>
      <c r="N1516" s="30" t="s">
        <v>228</v>
      </c>
      <c r="O1516" s="32">
        <v>0.19295699999999999</v>
      </c>
      <c r="P1516" s="32">
        <v>0.84899999999999998</v>
      </c>
      <c r="Q1516" s="32">
        <f t="shared" si="23"/>
        <v>0.13629300425418001</v>
      </c>
    </row>
    <row r="1517" spans="1:17" x14ac:dyDescent="0.25">
      <c r="A1517" s="30">
        <v>5806</v>
      </c>
      <c r="B1517" s="30">
        <v>5740</v>
      </c>
      <c r="C1517" s="30">
        <v>1900</v>
      </c>
      <c r="D1517" s="30">
        <v>1900</v>
      </c>
      <c r="E1517" s="30" t="s">
        <v>151</v>
      </c>
      <c r="F1517" s="30" t="s">
        <v>176</v>
      </c>
      <c r="G1517" s="31">
        <v>3.77251</v>
      </c>
      <c r="H1517" s="30" t="s">
        <v>170</v>
      </c>
      <c r="I1517" s="30" t="s">
        <v>171</v>
      </c>
      <c r="J1517" s="30">
        <v>70</v>
      </c>
      <c r="K1517" s="30">
        <v>10</v>
      </c>
      <c r="L1517" s="30" t="s">
        <v>172</v>
      </c>
      <c r="M1517" s="30" t="s">
        <v>227</v>
      </c>
      <c r="N1517" s="30" t="s">
        <v>228</v>
      </c>
      <c r="O1517" s="32">
        <v>0.19295699999999999</v>
      </c>
      <c r="P1517" s="32">
        <v>0.84899999999999998</v>
      </c>
      <c r="Q1517" s="32">
        <f t="shared" si="23"/>
        <v>0.10991776402257</v>
      </c>
    </row>
    <row r="1518" spans="1:17" x14ac:dyDescent="0.25">
      <c r="A1518" s="30">
        <v>5807</v>
      </c>
      <c r="B1518" s="30">
        <v>5741</v>
      </c>
      <c r="C1518" s="30">
        <v>1900</v>
      </c>
      <c r="D1518" s="30">
        <v>1900</v>
      </c>
      <c r="E1518" s="30" t="s">
        <v>151</v>
      </c>
      <c r="F1518" s="30" t="s">
        <v>176</v>
      </c>
      <c r="G1518" s="31">
        <v>6.7501300000000004</v>
      </c>
      <c r="H1518" s="30" t="s">
        <v>170</v>
      </c>
      <c r="I1518" s="30" t="s">
        <v>171</v>
      </c>
      <c r="J1518" s="30">
        <v>70</v>
      </c>
      <c r="K1518" s="30">
        <v>10</v>
      </c>
      <c r="L1518" s="30" t="s">
        <v>172</v>
      </c>
      <c r="M1518" s="30" t="s">
        <v>227</v>
      </c>
      <c r="N1518" s="30" t="s">
        <v>228</v>
      </c>
      <c r="O1518" s="32">
        <v>0.19295699999999999</v>
      </c>
      <c r="P1518" s="32">
        <v>0.84899999999999998</v>
      </c>
      <c r="Q1518" s="32">
        <f t="shared" si="23"/>
        <v>0.19667520999591001</v>
      </c>
    </row>
    <row r="1519" spans="1:17" x14ac:dyDescent="0.25">
      <c r="A1519" s="30">
        <v>5808</v>
      </c>
      <c r="B1519" s="30">
        <v>5742</v>
      </c>
      <c r="C1519" s="30">
        <v>1900</v>
      </c>
      <c r="D1519" s="30">
        <v>1900</v>
      </c>
      <c r="E1519" s="30" t="s">
        <v>151</v>
      </c>
      <c r="F1519" s="30" t="s">
        <v>176</v>
      </c>
      <c r="G1519" s="31">
        <v>25.832000000000001</v>
      </c>
      <c r="H1519" s="30" t="s">
        <v>170</v>
      </c>
      <c r="I1519" s="30" t="s">
        <v>171</v>
      </c>
      <c r="J1519" s="30">
        <v>70</v>
      </c>
      <c r="K1519" s="30">
        <v>10</v>
      </c>
      <c r="L1519" s="30" t="s">
        <v>172</v>
      </c>
      <c r="M1519" s="30" t="s">
        <v>227</v>
      </c>
      <c r="N1519" s="30" t="s">
        <v>228</v>
      </c>
      <c r="O1519" s="32">
        <v>0.19295699999999999</v>
      </c>
      <c r="P1519" s="32">
        <v>0.84899999999999998</v>
      </c>
      <c r="Q1519" s="32">
        <f t="shared" si="23"/>
        <v>0.75265424882400012</v>
      </c>
    </row>
    <row r="1520" spans="1:17" x14ac:dyDescent="0.25">
      <c r="A1520" s="30">
        <v>5809</v>
      </c>
      <c r="B1520" s="30">
        <v>5743</v>
      </c>
      <c r="C1520" s="30">
        <v>1900</v>
      </c>
      <c r="D1520" s="30">
        <v>1900</v>
      </c>
      <c r="E1520" s="30" t="s">
        <v>151</v>
      </c>
      <c r="F1520" s="30" t="s">
        <v>176</v>
      </c>
      <c r="G1520" s="31">
        <v>0.25552999999999998</v>
      </c>
      <c r="H1520" s="30" t="s">
        <v>170</v>
      </c>
      <c r="I1520" s="30" t="s">
        <v>171</v>
      </c>
      <c r="J1520" s="30">
        <v>70</v>
      </c>
      <c r="K1520" s="30">
        <v>10</v>
      </c>
      <c r="L1520" s="30" t="s">
        <v>172</v>
      </c>
      <c r="M1520" s="30" t="s">
        <v>227</v>
      </c>
      <c r="N1520" s="30" t="s">
        <v>228</v>
      </c>
      <c r="O1520" s="32">
        <v>0.19295699999999999</v>
      </c>
      <c r="P1520" s="32">
        <v>0.84899999999999998</v>
      </c>
      <c r="Q1520" s="32">
        <f t="shared" si="23"/>
        <v>7.4452516337100002E-3</v>
      </c>
    </row>
    <row r="1521" spans="1:17" x14ac:dyDescent="0.25">
      <c r="A1521" s="30">
        <v>5810</v>
      </c>
      <c r="B1521" s="30">
        <v>5744</v>
      </c>
      <c r="C1521" s="30">
        <v>1900</v>
      </c>
      <c r="D1521" s="30">
        <v>1900</v>
      </c>
      <c r="E1521" s="30" t="s">
        <v>151</v>
      </c>
      <c r="F1521" s="30" t="s">
        <v>176</v>
      </c>
      <c r="G1521" s="31">
        <v>9.3209099999999996</v>
      </c>
      <c r="H1521" s="30" t="s">
        <v>170</v>
      </c>
      <c r="I1521" s="30" t="s">
        <v>171</v>
      </c>
      <c r="J1521" s="30">
        <v>70</v>
      </c>
      <c r="K1521" s="30">
        <v>10</v>
      </c>
      <c r="L1521" s="30" t="s">
        <v>172</v>
      </c>
      <c r="M1521" s="30" t="s">
        <v>227</v>
      </c>
      <c r="N1521" s="30" t="s">
        <v>228</v>
      </c>
      <c r="O1521" s="32">
        <v>0.19295699999999999</v>
      </c>
      <c r="P1521" s="32">
        <v>0.84899999999999998</v>
      </c>
      <c r="Q1521" s="32">
        <f t="shared" si="23"/>
        <v>0.27157875946137</v>
      </c>
    </row>
    <row r="1522" spans="1:17" x14ac:dyDescent="0.25">
      <c r="A1522" s="30">
        <v>5811</v>
      </c>
      <c r="B1522" s="30">
        <v>5745</v>
      </c>
      <c r="C1522" s="30">
        <v>1900</v>
      </c>
      <c r="D1522" s="30">
        <v>1900</v>
      </c>
      <c r="E1522" s="30" t="s">
        <v>151</v>
      </c>
      <c r="F1522" s="30" t="s">
        <v>176</v>
      </c>
      <c r="G1522" s="31">
        <v>3.4332600000000002</v>
      </c>
      <c r="H1522" s="30" t="s">
        <v>170</v>
      </c>
      <c r="I1522" s="30" t="s">
        <v>171</v>
      </c>
      <c r="J1522" s="30">
        <v>70</v>
      </c>
      <c r="K1522" s="30">
        <v>10</v>
      </c>
      <c r="L1522" s="30" t="s">
        <v>172</v>
      </c>
      <c r="M1522" s="30" t="s">
        <v>227</v>
      </c>
      <c r="N1522" s="30" t="s">
        <v>228</v>
      </c>
      <c r="O1522" s="32">
        <v>0.19295699999999999</v>
      </c>
      <c r="P1522" s="32">
        <v>0.84899999999999998</v>
      </c>
      <c r="Q1522" s="32">
        <f t="shared" si="23"/>
        <v>0.10003320402282001</v>
      </c>
    </row>
    <row r="1523" spans="1:17" x14ac:dyDescent="0.25">
      <c r="A1523" s="30">
        <v>5812</v>
      </c>
      <c r="B1523" s="30">
        <v>5746</v>
      </c>
      <c r="C1523" s="30">
        <v>1900</v>
      </c>
      <c r="D1523" s="30">
        <v>1900</v>
      </c>
      <c r="E1523" s="30" t="s">
        <v>151</v>
      </c>
      <c r="F1523" s="30" t="s">
        <v>176</v>
      </c>
      <c r="G1523" s="31">
        <v>2.9318399999999998</v>
      </c>
      <c r="H1523" s="30" t="s">
        <v>170</v>
      </c>
      <c r="I1523" s="30" t="s">
        <v>171</v>
      </c>
      <c r="J1523" s="30">
        <v>70</v>
      </c>
      <c r="K1523" s="30">
        <v>10</v>
      </c>
      <c r="L1523" s="30" t="s">
        <v>172</v>
      </c>
      <c r="M1523" s="30" t="s">
        <v>227</v>
      </c>
      <c r="N1523" s="30" t="s">
        <v>228</v>
      </c>
      <c r="O1523" s="32">
        <v>0.19295699999999999</v>
      </c>
      <c r="P1523" s="32">
        <v>0.84899999999999998</v>
      </c>
      <c r="Q1523" s="32">
        <f t="shared" si="23"/>
        <v>8.5423576682880004E-2</v>
      </c>
    </row>
    <row r="1524" spans="1:17" x14ac:dyDescent="0.25">
      <c r="A1524" s="30">
        <v>5813</v>
      </c>
      <c r="B1524" s="30">
        <v>5747</v>
      </c>
      <c r="C1524" s="30">
        <v>1900</v>
      </c>
      <c r="D1524" s="30">
        <v>1900</v>
      </c>
      <c r="E1524" s="30" t="s">
        <v>151</v>
      </c>
      <c r="F1524" s="30" t="s">
        <v>176</v>
      </c>
      <c r="G1524" s="31">
        <v>2.47315</v>
      </c>
      <c r="H1524" s="30" t="s">
        <v>170</v>
      </c>
      <c r="I1524" s="30" t="s">
        <v>171</v>
      </c>
      <c r="J1524" s="30">
        <v>70</v>
      </c>
      <c r="K1524" s="30">
        <v>10</v>
      </c>
      <c r="L1524" s="30" t="s">
        <v>172</v>
      </c>
      <c r="M1524" s="30" t="s">
        <v>227</v>
      </c>
      <c r="N1524" s="30" t="s">
        <v>228</v>
      </c>
      <c r="O1524" s="32">
        <v>0.19295699999999999</v>
      </c>
      <c r="P1524" s="32">
        <v>0.84899999999999998</v>
      </c>
      <c r="Q1524" s="32">
        <f t="shared" si="23"/>
        <v>7.2058952287050004E-2</v>
      </c>
    </row>
    <row r="1525" spans="1:17" x14ac:dyDescent="0.25">
      <c r="A1525" s="30">
        <v>5814</v>
      </c>
      <c r="B1525" s="30">
        <v>5748</v>
      </c>
      <c r="C1525" s="30">
        <v>1900</v>
      </c>
      <c r="D1525" s="30">
        <v>1900</v>
      </c>
      <c r="E1525" s="30" t="s">
        <v>151</v>
      </c>
      <c r="F1525" s="30" t="s">
        <v>176</v>
      </c>
      <c r="G1525" s="31">
        <v>2.4608500000000002</v>
      </c>
      <c r="H1525" s="30" t="s">
        <v>170</v>
      </c>
      <c r="I1525" s="30" t="s">
        <v>171</v>
      </c>
      <c r="J1525" s="30">
        <v>70</v>
      </c>
      <c r="K1525" s="30">
        <v>10</v>
      </c>
      <c r="L1525" s="30" t="s">
        <v>172</v>
      </c>
      <c r="M1525" s="30" t="s">
        <v>227</v>
      </c>
      <c r="N1525" s="30" t="s">
        <v>228</v>
      </c>
      <c r="O1525" s="32">
        <v>0.19295699999999999</v>
      </c>
      <c r="P1525" s="32">
        <v>0.84899999999999998</v>
      </c>
      <c r="Q1525" s="32">
        <f t="shared" si="23"/>
        <v>7.1700573250950014E-2</v>
      </c>
    </row>
    <row r="1526" spans="1:17" x14ac:dyDescent="0.25">
      <c r="A1526" s="30">
        <v>5815</v>
      </c>
      <c r="B1526" s="30">
        <v>5749</v>
      </c>
      <c r="C1526" s="30">
        <v>1900</v>
      </c>
      <c r="D1526" s="30">
        <v>1900</v>
      </c>
      <c r="E1526" s="30" t="s">
        <v>151</v>
      </c>
      <c r="F1526" s="30" t="s">
        <v>176</v>
      </c>
      <c r="G1526" s="31">
        <v>1.8023400000000001</v>
      </c>
      <c r="H1526" s="30" t="s">
        <v>170</v>
      </c>
      <c r="I1526" s="30" t="s">
        <v>171</v>
      </c>
      <c r="J1526" s="30">
        <v>70</v>
      </c>
      <c r="K1526" s="30">
        <v>10</v>
      </c>
      <c r="L1526" s="30" t="s">
        <v>172</v>
      </c>
      <c r="M1526" s="30" t="s">
        <v>227</v>
      </c>
      <c r="N1526" s="30" t="s">
        <v>228</v>
      </c>
      <c r="O1526" s="32">
        <v>0.19295699999999999</v>
      </c>
      <c r="P1526" s="32">
        <v>0.84899999999999998</v>
      </c>
      <c r="Q1526" s="32">
        <f t="shared" si="23"/>
        <v>5.2513892026380002E-2</v>
      </c>
    </row>
    <row r="1527" spans="1:17" x14ac:dyDescent="0.25">
      <c r="A1527" s="30">
        <v>5816</v>
      </c>
      <c r="B1527" s="30">
        <v>5750</v>
      </c>
      <c r="C1527" s="30">
        <v>1900</v>
      </c>
      <c r="D1527" s="30">
        <v>1900</v>
      </c>
      <c r="E1527" s="30" t="s">
        <v>151</v>
      </c>
      <c r="F1527" s="30" t="s">
        <v>176</v>
      </c>
      <c r="G1527" s="31">
        <v>1.9473800000000001</v>
      </c>
      <c r="H1527" s="30" t="s">
        <v>170</v>
      </c>
      <c r="I1527" s="30" t="s">
        <v>171</v>
      </c>
      <c r="J1527" s="30">
        <v>70</v>
      </c>
      <c r="K1527" s="30">
        <v>10</v>
      </c>
      <c r="L1527" s="30" t="s">
        <v>172</v>
      </c>
      <c r="M1527" s="30" t="s">
        <v>227</v>
      </c>
      <c r="N1527" s="30" t="s">
        <v>228</v>
      </c>
      <c r="O1527" s="32">
        <v>0.19295699999999999</v>
      </c>
      <c r="P1527" s="32">
        <v>0.84899999999999998</v>
      </c>
      <c r="Q1527" s="32">
        <f t="shared" si="23"/>
        <v>5.6739851001660006E-2</v>
      </c>
    </row>
    <row r="1528" spans="1:17" x14ac:dyDescent="0.25">
      <c r="A1528" s="30">
        <v>5817</v>
      </c>
      <c r="B1528" s="30">
        <v>5751</v>
      </c>
      <c r="C1528" s="30">
        <v>1900</v>
      </c>
      <c r="D1528" s="30">
        <v>1900</v>
      </c>
      <c r="E1528" s="30" t="s">
        <v>151</v>
      </c>
      <c r="F1528" s="30" t="s">
        <v>176</v>
      </c>
      <c r="G1528" s="31">
        <v>0.50982799999999995</v>
      </c>
      <c r="H1528" s="30" t="s">
        <v>170</v>
      </c>
      <c r="I1528" s="30" t="s">
        <v>171</v>
      </c>
      <c r="J1528" s="30">
        <v>70</v>
      </c>
      <c r="K1528" s="30">
        <v>10</v>
      </c>
      <c r="L1528" s="30" t="s">
        <v>172</v>
      </c>
      <c r="M1528" s="30" t="s">
        <v>227</v>
      </c>
      <c r="N1528" s="30" t="s">
        <v>228</v>
      </c>
      <c r="O1528" s="32">
        <v>0.19295699999999999</v>
      </c>
      <c r="P1528" s="32">
        <v>0.84899999999999998</v>
      </c>
      <c r="Q1528" s="32">
        <f t="shared" si="23"/>
        <v>1.4854607090796E-2</v>
      </c>
    </row>
    <row r="1529" spans="1:17" x14ac:dyDescent="0.25">
      <c r="A1529" s="30">
        <v>5818</v>
      </c>
      <c r="B1529" s="30">
        <v>5752</v>
      </c>
      <c r="C1529" s="30">
        <v>1900</v>
      </c>
      <c r="D1529" s="30">
        <v>1900</v>
      </c>
      <c r="E1529" s="30" t="s">
        <v>151</v>
      </c>
      <c r="F1529" s="30" t="s">
        <v>176</v>
      </c>
      <c r="G1529" s="31">
        <v>1.9594399999999998E-3</v>
      </c>
      <c r="H1529" s="30" t="s">
        <v>170</v>
      </c>
      <c r="I1529" s="30" t="s">
        <v>171</v>
      </c>
      <c r="J1529" s="30">
        <v>70</v>
      </c>
      <c r="K1529" s="30">
        <v>10</v>
      </c>
      <c r="L1529" s="30" t="s">
        <v>172</v>
      </c>
      <c r="M1529" s="30" t="s">
        <v>227</v>
      </c>
      <c r="N1529" s="30" t="s">
        <v>228</v>
      </c>
      <c r="O1529" s="32">
        <v>0.19295699999999999</v>
      </c>
      <c r="P1529" s="32">
        <v>0.84899999999999998</v>
      </c>
      <c r="Q1529" s="32">
        <f t="shared" si="23"/>
        <v>5.7091237276080002E-5</v>
      </c>
    </row>
    <row r="1530" spans="1:17" x14ac:dyDescent="0.25">
      <c r="A1530" s="30">
        <v>5819</v>
      </c>
      <c r="B1530" s="30">
        <v>5753</v>
      </c>
      <c r="C1530" s="30">
        <v>1900</v>
      </c>
      <c r="D1530" s="30">
        <v>1900</v>
      </c>
      <c r="E1530" s="30" t="s">
        <v>151</v>
      </c>
      <c r="F1530" s="30" t="s">
        <v>176</v>
      </c>
      <c r="G1530" s="31">
        <v>10.8957</v>
      </c>
      <c r="H1530" s="30" t="s">
        <v>170</v>
      </c>
      <c r="I1530" s="30" t="s">
        <v>171</v>
      </c>
      <c r="J1530" s="30">
        <v>70</v>
      </c>
      <c r="K1530" s="30">
        <v>10</v>
      </c>
      <c r="L1530" s="30" t="s">
        <v>172</v>
      </c>
      <c r="M1530" s="30" t="s">
        <v>227</v>
      </c>
      <c r="N1530" s="30" t="s">
        <v>228</v>
      </c>
      <c r="O1530" s="32">
        <v>0.19295699999999999</v>
      </c>
      <c r="P1530" s="32">
        <v>0.84899999999999998</v>
      </c>
      <c r="Q1530" s="32">
        <f t="shared" si="23"/>
        <v>0.31746263931990004</v>
      </c>
    </row>
    <row r="1531" spans="1:17" x14ac:dyDescent="0.25">
      <c r="A1531" s="30">
        <v>5822</v>
      </c>
      <c r="B1531" s="30">
        <v>5756</v>
      </c>
      <c r="C1531" s="30">
        <v>1900</v>
      </c>
      <c r="D1531" s="30">
        <v>1900</v>
      </c>
      <c r="E1531" s="30" t="s">
        <v>151</v>
      </c>
      <c r="F1531" s="30" t="s">
        <v>185</v>
      </c>
      <c r="G1531" s="31">
        <v>25.566800000000001</v>
      </c>
      <c r="H1531" s="30" t="s">
        <v>170</v>
      </c>
      <c r="I1531" s="30" t="s">
        <v>171</v>
      </c>
      <c r="J1531" s="30">
        <v>70</v>
      </c>
      <c r="K1531" s="30">
        <v>10</v>
      </c>
      <c r="L1531" s="30" t="s">
        <v>172</v>
      </c>
      <c r="M1531" s="30" t="s">
        <v>227</v>
      </c>
      <c r="N1531" s="30" t="s">
        <v>228</v>
      </c>
      <c r="O1531" s="32">
        <v>0.19295699999999999</v>
      </c>
      <c r="P1531" s="32">
        <v>0.84899999999999998</v>
      </c>
      <c r="Q1531" s="32">
        <f t="shared" si="23"/>
        <v>0.74492724716760006</v>
      </c>
    </row>
    <row r="1532" spans="1:17" x14ac:dyDescent="0.25">
      <c r="A1532" s="30">
        <v>5823</v>
      </c>
      <c r="B1532" s="30">
        <v>5757</v>
      </c>
      <c r="C1532" s="30">
        <v>1900</v>
      </c>
      <c r="D1532" s="30">
        <v>1900</v>
      </c>
      <c r="E1532" s="30" t="s">
        <v>151</v>
      </c>
      <c r="F1532" s="30" t="s">
        <v>185</v>
      </c>
      <c r="G1532" s="31">
        <v>0.14838200000000001</v>
      </c>
      <c r="H1532" s="30" t="s">
        <v>170</v>
      </c>
      <c r="I1532" s="30" t="s">
        <v>171</v>
      </c>
      <c r="J1532" s="30">
        <v>70</v>
      </c>
      <c r="K1532" s="30">
        <v>10</v>
      </c>
      <c r="L1532" s="30" t="s">
        <v>172</v>
      </c>
      <c r="M1532" s="30" t="s">
        <v>227</v>
      </c>
      <c r="N1532" s="30" t="s">
        <v>228</v>
      </c>
      <c r="O1532" s="32">
        <v>0.19295699999999999</v>
      </c>
      <c r="P1532" s="32">
        <v>0.84899999999999998</v>
      </c>
      <c r="Q1532" s="32">
        <f t="shared" si="23"/>
        <v>4.3233331816740009E-3</v>
      </c>
    </row>
    <row r="1533" spans="1:17" x14ac:dyDescent="0.25">
      <c r="A1533" s="30">
        <v>5878</v>
      </c>
      <c r="B1533" s="30">
        <v>5812</v>
      </c>
      <c r="C1533" s="30">
        <v>1900</v>
      </c>
      <c r="D1533" s="30">
        <v>1900</v>
      </c>
      <c r="E1533" s="30" t="s">
        <v>151</v>
      </c>
      <c r="F1533" s="30" t="s">
        <v>179</v>
      </c>
      <c r="G1533" s="31">
        <v>2.8763000000000001</v>
      </c>
      <c r="H1533" s="30" t="s">
        <v>170</v>
      </c>
      <c r="I1533" s="30" t="s">
        <v>171</v>
      </c>
      <c r="J1533" s="30">
        <v>70</v>
      </c>
      <c r="K1533" s="30">
        <v>10</v>
      </c>
      <c r="L1533" s="30" t="s">
        <v>172</v>
      </c>
      <c r="M1533" s="30" t="s">
        <v>227</v>
      </c>
      <c r="N1533" s="30" t="s">
        <v>228</v>
      </c>
      <c r="O1533" s="32">
        <v>0.19295699999999999</v>
      </c>
      <c r="P1533" s="32">
        <v>0.84899999999999998</v>
      </c>
      <c r="Q1533" s="32">
        <f t="shared" si="23"/>
        <v>8.3805335084100013E-2</v>
      </c>
    </row>
    <row r="1534" spans="1:17" x14ac:dyDescent="0.25">
      <c r="A1534" s="30">
        <v>5879</v>
      </c>
      <c r="B1534" s="30">
        <v>5813</v>
      </c>
      <c r="C1534" s="30">
        <v>1900</v>
      </c>
      <c r="D1534" s="30">
        <v>1900</v>
      </c>
      <c r="E1534" s="30" t="s">
        <v>151</v>
      </c>
      <c r="F1534" s="30" t="s">
        <v>179</v>
      </c>
      <c r="G1534" s="31">
        <v>8.1648899999999998</v>
      </c>
      <c r="H1534" s="30" t="s">
        <v>170</v>
      </c>
      <c r="I1534" s="30" t="s">
        <v>171</v>
      </c>
      <c r="J1534" s="30">
        <v>70</v>
      </c>
      <c r="K1534" s="30">
        <v>10</v>
      </c>
      <c r="L1534" s="30" t="s">
        <v>172</v>
      </c>
      <c r="M1534" s="30" t="s">
        <v>227</v>
      </c>
      <c r="N1534" s="30" t="s">
        <v>228</v>
      </c>
      <c r="O1534" s="32">
        <v>0.19295699999999999</v>
      </c>
      <c r="P1534" s="32">
        <v>0.84899999999999998</v>
      </c>
      <c r="Q1534" s="32">
        <f t="shared" si="23"/>
        <v>0.23789637463923002</v>
      </c>
    </row>
    <row r="1535" spans="1:17" x14ac:dyDescent="0.25">
      <c r="A1535" s="30">
        <v>5880</v>
      </c>
      <c r="B1535" s="30">
        <v>5814</v>
      </c>
      <c r="C1535" s="30">
        <v>1900</v>
      </c>
      <c r="D1535" s="30">
        <v>1900</v>
      </c>
      <c r="E1535" s="30" t="s">
        <v>151</v>
      </c>
      <c r="F1535" s="30" t="s">
        <v>179</v>
      </c>
      <c r="G1535" s="31">
        <v>9.4300499999999996</v>
      </c>
      <c r="H1535" s="30" t="s">
        <v>170</v>
      </c>
      <c r="I1535" s="30" t="s">
        <v>171</v>
      </c>
      <c r="J1535" s="30">
        <v>70</v>
      </c>
      <c r="K1535" s="30">
        <v>10</v>
      </c>
      <c r="L1535" s="30" t="s">
        <v>172</v>
      </c>
      <c r="M1535" s="30" t="s">
        <v>227</v>
      </c>
      <c r="N1535" s="30" t="s">
        <v>228</v>
      </c>
      <c r="O1535" s="32">
        <v>0.19295699999999999</v>
      </c>
      <c r="P1535" s="32">
        <v>0.84899999999999998</v>
      </c>
      <c r="Q1535" s="32">
        <f t="shared" si="23"/>
        <v>0.27475871783535005</v>
      </c>
    </row>
    <row r="1536" spans="1:17" x14ac:dyDescent="0.25">
      <c r="A1536" s="30">
        <v>5881</v>
      </c>
      <c r="B1536" s="30">
        <v>5815</v>
      </c>
      <c r="C1536" s="30">
        <v>1900</v>
      </c>
      <c r="D1536" s="30">
        <v>1900</v>
      </c>
      <c r="E1536" s="30" t="s">
        <v>151</v>
      </c>
      <c r="F1536" s="30" t="s">
        <v>179</v>
      </c>
      <c r="G1536" s="31">
        <v>38.302199999999999</v>
      </c>
      <c r="H1536" s="30" t="s">
        <v>170</v>
      </c>
      <c r="I1536" s="30" t="s">
        <v>171</v>
      </c>
      <c r="J1536" s="30">
        <v>70</v>
      </c>
      <c r="K1536" s="30">
        <v>10</v>
      </c>
      <c r="L1536" s="30" t="s">
        <v>172</v>
      </c>
      <c r="M1536" s="30" t="s">
        <v>227</v>
      </c>
      <c r="N1536" s="30" t="s">
        <v>228</v>
      </c>
      <c r="O1536" s="32">
        <v>0.19295699999999999</v>
      </c>
      <c r="P1536" s="32">
        <v>0.84899999999999998</v>
      </c>
      <c r="Q1536" s="32">
        <f t="shared" si="23"/>
        <v>1.1159923184154001</v>
      </c>
    </row>
    <row r="1537" spans="1:17" x14ac:dyDescent="0.25">
      <c r="A1537" s="30">
        <v>5882</v>
      </c>
      <c r="B1537" s="30">
        <v>5816</v>
      </c>
      <c r="C1537" s="30">
        <v>1900</v>
      </c>
      <c r="D1537" s="30">
        <v>1900</v>
      </c>
      <c r="E1537" s="30" t="s">
        <v>151</v>
      </c>
      <c r="F1537" s="30" t="s">
        <v>179</v>
      </c>
      <c r="G1537" s="31">
        <v>1.54213</v>
      </c>
      <c r="H1537" s="30" t="s">
        <v>170</v>
      </c>
      <c r="I1537" s="30" t="s">
        <v>171</v>
      </c>
      <c r="J1537" s="30">
        <v>70</v>
      </c>
      <c r="K1537" s="30">
        <v>10</v>
      </c>
      <c r="L1537" s="30" t="s">
        <v>172</v>
      </c>
      <c r="M1537" s="30" t="s">
        <v>227</v>
      </c>
      <c r="N1537" s="30" t="s">
        <v>228</v>
      </c>
      <c r="O1537" s="32">
        <v>0.19295699999999999</v>
      </c>
      <c r="P1537" s="32">
        <v>0.84899999999999998</v>
      </c>
      <c r="Q1537" s="32">
        <f t="shared" si="23"/>
        <v>4.493228153991001E-2</v>
      </c>
    </row>
    <row r="1538" spans="1:17" x14ac:dyDescent="0.25">
      <c r="A1538" s="30">
        <v>5884</v>
      </c>
      <c r="B1538" s="30">
        <v>5818</v>
      </c>
      <c r="C1538" s="30">
        <v>1900</v>
      </c>
      <c r="D1538" s="30">
        <v>1900</v>
      </c>
      <c r="E1538" s="30" t="s">
        <v>151</v>
      </c>
      <c r="F1538" s="30" t="s">
        <v>179</v>
      </c>
      <c r="G1538" s="31">
        <v>51.698399999999999</v>
      </c>
      <c r="H1538" s="30" t="s">
        <v>170</v>
      </c>
      <c r="I1538" s="30" t="s">
        <v>171</v>
      </c>
      <c r="J1538" s="30">
        <v>70</v>
      </c>
      <c r="K1538" s="30">
        <v>10</v>
      </c>
      <c r="L1538" s="30" t="s">
        <v>172</v>
      </c>
      <c r="M1538" s="30" t="s">
        <v>227</v>
      </c>
      <c r="N1538" s="30" t="s">
        <v>228</v>
      </c>
      <c r="O1538" s="32">
        <v>0.19295699999999999</v>
      </c>
      <c r="P1538" s="32">
        <v>0.84899999999999998</v>
      </c>
      <c r="Q1538" s="32">
        <f t="shared" ref="Q1538:Q1601" si="24">G1538*O1538*(1-P1538)</f>
        <v>1.5063107934888</v>
      </c>
    </row>
    <row r="1539" spans="1:17" x14ac:dyDescent="0.25">
      <c r="A1539" s="30">
        <v>5885</v>
      </c>
      <c r="B1539" s="30">
        <v>5819</v>
      </c>
      <c r="C1539" s="30">
        <v>1900</v>
      </c>
      <c r="D1539" s="30">
        <v>1900</v>
      </c>
      <c r="E1539" s="30" t="s">
        <v>151</v>
      </c>
      <c r="F1539" s="30" t="s">
        <v>179</v>
      </c>
      <c r="G1539" s="31">
        <v>17.0808</v>
      </c>
      <c r="H1539" s="30" t="s">
        <v>170</v>
      </c>
      <c r="I1539" s="30" t="s">
        <v>171</v>
      </c>
      <c r="J1539" s="30">
        <v>70</v>
      </c>
      <c r="K1539" s="30">
        <v>10</v>
      </c>
      <c r="L1539" s="30" t="s">
        <v>172</v>
      </c>
      <c r="M1539" s="30" t="s">
        <v>227</v>
      </c>
      <c r="N1539" s="30" t="s">
        <v>228</v>
      </c>
      <c r="O1539" s="32">
        <v>0.19295699999999999</v>
      </c>
      <c r="P1539" s="32">
        <v>0.84899999999999998</v>
      </c>
      <c r="Q1539" s="32">
        <f t="shared" si="24"/>
        <v>0.49767484876560003</v>
      </c>
    </row>
    <row r="1540" spans="1:17" x14ac:dyDescent="0.25">
      <c r="A1540" s="30">
        <v>5886</v>
      </c>
      <c r="B1540" s="30">
        <v>5820</v>
      </c>
      <c r="C1540" s="30">
        <v>1900</v>
      </c>
      <c r="D1540" s="30">
        <v>1900</v>
      </c>
      <c r="E1540" s="30" t="s">
        <v>151</v>
      </c>
      <c r="F1540" s="30" t="s">
        <v>179</v>
      </c>
      <c r="G1540" s="31">
        <v>13.4214</v>
      </c>
      <c r="H1540" s="30" t="s">
        <v>170</v>
      </c>
      <c r="I1540" s="30" t="s">
        <v>171</v>
      </c>
      <c r="J1540" s="30">
        <v>70</v>
      </c>
      <c r="K1540" s="30">
        <v>10</v>
      </c>
      <c r="L1540" s="30" t="s">
        <v>172</v>
      </c>
      <c r="M1540" s="30" t="s">
        <v>227</v>
      </c>
      <c r="N1540" s="30" t="s">
        <v>228</v>
      </c>
      <c r="O1540" s="32">
        <v>0.19295699999999999</v>
      </c>
      <c r="P1540" s="32">
        <v>0.84899999999999998</v>
      </c>
      <c r="Q1540" s="32">
        <f t="shared" si="24"/>
        <v>0.39105271504980005</v>
      </c>
    </row>
    <row r="1541" spans="1:17" x14ac:dyDescent="0.25">
      <c r="A1541" s="30">
        <v>5887</v>
      </c>
      <c r="B1541" s="30">
        <v>5821</v>
      </c>
      <c r="C1541" s="30">
        <v>1900</v>
      </c>
      <c r="D1541" s="30">
        <v>1900</v>
      </c>
      <c r="E1541" s="30" t="s">
        <v>151</v>
      </c>
      <c r="F1541" s="30" t="s">
        <v>179</v>
      </c>
      <c r="G1541" s="31">
        <v>5.4314499999999999</v>
      </c>
      <c r="H1541" s="30" t="s">
        <v>170</v>
      </c>
      <c r="I1541" s="30" t="s">
        <v>171</v>
      </c>
      <c r="J1541" s="30">
        <v>70</v>
      </c>
      <c r="K1541" s="30">
        <v>10</v>
      </c>
      <c r="L1541" s="30" t="s">
        <v>172</v>
      </c>
      <c r="M1541" s="30" t="s">
        <v>227</v>
      </c>
      <c r="N1541" s="30" t="s">
        <v>228</v>
      </c>
      <c r="O1541" s="32">
        <v>0.19295699999999999</v>
      </c>
      <c r="P1541" s="32">
        <v>0.84899999999999998</v>
      </c>
      <c r="Q1541" s="32">
        <f t="shared" si="24"/>
        <v>0.15825348094515002</v>
      </c>
    </row>
    <row r="1542" spans="1:17" x14ac:dyDescent="0.25">
      <c r="A1542" s="30">
        <v>5888</v>
      </c>
      <c r="B1542" s="30">
        <v>5822</v>
      </c>
      <c r="C1542" s="30">
        <v>1900</v>
      </c>
      <c r="D1542" s="30">
        <v>1900</v>
      </c>
      <c r="E1542" s="30" t="s">
        <v>151</v>
      </c>
      <c r="F1542" s="30" t="s">
        <v>179</v>
      </c>
      <c r="G1542" s="31">
        <v>14.8034</v>
      </c>
      <c r="H1542" s="30" t="s">
        <v>170</v>
      </c>
      <c r="I1542" s="30" t="s">
        <v>171</v>
      </c>
      <c r="J1542" s="30">
        <v>70</v>
      </c>
      <c r="K1542" s="30">
        <v>10</v>
      </c>
      <c r="L1542" s="30" t="s">
        <v>172</v>
      </c>
      <c r="M1542" s="30" t="s">
        <v>227</v>
      </c>
      <c r="N1542" s="30" t="s">
        <v>228</v>
      </c>
      <c r="O1542" s="32">
        <v>0.19295699999999999</v>
      </c>
      <c r="P1542" s="32">
        <v>0.84899999999999998</v>
      </c>
      <c r="Q1542" s="32">
        <f t="shared" si="24"/>
        <v>0.43131936772380003</v>
      </c>
    </row>
    <row r="1543" spans="1:17" x14ac:dyDescent="0.25">
      <c r="A1543" s="30">
        <v>5889</v>
      </c>
      <c r="B1543" s="30">
        <v>5823</v>
      </c>
      <c r="C1543" s="30">
        <v>1900</v>
      </c>
      <c r="D1543" s="30">
        <v>1900</v>
      </c>
      <c r="E1543" s="30" t="s">
        <v>151</v>
      </c>
      <c r="F1543" s="30" t="s">
        <v>179</v>
      </c>
      <c r="G1543" s="31">
        <v>12.517300000000001</v>
      </c>
      <c r="H1543" s="30" t="s">
        <v>170</v>
      </c>
      <c r="I1543" s="30" t="s">
        <v>171</v>
      </c>
      <c r="J1543" s="30">
        <v>70</v>
      </c>
      <c r="K1543" s="30">
        <v>10</v>
      </c>
      <c r="L1543" s="30" t="s">
        <v>172</v>
      </c>
      <c r="M1543" s="30" t="s">
        <v>227</v>
      </c>
      <c r="N1543" s="30" t="s">
        <v>228</v>
      </c>
      <c r="O1543" s="32">
        <v>0.19295699999999999</v>
      </c>
      <c r="P1543" s="32">
        <v>0.84899999999999998</v>
      </c>
      <c r="Q1543" s="32">
        <f t="shared" si="24"/>
        <v>0.36471039907110003</v>
      </c>
    </row>
    <row r="1544" spans="1:17" x14ac:dyDescent="0.25">
      <c r="A1544" s="30">
        <v>5890</v>
      </c>
      <c r="B1544" s="30">
        <v>5824</v>
      </c>
      <c r="C1544" s="30">
        <v>1900</v>
      </c>
      <c r="D1544" s="30">
        <v>1900</v>
      </c>
      <c r="E1544" s="30" t="s">
        <v>151</v>
      </c>
      <c r="F1544" s="30" t="s">
        <v>179</v>
      </c>
      <c r="G1544" s="31">
        <v>9.2233300000000007</v>
      </c>
      <c r="H1544" s="30" t="s">
        <v>170</v>
      </c>
      <c r="I1544" s="30" t="s">
        <v>171</v>
      </c>
      <c r="J1544" s="30">
        <v>70</v>
      </c>
      <c r="K1544" s="30">
        <v>10</v>
      </c>
      <c r="L1544" s="30" t="s">
        <v>172</v>
      </c>
      <c r="M1544" s="30" t="s">
        <v>227</v>
      </c>
      <c r="N1544" s="30" t="s">
        <v>228</v>
      </c>
      <c r="O1544" s="32">
        <v>0.19295699999999999</v>
      </c>
      <c r="P1544" s="32">
        <v>0.84899999999999998</v>
      </c>
      <c r="Q1544" s="32">
        <f t="shared" si="24"/>
        <v>0.26873561910831006</v>
      </c>
    </row>
    <row r="1545" spans="1:17" x14ac:dyDescent="0.25">
      <c r="A1545" s="30">
        <v>5891</v>
      </c>
      <c r="B1545" s="30">
        <v>5825</v>
      </c>
      <c r="C1545" s="30">
        <v>1900</v>
      </c>
      <c r="D1545" s="30">
        <v>1900</v>
      </c>
      <c r="E1545" s="30" t="s">
        <v>151</v>
      </c>
      <c r="F1545" s="30" t="s">
        <v>179</v>
      </c>
      <c r="G1545" s="31">
        <v>0.945743</v>
      </c>
      <c r="H1545" s="30" t="s">
        <v>170</v>
      </c>
      <c r="I1545" s="30" t="s">
        <v>171</v>
      </c>
      <c r="J1545" s="30">
        <v>70</v>
      </c>
      <c r="K1545" s="30">
        <v>10</v>
      </c>
      <c r="L1545" s="30" t="s">
        <v>172</v>
      </c>
      <c r="M1545" s="30" t="s">
        <v>227</v>
      </c>
      <c r="N1545" s="30" t="s">
        <v>228</v>
      </c>
      <c r="O1545" s="32">
        <v>0.19295699999999999</v>
      </c>
      <c r="P1545" s="32">
        <v>0.84899999999999998</v>
      </c>
      <c r="Q1545" s="32">
        <f t="shared" si="24"/>
        <v>2.7555647539701005E-2</v>
      </c>
    </row>
    <row r="1546" spans="1:17" x14ac:dyDescent="0.25">
      <c r="A1546" s="30">
        <v>5892</v>
      </c>
      <c r="B1546" s="30">
        <v>5826</v>
      </c>
      <c r="C1546" s="30">
        <v>1900</v>
      </c>
      <c r="D1546" s="30">
        <v>1900</v>
      </c>
      <c r="E1546" s="30" t="s">
        <v>151</v>
      </c>
      <c r="F1546" s="30" t="s">
        <v>179</v>
      </c>
      <c r="G1546" s="31">
        <v>1.4796E-2</v>
      </c>
      <c r="H1546" s="30" t="s">
        <v>170</v>
      </c>
      <c r="I1546" s="30" t="s">
        <v>171</v>
      </c>
      <c r="J1546" s="30">
        <v>70</v>
      </c>
      <c r="K1546" s="30">
        <v>10</v>
      </c>
      <c r="L1546" s="30" t="s">
        <v>172</v>
      </c>
      <c r="M1546" s="30" t="s">
        <v>227</v>
      </c>
      <c r="N1546" s="30" t="s">
        <v>228</v>
      </c>
      <c r="O1546" s="32">
        <v>0.19295699999999999</v>
      </c>
      <c r="P1546" s="32">
        <v>0.84899999999999998</v>
      </c>
      <c r="Q1546" s="32">
        <f t="shared" si="24"/>
        <v>4.3110375757200004E-4</v>
      </c>
    </row>
    <row r="1547" spans="1:17" x14ac:dyDescent="0.25">
      <c r="A1547" s="30">
        <v>5893</v>
      </c>
      <c r="B1547" s="30">
        <v>5827</v>
      </c>
      <c r="C1547" s="30">
        <v>1900</v>
      </c>
      <c r="D1547" s="30">
        <v>1900</v>
      </c>
      <c r="E1547" s="30" t="s">
        <v>151</v>
      </c>
      <c r="F1547" s="30" t="s">
        <v>179</v>
      </c>
      <c r="G1547" s="31">
        <v>4.7633599999999996</v>
      </c>
      <c r="H1547" s="30" t="s">
        <v>170</v>
      </c>
      <c r="I1547" s="30" t="s">
        <v>171</v>
      </c>
      <c r="J1547" s="30">
        <v>70</v>
      </c>
      <c r="K1547" s="30">
        <v>10</v>
      </c>
      <c r="L1547" s="30" t="s">
        <v>172</v>
      </c>
      <c r="M1547" s="30" t="s">
        <v>227</v>
      </c>
      <c r="N1547" s="30" t="s">
        <v>228</v>
      </c>
      <c r="O1547" s="32">
        <v>0.19295699999999999</v>
      </c>
      <c r="P1547" s="32">
        <v>0.84899999999999998</v>
      </c>
      <c r="Q1547" s="32">
        <f t="shared" si="24"/>
        <v>0.13878767198351999</v>
      </c>
    </row>
    <row r="1548" spans="1:17" x14ac:dyDescent="0.25">
      <c r="A1548" s="30">
        <v>5894</v>
      </c>
      <c r="B1548" s="30">
        <v>5828</v>
      </c>
      <c r="C1548" s="30">
        <v>1900</v>
      </c>
      <c r="D1548" s="30">
        <v>1900</v>
      </c>
      <c r="E1548" s="30" t="s">
        <v>151</v>
      </c>
      <c r="F1548" s="30" t="s">
        <v>179</v>
      </c>
      <c r="G1548" s="31">
        <v>2.1442000000000001</v>
      </c>
      <c r="H1548" s="30" t="s">
        <v>170</v>
      </c>
      <c r="I1548" s="30" t="s">
        <v>171</v>
      </c>
      <c r="J1548" s="30">
        <v>70</v>
      </c>
      <c r="K1548" s="30">
        <v>10</v>
      </c>
      <c r="L1548" s="30" t="s">
        <v>172</v>
      </c>
      <c r="M1548" s="30" t="s">
        <v>227</v>
      </c>
      <c r="N1548" s="30" t="s">
        <v>228</v>
      </c>
      <c r="O1548" s="32">
        <v>0.19295699999999999</v>
      </c>
      <c r="P1548" s="32">
        <v>0.84899999999999998</v>
      </c>
      <c r="Q1548" s="32">
        <f t="shared" si="24"/>
        <v>6.2474498309400009E-2</v>
      </c>
    </row>
    <row r="1549" spans="1:17" x14ac:dyDescent="0.25">
      <c r="A1549" s="30">
        <v>5895</v>
      </c>
      <c r="B1549" s="30">
        <v>5829</v>
      </c>
      <c r="C1549" s="30">
        <v>1900</v>
      </c>
      <c r="D1549" s="30">
        <v>1900</v>
      </c>
      <c r="E1549" s="30" t="s">
        <v>151</v>
      </c>
      <c r="F1549" s="30" t="s">
        <v>179</v>
      </c>
      <c r="G1549" s="31">
        <v>34.2256</v>
      </c>
      <c r="H1549" s="30" t="s">
        <v>170</v>
      </c>
      <c r="I1549" s="30" t="s">
        <v>171</v>
      </c>
      <c r="J1549" s="30">
        <v>70</v>
      </c>
      <c r="K1549" s="30">
        <v>10</v>
      </c>
      <c r="L1549" s="30" t="s">
        <v>172</v>
      </c>
      <c r="M1549" s="30" t="s">
        <v>227</v>
      </c>
      <c r="N1549" s="30" t="s">
        <v>228</v>
      </c>
      <c r="O1549" s="32">
        <v>0.19295699999999999</v>
      </c>
      <c r="P1549" s="32">
        <v>0.84899999999999998</v>
      </c>
      <c r="Q1549" s="32">
        <f t="shared" si="24"/>
        <v>0.99721443397920007</v>
      </c>
    </row>
    <row r="1550" spans="1:17" x14ac:dyDescent="0.25">
      <c r="A1550" s="30">
        <v>5896</v>
      </c>
      <c r="B1550" s="30">
        <v>5830</v>
      </c>
      <c r="C1550" s="30">
        <v>1900</v>
      </c>
      <c r="D1550" s="30">
        <v>1900</v>
      </c>
      <c r="E1550" s="30" t="s">
        <v>151</v>
      </c>
      <c r="F1550" s="30" t="s">
        <v>179</v>
      </c>
      <c r="G1550" s="31">
        <v>4.5588800000000003</v>
      </c>
      <c r="H1550" s="30" t="s">
        <v>170</v>
      </c>
      <c r="I1550" s="30" t="s">
        <v>171</v>
      </c>
      <c r="J1550" s="30">
        <v>70</v>
      </c>
      <c r="K1550" s="30">
        <v>10</v>
      </c>
      <c r="L1550" s="30" t="s">
        <v>172</v>
      </c>
      <c r="M1550" s="30" t="s">
        <v>227</v>
      </c>
      <c r="N1550" s="30" t="s">
        <v>228</v>
      </c>
      <c r="O1550" s="32">
        <v>0.19295699999999999</v>
      </c>
      <c r="P1550" s="32">
        <v>0.84899999999999998</v>
      </c>
      <c r="Q1550" s="32">
        <f t="shared" si="24"/>
        <v>0.13282983903216003</v>
      </c>
    </row>
    <row r="1551" spans="1:17" x14ac:dyDescent="0.25">
      <c r="A1551" s="30">
        <v>5897</v>
      </c>
      <c r="B1551" s="30">
        <v>5831</v>
      </c>
      <c r="C1551" s="30">
        <v>1900</v>
      </c>
      <c r="D1551" s="30">
        <v>1900</v>
      </c>
      <c r="E1551" s="30" t="s">
        <v>151</v>
      </c>
      <c r="F1551" s="30" t="s">
        <v>179</v>
      </c>
      <c r="G1551" s="31">
        <v>35.947099999999999</v>
      </c>
      <c r="H1551" s="30" t="s">
        <v>170</v>
      </c>
      <c r="I1551" s="30" t="s">
        <v>171</v>
      </c>
      <c r="J1551" s="30">
        <v>70</v>
      </c>
      <c r="K1551" s="30">
        <v>10</v>
      </c>
      <c r="L1551" s="30" t="s">
        <v>172</v>
      </c>
      <c r="M1551" s="30" t="s">
        <v>227</v>
      </c>
      <c r="N1551" s="30" t="s">
        <v>228</v>
      </c>
      <c r="O1551" s="32">
        <v>0.19295699999999999</v>
      </c>
      <c r="P1551" s="32">
        <v>0.84899999999999998</v>
      </c>
      <c r="Q1551" s="32">
        <f t="shared" si="24"/>
        <v>1.0473729307797</v>
      </c>
    </row>
    <row r="1552" spans="1:17" x14ac:dyDescent="0.25">
      <c r="A1552" s="30">
        <v>5898</v>
      </c>
      <c r="B1552" s="30">
        <v>5832</v>
      </c>
      <c r="C1552" s="30">
        <v>1900</v>
      </c>
      <c r="D1552" s="30">
        <v>1900</v>
      </c>
      <c r="E1552" s="30" t="s">
        <v>151</v>
      </c>
      <c r="F1552" s="30" t="s">
        <v>179</v>
      </c>
      <c r="G1552" s="31">
        <v>70.961600000000004</v>
      </c>
      <c r="H1552" s="30" t="s">
        <v>170</v>
      </c>
      <c r="I1552" s="30" t="s">
        <v>171</v>
      </c>
      <c r="J1552" s="30">
        <v>70</v>
      </c>
      <c r="K1552" s="30">
        <v>10</v>
      </c>
      <c r="L1552" s="30" t="s">
        <v>172</v>
      </c>
      <c r="M1552" s="30" t="s">
        <v>227</v>
      </c>
      <c r="N1552" s="30" t="s">
        <v>228</v>
      </c>
      <c r="O1552" s="32">
        <v>0.19295699999999999</v>
      </c>
      <c r="P1552" s="32">
        <v>0.84899999999999998</v>
      </c>
      <c r="Q1552" s="32">
        <f t="shared" si="24"/>
        <v>2.0675731551312002</v>
      </c>
    </row>
    <row r="1553" spans="1:17" x14ac:dyDescent="0.25">
      <c r="A1553" s="30">
        <v>5899</v>
      </c>
      <c r="B1553" s="30">
        <v>5833</v>
      </c>
      <c r="C1553" s="30">
        <v>1900</v>
      </c>
      <c r="D1553" s="30">
        <v>1900</v>
      </c>
      <c r="E1553" s="30" t="s">
        <v>151</v>
      </c>
      <c r="F1553" s="30" t="s">
        <v>179</v>
      </c>
      <c r="G1553" s="31">
        <v>8.2218199999999992</v>
      </c>
      <c r="H1553" s="30" t="s">
        <v>170</v>
      </c>
      <c r="I1553" s="30" t="s">
        <v>171</v>
      </c>
      <c r="J1553" s="30">
        <v>70</v>
      </c>
      <c r="K1553" s="30">
        <v>10</v>
      </c>
      <c r="L1553" s="30" t="s">
        <v>172</v>
      </c>
      <c r="M1553" s="30" t="s">
        <v>227</v>
      </c>
      <c r="N1553" s="30" t="s">
        <v>228</v>
      </c>
      <c r="O1553" s="32">
        <v>0.19295699999999999</v>
      </c>
      <c r="P1553" s="32">
        <v>0.84899999999999998</v>
      </c>
      <c r="Q1553" s="32">
        <f t="shared" si="24"/>
        <v>0.23955511598274001</v>
      </c>
    </row>
    <row r="1554" spans="1:17" x14ac:dyDescent="0.25">
      <c r="A1554" s="30">
        <v>5900</v>
      </c>
      <c r="B1554" s="30">
        <v>5834</v>
      </c>
      <c r="C1554" s="30">
        <v>1900</v>
      </c>
      <c r="D1554" s="30">
        <v>1900</v>
      </c>
      <c r="E1554" s="30" t="s">
        <v>151</v>
      </c>
      <c r="F1554" s="30" t="s">
        <v>179</v>
      </c>
      <c r="G1554" s="31">
        <v>15.7446</v>
      </c>
      <c r="H1554" s="30" t="s">
        <v>170</v>
      </c>
      <c r="I1554" s="30" t="s">
        <v>171</v>
      </c>
      <c r="J1554" s="30">
        <v>70</v>
      </c>
      <c r="K1554" s="30">
        <v>10</v>
      </c>
      <c r="L1554" s="30" t="s">
        <v>172</v>
      </c>
      <c r="M1554" s="30" t="s">
        <v>227</v>
      </c>
      <c r="N1554" s="30" t="s">
        <v>228</v>
      </c>
      <c r="O1554" s="32">
        <v>0.19295699999999999</v>
      </c>
      <c r="P1554" s="32">
        <v>0.84899999999999998</v>
      </c>
      <c r="Q1554" s="32">
        <f t="shared" si="24"/>
        <v>0.45874264811220006</v>
      </c>
    </row>
    <row r="1555" spans="1:17" x14ac:dyDescent="0.25">
      <c r="A1555" s="30">
        <v>5901</v>
      </c>
      <c r="B1555" s="30">
        <v>5835</v>
      </c>
      <c r="C1555" s="30">
        <v>1900</v>
      </c>
      <c r="D1555" s="30">
        <v>1900</v>
      </c>
      <c r="E1555" s="30" t="s">
        <v>151</v>
      </c>
      <c r="F1555" s="30" t="s">
        <v>179</v>
      </c>
      <c r="G1555" s="31">
        <v>26.307200000000002</v>
      </c>
      <c r="H1555" s="30" t="s">
        <v>170</v>
      </c>
      <c r="I1555" s="30" t="s">
        <v>171</v>
      </c>
      <c r="J1555" s="30">
        <v>70</v>
      </c>
      <c r="K1555" s="30">
        <v>10</v>
      </c>
      <c r="L1555" s="30" t="s">
        <v>172</v>
      </c>
      <c r="M1555" s="30" t="s">
        <v>227</v>
      </c>
      <c r="N1555" s="30" t="s">
        <v>228</v>
      </c>
      <c r="O1555" s="32">
        <v>0.19295699999999999</v>
      </c>
      <c r="P1555" s="32">
        <v>0.84899999999999998</v>
      </c>
      <c r="Q1555" s="32">
        <f t="shared" si="24"/>
        <v>0.7664999169504001</v>
      </c>
    </row>
    <row r="1556" spans="1:17" x14ac:dyDescent="0.25">
      <c r="A1556" s="30">
        <v>5902</v>
      </c>
      <c r="B1556" s="30">
        <v>5836</v>
      </c>
      <c r="C1556" s="30">
        <v>1900</v>
      </c>
      <c r="D1556" s="30">
        <v>1900</v>
      </c>
      <c r="E1556" s="30" t="s">
        <v>151</v>
      </c>
      <c r="F1556" s="30" t="s">
        <v>179</v>
      </c>
      <c r="G1556" s="31">
        <v>2.3528199999999999</v>
      </c>
      <c r="H1556" s="30" t="s">
        <v>170</v>
      </c>
      <c r="I1556" s="30" t="s">
        <v>171</v>
      </c>
      <c r="J1556" s="30">
        <v>70</v>
      </c>
      <c r="K1556" s="30">
        <v>10</v>
      </c>
      <c r="L1556" s="30" t="s">
        <v>172</v>
      </c>
      <c r="M1556" s="30" t="s">
        <v>227</v>
      </c>
      <c r="N1556" s="30" t="s">
        <v>228</v>
      </c>
      <c r="O1556" s="32">
        <v>0.19295699999999999</v>
      </c>
      <c r="P1556" s="32">
        <v>0.84899999999999998</v>
      </c>
      <c r="Q1556" s="32">
        <f t="shared" si="24"/>
        <v>6.8552956399740003E-2</v>
      </c>
    </row>
    <row r="1557" spans="1:17" x14ac:dyDescent="0.25">
      <c r="A1557" s="30">
        <v>5903</v>
      </c>
      <c r="B1557" s="30">
        <v>5837</v>
      </c>
      <c r="C1557" s="30">
        <v>1900</v>
      </c>
      <c r="D1557" s="30">
        <v>1900</v>
      </c>
      <c r="E1557" s="30" t="s">
        <v>151</v>
      </c>
      <c r="F1557" s="30" t="s">
        <v>179</v>
      </c>
      <c r="G1557" s="31">
        <v>5.5994700000000002</v>
      </c>
      <c r="H1557" s="30" t="s">
        <v>170</v>
      </c>
      <c r="I1557" s="30" t="s">
        <v>171</v>
      </c>
      <c r="J1557" s="30">
        <v>70</v>
      </c>
      <c r="K1557" s="30">
        <v>10</v>
      </c>
      <c r="L1557" s="30" t="s">
        <v>172</v>
      </c>
      <c r="M1557" s="30" t="s">
        <v>227</v>
      </c>
      <c r="N1557" s="30" t="s">
        <v>228</v>
      </c>
      <c r="O1557" s="32">
        <v>0.19295699999999999</v>
      </c>
      <c r="P1557" s="32">
        <v>0.84899999999999998</v>
      </c>
      <c r="Q1557" s="32">
        <f t="shared" si="24"/>
        <v>0.16314899685129003</v>
      </c>
    </row>
    <row r="1558" spans="1:17" x14ac:dyDescent="0.25">
      <c r="A1558" s="30">
        <v>5904</v>
      </c>
      <c r="B1558" s="30">
        <v>5838</v>
      </c>
      <c r="C1558" s="30">
        <v>1900</v>
      </c>
      <c r="D1558" s="30">
        <v>1900</v>
      </c>
      <c r="E1558" s="30" t="s">
        <v>151</v>
      </c>
      <c r="F1558" s="30" t="s">
        <v>179</v>
      </c>
      <c r="G1558" s="31">
        <v>2.4463900000000001</v>
      </c>
      <c r="H1558" s="30" t="s">
        <v>170</v>
      </c>
      <c r="I1558" s="30" t="s">
        <v>171</v>
      </c>
      <c r="J1558" s="30">
        <v>70</v>
      </c>
      <c r="K1558" s="30">
        <v>10</v>
      </c>
      <c r="L1558" s="30" t="s">
        <v>172</v>
      </c>
      <c r="M1558" s="30" t="s">
        <v>227</v>
      </c>
      <c r="N1558" s="30" t="s">
        <v>228</v>
      </c>
      <c r="O1558" s="32">
        <v>0.19295699999999999</v>
      </c>
      <c r="P1558" s="32">
        <v>0.84899999999999998</v>
      </c>
      <c r="Q1558" s="32">
        <f t="shared" si="24"/>
        <v>7.1279259359730007E-2</v>
      </c>
    </row>
    <row r="1559" spans="1:17" x14ac:dyDescent="0.25">
      <c r="A1559" s="30">
        <v>5905</v>
      </c>
      <c r="B1559" s="30">
        <v>5839</v>
      </c>
      <c r="C1559" s="30">
        <v>1900</v>
      </c>
      <c r="D1559" s="30">
        <v>1900</v>
      </c>
      <c r="E1559" s="30" t="s">
        <v>151</v>
      </c>
      <c r="F1559" s="30" t="s">
        <v>179</v>
      </c>
      <c r="G1559" s="31">
        <v>2.1343999999999999</v>
      </c>
      <c r="H1559" s="30" t="s">
        <v>170</v>
      </c>
      <c r="I1559" s="30" t="s">
        <v>171</v>
      </c>
      <c r="J1559" s="30">
        <v>70</v>
      </c>
      <c r="K1559" s="30">
        <v>10</v>
      </c>
      <c r="L1559" s="30" t="s">
        <v>172</v>
      </c>
      <c r="M1559" s="30" t="s">
        <v>227</v>
      </c>
      <c r="N1559" s="30" t="s">
        <v>228</v>
      </c>
      <c r="O1559" s="32">
        <v>0.19295699999999999</v>
      </c>
      <c r="P1559" s="32">
        <v>0.84899999999999998</v>
      </c>
      <c r="Q1559" s="32">
        <f t="shared" si="24"/>
        <v>6.2188960540800003E-2</v>
      </c>
    </row>
    <row r="1560" spans="1:17" x14ac:dyDescent="0.25">
      <c r="A1560" s="30">
        <v>5906</v>
      </c>
      <c r="B1560" s="30">
        <v>5840</v>
      </c>
      <c r="C1560" s="30">
        <v>1900</v>
      </c>
      <c r="D1560" s="30">
        <v>1900</v>
      </c>
      <c r="E1560" s="30" t="s">
        <v>151</v>
      </c>
      <c r="F1560" s="30" t="s">
        <v>179</v>
      </c>
      <c r="G1560" s="31">
        <v>16.503</v>
      </c>
      <c r="H1560" s="30" t="s">
        <v>170</v>
      </c>
      <c r="I1560" s="30" t="s">
        <v>171</v>
      </c>
      <c r="J1560" s="30">
        <v>70</v>
      </c>
      <c r="K1560" s="30">
        <v>10</v>
      </c>
      <c r="L1560" s="30" t="s">
        <v>172</v>
      </c>
      <c r="M1560" s="30" t="s">
        <v>227</v>
      </c>
      <c r="N1560" s="30" t="s">
        <v>228</v>
      </c>
      <c r="O1560" s="32">
        <v>0.19295699999999999</v>
      </c>
      <c r="P1560" s="32">
        <v>0.84899999999999998</v>
      </c>
      <c r="Q1560" s="32">
        <f t="shared" si="24"/>
        <v>0.48083977502100006</v>
      </c>
    </row>
    <row r="1561" spans="1:17" x14ac:dyDescent="0.25">
      <c r="A1561" s="30">
        <v>5907</v>
      </c>
      <c r="B1561" s="30">
        <v>5841</v>
      </c>
      <c r="C1561" s="30">
        <v>1900</v>
      </c>
      <c r="D1561" s="30">
        <v>1900</v>
      </c>
      <c r="E1561" s="30" t="s">
        <v>151</v>
      </c>
      <c r="F1561" s="30" t="s">
        <v>179</v>
      </c>
      <c r="G1561" s="31">
        <v>12.099600000000001</v>
      </c>
      <c r="H1561" s="30" t="s">
        <v>170</v>
      </c>
      <c r="I1561" s="30" t="s">
        <v>171</v>
      </c>
      <c r="J1561" s="30">
        <v>70</v>
      </c>
      <c r="K1561" s="30">
        <v>10</v>
      </c>
      <c r="L1561" s="30" t="s">
        <v>172</v>
      </c>
      <c r="M1561" s="30" t="s">
        <v>227</v>
      </c>
      <c r="N1561" s="30" t="s">
        <v>228</v>
      </c>
      <c r="O1561" s="32">
        <v>0.19295699999999999</v>
      </c>
      <c r="P1561" s="32">
        <v>0.84899999999999998</v>
      </c>
      <c r="Q1561" s="32">
        <f t="shared" si="24"/>
        <v>0.3525400800972</v>
      </c>
    </row>
    <row r="1562" spans="1:17" x14ac:dyDescent="0.25">
      <c r="A1562" s="30">
        <v>5908</v>
      </c>
      <c r="B1562" s="30">
        <v>5842</v>
      </c>
      <c r="C1562" s="30">
        <v>1900</v>
      </c>
      <c r="D1562" s="30">
        <v>1900</v>
      </c>
      <c r="E1562" s="30" t="s">
        <v>151</v>
      </c>
      <c r="F1562" s="30" t="s">
        <v>179</v>
      </c>
      <c r="G1562" s="31">
        <v>21.1328</v>
      </c>
      <c r="H1562" s="30" t="s">
        <v>170</v>
      </c>
      <c r="I1562" s="30" t="s">
        <v>171</v>
      </c>
      <c r="J1562" s="30">
        <v>70</v>
      </c>
      <c r="K1562" s="30">
        <v>10</v>
      </c>
      <c r="L1562" s="30" t="s">
        <v>172</v>
      </c>
      <c r="M1562" s="30" t="s">
        <v>227</v>
      </c>
      <c r="N1562" s="30" t="s">
        <v>228</v>
      </c>
      <c r="O1562" s="32">
        <v>0.19295699999999999</v>
      </c>
      <c r="P1562" s="32">
        <v>0.84899999999999998</v>
      </c>
      <c r="Q1562" s="32">
        <f t="shared" si="24"/>
        <v>0.6157359751296001</v>
      </c>
    </row>
    <row r="1563" spans="1:17" x14ac:dyDescent="0.25">
      <c r="A1563" s="30">
        <v>5909</v>
      </c>
      <c r="B1563" s="30">
        <v>5843</v>
      </c>
      <c r="C1563" s="30">
        <v>1900</v>
      </c>
      <c r="D1563" s="30">
        <v>1900</v>
      </c>
      <c r="E1563" s="30" t="s">
        <v>151</v>
      </c>
      <c r="F1563" s="30" t="s">
        <v>179</v>
      </c>
      <c r="G1563" s="31">
        <v>7.2001799999999996</v>
      </c>
      <c r="H1563" s="30" t="s">
        <v>170</v>
      </c>
      <c r="I1563" s="30" t="s">
        <v>171</v>
      </c>
      <c r="J1563" s="30">
        <v>70</v>
      </c>
      <c r="K1563" s="30">
        <v>10</v>
      </c>
      <c r="L1563" s="30" t="s">
        <v>172</v>
      </c>
      <c r="M1563" s="30" t="s">
        <v>227</v>
      </c>
      <c r="N1563" s="30" t="s">
        <v>228</v>
      </c>
      <c r="O1563" s="32">
        <v>0.19295699999999999</v>
      </c>
      <c r="P1563" s="32">
        <v>0.84899999999999998</v>
      </c>
      <c r="Q1563" s="32">
        <f t="shared" si="24"/>
        <v>0.20978809497126</v>
      </c>
    </row>
    <row r="1564" spans="1:17" x14ac:dyDescent="0.25">
      <c r="A1564" s="30">
        <v>5910</v>
      </c>
      <c r="B1564" s="30">
        <v>5844</v>
      </c>
      <c r="C1564" s="30">
        <v>1900</v>
      </c>
      <c r="D1564" s="30">
        <v>1900</v>
      </c>
      <c r="E1564" s="30" t="s">
        <v>151</v>
      </c>
      <c r="F1564" s="30" t="s">
        <v>179</v>
      </c>
      <c r="G1564" s="31">
        <v>11.897600000000001</v>
      </c>
      <c r="H1564" s="30" t="s">
        <v>170</v>
      </c>
      <c r="I1564" s="30" t="s">
        <v>171</v>
      </c>
      <c r="J1564" s="30">
        <v>70</v>
      </c>
      <c r="K1564" s="30">
        <v>10</v>
      </c>
      <c r="L1564" s="30" t="s">
        <v>172</v>
      </c>
      <c r="M1564" s="30" t="s">
        <v>227</v>
      </c>
      <c r="N1564" s="30" t="s">
        <v>228</v>
      </c>
      <c r="O1564" s="32">
        <v>0.19295699999999999</v>
      </c>
      <c r="P1564" s="32">
        <v>0.84899999999999998</v>
      </c>
      <c r="Q1564" s="32">
        <f t="shared" si="24"/>
        <v>0.34665450568320005</v>
      </c>
    </row>
    <row r="1565" spans="1:17" x14ac:dyDescent="0.25">
      <c r="A1565" s="30">
        <v>5911</v>
      </c>
      <c r="B1565" s="30">
        <v>5845</v>
      </c>
      <c r="C1565" s="30">
        <v>1900</v>
      </c>
      <c r="D1565" s="30">
        <v>1900</v>
      </c>
      <c r="E1565" s="30" t="s">
        <v>151</v>
      </c>
      <c r="F1565" s="30" t="s">
        <v>179</v>
      </c>
      <c r="G1565" s="31">
        <v>11.5482</v>
      </c>
      <c r="H1565" s="30" t="s">
        <v>170</v>
      </c>
      <c r="I1565" s="30" t="s">
        <v>171</v>
      </c>
      <c r="J1565" s="30">
        <v>70</v>
      </c>
      <c r="K1565" s="30">
        <v>10</v>
      </c>
      <c r="L1565" s="30" t="s">
        <v>172</v>
      </c>
      <c r="M1565" s="30" t="s">
        <v>227</v>
      </c>
      <c r="N1565" s="30" t="s">
        <v>228</v>
      </c>
      <c r="O1565" s="32">
        <v>0.19295699999999999</v>
      </c>
      <c r="P1565" s="32">
        <v>0.84899999999999998</v>
      </c>
      <c r="Q1565" s="32">
        <f t="shared" si="24"/>
        <v>0.33647421013740003</v>
      </c>
    </row>
    <row r="1566" spans="1:17" x14ac:dyDescent="0.25">
      <c r="A1566" s="30">
        <v>5912</v>
      </c>
      <c r="B1566" s="30">
        <v>5846</v>
      </c>
      <c r="C1566" s="30">
        <v>1900</v>
      </c>
      <c r="D1566" s="30">
        <v>1900</v>
      </c>
      <c r="E1566" s="30" t="s">
        <v>151</v>
      </c>
      <c r="F1566" s="30" t="s">
        <v>179</v>
      </c>
      <c r="G1566" s="31">
        <v>8.0204699999999995</v>
      </c>
      <c r="H1566" s="30" t="s">
        <v>170</v>
      </c>
      <c r="I1566" s="30" t="s">
        <v>171</v>
      </c>
      <c r="J1566" s="30">
        <v>70</v>
      </c>
      <c r="K1566" s="30">
        <v>10</v>
      </c>
      <c r="L1566" s="30" t="s">
        <v>172</v>
      </c>
      <c r="M1566" s="30" t="s">
        <v>227</v>
      </c>
      <c r="N1566" s="30" t="s">
        <v>228</v>
      </c>
      <c r="O1566" s="32">
        <v>0.19295699999999999</v>
      </c>
      <c r="P1566" s="32">
        <v>0.84899999999999998</v>
      </c>
      <c r="Q1566" s="32">
        <f t="shared" si="24"/>
        <v>0.23368848029828998</v>
      </c>
    </row>
    <row r="1567" spans="1:17" x14ac:dyDescent="0.25">
      <c r="A1567" s="30">
        <v>5913</v>
      </c>
      <c r="B1567" s="30">
        <v>5847</v>
      </c>
      <c r="C1567" s="30">
        <v>1900</v>
      </c>
      <c r="D1567" s="30">
        <v>1900</v>
      </c>
      <c r="E1567" s="30" t="s">
        <v>151</v>
      </c>
      <c r="F1567" s="30" t="s">
        <v>179</v>
      </c>
      <c r="G1567" s="31">
        <v>12.504899999999999</v>
      </c>
      <c r="H1567" s="30" t="s">
        <v>170</v>
      </c>
      <c r="I1567" s="30" t="s">
        <v>171</v>
      </c>
      <c r="J1567" s="30">
        <v>70</v>
      </c>
      <c r="K1567" s="30">
        <v>10</v>
      </c>
      <c r="L1567" s="30" t="s">
        <v>172</v>
      </c>
      <c r="M1567" s="30" t="s">
        <v>227</v>
      </c>
      <c r="N1567" s="30" t="s">
        <v>228</v>
      </c>
      <c r="O1567" s="32">
        <v>0.19295699999999999</v>
      </c>
      <c r="P1567" s="32">
        <v>0.84899999999999998</v>
      </c>
      <c r="Q1567" s="32">
        <f t="shared" si="24"/>
        <v>0.36434910638430001</v>
      </c>
    </row>
    <row r="1568" spans="1:17" x14ac:dyDescent="0.25">
      <c r="A1568" s="30">
        <v>5914</v>
      </c>
      <c r="B1568" s="30">
        <v>5848</v>
      </c>
      <c r="C1568" s="30">
        <v>1900</v>
      </c>
      <c r="D1568" s="30">
        <v>1900</v>
      </c>
      <c r="E1568" s="30" t="s">
        <v>151</v>
      </c>
      <c r="F1568" s="30" t="s">
        <v>179</v>
      </c>
      <c r="G1568" s="31">
        <v>5.0406500000000003</v>
      </c>
      <c r="H1568" s="30" t="s">
        <v>170</v>
      </c>
      <c r="I1568" s="30" t="s">
        <v>171</v>
      </c>
      <c r="J1568" s="30">
        <v>70</v>
      </c>
      <c r="K1568" s="30">
        <v>10</v>
      </c>
      <c r="L1568" s="30" t="s">
        <v>172</v>
      </c>
      <c r="M1568" s="30" t="s">
        <v>227</v>
      </c>
      <c r="N1568" s="30" t="s">
        <v>228</v>
      </c>
      <c r="O1568" s="32">
        <v>0.19295699999999999</v>
      </c>
      <c r="P1568" s="32">
        <v>0.84899999999999998</v>
      </c>
      <c r="Q1568" s="32">
        <f t="shared" si="24"/>
        <v>0.14686693400955</v>
      </c>
    </row>
    <row r="1569" spans="1:17" x14ac:dyDescent="0.25">
      <c r="A1569" s="30">
        <v>5915</v>
      </c>
      <c r="B1569" s="30">
        <v>5849</v>
      </c>
      <c r="C1569" s="30">
        <v>1900</v>
      </c>
      <c r="D1569" s="30">
        <v>1900</v>
      </c>
      <c r="E1569" s="30" t="s">
        <v>151</v>
      </c>
      <c r="F1569" s="30" t="s">
        <v>179</v>
      </c>
      <c r="G1569" s="31">
        <v>0.17166799999999999</v>
      </c>
      <c r="H1569" s="30" t="s">
        <v>170</v>
      </c>
      <c r="I1569" s="30" t="s">
        <v>171</v>
      </c>
      <c r="J1569" s="30">
        <v>70</v>
      </c>
      <c r="K1569" s="30">
        <v>10</v>
      </c>
      <c r="L1569" s="30" t="s">
        <v>172</v>
      </c>
      <c r="M1569" s="30" t="s">
        <v>227</v>
      </c>
      <c r="N1569" s="30" t="s">
        <v>228</v>
      </c>
      <c r="O1569" s="32">
        <v>0.19295699999999999</v>
      </c>
      <c r="P1569" s="32">
        <v>0.84899999999999998</v>
      </c>
      <c r="Q1569" s="32">
        <f t="shared" si="24"/>
        <v>5.0018058836760002E-3</v>
      </c>
    </row>
    <row r="1570" spans="1:17" x14ac:dyDescent="0.25">
      <c r="A1570" s="30">
        <v>5922</v>
      </c>
      <c r="B1570" s="30">
        <v>5856</v>
      </c>
      <c r="C1570" s="30">
        <v>1900</v>
      </c>
      <c r="D1570" s="30">
        <v>1900</v>
      </c>
      <c r="E1570" s="30" t="s">
        <v>151</v>
      </c>
      <c r="F1570" s="30" t="s">
        <v>203</v>
      </c>
      <c r="G1570" s="31">
        <v>5.8633899999999996E-3</v>
      </c>
      <c r="H1570" s="30" t="s">
        <v>170</v>
      </c>
      <c r="I1570" s="30" t="s">
        <v>171</v>
      </c>
      <c r="J1570" s="30">
        <v>70</v>
      </c>
      <c r="K1570" s="30">
        <v>10</v>
      </c>
      <c r="L1570" s="30" t="s">
        <v>172</v>
      </c>
      <c r="M1570" s="30" t="s">
        <v>227</v>
      </c>
      <c r="N1570" s="30" t="s">
        <v>228</v>
      </c>
      <c r="O1570" s="32">
        <v>0.19295699999999999</v>
      </c>
      <c r="P1570" s="32">
        <v>0.84899999999999998</v>
      </c>
      <c r="Q1570" s="32">
        <f t="shared" si="24"/>
        <v>1.7083870377873002E-4</v>
      </c>
    </row>
    <row r="1571" spans="1:17" x14ac:dyDescent="0.25">
      <c r="A1571" s="30">
        <v>5944</v>
      </c>
      <c r="B1571" s="30">
        <v>5878</v>
      </c>
      <c r="C1571" s="30">
        <v>1900</v>
      </c>
      <c r="D1571" s="30">
        <v>1900</v>
      </c>
      <c r="E1571" s="30" t="s">
        <v>151</v>
      </c>
      <c r="F1571" s="30" t="s">
        <v>186</v>
      </c>
      <c r="G1571" s="31">
        <v>5.3384299999999998</v>
      </c>
      <c r="H1571" s="30" t="s">
        <v>170</v>
      </c>
      <c r="I1571" s="30" t="s">
        <v>171</v>
      </c>
      <c r="J1571" s="30">
        <v>70</v>
      </c>
      <c r="K1571" s="30">
        <v>10</v>
      </c>
      <c r="L1571" s="30" t="s">
        <v>172</v>
      </c>
      <c r="M1571" s="30" t="s">
        <v>227</v>
      </c>
      <c r="N1571" s="30" t="s">
        <v>228</v>
      </c>
      <c r="O1571" s="32">
        <v>0.19295699999999999</v>
      </c>
      <c r="P1571" s="32">
        <v>0.84899999999999998</v>
      </c>
      <c r="Q1571" s="32">
        <f t="shared" si="24"/>
        <v>0.15554320306401001</v>
      </c>
    </row>
    <row r="1572" spans="1:17" x14ac:dyDescent="0.25">
      <c r="A1572" s="30">
        <v>5953</v>
      </c>
      <c r="B1572" s="30">
        <v>5887</v>
      </c>
      <c r="C1572" s="30">
        <v>1900</v>
      </c>
      <c r="D1572" s="30">
        <v>1900</v>
      </c>
      <c r="E1572" s="30" t="s">
        <v>151</v>
      </c>
      <c r="F1572" s="30" t="s">
        <v>175</v>
      </c>
      <c r="G1572" s="31">
        <v>2.68872</v>
      </c>
      <c r="H1572" s="30" t="s">
        <v>170</v>
      </c>
      <c r="I1572" s="30" t="s">
        <v>171</v>
      </c>
      <c r="J1572" s="30">
        <v>70</v>
      </c>
      <c r="K1572" s="30">
        <v>10</v>
      </c>
      <c r="L1572" s="30" t="s">
        <v>172</v>
      </c>
      <c r="M1572" s="30" t="s">
        <v>227</v>
      </c>
      <c r="N1572" s="30" t="s">
        <v>228</v>
      </c>
      <c r="O1572" s="32">
        <v>0.19295699999999999</v>
      </c>
      <c r="P1572" s="32">
        <v>0.84899999999999998</v>
      </c>
      <c r="Q1572" s="32">
        <f t="shared" si="24"/>
        <v>7.8339909101039995E-2</v>
      </c>
    </row>
    <row r="1573" spans="1:17" x14ac:dyDescent="0.25">
      <c r="A1573" s="30">
        <v>5954</v>
      </c>
      <c r="B1573" s="30">
        <v>5888</v>
      </c>
      <c r="C1573" s="30">
        <v>1900</v>
      </c>
      <c r="D1573" s="30">
        <v>1900</v>
      </c>
      <c r="E1573" s="30" t="s">
        <v>151</v>
      </c>
      <c r="F1573" s="30" t="s">
        <v>175</v>
      </c>
      <c r="G1573" s="31">
        <v>1.73221</v>
      </c>
      <c r="H1573" s="30" t="s">
        <v>170</v>
      </c>
      <c r="I1573" s="30" t="s">
        <v>171</v>
      </c>
      <c r="J1573" s="30">
        <v>70</v>
      </c>
      <c r="K1573" s="30">
        <v>10</v>
      </c>
      <c r="L1573" s="30" t="s">
        <v>172</v>
      </c>
      <c r="M1573" s="30" t="s">
        <v>227</v>
      </c>
      <c r="N1573" s="30" t="s">
        <v>228</v>
      </c>
      <c r="O1573" s="32">
        <v>0.19295699999999999</v>
      </c>
      <c r="P1573" s="32">
        <v>0.84899999999999998</v>
      </c>
      <c r="Q1573" s="32">
        <f t="shared" si="24"/>
        <v>5.0470548790470006E-2</v>
      </c>
    </row>
    <row r="1574" spans="1:17" x14ac:dyDescent="0.25">
      <c r="A1574" s="30">
        <v>5955</v>
      </c>
      <c r="B1574" s="30">
        <v>5889</v>
      </c>
      <c r="C1574" s="30">
        <v>1900</v>
      </c>
      <c r="D1574" s="30">
        <v>1900</v>
      </c>
      <c r="E1574" s="30" t="s">
        <v>151</v>
      </c>
      <c r="F1574" s="30" t="s">
        <v>175</v>
      </c>
      <c r="G1574" s="31">
        <v>5.4999700000000002</v>
      </c>
      <c r="H1574" s="30" t="s">
        <v>170</v>
      </c>
      <c r="I1574" s="30" t="s">
        <v>171</v>
      </c>
      <c r="J1574" s="30">
        <v>70</v>
      </c>
      <c r="K1574" s="30">
        <v>10</v>
      </c>
      <c r="L1574" s="30" t="s">
        <v>172</v>
      </c>
      <c r="M1574" s="30" t="s">
        <v>227</v>
      </c>
      <c r="N1574" s="30" t="s">
        <v>228</v>
      </c>
      <c r="O1574" s="32">
        <v>0.19295699999999999</v>
      </c>
      <c r="P1574" s="32">
        <v>0.84899999999999998</v>
      </c>
      <c r="Q1574" s="32">
        <f t="shared" si="24"/>
        <v>0.16024991440479</v>
      </c>
    </row>
    <row r="1575" spans="1:17" x14ac:dyDescent="0.25">
      <c r="A1575" s="30">
        <v>5956</v>
      </c>
      <c r="B1575" s="30">
        <v>5890</v>
      </c>
      <c r="C1575" s="30">
        <v>1900</v>
      </c>
      <c r="D1575" s="30">
        <v>1900</v>
      </c>
      <c r="E1575" s="30" t="s">
        <v>151</v>
      </c>
      <c r="F1575" s="30" t="s">
        <v>175</v>
      </c>
      <c r="G1575" s="31">
        <v>6.6956699999999998</v>
      </c>
      <c r="H1575" s="30" t="s">
        <v>170</v>
      </c>
      <c r="I1575" s="30" t="s">
        <v>171</v>
      </c>
      <c r="J1575" s="30">
        <v>70</v>
      </c>
      <c r="K1575" s="30">
        <v>10</v>
      </c>
      <c r="L1575" s="30" t="s">
        <v>172</v>
      </c>
      <c r="M1575" s="30" t="s">
        <v>227</v>
      </c>
      <c r="N1575" s="30" t="s">
        <v>228</v>
      </c>
      <c r="O1575" s="32">
        <v>0.19295699999999999</v>
      </c>
      <c r="P1575" s="32">
        <v>0.84899999999999998</v>
      </c>
      <c r="Q1575" s="32">
        <f t="shared" si="24"/>
        <v>0.19508843582469002</v>
      </c>
    </row>
    <row r="1576" spans="1:17" x14ac:dyDescent="0.25">
      <c r="A1576" s="30">
        <v>5957</v>
      </c>
      <c r="B1576" s="30">
        <v>5891</v>
      </c>
      <c r="C1576" s="30">
        <v>1900</v>
      </c>
      <c r="D1576" s="30">
        <v>1900</v>
      </c>
      <c r="E1576" s="30" t="s">
        <v>151</v>
      </c>
      <c r="F1576" s="30" t="s">
        <v>175</v>
      </c>
      <c r="G1576" s="31">
        <v>9.4565800000000007</v>
      </c>
      <c r="H1576" s="30" t="s">
        <v>170</v>
      </c>
      <c r="I1576" s="30" t="s">
        <v>171</v>
      </c>
      <c r="J1576" s="30">
        <v>70</v>
      </c>
      <c r="K1576" s="30">
        <v>10</v>
      </c>
      <c r="L1576" s="30" t="s">
        <v>172</v>
      </c>
      <c r="M1576" s="30" t="s">
        <v>227</v>
      </c>
      <c r="N1576" s="30" t="s">
        <v>228</v>
      </c>
      <c r="O1576" s="32">
        <v>0.19295699999999999</v>
      </c>
      <c r="P1576" s="32">
        <v>0.84899999999999998</v>
      </c>
      <c r="Q1576" s="32">
        <f t="shared" si="24"/>
        <v>0.27553170936606008</v>
      </c>
    </row>
    <row r="1577" spans="1:17" x14ac:dyDescent="0.25">
      <c r="A1577" s="30">
        <v>5958</v>
      </c>
      <c r="B1577" s="30">
        <v>5892</v>
      </c>
      <c r="C1577" s="30">
        <v>1900</v>
      </c>
      <c r="D1577" s="30">
        <v>1900</v>
      </c>
      <c r="E1577" s="30" t="s">
        <v>151</v>
      </c>
      <c r="F1577" s="30" t="s">
        <v>175</v>
      </c>
      <c r="G1577" s="31">
        <v>7.0797800000000004</v>
      </c>
      <c r="H1577" s="30" t="s">
        <v>170</v>
      </c>
      <c r="I1577" s="30" t="s">
        <v>171</v>
      </c>
      <c r="J1577" s="30">
        <v>70</v>
      </c>
      <c r="K1577" s="30">
        <v>10</v>
      </c>
      <c r="L1577" s="30" t="s">
        <v>172</v>
      </c>
      <c r="M1577" s="30" t="s">
        <v>227</v>
      </c>
      <c r="N1577" s="30" t="s">
        <v>228</v>
      </c>
      <c r="O1577" s="32">
        <v>0.19295699999999999</v>
      </c>
      <c r="P1577" s="32">
        <v>0.84899999999999998</v>
      </c>
      <c r="Q1577" s="32">
        <f t="shared" si="24"/>
        <v>0.20628005952846001</v>
      </c>
    </row>
    <row r="1578" spans="1:17" x14ac:dyDescent="0.25">
      <c r="A1578" s="30">
        <v>5959</v>
      </c>
      <c r="B1578" s="30">
        <v>5893</v>
      </c>
      <c r="C1578" s="30">
        <v>1900</v>
      </c>
      <c r="D1578" s="30">
        <v>1900</v>
      </c>
      <c r="E1578" s="30" t="s">
        <v>151</v>
      </c>
      <c r="F1578" s="30" t="s">
        <v>175</v>
      </c>
      <c r="G1578" s="31">
        <v>11.411099999999999</v>
      </c>
      <c r="H1578" s="30" t="s">
        <v>170</v>
      </c>
      <c r="I1578" s="30" t="s">
        <v>171</v>
      </c>
      <c r="J1578" s="30">
        <v>70</v>
      </c>
      <c r="K1578" s="30">
        <v>10</v>
      </c>
      <c r="L1578" s="30" t="s">
        <v>172</v>
      </c>
      <c r="M1578" s="30" t="s">
        <v>227</v>
      </c>
      <c r="N1578" s="30" t="s">
        <v>228</v>
      </c>
      <c r="O1578" s="32">
        <v>0.19295699999999999</v>
      </c>
      <c r="P1578" s="32">
        <v>0.84899999999999998</v>
      </c>
      <c r="Q1578" s="32">
        <f t="shared" si="24"/>
        <v>0.33247959502769997</v>
      </c>
    </row>
    <row r="1579" spans="1:17" x14ac:dyDescent="0.25">
      <c r="A1579" s="30">
        <v>5960</v>
      </c>
      <c r="B1579" s="30">
        <v>5894</v>
      </c>
      <c r="C1579" s="30">
        <v>1900</v>
      </c>
      <c r="D1579" s="30">
        <v>1900</v>
      </c>
      <c r="E1579" s="30" t="s">
        <v>151</v>
      </c>
      <c r="F1579" s="30" t="s">
        <v>175</v>
      </c>
      <c r="G1579" s="31">
        <v>21.138300000000001</v>
      </c>
      <c r="H1579" s="30" t="s">
        <v>170</v>
      </c>
      <c r="I1579" s="30" t="s">
        <v>171</v>
      </c>
      <c r="J1579" s="30">
        <v>70</v>
      </c>
      <c r="K1579" s="30">
        <v>10</v>
      </c>
      <c r="L1579" s="30" t="s">
        <v>172</v>
      </c>
      <c r="M1579" s="30" t="s">
        <v>227</v>
      </c>
      <c r="N1579" s="30" t="s">
        <v>228</v>
      </c>
      <c r="O1579" s="32">
        <v>0.19295699999999999</v>
      </c>
      <c r="P1579" s="32">
        <v>0.84899999999999998</v>
      </c>
      <c r="Q1579" s="32">
        <f t="shared" si="24"/>
        <v>0.61589622591810012</v>
      </c>
    </row>
    <row r="1580" spans="1:17" x14ac:dyDescent="0.25">
      <c r="A1580" s="30">
        <v>5961</v>
      </c>
      <c r="B1580" s="30">
        <v>5895</v>
      </c>
      <c r="C1580" s="30">
        <v>1900</v>
      </c>
      <c r="D1580" s="30">
        <v>1900</v>
      </c>
      <c r="E1580" s="30" t="s">
        <v>151</v>
      </c>
      <c r="F1580" s="30" t="s">
        <v>175</v>
      </c>
      <c r="G1580" s="31">
        <v>7.7824</v>
      </c>
      <c r="H1580" s="30" t="s">
        <v>170</v>
      </c>
      <c r="I1580" s="30" t="s">
        <v>171</v>
      </c>
      <c r="J1580" s="30">
        <v>70</v>
      </c>
      <c r="K1580" s="30">
        <v>10</v>
      </c>
      <c r="L1580" s="30" t="s">
        <v>172</v>
      </c>
      <c r="M1580" s="30" t="s">
        <v>227</v>
      </c>
      <c r="N1580" s="30" t="s">
        <v>228</v>
      </c>
      <c r="O1580" s="32">
        <v>0.19295699999999999</v>
      </c>
      <c r="P1580" s="32">
        <v>0.84899999999999998</v>
      </c>
      <c r="Q1580" s="32">
        <f t="shared" si="24"/>
        <v>0.22675195207680002</v>
      </c>
    </row>
    <row r="1581" spans="1:17" x14ac:dyDescent="0.25">
      <c r="A1581" s="30">
        <v>5963</v>
      </c>
      <c r="B1581" s="30">
        <v>5897</v>
      </c>
      <c r="C1581" s="30">
        <v>1900</v>
      </c>
      <c r="D1581" s="30">
        <v>1900</v>
      </c>
      <c r="E1581" s="30" t="s">
        <v>151</v>
      </c>
      <c r="F1581" s="30" t="s">
        <v>175</v>
      </c>
      <c r="G1581" s="31">
        <v>15.4803</v>
      </c>
      <c r="H1581" s="30" t="s">
        <v>170</v>
      </c>
      <c r="I1581" s="30" t="s">
        <v>171</v>
      </c>
      <c r="J1581" s="30">
        <v>70</v>
      </c>
      <c r="K1581" s="30">
        <v>10</v>
      </c>
      <c r="L1581" s="30" t="s">
        <v>172</v>
      </c>
      <c r="M1581" s="30" t="s">
        <v>227</v>
      </c>
      <c r="N1581" s="30" t="s">
        <v>228</v>
      </c>
      <c r="O1581" s="32">
        <v>0.19295699999999999</v>
      </c>
      <c r="P1581" s="32">
        <v>0.84899999999999998</v>
      </c>
      <c r="Q1581" s="32">
        <f t="shared" si="24"/>
        <v>0.4510418693121</v>
      </c>
    </row>
    <row r="1582" spans="1:17" x14ac:dyDescent="0.25">
      <c r="A1582" s="30">
        <v>5969</v>
      </c>
      <c r="B1582" s="30">
        <v>5903</v>
      </c>
      <c r="C1582" s="30">
        <v>1900</v>
      </c>
      <c r="D1582" s="30">
        <v>1900</v>
      </c>
      <c r="E1582" s="30" t="s">
        <v>151</v>
      </c>
      <c r="F1582" s="30" t="s">
        <v>175</v>
      </c>
      <c r="G1582" s="31">
        <v>5.1519199999999996</v>
      </c>
      <c r="H1582" s="30" t="s">
        <v>170</v>
      </c>
      <c r="I1582" s="30" t="s">
        <v>171</v>
      </c>
      <c r="J1582" s="30">
        <v>70</v>
      </c>
      <c r="K1582" s="30">
        <v>10</v>
      </c>
      <c r="L1582" s="30" t="s">
        <v>172</v>
      </c>
      <c r="M1582" s="30" t="s">
        <v>227</v>
      </c>
      <c r="N1582" s="30" t="s">
        <v>228</v>
      </c>
      <c r="O1582" s="32">
        <v>0.19295699999999999</v>
      </c>
      <c r="P1582" s="32">
        <v>0.84899999999999998</v>
      </c>
      <c r="Q1582" s="32">
        <f t="shared" si="24"/>
        <v>0.15010895314344</v>
      </c>
    </row>
    <row r="1583" spans="1:17" x14ac:dyDescent="0.25">
      <c r="A1583" s="30">
        <v>5971</v>
      </c>
      <c r="B1583" s="30">
        <v>5905</v>
      </c>
      <c r="C1583" s="30">
        <v>1900</v>
      </c>
      <c r="D1583" s="30">
        <v>1900</v>
      </c>
      <c r="E1583" s="30" t="s">
        <v>151</v>
      </c>
      <c r="F1583" s="30" t="s">
        <v>175</v>
      </c>
      <c r="G1583" s="31">
        <v>5.7017199999999999</v>
      </c>
      <c r="H1583" s="30" t="s">
        <v>170</v>
      </c>
      <c r="I1583" s="30" t="s">
        <v>171</v>
      </c>
      <c r="J1583" s="30">
        <v>70</v>
      </c>
      <c r="K1583" s="30">
        <v>10</v>
      </c>
      <c r="L1583" s="30" t="s">
        <v>172</v>
      </c>
      <c r="M1583" s="30" t="s">
        <v>227</v>
      </c>
      <c r="N1583" s="30" t="s">
        <v>228</v>
      </c>
      <c r="O1583" s="32">
        <v>0.19295699999999999</v>
      </c>
      <c r="P1583" s="32">
        <v>0.84899999999999998</v>
      </c>
      <c r="Q1583" s="32">
        <f t="shared" si="24"/>
        <v>0.16612820469204001</v>
      </c>
    </row>
    <row r="1584" spans="1:17" x14ac:dyDescent="0.25">
      <c r="A1584" s="30">
        <v>5973</v>
      </c>
      <c r="B1584" s="30">
        <v>5907</v>
      </c>
      <c r="C1584" s="30">
        <v>1900</v>
      </c>
      <c r="D1584" s="30">
        <v>1900</v>
      </c>
      <c r="E1584" s="30" t="s">
        <v>151</v>
      </c>
      <c r="F1584" s="30" t="s">
        <v>175</v>
      </c>
      <c r="G1584" s="31">
        <v>21.465499999999999</v>
      </c>
      <c r="H1584" s="30" t="s">
        <v>170</v>
      </c>
      <c r="I1584" s="30" t="s">
        <v>171</v>
      </c>
      <c r="J1584" s="30">
        <v>70</v>
      </c>
      <c r="K1584" s="30">
        <v>10</v>
      </c>
      <c r="L1584" s="30" t="s">
        <v>172</v>
      </c>
      <c r="M1584" s="30" t="s">
        <v>227</v>
      </c>
      <c r="N1584" s="30" t="s">
        <v>228</v>
      </c>
      <c r="O1584" s="32">
        <v>0.19295699999999999</v>
      </c>
      <c r="P1584" s="32">
        <v>0.84899999999999998</v>
      </c>
      <c r="Q1584" s="32">
        <f t="shared" si="24"/>
        <v>0.62542969100849999</v>
      </c>
    </row>
    <row r="1585" spans="1:17" x14ac:dyDescent="0.25">
      <c r="A1585" s="30">
        <v>5974</v>
      </c>
      <c r="B1585" s="30">
        <v>5908</v>
      </c>
      <c r="C1585" s="30">
        <v>1900</v>
      </c>
      <c r="D1585" s="30">
        <v>1900</v>
      </c>
      <c r="E1585" s="30" t="s">
        <v>151</v>
      </c>
      <c r="F1585" s="30" t="s">
        <v>175</v>
      </c>
      <c r="G1585" s="31">
        <v>7.7790100000000004</v>
      </c>
      <c r="H1585" s="30" t="s">
        <v>170</v>
      </c>
      <c r="I1585" s="30" t="s">
        <v>171</v>
      </c>
      <c r="J1585" s="30">
        <v>70</v>
      </c>
      <c r="K1585" s="30">
        <v>10</v>
      </c>
      <c r="L1585" s="30" t="s">
        <v>172</v>
      </c>
      <c r="M1585" s="30" t="s">
        <v>227</v>
      </c>
      <c r="N1585" s="30" t="s">
        <v>228</v>
      </c>
      <c r="O1585" s="32">
        <v>0.19295699999999999</v>
      </c>
      <c r="P1585" s="32">
        <v>0.84899999999999998</v>
      </c>
      <c r="Q1585" s="32">
        <f t="shared" si="24"/>
        <v>0.22665317931807005</v>
      </c>
    </row>
    <row r="1586" spans="1:17" x14ac:dyDescent="0.25">
      <c r="A1586" s="30">
        <v>5975</v>
      </c>
      <c r="B1586" s="30">
        <v>5909</v>
      </c>
      <c r="C1586" s="30">
        <v>1900</v>
      </c>
      <c r="D1586" s="30">
        <v>1900</v>
      </c>
      <c r="E1586" s="30" t="s">
        <v>151</v>
      </c>
      <c r="F1586" s="30" t="s">
        <v>175</v>
      </c>
      <c r="G1586" s="31">
        <v>7.3696099999999998</v>
      </c>
      <c r="H1586" s="30" t="s">
        <v>170</v>
      </c>
      <c r="I1586" s="30" t="s">
        <v>171</v>
      </c>
      <c r="J1586" s="30">
        <v>70</v>
      </c>
      <c r="K1586" s="30">
        <v>10</v>
      </c>
      <c r="L1586" s="30" t="s">
        <v>172</v>
      </c>
      <c r="M1586" s="30" t="s">
        <v>227</v>
      </c>
      <c r="N1586" s="30" t="s">
        <v>228</v>
      </c>
      <c r="O1586" s="32">
        <v>0.19295699999999999</v>
      </c>
      <c r="P1586" s="32">
        <v>0.84899999999999998</v>
      </c>
      <c r="Q1586" s="32">
        <f t="shared" si="24"/>
        <v>0.21472469335227001</v>
      </c>
    </row>
    <row r="1587" spans="1:17" x14ac:dyDescent="0.25">
      <c r="A1587" s="30">
        <v>5976</v>
      </c>
      <c r="B1587" s="30">
        <v>5910</v>
      </c>
      <c r="C1587" s="30">
        <v>1900</v>
      </c>
      <c r="D1587" s="30">
        <v>1900</v>
      </c>
      <c r="E1587" s="30" t="s">
        <v>151</v>
      </c>
      <c r="F1587" s="30" t="s">
        <v>175</v>
      </c>
      <c r="G1587" s="31">
        <v>3.177</v>
      </c>
      <c r="H1587" s="30" t="s">
        <v>170</v>
      </c>
      <c r="I1587" s="30" t="s">
        <v>171</v>
      </c>
      <c r="J1587" s="30">
        <v>70</v>
      </c>
      <c r="K1587" s="30">
        <v>10</v>
      </c>
      <c r="L1587" s="30" t="s">
        <v>172</v>
      </c>
      <c r="M1587" s="30" t="s">
        <v>227</v>
      </c>
      <c r="N1587" s="30" t="s">
        <v>228</v>
      </c>
      <c r="O1587" s="32">
        <v>0.19295699999999999</v>
      </c>
      <c r="P1587" s="32">
        <v>0.84899999999999998</v>
      </c>
      <c r="Q1587" s="32">
        <f t="shared" si="24"/>
        <v>9.2566682739000011E-2</v>
      </c>
    </row>
    <row r="1588" spans="1:17" x14ac:dyDescent="0.25">
      <c r="A1588" s="30">
        <v>5977</v>
      </c>
      <c r="B1588" s="30">
        <v>5911</v>
      </c>
      <c r="C1588" s="30">
        <v>1900</v>
      </c>
      <c r="D1588" s="30">
        <v>1900</v>
      </c>
      <c r="E1588" s="30" t="s">
        <v>151</v>
      </c>
      <c r="F1588" s="30" t="s">
        <v>175</v>
      </c>
      <c r="G1588" s="31">
        <v>3.7077900000000001</v>
      </c>
      <c r="H1588" s="30" t="s">
        <v>170</v>
      </c>
      <c r="I1588" s="30" t="s">
        <v>171</v>
      </c>
      <c r="J1588" s="30">
        <v>70</v>
      </c>
      <c r="K1588" s="30">
        <v>10</v>
      </c>
      <c r="L1588" s="30" t="s">
        <v>172</v>
      </c>
      <c r="M1588" s="30" t="s">
        <v>227</v>
      </c>
      <c r="N1588" s="30" t="s">
        <v>228</v>
      </c>
      <c r="O1588" s="32">
        <v>0.19295699999999999</v>
      </c>
      <c r="P1588" s="32">
        <v>0.84899999999999998</v>
      </c>
      <c r="Q1588" s="32">
        <f t="shared" si="24"/>
        <v>0.10803204928953002</v>
      </c>
    </row>
    <row r="1589" spans="1:17" x14ac:dyDescent="0.25">
      <c r="A1589" s="30">
        <v>5978</v>
      </c>
      <c r="B1589" s="30">
        <v>5912</v>
      </c>
      <c r="C1589" s="30">
        <v>1900</v>
      </c>
      <c r="D1589" s="30">
        <v>1900</v>
      </c>
      <c r="E1589" s="30" t="s">
        <v>151</v>
      </c>
      <c r="F1589" s="30" t="s">
        <v>175</v>
      </c>
      <c r="G1589" s="31">
        <v>2.61388</v>
      </c>
      <c r="H1589" s="30" t="s">
        <v>170</v>
      </c>
      <c r="I1589" s="30" t="s">
        <v>171</v>
      </c>
      <c r="J1589" s="30">
        <v>70</v>
      </c>
      <c r="K1589" s="30">
        <v>10</v>
      </c>
      <c r="L1589" s="30" t="s">
        <v>172</v>
      </c>
      <c r="M1589" s="30" t="s">
        <v>227</v>
      </c>
      <c r="N1589" s="30" t="s">
        <v>228</v>
      </c>
      <c r="O1589" s="32">
        <v>0.19295699999999999</v>
      </c>
      <c r="P1589" s="32">
        <v>0.84899999999999998</v>
      </c>
      <c r="Q1589" s="32">
        <f t="shared" si="24"/>
        <v>7.6159332917160011E-2</v>
      </c>
    </row>
    <row r="1590" spans="1:17" x14ac:dyDescent="0.25">
      <c r="A1590" s="30">
        <v>5979</v>
      </c>
      <c r="B1590" s="30">
        <v>5913</v>
      </c>
      <c r="C1590" s="30">
        <v>1900</v>
      </c>
      <c r="D1590" s="30">
        <v>1900</v>
      </c>
      <c r="E1590" s="30" t="s">
        <v>151</v>
      </c>
      <c r="F1590" s="30" t="s">
        <v>175</v>
      </c>
      <c r="G1590" s="31">
        <v>1.7791600000000001</v>
      </c>
      <c r="H1590" s="30" t="s">
        <v>170</v>
      </c>
      <c r="I1590" s="30" t="s">
        <v>171</v>
      </c>
      <c r="J1590" s="30">
        <v>70</v>
      </c>
      <c r="K1590" s="30">
        <v>10</v>
      </c>
      <c r="L1590" s="30" t="s">
        <v>172</v>
      </c>
      <c r="M1590" s="30" t="s">
        <v>227</v>
      </c>
      <c r="N1590" s="30" t="s">
        <v>228</v>
      </c>
      <c r="O1590" s="32">
        <v>0.19295699999999999</v>
      </c>
      <c r="P1590" s="32">
        <v>0.84899999999999998</v>
      </c>
      <c r="Q1590" s="32">
        <f t="shared" si="24"/>
        <v>5.1838507794120005E-2</v>
      </c>
    </row>
    <row r="1591" spans="1:17" x14ac:dyDescent="0.25">
      <c r="A1591" s="30">
        <v>5980</v>
      </c>
      <c r="B1591" s="30">
        <v>5914</v>
      </c>
      <c r="C1591" s="30">
        <v>1900</v>
      </c>
      <c r="D1591" s="30">
        <v>1900</v>
      </c>
      <c r="E1591" s="30" t="s">
        <v>151</v>
      </c>
      <c r="F1591" s="30" t="s">
        <v>175</v>
      </c>
      <c r="G1591" s="31">
        <v>0.83535400000000004</v>
      </c>
      <c r="H1591" s="30" t="s">
        <v>170</v>
      </c>
      <c r="I1591" s="30" t="s">
        <v>171</v>
      </c>
      <c r="J1591" s="30">
        <v>70</v>
      </c>
      <c r="K1591" s="30">
        <v>10</v>
      </c>
      <c r="L1591" s="30" t="s">
        <v>172</v>
      </c>
      <c r="M1591" s="30" t="s">
        <v>227</v>
      </c>
      <c r="N1591" s="30" t="s">
        <v>228</v>
      </c>
      <c r="O1591" s="32">
        <v>0.19295699999999999</v>
      </c>
      <c r="P1591" s="32">
        <v>0.84899999999999998</v>
      </c>
      <c r="Q1591" s="32">
        <f t="shared" si="24"/>
        <v>2.4339297668478005E-2</v>
      </c>
    </row>
    <row r="1592" spans="1:17" x14ac:dyDescent="0.25">
      <c r="A1592" s="30">
        <v>5981</v>
      </c>
      <c r="B1592" s="30">
        <v>5915</v>
      </c>
      <c r="C1592" s="30">
        <v>1900</v>
      </c>
      <c r="D1592" s="30">
        <v>1900</v>
      </c>
      <c r="E1592" s="30" t="s">
        <v>151</v>
      </c>
      <c r="F1592" s="30" t="s">
        <v>175</v>
      </c>
      <c r="G1592" s="31">
        <v>4.0782100000000003</v>
      </c>
      <c r="H1592" s="30" t="s">
        <v>170</v>
      </c>
      <c r="I1592" s="30" t="s">
        <v>171</v>
      </c>
      <c r="J1592" s="30">
        <v>70</v>
      </c>
      <c r="K1592" s="30">
        <v>10</v>
      </c>
      <c r="L1592" s="30" t="s">
        <v>172</v>
      </c>
      <c r="M1592" s="30" t="s">
        <v>227</v>
      </c>
      <c r="N1592" s="30" t="s">
        <v>228</v>
      </c>
      <c r="O1592" s="32">
        <v>0.19295699999999999</v>
      </c>
      <c r="P1592" s="32">
        <v>0.84899999999999998</v>
      </c>
      <c r="Q1592" s="32">
        <f t="shared" si="24"/>
        <v>0.11882479421247001</v>
      </c>
    </row>
    <row r="1593" spans="1:17" x14ac:dyDescent="0.25">
      <c r="A1593" s="30">
        <v>5982</v>
      </c>
      <c r="B1593" s="30">
        <v>5916</v>
      </c>
      <c r="C1593" s="30">
        <v>1900</v>
      </c>
      <c r="D1593" s="30">
        <v>1900</v>
      </c>
      <c r="E1593" s="30" t="s">
        <v>151</v>
      </c>
      <c r="F1593" s="30" t="s">
        <v>175</v>
      </c>
      <c r="G1593" s="31">
        <v>1.0418400000000001</v>
      </c>
      <c r="H1593" s="30" t="s">
        <v>170</v>
      </c>
      <c r="I1593" s="30" t="s">
        <v>171</v>
      </c>
      <c r="J1593" s="30">
        <v>70</v>
      </c>
      <c r="K1593" s="30">
        <v>10</v>
      </c>
      <c r="L1593" s="30" t="s">
        <v>172</v>
      </c>
      <c r="M1593" s="30" t="s">
        <v>227</v>
      </c>
      <c r="N1593" s="30" t="s">
        <v>228</v>
      </c>
      <c r="O1593" s="32">
        <v>0.19295699999999999</v>
      </c>
      <c r="P1593" s="32">
        <v>0.84899999999999998</v>
      </c>
      <c r="Q1593" s="32">
        <f t="shared" si="24"/>
        <v>3.0355578452880005E-2</v>
      </c>
    </row>
    <row r="1594" spans="1:17" x14ac:dyDescent="0.25">
      <c r="A1594" s="30">
        <v>5983</v>
      </c>
      <c r="B1594" s="30">
        <v>5917</v>
      </c>
      <c r="C1594" s="30">
        <v>1900</v>
      </c>
      <c r="D1594" s="30">
        <v>1900</v>
      </c>
      <c r="E1594" s="30" t="s">
        <v>151</v>
      </c>
      <c r="F1594" s="30" t="s">
        <v>175</v>
      </c>
      <c r="G1594" s="31">
        <v>8.0869500000000007E-3</v>
      </c>
      <c r="H1594" s="30" t="s">
        <v>170</v>
      </c>
      <c r="I1594" s="30" t="s">
        <v>171</v>
      </c>
      <c r="J1594" s="30">
        <v>70</v>
      </c>
      <c r="K1594" s="30">
        <v>10</v>
      </c>
      <c r="L1594" s="30" t="s">
        <v>172</v>
      </c>
      <c r="M1594" s="30" t="s">
        <v>227</v>
      </c>
      <c r="N1594" s="30" t="s">
        <v>228</v>
      </c>
      <c r="O1594" s="32">
        <v>0.19295699999999999</v>
      </c>
      <c r="P1594" s="32">
        <v>0.84899999999999998</v>
      </c>
      <c r="Q1594" s="32">
        <f t="shared" si="24"/>
        <v>2.3562547528365005E-4</v>
      </c>
    </row>
    <row r="1595" spans="1:17" x14ac:dyDescent="0.25">
      <c r="A1595" s="30">
        <v>5984</v>
      </c>
      <c r="B1595" s="30">
        <v>5918</v>
      </c>
      <c r="C1595" s="30">
        <v>1900</v>
      </c>
      <c r="D1595" s="30">
        <v>1900</v>
      </c>
      <c r="E1595" s="30" t="s">
        <v>151</v>
      </c>
      <c r="F1595" s="30" t="s">
        <v>175</v>
      </c>
      <c r="G1595" s="31">
        <v>5.7578800000000001</v>
      </c>
      <c r="H1595" s="30" t="s">
        <v>170</v>
      </c>
      <c r="I1595" s="30" t="s">
        <v>171</v>
      </c>
      <c r="J1595" s="30">
        <v>70</v>
      </c>
      <c r="K1595" s="30">
        <v>10</v>
      </c>
      <c r="L1595" s="30" t="s">
        <v>172</v>
      </c>
      <c r="M1595" s="30" t="s">
        <v>227</v>
      </c>
      <c r="N1595" s="30" t="s">
        <v>228</v>
      </c>
      <c r="O1595" s="32">
        <v>0.19295699999999999</v>
      </c>
      <c r="P1595" s="32">
        <v>0.84899999999999998</v>
      </c>
      <c r="Q1595" s="32">
        <f t="shared" si="24"/>
        <v>0.16776451092516004</v>
      </c>
    </row>
    <row r="1596" spans="1:17" x14ac:dyDescent="0.25">
      <c r="A1596" s="30">
        <v>5985</v>
      </c>
      <c r="B1596" s="30">
        <v>5919</v>
      </c>
      <c r="C1596" s="30">
        <v>1900</v>
      </c>
      <c r="D1596" s="30">
        <v>1900</v>
      </c>
      <c r="E1596" s="30" t="s">
        <v>151</v>
      </c>
      <c r="F1596" s="30" t="s">
        <v>175</v>
      </c>
      <c r="G1596" s="31">
        <v>4.0861900000000002</v>
      </c>
      <c r="H1596" s="30" t="s">
        <v>170</v>
      </c>
      <c r="I1596" s="30" t="s">
        <v>171</v>
      </c>
      <c r="J1596" s="30">
        <v>70</v>
      </c>
      <c r="K1596" s="30">
        <v>10</v>
      </c>
      <c r="L1596" s="30" t="s">
        <v>172</v>
      </c>
      <c r="M1596" s="30" t="s">
        <v>227</v>
      </c>
      <c r="N1596" s="30" t="s">
        <v>228</v>
      </c>
      <c r="O1596" s="32">
        <v>0.19295699999999999</v>
      </c>
      <c r="P1596" s="32">
        <v>0.84899999999999998</v>
      </c>
      <c r="Q1596" s="32">
        <f t="shared" si="24"/>
        <v>0.11905730353833002</v>
      </c>
    </row>
    <row r="1597" spans="1:17" x14ac:dyDescent="0.25">
      <c r="A1597" s="30">
        <v>5986</v>
      </c>
      <c r="B1597" s="30">
        <v>5920</v>
      </c>
      <c r="C1597" s="30">
        <v>1900</v>
      </c>
      <c r="D1597" s="30">
        <v>1900</v>
      </c>
      <c r="E1597" s="30" t="s">
        <v>151</v>
      </c>
      <c r="F1597" s="30" t="s">
        <v>175</v>
      </c>
      <c r="G1597" s="31">
        <v>3.6420400000000002</v>
      </c>
      <c r="H1597" s="30" t="s">
        <v>170</v>
      </c>
      <c r="I1597" s="30" t="s">
        <v>171</v>
      </c>
      <c r="J1597" s="30">
        <v>70</v>
      </c>
      <c r="K1597" s="30">
        <v>10</v>
      </c>
      <c r="L1597" s="30" t="s">
        <v>172</v>
      </c>
      <c r="M1597" s="30" t="s">
        <v>227</v>
      </c>
      <c r="N1597" s="30" t="s">
        <v>228</v>
      </c>
      <c r="O1597" s="32">
        <v>0.19295699999999999</v>
      </c>
      <c r="P1597" s="32">
        <v>0.84899999999999998</v>
      </c>
      <c r="Q1597" s="32">
        <f t="shared" si="24"/>
        <v>0.10611632395428003</v>
      </c>
    </row>
    <row r="1598" spans="1:17" x14ac:dyDescent="0.25">
      <c r="A1598" s="30">
        <v>5987</v>
      </c>
      <c r="B1598" s="30">
        <v>5921</v>
      </c>
      <c r="C1598" s="30">
        <v>1900</v>
      </c>
      <c r="D1598" s="30">
        <v>1900</v>
      </c>
      <c r="E1598" s="30" t="s">
        <v>151</v>
      </c>
      <c r="F1598" s="30" t="s">
        <v>175</v>
      </c>
      <c r="G1598" s="31">
        <v>2.09762</v>
      </c>
      <c r="H1598" s="30" t="s">
        <v>170</v>
      </c>
      <c r="I1598" s="30" t="s">
        <v>171</v>
      </c>
      <c r="J1598" s="30">
        <v>70</v>
      </c>
      <c r="K1598" s="30">
        <v>10</v>
      </c>
      <c r="L1598" s="30" t="s">
        <v>172</v>
      </c>
      <c r="M1598" s="30" t="s">
        <v>227</v>
      </c>
      <c r="N1598" s="30" t="s">
        <v>228</v>
      </c>
      <c r="O1598" s="32">
        <v>0.19295699999999999</v>
      </c>
      <c r="P1598" s="32">
        <v>0.84899999999999998</v>
      </c>
      <c r="Q1598" s="32">
        <f t="shared" si="24"/>
        <v>6.111731981334001E-2</v>
      </c>
    </row>
    <row r="1599" spans="1:17" x14ac:dyDescent="0.25">
      <c r="A1599" s="30">
        <v>5988</v>
      </c>
      <c r="B1599" s="30">
        <v>5922</v>
      </c>
      <c r="C1599" s="30">
        <v>1900</v>
      </c>
      <c r="D1599" s="30">
        <v>1900</v>
      </c>
      <c r="E1599" s="30" t="s">
        <v>151</v>
      </c>
      <c r="F1599" s="30" t="s">
        <v>175</v>
      </c>
      <c r="G1599" s="31">
        <v>9.2099200000000001E-5</v>
      </c>
      <c r="H1599" s="30" t="s">
        <v>170</v>
      </c>
      <c r="I1599" s="30" t="s">
        <v>171</v>
      </c>
      <c r="J1599" s="30">
        <v>70</v>
      </c>
      <c r="K1599" s="30">
        <v>10</v>
      </c>
      <c r="L1599" s="30" t="s">
        <v>172</v>
      </c>
      <c r="M1599" s="30" t="s">
        <v>227</v>
      </c>
      <c r="N1599" s="30" t="s">
        <v>228</v>
      </c>
      <c r="O1599" s="32">
        <v>0.19295699999999999</v>
      </c>
      <c r="P1599" s="32">
        <v>0.84899999999999998</v>
      </c>
      <c r="Q1599" s="32">
        <f t="shared" si="24"/>
        <v>2.6834489854944006E-6</v>
      </c>
    </row>
    <row r="1600" spans="1:17" x14ac:dyDescent="0.25">
      <c r="A1600" s="30">
        <v>5989</v>
      </c>
      <c r="B1600" s="30">
        <v>5923</v>
      </c>
      <c r="C1600" s="30">
        <v>1900</v>
      </c>
      <c r="D1600" s="30">
        <v>1900</v>
      </c>
      <c r="E1600" s="30" t="s">
        <v>151</v>
      </c>
      <c r="F1600" s="30" t="s">
        <v>180</v>
      </c>
      <c r="G1600" s="31">
        <v>5.0935899999999998</v>
      </c>
      <c r="H1600" s="30" t="s">
        <v>170</v>
      </c>
      <c r="I1600" s="30" t="s">
        <v>171</v>
      </c>
      <c r="J1600" s="30">
        <v>70</v>
      </c>
      <c r="K1600" s="30">
        <v>10</v>
      </c>
      <c r="L1600" s="30" t="s">
        <v>172</v>
      </c>
      <c r="M1600" s="30" t="s">
        <v>227</v>
      </c>
      <c r="N1600" s="30" t="s">
        <v>228</v>
      </c>
      <c r="O1600" s="32">
        <v>0.19295699999999999</v>
      </c>
      <c r="P1600" s="32">
        <v>0.84899999999999998</v>
      </c>
      <c r="Q1600" s="32">
        <f t="shared" si="24"/>
        <v>0.14840942069013002</v>
      </c>
    </row>
    <row r="1601" spans="1:17" x14ac:dyDescent="0.25">
      <c r="A1601" s="30">
        <v>5990</v>
      </c>
      <c r="B1601" s="30">
        <v>5924</v>
      </c>
      <c r="C1601" s="30">
        <v>1900</v>
      </c>
      <c r="D1601" s="30">
        <v>1900</v>
      </c>
      <c r="E1601" s="30" t="s">
        <v>151</v>
      </c>
      <c r="F1601" s="30" t="s">
        <v>180</v>
      </c>
      <c r="G1601" s="31">
        <v>3.9498700000000002</v>
      </c>
      <c r="H1601" s="30" t="s">
        <v>170</v>
      </c>
      <c r="I1601" s="30" t="s">
        <v>171</v>
      </c>
      <c r="J1601" s="30">
        <v>70</v>
      </c>
      <c r="K1601" s="30">
        <v>10</v>
      </c>
      <c r="L1601" s="30" t="s">
        <v>172</v>
      </c>
      <c r="M1601" s="30" t="s">
        <v>227</v>
      </c>
      <c r="N1601" s="30" t="s">
        <v>228</v>
      </c>
      <c r="O1601" s="32">
        <v>0.19295699999999999</v>
      </c>
      <c r="P1601" s="32">
        <v>0.84899999999999998</v>
      </c>
      <c r="Q1601" s="32">
        <f t="shared" si="24"/>
        <v>0.11508541490409002</v>
      </c>
    </row>
    <row r="1602" spans="1:17" x14ac:dyDescent="0.25">
      <c r="A1602" s="30">
        <v>5991</v>
      </c>
      <c r="B1602" s="30">
        <v>5925</v>
      </c>
      <c r="C1602" s="30">
        <v>1900</v>
      </c>
      <c r="D1602" s="30">
        <v>1900</v>
      </c>
      <c r="E1602" s="30" t="s">
        <v>151</v>
      </c>
      <c r="F1602" s="30" t="s">
        <v>180</v>
      </c>
      <c r="G1602" s="31">
        <v>0.50200900000000004</v>
      </c>
      <c r="H1602" s="30" t="s">
        <v>170</v>
      </c>
      <c r="I1602" s="30" t="s">
        <v>171</v>
      </c>
      <c r="J1602" s="30">
        <v>70</v>
      </c>
      <c r="K1602" s="30">
        <v>10</v>
      </c>
      <c r="L1602" s="30" t="s">
        <v>172</v>
      </c>
      <c r="M1602" s="30" t="s">
        <v>227</v>
      </c>
      <c r="N1602" s="30" t="s">
        <v>228</v>
      </c>
      <c r="O1602" s="32">
        <v>0.19295699999999999</v>
      </c>
      <c r="P1602" s="32">
        <v>0.84899999999999998</v>
      </c>
      <c r="Q1602" s="32">
        <f t="shared" ref="Q1602:Q1665" si="25">G1602*O1602*(1-P1602)</f>
        <v>1.4626788742563002E-2</v>
      </c>
    </row>
    <row r="1603" spans="1:17" x14ac:dyDescent="0.25">
      <c r="A1603" s="30">
        <v>5992</v>
      </c>
      <c r="B1603" s="30">
        <v>5926</v>
      </c>
      <c r="C1603" s="30">
        <v>1900</v>
      </c>
      <c r="D1603" s="30">
        <v>1900</v>
      </c>
      <c r="E1603" s="30" t="s">
        <v>151</v>
      </c>
      <c r="F1603" s="30" t="s">
        <v>180</v>
      </c>
      <c r="G1603" s="31">
        <v>3.91425</v>
      </c>
      <c r="H1603" s="30" t="s">
        <v>170</v>
      </c>
      <c r="I1603" s="30" t="s">
        <v>171</v>
      </c>
      <c r="J1603" s="30">
        <v>70</v>
      </c>
      <c r="K1603" s="30">
        <v>10</v>
      </c>
      <c r="L1603" s="30" t="s">
        <v>172</v>
      </c>
      <c r="M1603" s="30" t="s">
        <v>227</v>
      </c>
      <c r="N1603" s="30" t="s">
        <v>228</v>
      </c>
      <c r="O1603" s="32">
        <v>0.19295699999999999</v>
      </c>
      <c r="P1603" s="32">
        <v>0.84899999999999998</v>
      </c>
      <c r="Q1603" s="32">
        <f t="shared" si="25"/>
        <v>0.11404757252475001</v>
      </c>
    </row>
    <row r="1604" spans="1:17" x14ac:dyDescent="0.25">
      <c r="A1604" s="30">
        <v>5993</v>
      </c>
      <c r="B1604" s="30">
        <v>5927</v>
      </c>
      <c r="C1604" s="30">
        <v>1900</v>
      </c>
      <c r="D1604" s="30">
        <v>1900</v>
      </c>
      <c r="E1604" s="30" t="s">
        <v>151</v>
      </c>
      <c r="F1604" s="30" t="s">
        <v>180</v>
      </c>
      <c r="G1604" s="31">
        <v>5.0693599999999996</v>
      </c>
      <c r="H1604" s="30" t="s">
        <v>170</v>
      </c>
      <c r="I1604" s="30" t="s">
        <v>171</v>
      </c>
      <c r="J1604" s="30">
        <v>70</v>
      </c>
      <c r="K1604" s="30">
        <v>10</v>
      </c>
      <c r="L1604" s="30" t="s">
        <v>172</v>
      </c>
      <c r="M1604" s="30" t="s">
        <v>227</v>
      </c>
      <c r="N1604" s="30" t="s">
        <v>228</v>
      </c>
      <c r="O1604" s="32">
        <v>0.19295699999999999</v>
      </c>
      <c r="P1604" s="32">
        <v>0.84899999999999998</v>
      </c>
      <c r="Q1604" s="32">
        <f t="shared" si="25"/>
        <v>0.14770344312552</v>
      </c>
    </row>
    <row r="1605" spans="1:17" x14ac:dyDescent="0.25">
      <c r="A1605" s="30">
        <v>5994</v>
      </c>
      <c r="B1605" s="30">
        <v>5928</v>
      </c>
      <c r="C1605" s="30">
        <v>1900</v>
      </c>
      <c r="D1605" s="30">
        <v>1900</v>
      </c>
      <c r="E1605" s="30" t="s">
        <v>151</v>
      </c>
      <c r="F1605" s="30" t="s">
        <v>180</v>
      </c>
      <c r="G1605" s="31">
        <v>1.35666</v>
      </c>
      <c r="H1605" s="30" t="s">
        <v>170</v>
      </c>
      <c r="I1605" s="30" t="s">
        <v>171</v>
      </c>
      <c r="J1605" s="30">
        <v>70</v>
      </c>
      <c r="K1605" s="30">
        <v>10</v>
      </c>
      <c r="L1605" s="30" t="s">
        <v>172</v>
      </c>
      <c r="M1605" s="30" t="s">
        <v>227</v>
      </c>
      <c r="N1605" s="30" t="s">
        <v>228</v>
      </c>
      <c r="O1605" s="32">
        <v>0.19295699999999999</v>
      </c>
      <c r="P1605" s="32">
        <v>0.84899999999999998</v>
      </c>
      <c r="Q1605" s="32">
        <f t="shared" si="25"/>
        <v>3.9528333586620001E-2</v>
      </c>
    </row>
    <row r="1606" spans="1:17" x14ac:dyDescent="0.25">
      <c r="A1606" s="30">
        <v>6000</v>
      </c>
      <c r="B1606" s="30">
        <v>5934</v>
      </c>
      <c r="C1606" s="30">
        <v>1900</v>
      </c>
      <c r="D1606" s="30">
        <v>1900</v>
      </c>
      <c r="E1606" s="30" t="s">
        <v>151</v>
      </c>
      <c r="F1606" s="30" t="s">
        <v>181</v>
      </c>
      <c r="G1606" s="31">
        <v>4.8666600000000004</v>
      </c>
      <c r="H1606" s="30" t="s">
        <v>170</v>
      </c>
      <c r="I1606" s="30" t="s">
        <v>171</v>
      </c>
      <c r="J1606" s="30">
        <v>70</v>
      </c>
      <c r="K1606" s="30">
        <v>10</v>
      </c>
      <c r="L1606" s="30" t="s">
        <v>172</v>
      </c>
      <c r="M1606" s="30" t="s">
        <v>227</v>
      </c>
      <c r="N1606" s="30" t="s">
        <v>228</v>
      </c>
      <c r="O1606" s="32">
        <v>0.19295699999999999</v>
      </c>
      <c r="P1606" s="32">
        <v>0.84899999999999998</v>
      </c>
      <c r="Q1606" s="32">
        <f t="shared" si="25"/>
        <v>0.14179747315662003</v>
      </c>
    </row>
    <row r="1607" spans="1:17" x14ac:dyDescent="0.25">
      <c r="A1607" s="30">
        <v>6001</v>
      </c>
      <c r="B1607" s="30">
        <v>5935</v>
      </c>
      <c r="C1607" s="30">
        <v>1900</v>
      </c>
      <c r="D1607" s="30">
        <v>1900</v>
      </c>
      <c r="E1607" s="30" t="s">
        <v>151</v>
      </c>
      <c r="F1607" s="30" t="s">
        <v>181</v>
      </c>
      <c r="G1607" s="31">
        <v>0.60408399999999995</v>
      </c>
      <c r="H1607" s="30" t="s">
        <v>170</v>
      </c>
      <c r="I1607" s="30" t="s">
        <v>171</v>
      </c>
      <c r="J1607" s="30">
        <v>70</v>
      </c>
      <c r="K1607" s="30">
        <v>10</v>
      </c>
      <c r="L1607" s="30" t="s">
        <v>172</v>
      </c>
      <c r="M1607" s="30" t="s">
        <v>227</v>
      </c>
      <c r="N1607" s="30" t="s">
        <v>228</v>
      </c>
      <c r="O1607" s="32">
        <v>0.19295699999999999</v>
      </c>
      <c r="P1607" s="32">
        <v>0.84899999999999998</v>
      </c>
      <c r="Q1607" s="32">
        <f t="shared" si="25"/>
        <v>1.7600897694587999E-2</v>
      </c>
    </row>
    <row r="1608" spans="1:17" x14ac:dyDescent="0.25">
      <c r="A1608" s="30">
        <v>6002</v>
      </c>
      <c r="B1608" s="30">
        <v>5936</v>
      </c>
      <c r="C1608" s="30">
        <v>1900</v>
      </c>
      <c r="D1608" s="30">
        <v>1900</v>
      </c>
      <c r="E1608" s="30" t="s">
        <v>151</v>
      </c>
      <c r="F1608" s="30" t="s">
        <v>181</v>
      </c>
      <c r="G1608" s="31">
        <v>5.6400300000000003</v>
      </c>
      <c r="H1608" s="30" t="s">
        <v>170</v>
      </c>
      <c r="I1608" s="30" t="s">
        <v>171</v>
      </c>
      <c r="J1608" s="30">
        <v>70</v>
      </c>
      <c r="K1608" s="30">
        <v>10</v>
      </c>
      <c r="L1608" s="30" t="s">
        <v>172</v>
      </c>
      <c r="M1608" s="30" t="s">
        <v>227</v>
      </c>
      <c r="N1608" s="30" t="s">
        <v>228</v>
      </c>
      <c r="O1608" s="32">
        <v>0.19295699999999999</v>
      </c>
      <c r="P1608" s="32">
        <v>0.84899999999999998</v>
      </c>
      <c r="Q1608" s="32">
        <f t="shared" si="25"/>
        <v>0.16433077357521</v>
      </c>
    </row>
    <row r="1609" spans="1:17" x14ac:dyDescent="0.25">
      <c r="A1609" s="30">
        <v>6011</v>
      </c>
      <c r="B1609" s="30">
        <v>5945</v>
      </c>
      <c r="C1609" s="30">
        <v>1900</v>
      </c>
      <c r="D1609" s="30">
        <v>1900</v>
      </c>
      <c r="E1609" s="30" t="s">
        <v>151</v>
      </c>
      <c r="F1609" s="30" t="s">
        <v>182</v>
      </c>
      <c r="G1609" s="31">
        <v>0.28745399999999999</v>
      </c>
      <c r="H1609" s="30" t="s">
        <v>170</v>
      </c>
      <c r="I1609" s="30" t="s">
        <v>171</v>
      </c>
      <c r="J1609" s="30">
        <v>70</v>
      </c>
      <c r="K1609" s="30">
        <v>10</v>
      </c>
      <c r="L1609" s="30" t="s">
        <v>172</v>
      </c>
      <c r="M1609" s="30" t="s">
        <v>227</v>
      </c>
      <c r="N1609" s="30" t="s">
        <v>228</v>
      </c>
      <c r="O1609" s="32">
        <v>0.19295699999999999</v>
      </c>
      <c r="P1609" s="32">
        <v>0.84899999999999998</v>
      </c>
      <c r="Q1609" s="32">
        <f t="shared" si="25"/>
        <v>8.375405483178E-3</v>
      </c>
    </row>
    <row r="1610" spans="1:17" x14ac:dyDescent="0.25">
      <c r="A1610" s="30">
        <v>6012</v>
      </c>
      <c r="B1610" s="30">
        <v>5946</v>
      </c>
      <c r="C1610" s="30">
        <v>1900</v>
      </c>
      <c r="D1610" s="30">
        <v>1900</v>
      </c>
      <c r="E1610" s="30" t="s">
        <v>151</v>
      </c>
      <c r="F1610" s="30" t="s">
        <v>182</v>
      </c>
      <c r="G1610" s="31">
        <v>4.55267</v>
      </c>
      <c r="H1610" s="30" t="s">
        <v>170</v>
      </c>
      <c r="I1610" s="30" t="s">
        <v>171</v>
      </c>
      <c r="J1610" s="30">
        <v>70</v>
      </c>
      <c r="K1610" s="30">
        <v>10</v>
      </c>
      <c r="L1610" s="30" t="s">
        <v>172</v>
      </c>
      <c r="M1610" s="30" t="s">
        <v>227</v>
      </c>
      <c r="N1610" s="30" t="s">
        <v>228</v>
      </c>
      <c r="O1610" s="32">
        <v>0.19295699999999999</v>
      </c>
      <c r="P1610" s="32">
        <v>0.84899999999999998</v>
      </c>
      <c r="Q1610" s="32">
        <f t="shared" si="25"/>
        <v>0.13264890132369</v>
      </c>
    </row>
    <row r="1611" spans="1:17" x14ac:dyDescent="0.25">
      <c r="A1611" s="30">
        <v>6013</v>
      </c>
      <c r="B1611" s="30">
        <v>5947</v>
      </c>
      <c r="C1611" s="30">
        <v>1900</v>
      </c>
      <c r="D1611" s="30">
        <v>1900</v>
      </c>
      <c r="E1611" s="30" t="s">
        <v>151</v>
      </c>
      <c r="F1611" s="30" t="s">
        <v>182</v>
      </c>
      <c r="G1611" s="31">
        <v>7.5660600000000002</v>
      </c>
      <c r="H1611" s="30" t="s">
        <v>170</v>
      </c>
      <c r="I1611" s="30" t="s">
        <v>171</v>
      </c>
      <c r="J1611" s="30">
        <v>70</v>
      </c>
      <c r="K1611" s="30">
        <v>10</v>
      </c>
      <c r="L1611" s="30" t="s">
        <v>172</v>
      </c>
      <c r="M1611" s="30" t="s">
        <v>227</v>
      </c>
      <c r="N1611" s="30" t="s">
        <v>228</v>
      </c>
      <c r="O1611" s="32">
        <v>0.19295699999999999</v>
      </c>
      <c r="P1611" s="32">
        <v>0.84899999999999998</v>
      </c>
      <c r="Q1611" s="32">
        <f t="shared" si="25"/>
        <v>0.22044856015242004</v>
      </c>
    </row>
    <row r="1612" spans="1:17" x14ac:dyDescent="0.25">
      <c r="A1612" s="30">
        <v>6014</v>
      </c>
      <c r="B1612" s="30">
        <v>5948</v>
      </c>
      <c r="C1612" s="30">
        <v>1900</v>
      </c>
      <c r="D1612" s="30">
        <v>1900</v>
      </c>
      <c r="E1612" s="30" t="s">
        <v>151</v>
      </c>
      <c r="F1612" s="30" t="s">
        <v>182</v>
      </c>
      <c r="G1612" s="31">
        <v>1.8512299999999999</v>
      </c>
      <c r="H1612" s="30" t="s">
        <v>170</v>
      </c>
      <c r="I1612" s="30" t="s">
        <v>171</v>
      </c>
      <c r="J1612" s="30">
        <v>70</v>
      </c>
      <c r="K1612" s="30">
        <v>10</v>
      </c>
      <c r="L1612" s="30" t="s">
        <v>172</v>
      </c>
      <c r="M1612" s="30" t="s">
        <v>227</v>
      </c>
      <c r="N1612" s="30" t="s">
        <v>228</v>
      </c>
      <c r="O1612" s="32">
        <v>0.19295699999999999</v>
      </c>
      <c r="P1612" s="32">
        <v>0.84899999999999998</v>
      </c>
      <c r="Q1612" s="32">
        <f t="shared" si="25"/>
        <v>5.3938375853609999E-2</v>
      </c>
    </row>
    <row r="1613" spans="1:17" x14ac:dyDescent="0.25">
      <c r="A1613" s="30">
        <v>6015</v>
      </c>
      <c r="B1613" s="30">
        <v>5949</v>
      </c>
      <c r="C1613" s="30">
        <v>1900</v>
      </c>
      <c r="D1613" s="30">
        <v>1900</v>
      </c>
      <c r="E1613" s="30" t="s">
        <v>151</v>
      </c>
      <c r="F1613" s="30" t="s">
        <v>182</v>
      </c>
      <c r="G1613" s="31">
        <v>3.57037</v>
      </c>
      <c r="H1613" s="30" t="s">
        <v>170</v>
      </c>
      <c r="I1613" s="30" t="s">
        <v>171</v>
      </c>
      <c r="J1613" s="30">
        <v>70</v>
      </c>
      <c r="K1613" s="30">
        <v>10</v>
      </c>
      <c r="L1613" s="30" t="s">
        <v>172</v>
      </c>
      <c r="M1613" s="30" t="s">
        <v>227</v>
      </c>
      <c r="N1613" s="30" t="s">
        <v>228</v>
      </c>
      <c r="O1613" s="32">
        <v>0.19295699999999999</v>
      </c>
      <c r="P1613" s="32">
        <v>0.84899999999999998</v>
      </c>
      <c r="Q1613" s="32">
        <f t="shared" si="25"/>
        <v>0.10402811049759</v>
      </c>
    </row>
    <row r="1614" spans="1:17" x14ac:dyDescent="0.25">
      <c r="A1614" s="30">
        <v>6016</v>
      </c>
      <c r="B1614" s="30">
        <v>5950</v>
      </c>
      <c r="C1614" s="30">
        <v>1900</v>
      </c>
      <c r="D1614" s="30">
        <v>1900</v>
      </c>
      <c r="E1614" s="30" t="s">
        <v>151</v>
      </c>
      <c r="F1614" s="30" t="s">
        <v>182</v>
      </c>
      <c r="G1614" s="31">
        <v>24.015799999999999</v>
      </c>
      <c r="H1614" s="30" t="s">
        <v>170</v>
      </c>
      <c r="I1614" s="30" t="s">
        <v>171</v>
      </c>
      <c r="J1614" s="30">
        <v>70</v>
      </c>
      <c r="K1614" s="30">
        <v>10</v>
      </c>
      <c r="L1614" s="30" t="s">
        <v>172</v>
      </c>
      <c r="M1614" s="30" t="s">
        <v>227</v>
      </c>
      <c r="N1614" s="30" t="s">
        <v>228</v>
      </c>
      <c r="O1614" s="32">
        <v>0.19295699999999999</v>
      </c>
      <c r="P1614" s="32">
        <v>0.84899999999999998</v>
      </c>
      <c r="Q1614" s="32">
        <f t="shared" si="25"/>
        <v>0.6997365248106</v>
      </c>
    </row>
    <row r="1615" spans="1:17" x14ac:dyDescent="0.25">
      <c r="A1615" s="30">
        <v>6017</v>
      </c>
      <c r="B1615" s="30">
        <v>5951</v>
      </c>
      <c r="C1615" s="30">
        <v>1900</v>
      </c>
      <c r="D1615" s="30">
        <v>1900</v>
      </c>
      <c r="E1615" s="30" t="s">
        <v>151</v>
      </c>
      <c r="F1615" s="30" t="s">
        <v>182</v>
      </c>
      <c r="G1615" s="31">
        <v>9.0507500000000007</v>
      </c>
      <c r="H1615" s="30" t="s">
        <v>170</v>
      </c>
      <c r="I1615" s="30" t="s">
        <v>171</v>
      </c>
      <c r="J1615" s="30">
        <v>70</v>
      </c>
      <c r="K1615" s="30">
        <v>10</v>
      </c>
      <c r="L1615" s="30" t="s">
        <v>172</v>
      </c>
      <c r="M1615" s="30" t="s">
        <v>227</v>
      </c>
      <c r="N1615" s="30" t="s">
        <v>228</v>
      </c>
      <c r="O1615" s="32">
        <v>0.19295699999999999</v>
      </c>
      <c r="P1615" s="32">
        <v>0.84899999999999998</v>
      </c>
      <c r="Q1615" s="32">
        <f t="shared" si="25"/>
        <v>0.26370724073025004</v>
      </c>
    </row>
    <row r="1616" spans="1:17" x14ac:dyDescent="0.25">
      <c r="A1616" s="30">
        <v>6018</v>
      </c>
      <c r="B1616" s="30">
        <v>5952</v>
      </c>
      <c r="C1616" s="30">
        <v>1900</v>
      </c>
      <c r="D1616" s="30">
        <v>1900</v>
      </c>
      <c r="E1616" s="30" t="s">
        <v>151</v>
      </c>
      <c r="F1616" s="30" t="s">
        <v>182</v>
      </c>
      <c r="G1616" s="31">
        <v>4.1838100000000003</v>
      </c>
      <c r="H1616" s="30" t="s">
        <v>170</v>
      </c>
      <c r="I1616" s="30" t="s">
        <v>171</v>
      </c>
      <c r="J1616" s="30">
        <v>70</v>
      </c>
      <c r="K1616" s="30">
        <v>10</v>
      </c>
      <c r="L1616" s="30" t="s">
        <v>172</v>
      </c>
      <c r="M1616" s="30" t="s">
        <v>227</v>
      </c>
      <c r="N1616" s="30" t="s">
        <v>228</v>
      </c>
      <c r="O1616" s="32">
        <v>0.19295699999999999</v>
      </c>
      <c r="P1616" s="32">
        <v>0.84899999999999998</v>
      </c>
      <c r="Q1616" s="32">
        <f t="shared" si="25"/>
        <v>0.12190160935167002</v>
      </c>
    </row>
    <row r="1617" spans="1:17" x14ac:dyDescent="0.25">
      <c r="A1617" s="30">
        <v>6019</v>
      </c>
      <c r="B1617" s="30">
        <v>5953</v>
      </c>
      <c r="C1617" s="30">
        <v>1900</v>
      </c>
      <c r="D1617" s="30">
        <v>1900</v>
      </c>
      <c r="E1617" s="30" t="s">
        <v>151</v>
      </c>
      <c r="F1617" s="30" t="s">
        <v>182</v>
      </c>
      <c r="G1617" s="31">
        <v>19.373999999999999</v>
      </c>
      <c r="H1617" s="30" t="s">
        <v>170</v>
      </c>
      <c r="I1617" s="30" t="s">
        <v>171</v>
      </c>
      <c r="J1617" s="30">
        <v>70</v>
      </c>
      <c r="K1617" s="30">
        <v>10</v>
      </c>
      <c r="L1617" s="30" t="s">
        <v>172</v>
      </c>
      <c r="M1617" s="30" t="s">
        <v>227</v>
      </c>
      <c r="N1617" s="30" t="s">
        <v>228</v>
      </c>
      <c r="O1617" s="32">
        <v>0.19295699999999999</v>
      </c>
      <c r="P1617" s="32">
        <v>0.84899999999999998</v>
      </c>
      <c r="Q1617" s="32">
        <f t="shared" si="25"/>
        <v>0.56449068661799995</v>
      </c>
    </row>
    <row r="1618" spans="1:17" x14ac:dyDescent="0.25">
      <c r="A1618" s="30">
        <v>6020</v>
      </c>
      <c r="B1618" s="30">
        <v>5954</v>
      </c>
      <c r="C1618" s="30">
        <v>1900</v>
      </c>
      <c r="D1618" s="30">
        <v>1900</v>
      </c>
      <c r="E1618" s="30" t="s">
        <v>151</v>
      </c>
      <c r="F1618" s="30" t="s">
        <v>182</v>
      </c>
      <c r="G1618" s="31">
        <v>2.0230899999999998</v>
      </c>
      <c r="H1618" s="30" t="s">
        <v>170</v>
      </c>
      <c r="I1618" s="30" t="s">
        <v>171</v>
      </c>
      <c r="J1618" s="30">
        <v>70</v>
      </c>
      <c r="K1618" s="30">
        <v>10</v>
      </c>
      <c r="L1618" s="30" t="s">
        <v>172</v>
      </c>
      <c r="M1618" s="30" t="s">
        <v>227</v>
      </c>
      <c r="N1618" s="30" t="s">
        <v>228</v>
      </c>
      <c r="O1618" s="32">
        <v>0.19295699999999999</v>
      </c>
      <c r="P1618" s="32">
        <v>0.84899999999999998</v>
      </c>
      <c r="Q1618" s="32">
        <f t="shared" si="25"/>
        <v>5.8945775946630002E-2</v>
      </c>
    </row>
    <row r="1619" spans="1:17" x14ac:dyDescent="0.25">
      <c r="A1619" s="30">
        <v>6021</v>
      </c>
      <c r="B1619" s="30">
        <v>5955</v>
      </c>
      <c r="C1619" s="30">
        <v>1900</v>
      </c>
      <c r="D1619" s="30">
        <v>1900</v>
      </c>
      <c r="E1619" s="30" t="s">
        <v>151</v>
      </c>
      <c r="F1619" s="30" t="s">
        <v>182</v>
      </c>
      <c r="G1619" s="31">
        <v>5.0136200000000004</v>
      </c>
      <c r="H1619" s="30" t="s">
        <v>170</v>
      </c>
      <c r="I1619" s="30" t="s">
        <v>171</v>
      </c>
      <c r="J1619" s="30">
        <v>70</v>
      </c>
      <c r="K1619" s="30">
        <v>10</v>
      </c>
      <c r="L1619" s="30" t="s">
        <v>172</v>
      </c>
      <c r="M1619" s="30" t="s">
        <v>227</v>
      </c>
      <c r="N1619" s="30" t="s">
        <v>228</v>
      </c>
      <c r="O1619" s="32">
        <v>0.19295699999999999</v>
      </c>
      <c r="P1619" s="32">
        <v>0.84899999999999998</v>
      </c>
      <c r="Q1619" s="32">
        <f t="shared" si="25"/>
        <v>0.14607937422534004</v>
      </c>
    </row>
    <row r="1620" spans="1:17" x14ac:dyDescent="0.25">
      <c r="A1620" s="30">
        <v>6022</v>
      </c>
      <c r="B1620" s="30">
        <v>5956</v>
      </c>
      <c r="C1620" s="30">
        <v>1900</v>
      </c>
      <c r="D1620" s="30">
        <v>1900</v>
      </c>
      <c r="E1620" s="30" t="s">
        <v>151</v>
      </c>
      <c r="F1620" s="30" t="s">
        <v>182</v>
      </c>
      <c r="G1620" s="31">
        <v>12.282500000000001</v>
      </c>
      <c r="H1620" s="30" t="s">
        <v>170</v>
      </c>
      <c r="I1620" s="30" t="s">
        <v>171</v>
      </c>
      <c r="J1620" s="30">
        <v>70</v>
      </c>
      <c r="K1620" s="30">
        <v>10</v>
      </c>
      <c r="L1620" s="30" t="s">
        <v>172</v>
      </c>
      <c r="M1620" s="30" t="s">
        <v>227</v>
      </c>
      <c r="N1620" s="30" t="s">
        <v>228</v>
      </c>
      <c r="O1620" s="32">
        <v>0.19295699999999999</v>
      </c>
      <c r="P1620" s="32">
        <v>0.84899999999999998</v>
      </c>
      <c r="Q1620" s="32">
        <f t="shared" si="25"/>
        <v>0.35786914722750007</v>
      </c>
    </row>
    <row r="1621" spans="1:17" x14ac:dyDescent="0.25">
      <c r="A1621" s="30">
        <v>6023</v>
      </c>
      <c r="B1621" s="30">
        <v>5957</v>
      </c>
      <c r="C1621" s="30">
        <v>1900</v>
      </c>
      <c r="D1621" s="30">
        <v>1900</v>
      </c>
      <c r="E1621" s="30" t="s">
        <v>151</v>
      </c>
      <c r="F1621" s="30" t="s">
        <v>182</v>
      </c>
      <c r="G1621" s="31">
        <v>5.63185</v>
      </c>
      <c r="H1621" s="30" t="s">
        <v>170</v>
      </c>
      <c r="I1621" s="30" t="s">
        <v>171</v>
      </c>
      <c r="J1621" s="30">
        <v>70</v>
      </c>
      <c r="K1621" s="30">
        <v>10</v>
      </c>
      <c r="L1621" s="30" t="s">
        <v>172</v>
      </c>
      <c r="M1621" s="30" t="s">
        <v>227</v>
      </c>
      <c r="N1621" s="30" t="s">
        <v>228</v>
      </c>
      <c r="O1621" s="32">
        <v>0.19295699999999999</v>
      </c>
      <c r="P1621" s="32">
        <v>0.84899999999999998</v>
      </c>
      <c r="Q1621" s="32">
        <f t="shared" si="25"/>
        <v>0.16409243694795</v>
      </c>
    </row>
    <row r="1622" spans="1:17" x14ac:dyDescent="0.25">
      <c r="A1622" s="30">
        <v>6024</v>
      </c>
      <c r="B1622" s="30">
        <v>5958</v>
      </c>
      <c r="C1622" s="30">
        <v>1900</v>
      </c>
      <c r="D1622" s="30">
        <v>1900</v>
      </c>
      <c r="E1622" s="30" t="s">
        <v>151</v>
      </c>
      <c r="F1622" s="30" t="s">
        <v>182</v>
      </c>
      <c r="G1622" s="31">
        <v>2.2730199999999998</v>
      </c>
      <c r="H1622" s="30" t="s">
        <v>170</v>
      </c>
      <c r="I1622" s="30" t="s">
        <v>171</v>
      </c>
      <c r="J1622" s="30">
        <v>70</v>
      </c>
      <c r="K1622" s="30">
        <v>10</v>
      </c>
      <c r="L1622" s="30" t="s">
        <v>172</v>
      </c>
      <c r="M1622" s="30" t="s">
        <v>227</v>
      </c>
      <c r="N1622" s="30" t="s">
        <v>228</v>
      </c>
      <c r="O1622" s="32">
        <v>0.19295699999999999</v>
      </c>
      <c r="P1622" s="32">
        <v>0.84899999999999998</v>
      </c>
      <c r="Q1622" s="32">
        <f t="shared" si="25"/>
        <v>6.622786314114E-2</v>
      </c>
    </row>
    <row r="1623" spans="1:17" x14ac:dyDescent="0.25">
      <c r="A1623" s="30">
        <v>6025</v>
      </c>
      <c r="B1623" s="30">
        <v>5959</v>
      </c>
      <c r="C1623" s="30">
        <v>1900</v>
      </c>
      <c r="D1623" s="30">
        <v>1900</v>
      </c>
      <c r="E1623" s="30" t="s">
        <v>151</v>
      </c>
      <c r="F1623" s="30" t="s">
        <v>182</v>
      </c>
      <c r="G1623" s="31">
        <v>5.8955399999999996</v>
      </c>
      <c r="H1623" s="30" t="s">
        <v>170</v>
      </c>
      <c r="I1623" s="30" t="s">
        <v>171</v>
      </c>
      <c r="J1623" s="30">
        <v>70</v>
      </c>
      <c r="K1623" s="30">
        <v>10</v>
      </c>
      <c r="L1623" s="30" t="s">
        <v>172</v>
      </c>
      <c r="M1623" s="30" t="s">
        <v>227</v>
      </c>
      <c r="N1623" s="30" t="s">
        <v>228</v>
      </c>
      <c r="O1623" s="32">
        <v>0.19295699999999999</v>
      </c>
      <c r="P1623" s="32">
        <v>0.84899999999999998</v>
      </c>
      <c r="Q1623" s="32">
        <f t="shared" si="25"/>
        <v>0.17177544247878002</v>
      </c>
    </row>
    <row r="1624" spans="1:17" x14ac:dyDescent="0.25">
      <c r="A1624" s="30">
        <v>6026</v>
      </c>
      <c r="B1624" s="30">
        <v>5960</v>
      </c>
      <c r="C1624" s="30">
        <v>1900</v>
      </c>
      <c r="D1624" s="30">
        <v>1900</v>
      </c>
      <c r="E1624" s="30" t="s">
        <v>151</v>
      </c>
      <c r="F1624" s="30" t="s">
        <v>182</v>
      </c>
      <c r="G1624" s="31">
        <v>2.15747</v>
      </c>
      <c r="H1624" s="30" t="s">
        <v>170</v>
      </c>
      <c r="I1624" s="30" t="s">
        <v>171</v>
      </c>
      <c r="J1624" s="30">
        <v>70</v>
      </c>
      <c r="K1624" s="30">
        <v>10</v>
      </c>
      <c r="L1624" s="30" t="s">
        <v>172</v>
      </c>
      <c r="M1624" s="30" t="s">
        <v>227</v>
      </c>
      <c r="N1624" s="30" t="s">
        <v>228</v>
      </c>
      <c r="O1624" s="32">
        <v>0.19295699999999999</v>
      </c>
      <c r="P1624" s="32">
        <v>0.84899999999999998</v>
      </c>
      <c r="Q1624" s="32">
        <f t="shared" si="25"/>
        <v>6.2861139757290005E-2</v>
      </c>
    </row>
    <row r="1625" spans="1:17" x14ac:dyDescent="0.25">
      <c r="A1625" s="30">
        <v>6027</v>
      </c>
      <c r="B1625" s="30">
        <v>5961</v>
      </c>
      <c r="C1625" s="30">
        <v>1900</v>
      </c>
      <c r="D1625" s="30">
        <v>1900</v>
      </c>
      <c r="E1625" s="30" t="s">
        <v>151</v>
      </c>
      <c r="F1625" s="30" t="s">
        <v>182</v>
      </c>
      <c r="G1625" s="31">
        <v>17.045999999999999</v>
      </c>
      <c r="H1625" s="30" t="s">
        <v>170</v>
      </c>
      <c r="I1625" s="30" t="s">
        <v>171</v>
      </c>
      <c r="J1625" s="30">
        <v>70</v>
      </c>
      <c r="K1625" s="30">
        <v>10</v>
      </c>
      <c r="L1625" s="30" t="s">
        <v>172</v>
      </c>
      <c r="M1625" s="30" t="s">
        <v>227</v>
      </c>
      <c r="N1625" s="30" t="s">
        <v>228</v>
      </c>
      <c r="O1625" s="32">
        <v>0.19295699999999999</v>
      </c>
      <c r="P1625" s="32">
        <v>0.84899999999999998</v>
      </c>
      <c r="Q1625" s="32">
        <f t="shared" si="25"/>
        <v>0.496660898322</v>
      </c>
    </row>
    <row r="1626" spans="1:17" x14ac:dyDescent="0.25">
      <c r="A1626" s="30">
        <v>6028</v>
      </c>
      <c r="B1626" s="30">
        <v>5962</v>
      </c>
      <c r="C1626" s="30">
        <v>1900</v>
      </c>
      <c r="D1626" s="30">
        <v>1900</v>
      </c>
      <c r="E1626" s="30" t="s">
        <v>151</v>
      </c>
      <c r="F1626" s="30" t="s">
        <v>182</v>
      </c>
      <c r="G1626" s="31">
        <v>3.05227</v>
      </c>
      <c r="H1626" s="30" t="s">
        <v>170</v>
      </c>
      <c r="I1626" s="30" t="s">
        <v>171</v>
      </c>
      <c r="J1626" s="30">
        <v>70</v>
      </c>
      <c r="K1626" s="30">
        <v>10</v>
      </c>
      <c r="L1626" s="30" t="s">
        <v>172</v>
      </c>
      <c r="M1626" s="30" t="s">
        <v>227</v>
      </c>
      <c r="N1626" s="30" t="s">
        <v>228</v>
      </c>
      <c r="O1626" s="32">
        <v>0.19295699999999999</v>
      </c>
      <c r="P1626" s="32">
        <v>0.84899999999999998</v>
      </c>
      <c r="Q1626" s="32">
        <f t="shared" si="25"/>
        <v>8.893248622089002E-2</v>
      </c>
    </row>
    <row r="1627" spans="1:17" x14ac:dyDescent="0.25">
      <c r="A1627" s="30">
        <v>6029</v>
      </c>
      <c r="B1627" s="30">
        <v>5963</v>
      </c>
      <c r="C1627" s="30">
        <v>1900</v>
      </c>
      <c r="D1627" s="30">
        <v>1900</v>
      </c>
      <c r="E1627" s="30" t="s">
        <v>151</v>
      </c>
      <c r="F1627" s="30" t="s">
        <v>182</v>
      </c>
      <c r="G1627" s="31">
        <v>4.5938400000000001</v>
      </c>
      <c r="H1627" s="30" t="s">
        <v>170</v>
      </c>
      <c r="I1627" s="30" t="s">
        <v>171</v>
      </c>
      <c r="J1627" s="30">
        <v>70</v>
      </c>
      <c r="K1627" s="30">
        <v>10</v>
      </c>
      <c r="L1627" s="30" t="s">
        <v>172</v>
      </c>
      <c r="M1627" s="30" t="s">
        <v>227</v>
      </c>
      <c r="N1627" s="30" t="s">
        <v>228</v>
      </c>
      <c r="O1627" s="32">
        <v>0.19295699999999999</v>
      </c>
      <c r="P1627" s="32">
        <v>0.84899999999999998</v>
      </c>
      <c r="Q1627" s="32">
        <f t="shared" si="25"/>
        <v>0.13384845131688003</v>
      </c>
    </row>
    <row r="1628" spans="1:17" x14ac:dyDescent="0.25">
      <c r="A1628" s="30">
        <v>6030</v>
      </c>
      <c r="B1628" s="30">
        <v>5964</v>
      </c>
      <c r="C1628" s="30">
        <v>1900</v>
      </c>
      <c r="D1628" s="30">
        <v>1900</v>
      </c>
      <c r="E1628" s="30" t="s">
        <v>151</v>
      </c>
      <c r="F1628" s="30" t="s">
        <v>182</v>
      </c>
      <c r="G1628" s="31">
        <v>2.2886799999999998</v>
      </c>
      <c r="H1628" s="30" t="s">
        <v>170</v>
      </c>
      <c r="I1628" s="30" t="s">
        <v>171</v>
      </c>
      <c r="J1628" s="30">
        <v>70</v>
      </c>
      <c r="K1628" s="30">
        <v>10</v>
      </c>
      <c r="L1628" s="30" t="s">
        <v>172</v>
      </c>
      <c r="M1628" s="30" t="s">
        <v>227</v>
      </c>
      <c r="N1628" s="30" t="s">
        <v>228</v>
      </c>
      <c r="O1628" s="32">
        <v>0.19295699999999999</v>
      </c>
      <c r="P1628" s="32">
        <v>0.84899999999999998</v>
      </c>
      <c r="Q1628" s="32">
        <f t="shared" si="25"/>
        <v>6.6684140840760006E-2</v>
      </c>
    </row>
    <row r="1629" spans="1:17" x14ac:dyDescent="0.25">
      <c r="A1629" s="30">
        <v>6031</v>
      </c>
      <c r="B1629" s="30">
        <v>5965</v>
      </c>
      <c r="C1629" s="30">
        <v>1900</v>
      </c>
      <c r="D1629" s="30">
        <v>1900</v>
      </c>
      <c r="E1629" s="30" t="s">
        <v>151</v>
      </c>
      <c r="F1629" s="30" t="s">
        <v>182</v>
      </c>
      <c r="G1629" s="31">
        <v>3.3251599999999999</v>
      </c>
      <c r="H1629" s="30" t="s">
        <v>170</v>
      </c>
      <c r="I1629" s="30" t="s">
        <v>171</v>
      </c>
      <c r="J1629" s="30">
        <v>70</v>
      </c>
      <c r="K1629" s="30">
        <v>10</v>
      </c>
      <c r="L1629" s="30" t="s">
        <v>172</v>
      </c>
      <c r="M1629" s="30" t="s">
        <v>227</v>
      </c>
      <c r="N1629" s="30" t="s">
        <v>228</v>
      </c>
      <c r="O1629" s="32">
        <v>0.19295699999999999</v>
      </c>
      <c r="P1629" s="32">
        <v>0.84899999999999998</v>
      </c>
      <c r="Q1629" s="32">
        <f t="shared" si="25"/>
        <v>9.6883547616120017E-2</v>
      </c>
    </row>
    <row r="1630" spans="1:17" x14ac:dyDescent="0.25">
      <c r="A1630" s="30">
        <v>6032</v>
      </c>
      <c r="B1630" s="30">
        <v>5966</v>
      </c>
      <c r="C1630" s="30">
        <v>1900</v>
      </c>
      <c r="D1630" s="30">
        <v>1900</v>
      </c>
      <c r="E1630" s="30" t="s">
        <v>151</v>
      </c>
      <c r="F1630" s="30" t="s">
        <v>182</v>
      </c>
      <c r="G1630" s="31">
        <v>1.5421899999999999</v>
      </c>
      <c r="H1630" s="30" t="s">
        <v>170</v>
      </c>
      <c r="I1630" s="30" t="s">
        <v>171</v>
      </c>
      <c r="J1630" s="30">
        <v>70</v>
      </c>
      <c r="K1630" s="30">
        <v>10</v>
      </c>
      <c r="L1630" s="30" t="s">
        <v>172</v>
      </c>
      <c r="M1630" s="30" t="s">
        <v>227</v>
      </c>
      <c r="N1630" s="30" t="s">
        <v>228</v>
      </c>
      <c r="O1630" s="32">
        <v>0.19295699999999999</v>
      </c>
      <c r="P1630" s="32">
        <v>0.84899999999999998</v>
      </c>
      <c r="Q1630" s="32">
        <f t="shared" si="25"/>
        <v>4.4934029730330005E-2</v>
      </c>
    </row>
    <row r="1631" spans="1:17" x14ac:dyDescent="0.25">
      <c r="A1631" s="30">
        <v>6033</v>
      </c>
      <c r="B1631" s="30">
        <v>5967</v>
      </c>
      <c r="C1631" s="30">
        <v>1900</v>
      </c>
      <c r="D1631" s="30">
        <v>1900</v>
      </c>
      <c r="E1631" s="30" t="s">
        <v>151</v>
      </c>
      <c r="F1631" s="30" t="s">
        <v>182</v>
      </c>
      <c r="G1631" s="31">
        <v>9.40761</v>
      </c>
      <c r="H1631" s="30" t="s">
        <v>170</v>
      </c>
      <c r="I1631" s="30" t="s">
        <v>171</v>
      </c>
      <c r="J1631" s="30">
        <v>70</v>
      </c>
      <c r="K1631" s="30">
        <v>10</v>
      </c>
      <c r="L1631" s="30" t="s">
        <v>172</v>
      </c>
      <c r="M1631" s="30" t="s">
        <v>227</v>
      </c>
      <c r="N1631" s="30" t="s">
        <v>228</v>
      </c>
      <c r="O1631" s="32">
        <v>0.19295699999999999</v>
      </c>
      <c r="P1631" s="32">
        <v>0.84899999999999998</v>
      </c>
      <c r="Q1631" s="32">
        <f t="shared" si="25"/>
        <v>0.27410489461827003</v>
      </c>
    </row>
    <row r="1632" spans="1:17" x14ac:dyDescent="0.25">
      <c r="A1632" s="30">
        <v>6034</v>
      </c>
      <c r="B1632" s="30">
        <v>5968</v>
      </c>
      <c r="C1632" s="30">
        <v>1900</v>
      </c>
      <c r="D1632" s="30">
        <v>1900</v>
      </c>
      <c r="E1632" s="30" t="s">
        <v>151</v>
      </c>
      <c r="F1632" s="30" t="s">
        <v>182</v>
      </c>
      <c r="G1632" s="31">
        <v>1.5017400000000001</v>
      </c>
      <c r="H1632" s="30" t="s">
        <v>170</v>
      </c>
      <c r="I1632" s="30" t="s">
        <v>171</v>
      </c>
      <c r="J1632" s="30">
        <v>70</v>
      </c>
      <c r="K1632" s="30">
        <v>10</v>
      </c>
      <c r="L1632" s="30" t="s">
        <v>172</v>
      </c>
      <c r="M1632" s="30" t="s">
        <v>227</v>
      </c>
      <c r="N1632" s="30" t="s">
        <v>228</v>
      </c>
      <c r="O1632" s="32">
        <v>0.19295699999999999</v>
      </c>
      <c r="P1632" s="32">
        <v>0.84899999999999998</v>
      </c>
      <c r="Q1632" s="32">
        <f t="shared" si="25"/>
        <v>4.3755458022180012E-2</v>
      </c>
    </row>
    <row r="1633" spans="1:17" x14ac:dyDescent="0.25">
      <c r="A1633" s="30">
        <v>6035</v>
      </c>
      <c r="B1633" s="30">
        <v>5969</v>
      </c>
      <c r="C1633" s="30">
        <v>1900</v>
      </c>
      <c r="D1633" s="30">
        <v>1900</v>
      </c>
      <c r="E1633" s="30" t="s">
        <v>151</v>
      </c>
      <c r="F1633" s="30" t="s">
        <v>182</v>
      </c>
      <c r="G1633" s="31">
        <v>0.71907200000000004</v>
      </c>
      <c r="H1633" s="30" t="s">
        <v>170</v>
      </c>
      <c r="I1633" s="30" t="s">
        <v>171</v>
      </c>
      <c r="J1633" s="30">
        <v>70</v>
      </c>
      <c r="K1633" s="30">
        <v>10</v>
      </c>
      <c r="L1633" s="30" t="s">
        <v>172</v>
      </c>
      <c r="M1633" s="30" t="s">
        <v>227</v>
      </c>
      <c r="N1633" s="30" t="s">
        <v>228</v>
      </c>
      <c r="O1633" s="32">
        <v>0.19295699999999999</v>
      </c>
      <c r="P1633" s="32">
        <v>0.84899999999999998</v>
      </c>
      <c r="Q1633" s="32">
        <f t="shared" si="25"/>
        <v>2.0951246361504004E-2</v>
      </c>
    </row>
    <row r="1634" spans="1:17" x14ac:dyDescent="0.25">
      <c r="A1634" s="30">
        <v>6137</v>
      </c>
      <c r="B1634" s="30">
        <v>6082</v>
      </c>
      <c r="C1634" s="30">
        <v>1900</v>
      </c>
      <c r="D1634" s="30">
        <v>1900</v>
      </c>
      <c r="E1634" s="30" t="s">
        <v>151</v>
      </c>
      <c r="F1634" s="30" t="s">
        <v>183</v>
      </c>
      <c r="G1634" s="31">
        <v>8.1349</v>
      </c>
      <c r="H1634" s="30" t="s">
        <v>170</v>
      </c>
      <c r="I1634" s="30" t="s">
        <v>171</v>
      </c>
      <c r="J1634" s="30">
        <v>70</v>
      </c>
      <c r="K1634" s="30">
        <v>10</v>
      </c>
      <c r="L1634" s="30" t="s">
        <v>172</v>
      </c>
      <c r="M1634" s="30" t="s">
        <v>227</v>
      </c>
      <c r="N1634" s="30" t="s">
        <v>228</v>
      </c>
      <c r="O1634" s="32">
        <v>0.19295699999999999</v>
      </c>
      <c r="P1634" s="32">
        <v>0.84899999999999998</v>
      </c>
      <c r="Q1634" s="32">
        <f t="shared" si="25"/>
        <v>0.23702257079430003</v>
      </c>
    </row>
    <row r="1635" spans="1:17" x14ac:dyDescent="0.25">
      <c r="A1635" s="30">
        <v>6138</v>
      </c>
      <c r="B1635" s="30">
        <v>6083</v>
      </c>
      <c r="C1635" s="30">
        <v>1900</v>
      </c>
      <c r="D1635" s="30">
        <v>1900</v>
      </c>
      <c r="E1635" s="30" t="s">
        <v>151</v>
      </c>
      <c r="F1635" s="30" t="s">
        <v>183</v>
      </c>
      <c r="G1635" s="31">
        <v>2.6030600000000002</v>
      </c>
      <c r="H1635" s="30" t="s">
        <v>170</v>
      </c>
      <c r="I1635" s="30" t="s">
        <v>171</v>
      </c>
      <c r="J1635" s="30">
        <v>70</v>
      </c>
      <c r="K1635" s="30">
        <v>10</v>
      </c>
      <c r="L1635" s="30" t="s">
        <v>172</v>
      </c>
      <c r="M1635" s="30" t="s">
        <v>227</v>
      </c>
      <c r="N1635" s="30" t="s">
        <v>228</v>
      </c>
      <c r="O1635" s="32">
        <v>0.19295699999999999</v>
      </c>
      <c r="P1635" s="32">
        <v>0.84899999999999998</v>
      </c>
      <c r="Q1635" s="32">
        <f t="shared" si="25"/>
        <v>7.584407591142002E-2</v>
      </c>
    </row>
    <row r="1636" spans="1:17" x14ac:dyDescent="0.25">
      <c r="A1636" s="30">
        <v>6139</v>
      </c>
      <c r="B1636" s="30">
        <v>6084</v>
      </c>
      <c r="C1636" s="30">
        <v>1900</v>
      </c>
      <c r="D1636" s="30">
        <v>1900</v>
      </c>
      <c r="E1636" s="30" t="s">
        <v>151</v>
      </c>
      <c r="F1636" s="30" t="s">
        <v>183</v>
      </c>
      <c r="G1636" s="31">
        <v>1.24529</v>
      </c>
      <c r="H1636" s="30" t="s">
        <v>170</v>
      </c>
      <c r="I1636" s="30" t="s">
        <v>171</v>
      </c>
      <c r="J1636" s="30">
        <v>70</v>
      </c>
      <c r="K1636" s="30">
        <v>10</v>
      </c>
      <c r="L1636" s="30" t="s">
        <v>172</v>
      </c>
      <c r="M1636" s="30" t="s">
        <v>227</v>
      </c>
      <c r="N1636" s="30" t="s">
        <v>228</v>
      </c>
      <c r="O1636" s="32">
        <v>0.19295699999999999</v>
      </c>
      <c r="P1636" s="32">
        <v>0.84899999999999998</v>
      </c>
      <c r="Q1636" s="32">
        <f t="shared" si="25"/>
        <v>3.6283400802030005E-2</v>
      </c>
    </row>
    <row r="1637" spans="1:17" x14ac:dyDescent="0.25">
      <c r="A1637" s="30">
        <v>6140</v>
      </c>
      <c r="B1637" s="30">
        <v>6085</v>
      </c>
      <c r="C1637" s="30">
        <v>1900</v>
      </c>
      <c r="D1637" s="30">
        <v>1900</v>
      </c>
      <c r="E1637" s="30" t="s">
        <v>151</v>
      </c>
      <c r="F1637" s="30" t="s">
        <v>183</v>
      </c>
      <c r="G1637" s="31">
        <v>4.7423000000000002</v>
      </c>
      <c r="H1637" s="30" t="s">
        <v>170</v>
      </c>
      <c r="I1637" s="30" t="s">
        <v>171</v>
      </c>
      <c r="J1637" s="30">
        <v>70</v>
      </c>
      <c r="K1637" s="30">
        <v>10</v>
      </c>
      <c r="L1637" s="30" t="s">
        <v>172</v>
      </c>
      <c r="M1637" s="30" t="s">
        <v>227</v>
      </c>
      <c r="N1637" s="30" t="s">
        <v>228</v>
      </c>
      <c r="O1637" s="32">
        <v>0.19295699999999999</v>
      </c>
      <c r="P1637" s="32">
        <v>0.84899999999999998</v>
      </c>
      <c r="Q1637" s="32">
        <f t="shared" si="25"/>
        <v>0.13817405714610001</v>
      </c>
    </row>
    <row r="1638" spans="1:17" x14ac:dyDescent="0.25">
      <c r="A1638" s="30">
        <v>6141</v>
      </c>
      <c r="B1638" s="30">
        <v>6086</v>
      </c>
      <c r="C1638" s="30">
        <v>1900</v>
      </c>
      <c r="D1638" s="30">
        <v>1900</v>
      </c>
      <c r="E1638" s="30" t="s">
        <v>151</v>
      </c>
      <c r="F1638" s="30" t="s">
        <v>183</v>
      </c>
      <c r="G1638" s="31">
        <v>2.8428100000000001</v>
      </c>
      <c r="H1638" s="30" t="s">
        <v>170</v>
      </c>
      <c r="I1638" s="30" t="s">
        <v>171</v>
      </c>
      <c r="J1638" s="30">
        <v>70</v>
      </c>
      <c r="K1638" s="30">
        <v>10</v>
      </c>
      <c r="L1638" s="30" t="s">
        <v>172</v>
      </c>
      <c r="M1638" s="30" t="s">
        <v>227</v>
      </c>
      <c r="N1638" s="30" t="s">
        <v>228</v>
      </c>
      <c r="O1638" s="32">
        <v>0.19295699999999999</v>
      </c>
      <c r="P1638" s="32">
        <v>0.84899999999999998</v>
      </c>
      <c r="Q1638" s="32">
        <f t="shared" si="25"/>
        <v>8.2829553464670011E-2</v>
      </c>
    </row>
    <row r="1639" spans="1:17" x14ac:dyDescent="0.25">
      <c r="A1639" s="30">
        <v>6142</v>
      </c>
      <c r="B1639" s="30">
        <v>6087</v>
      </c>
      <c r="C1639" s="30">
        <v>1900</v>
      </c>
      <c r="D1639" s="30">
        <v>1900</v>
      </c>
      <c r="E1639" s="30" t="s">
        <v>151</v>
      </c>
      <c r="F1639" s="30" t="s">
        <v>183</v>
      </c>
      <c r="G1639" s="31">
        <v>1.8941699999999999</v>
      </c>
      <c r="H1639" s="30" t="s">
        <v>170</v>
      </c>
      <c r="I1639" s="30" t="s">
        <v>171</v>
      </c>
      <c r="J1639" s="30">
        <v>70</v>
      </c>
      <c r="K1639" s="30">
        <v>10</v>
      </c>
      <c r="L1639" s="30" t="s">
        <v>172</v>
      </c>
      <c r="M1639" s="30" t="s">
        <v>227</v>
      </c>
      <c r="N1639" s="30" t="s">
        <v>228</v>
      </c>
      <c r="O1639" s="32">
        <v>0.19295699999999999</v>
      </c>
      <c r="P1639" s="32">
        <v>0.84899999999999998</v>
      </c>
      <c r="Q1639" s="32">
        <f t="shared" si="25"/>
        <v>5.5189497464189996E-2</v>
      </c>
    </row>
    <row r="1640" spans="1:17" x14ac:dyDescent="0.25">
      <c r="A1640" s="30">
        <v>6143</v>
      </c>
      <c r="B1640" s="30">
        <v>6088</v>
      </c>
      <c r="C1640" s="30">
        <v>1900</v>
      </c>
      <c r="D1640" s="30">
        <v>1900</v>
      </c>
      <c r="E1640" s="30" t="s">
        <v>151</v>
      </c>
      <c r="F1640" s="30" t="s">
        <v>183</v>
      </c>
      <c r="G1640" s="31">
        <v>11.242599999999999</v>
      </c>
      <c r="H1640" s="30" t="s">
        <v>170</v>
      </c>
      <c r="I1640" s="30" t="s">
        <v>171</v>
      </c>
      <c r="J1640" s="30">
        <v>70</v>
      </c>
      <c r="K1640" s="30">
        <v>10</v>
      </c>
      <c r="L1640" s="30" t="s">
        <v>172</v>
      </c>
      <c r="M1640" s="30" t="s">
        <v>227</v>
      </c>
      <c r="N1640" s="30" t="s">
        <v>228</v>
      </c>
      <c r="O1640" s="32">
        <v>0.19295699999999999</v>
      </c>
      <c r="P1640" s="32">
        <v>0.84899999999999998</v>
      </c>
      <c r="Q1640" s="32">
        <f t="shared" si="25"/>
        <v>0.3275700935982</v>
      </c>
    </row>
    <row r="1641" spans="1:17" x14ac:dyDescent="0.25">
      <c r="A1641" s="30">
        <v>6144</v>
      </c>
      <c r="B1641" s="30">
        <v>6089</v>
      </c>
      <c r="C1641" s="30">
        <v>1900</v>
      </c>
      <c r="D1641" s="30">
        <v>1900</v>
      </c>
      <c r="E1641" s="30" t="s">
        <v>151</v>
      </c>
      <c r="F1641" s="30" t="s">
        <v>183</v>
      </c>
      <c r="G1641" s="31">
        <v>8.4285800000000002</v>
      </c>
      <c r="H1641" s="30" t="s">
        <v>170</v>
      </c>
      <c r="I1641" s="30" t="s">
        <v>171</v>
      </c>
      <c r="J1641" s="30">
        <v>70</v>
      </c>
      <c r="K1641" s="30">
        <v>10</v>
      </c>
      <c r="L1641" s="30" t="s">
        <v>172</v>
      </c>
      <c r="M1641" s="30" t="s">
        <v>227</v>
      </c>
      <c r="N1641" s="30" t="s">
        <v>228</v>
      </c>
      <c r="O1641" s="32">
        <v>0.19295699999999999</v>
      </c>
      <c r="P1641" s="32">
        <v>0.84899999999999998</v>
      </c>
      <c r="Q1641" s="32">
        <f t="shared" si="25"/>
        <v>0.24557938017006004</v>
      </c>
    </row>
    <row r="1642" spans="1:17" x14ac:dyDescent="0.25">
      <c r="A1642" s="30">
        <v>6145</v>
      </c>
      <c r="B1642" s="30">
        <v>6090</v>
      </c>
      <c r="C1642" s="30">
        <v>1900</v>
      </c>
      <c r="D1642" s="30">
        <v>1900</v>
      </c>
      <c r="E1642" s="30" t="s">
        <v>151</v>
      </c>
      <c r="F1642" s="30" t="s">
        <v>183</v>
      </c>
      <c r="G1642" s="31">
        <v>3.1644700000000001</v>
      </c>
      <c r="H1642" s="30" t="s">
        <v>170</v>
      </c>
      <c r="I1642" s="30" t="s">
        <v>171</v>
      </c>
      <c r="J1642" s="30">
        <v>70</v>
      </c>
      <c r="K1642" s="30">
        <v>10</v>
      </c>
      <c r="L1642" s="30" t="s">
        <v>172</v>
      </c>
      <c r="M1642" s="30" t="s">
        <v>227</v>
      </c>
      <c r="N1642" s="30" t="s">
        <v>228</v>
      </c>
      <c r="O1642" s="32">
        <v>0.19295699999999999</v>
      </c>
      <c r="P1642" s="32">
        <v>0.84899999999999998</v>
      </c>
      <c r="Q1642" s="32">
        <f t="shared" si="25"/>
        <v>9.2201602306290015E-2</v>
      </c>
    </row>
    <row r="1643" spans="1:17" x14ac:dyDescent="0.25">
      <c r="A1643" s="30">
        <v>6146</v>
      </c>
      <c r="B1643" s="30">
        <v>6091</v>
      </c>
      <c r="C1643" s="30">
        <v>1900</v>
      </c>
      <c r="D1643" s="30">
        <v>1900</v>
      </c>
      <c r="E1643" s="30" t="s">
        <v>151</v>
      </c>
      <c r="F1643" s="30" t="s">
        <v>183</v>
      </c>
      <c r="G1643" s="31">
        <v>5.18262</v>
      </c>
      <c r="H1643" s="30" t="s">
        <v>170</v>
      </c>
      <c r="I1643" s="30" t="s">
        <v>171</v>
      </c>
      <c r="J1643" s="30">
        <v>70</v>
      </c>
      <c r="K1643" s="30">
        <v>10</v>
      </c>
      <c r="L1643" s="30" t="s">
        <v>172</v>
      </c>
      <c r="M1643" s="30" t="s">
        <v>227</v>
      </c>
      <c r="N1643" s="30" t="s">
        <v>228</v>
      </c>
      <c r="O1643" s="32">
        <v>0.19295699999999999</v>
      </c>
      <c r="P1643" s="32">
        <v>0.84899999999999998</v>
      </c>
      <c r="Q1643" s="32">
        <f t="shared" si="25"/>
        <v>0.15100344390834</v>
      </c>
    </row>
    <row r="1644" spans="1:17" x14ac:dyDescent="0.25">
      <c r="A1644" s="30">
        <v>6147</v>
      </c>
      <c r="B1644" s="30">
        <v>6103</v>
      </c>
      <c r="C1644" s="30">
        <v>1900</v>
      </c>
      <c r="D1644" s="30">
        <v>1900</v>
      </c>
      <c r="E1644" s="30" t="s">
        <v>151</v>
      </c>
      <c r="F1644" s="30" t="s">
        <v>183</v>
      </c>
      <c r="G1644" s="31">
        <v>3.0826899999999999</v>
      </c>
      <c r="H1644" s="30" t="s">
        <v>170</v>
      </c>
      <c r="I1644" s="30" t="s">
        <v>171</v>
      </c>
      <c r="J1644" s="30">
        <v>70</v>
      </c>
      <c r="K1644" s="30">
        <v>10</v>
      </c>
      <c r="L1644" s="30" t="s">
        <v>172</v>
      </c>
      <c r="M1644" s="30" t="s">
        <v>227</v>
      </c>
      <c r="N1644" s="30" t="s">
        <v>228</v>
      </c>
      <c r="O1644" s="32">
        <v>0.19295699999999999</v>
      </c>
      <c r="P1644" s="32">
        <v>0.84899999999999998</v>
      </c>
      <c r="Q1644" s="32">
        <f t="shared" si="25"/>
        <v>8.9818818763830008E-2</v>
      </c>
    </row>
    <row r="1645" spans="1:17" x14ac:dyDescent="0.25">
      <c r="A1645" s="30">
        <v>6148</v>
      </c>
      <c r="B1645" s="30">
        <v>6104</v>
      </c>
      <c r="C1645" s="30">
        <v>1900</v>
      </c>
      <c r="D1645" s="30">
        <v>1900</v>
      </c>
      <c r="E1645" s="30" t="s">
        <v>151</v>
      </c>
      <c r="F1645" s="30" t="s">
        <v>183</v>
      </c>
      <c r="G1645" s="31">
        <v>6.0166000000000004</v>
      </c>
      <c r="H1645" s="30" t="s">
        <v>170</v>
      </c>
      <c r="I1645" s="30" t="s">
        <v>171</v>
      </c>
      <c r="J1645" s="30">
        <v>70</v>
      </c>
      <c r="K1645" s="30">
        <v>10</v>
      </c>
      <c r="L1645" s="30" t="s">
        <v>172</v>
      </c>
      <c r="M1645" s="30" t="s">
        <v>227</v>
      </c>
      <c r="N1645" s="30" t="s">
        <v>228</v>
      </c>
      <c r="O1645" s="32">
        <v>0.19295699999999999</v>
      </c>
      <c r="P1645" s="32">
        <v>0.84899999999999998</v>
      </c>
      <c r="Q1645" s="32">
        <f t="shared" si="25"/>
        <v>0.17530270801620002</v>
      </c>
    </row>
    <row r="1646" spans="1:17" x14ac:dyDescent="0.25">
      <c r="A1646" s="30">
        <v>6149</v>
      </c>
      <c r="B1646" s="30">
        <v>6105</v>
      </c>
      <c r="C1646" s="30">
        <v>1900</v>
      </c>
      <c r="D1646" s="30">
        <v>1900</v>
      </c>
      <c r="E1646" s="30" t="s">
        <v>151</v>
      </c>
      <c r="F1646" s="30" t="s">
        <v>183</v>
      </c>
      <c r="G1646" s="31">
        <v>0.58571499999999999</v>
      </c>
      <c r="H1646" s="30" t="s">
        <v>170</v>
      </c>
      <c r="I1646" s="30" t="s">
        <v>171</v>
      </c>
      <c r="J1646" s="30">
        <v>70</v>
      </c>
      <c r="K1646" s="30">
        <v>10</v>
      </c>
      <c r="L1646" s="30" t="s">
        <v>172</v>
      </c>
      <c r="M1646" s="30" t="s">
        <v>227</v>
      </c>
      <c r="N1646" s="30" t="s">
        <v>228</v>
      </c>
      <c r="O1646" s="32">
        <v>0.19295699999999999</v>
      </c>
      <c r="P1646" s="32">
        <v>0.84899999999999998</v>
      </c>
      <c r="Q1646" s="32">
        <f t="shared" si="25"/>
        <v>1.7065689197505E-2</v>
      </c>
    </row>
    <row r="1647" spans="1:17" x14ac:dyDescent="0.25">
      <c r="A1647" s="30">
        <v>6150</v>
      </c>
      <c r="B1647" s="30">
        <v>6106</v>
      </c>
      <c r="C1647" s="30">
        <v>1900</v>
      </c>
      <c r="D1647" s="30">
        <v>1900</v>
      </c>
      <c r="E1647" s="30" t="s">
        <v>151</v>
      </c>
      <c r="F1647" s="30" t="s">
        <v>183</v>
      </c>
      <c r="G1647" s="31">
        <v>2.0523600000000002</v>
      </c>
      <c r="H1647" s="30" t="s">
        <v>170</v>
      </c>
      <c r="I1647" s="30" t="s">
        <v>171</v>
      </c>
      <c r="J1647" s="30">
        <v>70</v>
      </c>
      <c r="K1647" s="30">
        <v>10</v>
      </c>
      <c r="L1647" s="30" t="s">
        <v>172</v>
      </c>
      <c r="M1647" s="30" t="s">
        <v>227</v>
      </c>
      <c r="N1647" s="30" t="s">
        <v>228</v>
      </c>
      <c r="O1647" s="32">
        <v>0.19295699999999999</v>
      </c>
      <c r="P1647" s="32">
        <v>0.84899999999999998</v>
      </c>
      <c r="Q1647" s="32">
        <f t="shared" si="25"/>
        <v>5.9798601506520013E-2</v>
      </c>
    </row>
    <row r="1648" spans="1:17" x14ac:dyDescent="0.25">
      <c r="A1648" s="30">
        <v>6256</v>
      </c>
      <c r="B1648" s="30">
        <v>6212</v>
      </c>
      <c r="C1648" s="30">
        <v>1920</v>
      </c>
      <c r="D1648" s="30">
        <v>1920</v>
      </c>
      <c r="E1648" s="30" t="s">
        <v>151</v>
      </c>
      <c r="F1648" s="30" t="s">
        <v>169</v>
      </c>
      <c r="G1648" s="31">
        <v>7.5878199999999998</v>
      </c>
      <c r="H1648" s="30" t="s">
        <v>170</v>
      </c>
      <c r="I1648" s="30" t="s">
        <v>171</v>
      </c>
      <c r="J1648" s="30">
        <v>70</v>
      </c>
      <c r="K1648" s="30">
        <v>10</v>
      </c>
      <c r="L1648" s="30" t="s">
        <v>172</v>
      </c>
      <c r="M1648" s="30" t="s">
        <v>234</v>
      </c>
      <c r="N1648" s="30" t="s">
        <v>228</v>
      </c>
      <c r="O1648" s="32">
        <v>0.19295699999999999</v>
      </c>
      <c r="P1648" s="32">
        <v>0.84899999999999998</v>
      </c>
      <c r="Q1648" s="32">
        <f t="shared" si="25"/>
        <v>0.22108257054474001</v>
      </c>
    </row>
    <row r="1649" spans="1:17" x14ac:dyDescent="0.25">
      <c r="A1649" s="30">
        <v>6268</v>
      </c>
      <c r="B1649" s="30">
        <v>6224</v>
      </c>
      <c r="C1649" s="30">
        <v>1920</v>
      </c>
      <c r="D1649" s="30">
        <v>1920</v>
      </c>
      <c r="E1649" s="30" t="s">
        <v>151</v>
      </c>
      <c r="F1649" s="30" t="s">
        <v>179</v>
      </c>
      <c r="G1649" s="31">
        <v>2.2740999999999998</v>
      </c>
      <c r="H1649" s="30" t="s">
        <v>170</v>
      </c>
      <c r="I1649" s="30" t="s">
        <v>171</v>
      </c>
      <c r="J1649" s="30">
        <v>70</v>
      </c>
      <c r="K1649" s="30">
        <v>10</v>
      </c>
      <c r="L1649" s="30" t="s">
        <v>172</v>
      </c>
      <c r="M1649" s="30" t="s">
        <v>234</v>
      </c>
      <c r="N1649" s="30" t="s">
        <v>228</v>
      </c>
      <c r="O1649" s="32">
        <v>0.19295699999999999</v>
      </c>
      <c r="P1649" s="32">
        <v>0.84899999999999998</v>
      </c>
      <c r="Q1649" s="32">
        <f t="shared" si="25"/>
        <v>6.6259330568699995E-2</v>
      </c>
    </row>
    <row r="1650" spans="1:17" x14ac:dyDescent="0.25">
      <c r="A1650" s="30">
        <v>6271</v>
      </c>
      <c r="B1650" s="30">
        <v>6227</v>
      </c>
      <c r="C1650" s="30">
        <v>1920</v>
      </c>
      <c r="D1650" s="30">
        <v>1920</v>
      </c>
      <c r="E1650" s="30" t="s">
        <v>151</v>
      </c>
      <c r="F1650" s="30" t="s">
        <v>175</v>
      </c>
      <c r="G1650" s="31">
        <v>7.8035300000000003</v>
      </c>
      <c r="H1650" s="30" t="s">
        <v>170</v>
      </c>
      <c r="I1650" s="30" t="s">
        <v>171</v>
      </c>
      <c r="J1650" s="30">
        <v>70</v>
      </c>
      <c r="K1650" s="30">
        <v>10</v>
      </c>
      <c r="L1650" s="30" t="s">
        <v>172</v>
      </c>
      <c r="M1650" s="30" t="s">
        <v>234</v>
      </c>
      <c r="N1650" s="30" t="s">
        <v>228</v>
      </c>
      <c r="O1650" s="32">
        <v>0.19295699999999999</v>
      </c>
      <c r="P1650" s="32">
        <v>0.84899999999999998</v>
      </c>
      <c r="Q1650" s="32">
        <f t="shared" si="25"/>
        <v>0.22736760646971002</v>
      </c>
    </row>
    <row r="1651" spans="1:17" x14ac:dyDescent="0.25">
      <c r="A1651" s="30">
        <v>6291</v>
      </c>
      <c r="B1651" s="30">
        <v>6247</v>
      </c>
      <c r="C1651" s="30">
        <v>1920</v>
      </c>
      <c r="D1651" s="30">
        <v>1920</v>
      </c>
      <c r="E1651" s="30" t="s">
        <v>151</v>
      </c>
      <c r="F1651" s="30" t="s">
        <v>183</v>
      </c>
      <c r="G1651" s="31">
        <v>14.4376</v>
      </c>
      <c r="H1651" s="30" t="s">
        <v>170</v>
      </c>
      <c r="I1651" s="30" t="s">
        <v>171</v>
      </c>
      <c r="J1651" s="30">
        <v>70</v>
      </c>
      <c r="K1651" s="30">
        <v>10</v>
      </c>
      <c r="L1651" s="30" t="s">
        <v>172</v>
      </c>
      <c r="M1651" s="30" t="s">
        <v>234</v>
      </c>
      <c r="N1651" s="30" t="s">
        <v>228</v>
      </c>
      <c r="O1651" s="32">
        <v>0.19295699999999999</v>
      </c>
      <c r="P1651" s="32">
        <v>0.84899999999999998</v>
      </c>
      <c r="Q1651" s="32">
        <f t="shared" si="25"/>
        <v>0.4206612334632</v>
      </c>
    </row>
    <row r="1652" spans="1:17" x14ac:dyDescent="0.25">
      <c r="A1652" s="30">
        <v>6292</v>
      </c>
      <c r="B1652" s="30">
        <v>6248</v>
      </c>
      <c r="C1652" s="30">
        <v>1920</v>
      </c>
      <c r="D1652" s="30">
        <v>1920</v>
      </c>
      <c r="E1652" s="30" t="s">
        <v>151</v>
      </c>
      <c r="F1652" s="30" t="s">
        <v>183</v>
      </c>
      <c r="G1652" s="31">
        <v>5.5436800000000002</v>
      </c>
      <c r="H1652" s="30" t="s">
        <v>170</v>
      </c>
      <c r="I1652" s="30" t="s">
        <v>171</v>
      </c>
      <c r="J1652" s="30">
        <v>70</v>
      </c>
      <c r="K1652" s="30">
        <v>10</v>
      </c>
      <c r="L1652" s="30" t="s">
        <v>172</v>
      </c>
      <c r="M1652" s="30" t="s">
        <v>234</v>
      </c>
      <c r="N1652" s="30" t="s">
        <v>228</v>
      </c>
      <c r="O1652" s="32">
        <v>0.19295699999999999</v>
      </c>
      <c r="P1652" s="32">
        <v>0.84899999999999998</v>
      </c>
      <c r="Q1652" s="32">
        <f t="shared" si="25"/>
        <v>0.16152347112576002</v>
      </c>
    </row>
    <row r="1653" spans="1:17" x14ac:dyDescent="0.25">
      <c r="A1653" s="30">
        <v>6293</v>
      </c>
      <c r="B1653" s="30">
        <v>6249</v>
      </c>
      <c r="C1653" s="30">
        <v>1920</v>
      </c>
      <c r="D1653" s="30">
        <v>1920</v>
      </c>
      <c r="E1653" s="30" t="s">
        <v>151</v>
      </c>
      <c r="F1653" s="30" t="s">
        <v>183</v>
      </c>
      <c r="G1653" s="31">
        <v>1.9956400000000001</v>
      </c>
      <c r="H1653" s="30" t="s">
        <v>170</v>
      </c>
      <c r="I1653" s="30" t="s">
        <v>171</v>
      </c>
      <c r="J1653" s="30">
        <v>70</v>
      </c>
      <c r="K1653" s="30">
        <v>10</v>
      </c>
      <c r="L1653" s="30" t="s">
        <v>172</v>
      </c>
      <c r="M1653" s="30" t="s">
        <v>234</v>
      </c>
      <c r="N1653" s="30" t="s">
        <v>228</v>
      </c>
      <c r="O1653" s="32">
        <v>0.19295699999999999</v>
      </c>
      <c r="P1653" s="32">
        <v>0.84899999999999998</v>
      </c>
      <c r="Q1653" s="32">
        <f t="shared" si="25"/>
        <v>5.8145978829480006E-2</v>
      </c>
    </row>
    <row r="1654" spans="1:17" x14ac:dyDescent="0.25">
      <c r="A1654" s="30">
        <v>6294</v>
      </c>
      <c r="B1654" s="30">
        <v>6250</v>
      </c>
      <c r="C1654" s="30">
        <v>1920</v>
      </c>
      <c r="D1654" s="30">
        <v>1920</v>
      </c>
      <c r="E1654" s="30" t="s">
        <v>151</v>
      </c>
      <c r="F1654" s="30" t="s">
        <v>183</v>
      </c>
      <c r="G1654" s="31">
        <v>1.3650599999999999</v>
      </c>
      <c r="H1654" s="30" t="s">
        <v>170</v>
      </c>
      <c r="I1654" s="30" t="s">
        <v>171</v>
      </c>
      <c r="J1654" s="30">
        <v>70</v>
      </c>
      <c r="K1654" s="30">
        <v>10</v>
      </c>
      <c r="L1654" s="30" t="s">
        <v>172</v>
      </c>
      <c r="M1654" s="30" t="s">
        <v>234</v>
      </c>
      <c r="N1654" s="30" t="s">
        <v>228</v>
      </c>
      <c r="O1654" s="32">
        <v>0.19295699999999999</v>
      </c>
      <c r="P1654" s="32">
        <v>0.84899999999999998</v>
      </c>
      <c r="Q1654" s="32">
        <f t="shared" si="25"/>
        <v>3.9773080245419999E-2</v>
      </c>
    </row>
    <row r="1655" spans="1:17" x14ac:dyDescent="0.25">
      <c r="A1655" s="30">
        <v>6295</v>
      </c>
      <c r="B1655" s="30">
        <v>6251</v>
      </c>
      <c r="C1655" s="30">
        <v>1920</v>
      </c>
      <c r="D1655" s="30">
        <v>1920</v>
      </c>
      <c r="E1655" s="30" t="s">
        <v>151</v>
      </c>
      <c r="F1655" s="30" t="s">
        <v>183</v>
      </c>
      <c r="G1655" s="31">
        <v>3.71421</v>
      </c>
      <c r="H1655" s="30" t="s">
        <v>170</v>
      </c>
      <c r="I1655" s="30" t="s">
        <v>171</v>
      </c>
      <c r="J1655" s="30">
        <v>70</v>
      </c>
      <c r="K1655" s="30">
        <v>10</v>
      </c>
      <c r="L1655" s="30" t="s">
        <v>172</v>
      </c>
      <c r="M1655" s="30" t="s">
        <v>234</v>
      </c>
      <c r="N1655" s="30" t="s">
        <v>228</v>
      </c>
      <c r="O1655" s="32">
        <v>0.19295699999999999</v>
      </c>
      <c r="P1655" s="32">
        <v>0.84899999999999998</v>
      </c>
      <c r="Q1655" s="32">
        <f t="shared" si="25"/>
        <v>0.10821910566447002</v>
      </c>
    </row>
    <row r="1656" spans="1:17" x14ac:dyDescent="0.25">
      <c r="A1656" s="30">
        <v>6296</v>
      </c>
      <c r="B1656" s="30">
        <v>6252</v>
      </c>
      <c r="C1656" s="30">
        <v>1920</v>
      </c>
      <c r="D1656" s="30">
        <v>1920</v>
      </c>
      <c r="E1656" s="30" t="s">
        <v>151</v>
      </c>
      <c r="F1656" s="30" t="s">
        <v>183</v>
      </c>
      <c r="G1656" s="31">
        <v>2.2864399999999998</v>
      </c>
      <c r="H1656" s="30" t="s">
        <v>170</v>
      </c>
      <c r="I1656" s="30" t="s">
        <v>171</v>
      </c>
      <c r="J1656" s="30">
        <v>70</v>
      </c>
      <c r="K1656" s="30">
        <v>10</v>
      </c>
      <c r="L1656" s="30" t="s">
        <v>172</v>
      </c>
      <c r="M1656" s="30" t="s">
        <v>234</v>
      </c>
      <c r="N1656" s="30" t="s">
        <v>228</v>
      </c>
      <c r="O1656" s="32">
        <v>0.19295699999999999</v>
      </c>
      <c r="P1656" s="32">
        <v>0.84899999999999998</v>
      </c>
      <c r="Q1656" s="32">
        <f t="shared" si="25"/>
        <v>6.6618875065080005E-2</v>
      </c>
    </row>
    <row r="1657" spans="1:17" x14ac:dyDescent="0.25">
      <c r="A1657" s="30">
        <v>52350</v>
      </c>
      <c r="B1657" s="30">
        <v>52292</v>
      </c>
      <c r="C1657" s="30">
        <v>7400</v>
      </c>
      <c r="D1657" s="30">
        <v>7400</v>
      </c>
      <c r="E1657" s="30" t="s">
        <v>151</v>
      </c>
      <c r="F1657" s="30" t="s">
        <v>169</v>
      </c>
      <c r="G1657" s="31">
        <v>0.275642</v>
      </c>
      <c r="H1657" s="30" t="s">
        <v>170</v>
      </c>
      <c r="I1657" s="30" t="s">
        <v>171</v>
      </c>
      <c r="J1657" s="30">
        <v>17</v>
      </c>
      <c r="K1657" s="30">
        <v>70</v>
      </c>
      <c r="L1657" s="30" t="s">
        <v>279</v>
      </c>
      <c r="M1657" s="30" t="s">
        <v>280</v>
      </c>
      <c r="N1657" s="30" t="s">
        <v>279</v>
      </c>
      <c r="O1657" s="32">
        <v>0.78678800000000004</v>
      </c>
      <c r="P1657" s="32">
        <v>0.84899999999999998</v>
      </c>
      <c r="Q1657" s="32">
        <f t="shared" si="25"/>
        <v>3.274764450229601E-2</v>
      </c>
    </row>
    <row r="1658" spans="1:17" x14ac:dyDescent="0.25">
      <c r="A1658" s="30">
        <v>52351</v>
      </c>
      <c r="B1658" s="30">
        <v>52293</v>
      </c>
      <c r="C1658" s="30">
        <v>7400</v>
      </c>
      <c r="D1658" s="30">
        <v>7400</v>
      </c>
      <c r="E1658" s="30" t="s">
        <v>151</v>
      </c>
      <c r="F1658" s="30" t="s">
        <v>169</v>
      </c>
      <c r="G1658" s="31">
        <v>37.427100000000003</v>
      </c>
      <c r="H1658" s="30" t="s">
        <v>170</v>
      </c>
      <c r="I1658" s="30" t="s">
        <v>171</v>
      </c>
      <c r="J1658" s="30">
        <v>17</v>
      </c>
      <c r="K1658" s="30">
        <v>70</v>
      </c>
      <c r="L1658" s="30" t="s">
        <v>279</v>
      </c>
      <c r="M1658" s="30" t="s">
        <v>280</v>
      </c>
      <c r="N1658" s="30" t="s">
        <v>279</v>
      </c>
      <c r="O1658" s="32">
        <v>0.78678800000000004</v>
      </c>
      <c r="P1658" s="32">
        <v>0.84899999999999998</v>
      </c>
      <c r="Q1658" s="32">
        <f t="shared" si="25"/>
        <v>4.4465261663748015</v>
      </c>
    </row>
    <row r="1659" spans="1:17" x14ac:dyDescent="0.25">
      <c r="A1659" s="30">
        <v>52352</v>
      </c>
      <c r="B1659" s="30">
        <v>52294</v>
      </c>
      <c r="C1659" s="30">
        <v>7400</v>
      </c>
      <c r="D1659" s="30">
        <v>7400</v>
      </c>
      <c r="E1659" s="30" t="s">
        <v>151</v>
      </c>
      <c r="F1659" s="30" t="s">
        <v>169</v>
      </c>
      <c r="G1659" s="31">
        <v>7.3454899999999999</v>
      </c>
      <c r="H1659" s="30" t="s">
        <v>170</v>
      </c>
      <c r="I1659" s="30" t="s">
        <v>171</v>
      </c>
      <c r="J1659" s="30">
        <v>17</v>
      </c>
      <c r="K1659" s="30">
        <v>70</v>
      </c>
      <c r="L1659" s="30" t="s">
        <v>279</v>
      </c>
      <c r="M1659" s="30" t="s">
        <v>280</v>
      </c>
      <c r="N1659" s="30" t="s">
        <v>279</v>
      </c>
      <c r="O1659" s="32">
        <v>0.78678800000000004</v>
      </c>
      <c r="P1659" s="32">
        <v>0.84899999999999998</v>
      </c>
      <c r="Q1659" s="32">
        <f t="shared" si="25"/>
        <v>0.8726808513041201</v>
      </c>
    </row>
    <row r="1660" spans="1:17" x14ac:dyDescent="0.25">
      <c r="A1660" s="30">
        <v>52353</v>
      </c>
      <c r="B1660" s="30">
        <v>52295</v>
      </c>
      <c r="C1660" s="30">
        <v>7400</v>
      </c>
      <c r="D1660" s="30">
        <v>7400</v>
      </c>
      <c r="E1660" s="30" t="s">
        <v>151</v>
      </c>
      <c r="F1660" s="30" t="s">
        <v>169</v>
      </c>
      <c r="G1660" s="31">
        <v>10.1257</v>
      </c>
      <c r="H1660" s="30" t="s">
        <v>170</v>
      </c>
      <c r="I1660" s="30" t="s">
        <v>171</v>
      </c>
      <c r="J1660" s="30">
        <v>17</v>
      </c>
      <c r="K1660" s="30">
        <v>70</v>
      </c>
      <c r="L1660" s="30" t="s">
        <v>279</v>
      </c>
      <c r="M1660" s="30" t="s">
        <v>280</v>
      </c>
      <c r="N1660" s="30" t="s">
        <v>279</v>
      </c>
      <c r="O1660" s="32">
        <v>0.78678800000000004</v>
      </c>
      <c r="P1660" s="32">
        <v>0.84899999999999998</v>
      </c>
      <c r="Q1660" s="32">
        <f t="shared" si="25"/>
        <v>1.2029836669916003</v>
      </c>
    </row>
    <row r="1661" spans="1:17" x14ac:dyDescent="0.25">
      <c r="A1661" s="30">
        <v>52354</v>
      </c>
      <c r="B1661" s="30">
        <v>52296</v>
      </c>
      <c r="C1661" s="30">
        <v>7400</v>
      </c>
      <c r="D1661" s="30">
        <v>7400</v>
      </c>
      <c r="E1661" s="30" t="s">
        <v>151</v>
      </c>
      <c r="F1661" s="30" t="s">
        <v>169</v>
      </c>
      <c r="G1661" s="31">
        <v>2.7321599999999999</v>
      </c>
      <c r="H1661" s="30" t="s">
        <v>170</v>
      </c>
      <c r="I1661" s="30" t="s">
        <v>171</v>
      </c>
      <c r="J1661" s="30">
        <v>17</v>
      </c>
      <c r="K1661" s="30">
        <v>70</v>
      </c>
      <c r="L1661" s="30" t="s">
        <v>279</v>
      </c>
      <c r="M1661" s="30" t="s">
        <v>280</v>
      </c>
      <c r="N1661" s="30" t="s">
        <v>279</v>
      </c>
      <c r="O1661" s="32">
        <v>0.78678800000000004</v>
      </c>
      <c r="P1661" s="32">
        <v>0.84899999999999998</v>
      </c>
      <c r="Q1661" s="32">
        <f t="shared" si="25"/>
        <v>0.32459423601408005</v>
      </c>
    </row>
    <row r="1662" spans="1:17" x14ac:dyDescent="0.25">
      <c r="A1662" s="30">
        <v>52356</v>
      </c>
      <c r="B1662" s="30">
        <v>52298</v>
      </c>
      <c r="C1662" s="30">
        <v>7400</v>
      </c>
      <c r="D1662" s="30">
        <v>7400</v>
      </c>
      <c r="E1662" s="30" t="s">
        <v>151</v>
      </c>
      <c r="F1662" s="30" t="s">
        <v>185</v>
      </c>
      <c r="G1662" s="31">
        <v>2.9664000000000001</v>
      </c>
      <c r="H1662" s="30" t="s">
        <v>170</v>
      </c>
      <c r="I1662" s="30" t="s">
        <v>171</v>
      </c>
      <c r="J1662" s="30">
        <v>17</v>
      </c>
      <c r="K1662" s="30">
        <v>70</v>
      </c>
      <c r="L1662" s="30" t="s">
        <v>279</v>
      </c>
      <c r="M1662" s="30" t="s">
        <v>280</v>
      </c>
      <c r="N1662" s="30" t="s">
        <v>279</v>
      </c>
      <c r="O1662" s="32">
        <v>0.78678800000000004</v>
      </c>
      <c r="P1662" s="32">
        <v>0.84899999999999998</v>
      </c>
      <c r="Q1662" s="32">
        <f t="shared" si="25"/>
        <v>0.35242311640320007</v>
      </c>
    </row>
    <row r="1663" spans="1:17" x14ac:dyDescent="0.25">
      <c r="A1663" s="30">
        <v>52357</v>
      </c>
      <c r="B1663" s="30">
        <v>52299</v>
      </c>
      <c r="C1663" s="30">
        <v>7400</v>
      </c>
      <c r="D1663" s="30">
        <v>7400</v>
      </c>
      <c r="E1663" s="30" t="s">
        <v>151</v>
      </c>
      <c r="F1663" s="30" t="s">
        <v>185</v>
      </c>
      <c r="G1663" s="31">
        <v>32.075499999999998</v>
      </c>
      <c r="H1663" s="30" t="s">
        <v>170</v>
      </c>
      <c r="I1663" s="30" t="s">
        <v>171</v>
      </c>
      <c r="J1663" s="30">
        <v>17</v>
      </c>
      <c r="K1663" s="30">
        <v>70</v>
      </c>
      <c r="L1663" s="30" t="s">
        <v>279</v>
      </c>
      <c r="M1663" s="30" t="s">
        <v>280</v>
      </c>
      <c r="N1663" s="30" t="s">
        <v>279</v>
      </c>
      <c r="O1663" s="32">
        <v>0.78678800000000004</v>
      </c>
      <c r="P1663" s="32">
        <v>0.84899999999999998</v>
      </c>
      <c r="Q1663" s="32">
        <f t="shared" si="25"/>
        <v>3.8107293925940002</v>
      </c>
    </row>
    <row r="1664" spans="1:17" x14ac:dyDescent="0.25">
      <c r="A1664" s="30">
        <v>52368</v>
      </c>
      <c r="B1664" s="30">
        <v>52310</v>
      </c>
      <c r="C1664" s="30">
        <v>7400</v>
      </c>
      <c r="D1664" s="30">
        <v>7400</v>
      </c>
      <c r="E1664" s="30" t="s">
        <v>151</v>
      </c>
      <c r="F1664" s="30" t="s">
        <v>179</v>
      </c>
      <c r="G1664" s="31">
        <v>5.6563599999999999E-2</v>
      </c>
      <c r="H1664" s="30" t="s">
        <v>170</v>
      </c>
      <c r="I1664" s="30" t="s">
        <v>171</v>
      </c>
      <c r="J1664" s="30">
        <v>17</v>
      </c>
      <c r="K1664" s="30">
        <v>70</v>
      </c>
      <c r="L1664" s="30" t="s">
        <v>279</v>
      </c>
      <c r="M1664" s="30" t="s">
        <v>280</v>
      </c>
      <c r="N1664" s="30" t="s">
        <v>279</v>
      </c>
      <c r="O1664" s="32">
        <v>0.78678800000000004</v>
      </c>
      <c r="P1664" s="32">
        <v>0.84899999999999998</v>
      </c>
      <c r="Q1664" s="32">
        <f t="shared" si="25"/>
        <v>6.7200378192368007E-3</v>
      </c>
    </row>
    <row r="1665" spans="1:17" x14ac:dyDescent="0.25">
      <c r="A1665" s="30">
        <v>52369</v>
      </c>
      <c r="B1665" s="30">
        <v>52311</v>
      </c>
      <c r="C1665" s="30">
        <v>7400</v>
      </c>
      <c r="D1665" s="30">
        <v>7400</v>
      </c>
      <c r="E1665" s="30" t="s">
        <v>151</v>
      </c>
      <c r="F1665" s="30" t="s">
        <v>179</v>
      </c>
      <c r="G1665" s="31">
        <v>8.4518400000000007</v>
      </c>
      <c r="H1665" s="30" t="s">
        <v>170</v>
      </c>
      <c r="I1665" s="30" t="s">
        <v>171</v>
      </c>
      <c r="J1665" s="30">
        <v>17</v>
      </c>
      <c r="K1665" s="30">
        <v>70</v>
      </c>
      <c r="L1665" s="30" t="s">
        <v>279</v>
      </c>
      <c r="M1665" s="30" t="s">
        <v>280</v>
      </c>
      <c r="N1665" s="30" t="s">
        <v>279</v>
      </c>
      <c r="O1665" s="32">
        <v>0.78678800000000004</v>
      </c>
      <c r="P1665" s="32">
        <v>0.84899999999999998</v>
      </c>
      <c r="Q1665" s="32">
        <f t="shared" si="25"/>
        <v>1.0041207497779203</v>
      </c>
    </row>
    <row r="1666" spans="1:17" x14ac:dyDescent="0.25">
      <c r="A1666" s="30">
        <v>52370</v>
      </c>
      <c r="B1666" s="30">
        <v>52312</v>
      </c>
      <c r="C1666" s="30">
        <v>7400</v>
      </c>
      <c r="D1666" s="30">
        <v>7400</v>
      </c>
      <c r="E1666" s="30" t="s">
        <v>151</v>
      </c>
      <c r="F1666" s="30" t="s">
        <v>179</v>
      </c>
      <c r="G1666" s="31">
        <v>14.254799999999999</v>
      </c>
      <c r="H1666" s="30" t="s">
        <v>170</v>
      </c>
      <c r="I1666" s="30" t="s">
        <v>171</v>
      </c>
      <c r="J1666" s="30">
        <v>17</v>
      </c>
      <c r="K1666" s="30">
        <v>70</v>
      </c>
      <c r="L1666" s="30" t="s">
        <v>279</v>
      </c>
      <c r="M1666" s="30" t="s">
        <v>280</v>
      </c>
      <c r="N1666" s="30" t="s">
        <v>279</v>
      </c>
      <c r="O1666" s="32">
        <v>0.78678800000000004</v>
      </c>
      <c r="P1666" s="32">
        <v>0.84899999999999998</v>
      </c>
      <c r="Q1666" s="32">
        <f t="shared" ref="Q1666:Q1729" si="26">G1666*O1666*(1-P1666)</f>
        <v>1.6935413429424004</v>
      </c>
    </row>
    <row r="1667" spans="1:17" x14ac:dyDescent="0.25">
      <c r="A1667" s="30">
        <v>52371</v>
      </c>
      <c r="B1667" s="30">
        <v>52313</v>
      </c>
      <c r="C1667" s="30">
        <v>7400</v>
      </c>
      <c r="D1667" s="30">
        <v>7400</v>
      </c>
      <c r="E1667" s="30" t="s">
        <v>151</v>
      </c>
      <c r="F1667" s="30" t="s">
        <v>179</v>
      </c>
      <c r="G1667" s="31">
        <v>1.0013300000000001</v>
      </c>
      <c r="H1667" s="30" t="s">
        <v>170</v>
      </c>
      <c r="I1667" s="30" t="s">
        <v>171</v>
      </c>
      <c r="J1667" s="30">
        <v>17</v>
      </c>
      <c r="K1667" s="30">
        <v>70</v>
      </c>
      <c r="L1667" s="30" t="s">
        <v>279</v>
      </c>
      <c r="M1667" s="30" t="s">
        <v>280</v>
      </c>
      <c r="N1667" s="30" t="s">
        <v>279</v>
      </c>
      <c r="O1667" s="32">
        <v>0.78678800000000004</v>
      </c>
      <c r="P1667" s="32">
        <v>0.84899999999999998</v>
      </c>
      <c r="Q1667" s="32">
        <f t="shared" si="26"/>
        <v>0.11896299863404003</v>
      </c>
    </row>
    <row r="1668" spans="1:17" x14ac:dyDescent="0.25">
      <c r="A1668" s="30">
        <v>52372</v>
      </c>
      <c r="B1668" s="30">
        <v>52314</v>
      </c>
      <c r="C1668" s="30">
        <v>7400</v>
      </c>
      <c r="D1668" s="30">
        <v>7400</v>
      </c>
      <c r="E1668" s="30" t="s">
        <v>151</v>
      </c>
      <c r="F1668" s="30" t="s">
        <v>179</v>
      </c>
      <c r="G1668" s="31">
        <v>4.2928600000000001</v>
      </c>
      <c r="H1668" s="30" t="s">
        <v>170</v>
      </c>
      <c r="I1668" s="30" t="s">
        <v>171</v>
      </c>
      <c r="J1668" s="30">
        <v>17</v>
      </c>
      <c r="K1668" s="30">
        <v>70</v>
      </c>
      <c r="L1668" s="30" t="s">
        <v>279</v>
      </c>
      <c r="M1668" s="30" t="s">
        <v>280</v>
      </c>
      <c r="N1668" s="30" t="s">
        <v>279</v>
      </c>
      <c r="O1668" s="32">
        <v>0.78678800000000004</v>
      </c>
      <c r="P1668" s="32">
        <v>0.84899999999999998</v>
      </c>
      <c r="Q1668" s="32">
        <f t="shared" si="26"/>
        <v>0.51001318078568014</v>
      </c>
    </row>
    <row r="1669" spans="1:17" x14ac:dyDescent="0.25">
      <c r="A1669" s="30">
        <v>52373</v>
      </c>
      <c r="B1669" s="30">
        <v>52315</v>
      </c>
      <c r="C1669" s="30">
        <v>7400</v>
      </c>
      <c r="D1669" s="30">
        <v>7400</v>
      </c>
      <c r="E1669" s="30" t="s">
        <v>151</v>
      </c>
      <c r="F1669" s="30" t="s">
        <v>179</v>
      </c>
      <c r="G1669" s="31">
        <v>17.965900000000001</v>
      </c>
      <c r="H1669" s="30" t="s">
        <v>170</v>
      </c>
      <c r="I1669" s="30" t="s">
        <v>171</v>
      </c>
      <c r="J1669" s="30">
        <v>17</v>
      </c>
      <c r="K1669" s="30">
        <v>70</v>
      </c>
      <c r="L1669" s="30" t="s">
        <v>279</v>
      </c>
      <c r="M1669" s="30" t="s">
        <v>280</v>
      </c>
      <c r="N1669" s="30" t="s">
        <v>279</v>
      </c>
      <c r="O1669" s="32">
        <v>0.78678800000000004</v>
      </c>
      <c r="P1669" s="32">
        <v>0.84899999999999998</v>
      </c>
      <c r="Q1669" s="32">
        <f t="shared" si="26"/>
        <v>2.1344385339092007</v>
      </c>
    </row>
    <row r="1670" spans="1:17" x14ac:dyDescent="0.25">
      <c r="A1670" s="30">
        <v>52374</v>
      </c>
      <c r="B1670" s="30">
        <v>52316</v>
      </c>
      <c r="C1670" s="30">
        <v>7400</v>
      </c>
      <c r="D1670" s="30">
        <v>7400</v>
      </c>
      <c r="E1670" s="30" t="s">
        <v>151</v>
      </c>
      <c r="F1670" s="30" t="s">
        <v>179</v>
      </c>
      <c r="G1670" s="31">
        <v>5.86294</v>
      </c>
      <c r="H1670" s="30" t="s">
        <v>170</v>
      </c>
      <c r="I1670" s="30" t="s">
        <v>171</v>
      </c>
      <c r="J1670" s="30">
        <v>17</v>
      </c>
      <c r="K1670" s="30">
        <v>70</v>
      </c>
      <c r="L1670" s="30" t="s">
        <v>279</v>
      </c>
      <c r="M1670" s="30" t="s">
        <v>280</v>
      </c>
      <c r="N1670" s="30" t="s">
        <v>279</v>
      </c>
      <c r="O1670" s="32">
        <v>0.78678800000000004</v>
      </c>
      <c r="P1670" s="32">
        <v>0.84899999999999998</v>
      </c>
      <c r="Q1670" s="32">
        <f t="shared" si="26"/>
        <v>0.69654651634472009</v>
      </c>
    </row>
    <row r="1671" spans="1:17" x14ac:dyDescent="0.25">
      <c r="A1671" s="30">
        <v>52375</v>
      </c>
      <c r="B1671" s="30">
        <v>52317</v>
      </c>
      <c r="C1671" s="30">
        <v>7400</v>
      </c>
      <c r="D1671" s="30">
        <v>7400</v>
      </c>
      <c r="E1671" s="30" t="s">
        <v>151</v>
      </c>
      <c r="F1671" s="30" t="s">
        <v>179</v>
      </c>
      <c r="G1671" s="31">
        <v>4.2355799999999997</v>
      </c>
      <c r="H1671" s="30" t="s">
        <v>170</v>
      </c>
      <c r="I1671" s="30" t="s">
        <v>171</v>
      </c>
      <c r="J1671" s="30">
        <v>17</v>
      </c>
      <c r="K1671" s="30">
        <v>70</v>
      </c>
      <c r="L1671" s="30" t="s">
        <v>279</v>
      </c>
      <c r="M1671" s="30" t="s">
        <v>280</v>
      </c>
      <c r="N1671" s="30" t="s">
        <v>279</v>
      </c>
      <c r="O1671" s="32">
        <v>0.78678800000000004</v>
      </c>
      <c r="P1671" s="32">
        <v>0.84899999999999998</v>
      </c>
      <c r="Q1671" s="32">
        <f t="shared" si="26"/>
        <v>0.50320803107304013</v>
      </c>
    </row>
    <row r="1672" spans="1:17" x14ac:dyDescent="0.25">
      <c r="A1672" s="30">
        <v>52376</v>
      </c>
      <c r="B1672" s="30">
        <v>52318</v>
      </c>
      <c r="C1672" s="30">
        <v>7400</v>
      </c>
      <c r="D1672" s="30">
        <v>7400</v>
      </c>
      <c r="E1672" s="30" t="s">
        <v>151</v>
      </c>
      <c r="F1672" s="30" t="s">
        <v>179</v>
      </c>
      <c r="G1672" s="31">
        <v>2.0837400000000001</v>
      </c>
      <c r="H1672" s="30" t="s">
        <v>170</v>
      </c>
      <c r="I1672" s="30" t="s">
        <v>171</v>
      </c>
      <c r="J1672" s="30">
        <v>17</v>
      </c>
      <c r="K1672" s="30">
        <v>70</v>
      </c>
      <c r="L1672" s="30" t="s">
        <v>279</v>
      </c>
      <c r="M1672" s="30" t="s">
        <v>280</v>
      </c>
      <c r="N1672" s="30" t="s">
        <v>279</v>
      </c>
      <c r="O1672" s="32">
        <v>0.78678800000000004</v>
      </c>
      <c r="P1672" s="32">
        <v>0.84899999999999998</v>
      </c>
      <c r="Q1672" s="32">
        <f t="shared" si="26"/>
        <v>0.24755870569512006</v>
      </c>
    </row>
    <row r="1673" spans="1:17" x14ac:dyDescent="0.25">
      <c r="A1673" s="30">
        <v>52377</v>
      </c>
      <c r="B1673" s="30">
        <v>52319</v>
      </c>
      <c r="C1673" s="30">
        <v>7400</v>
      </c>
      <c r="D1673" s="30">
        <v>7400</v>
      </c>
      <c r="E1673" s="30" t="s">
        <v>151</v>
      </c>
      <c r="F1673" s="30" t="s">
        <v>179</v>
      </c>
      <c r="G1673" s="31">
        <v>1.7811699999999999</v>
      </c>
      <c r="H1673" s="30" t="s">
        <v>170</v>
      </c>
      <c r="I1673" s="30" t="s">
        <v>171</v>
      </c>
      <c r="J1673" s="30">
        <v>17</v>
      </c>
      <c r="K1673" s="30">
        <v>70</v>
      </c>
      <c r="L1673" s="30" t="s">
        <v>279</v>
      </c>
      <c r="M1673" s="30" t="s">
        <v>280</v>
      </c>
      <c r="N1673" s="30" t="s">
        <v>279</v>
      </c>
      <c r="O1673" s="32">
        <v>0.78678800000000004</v>
      </c>
      <c r="P1673" s="32">
        <v>0.84899999999999998</v>
      </c>
      <c r="Q1673" s="32">
        <f t="shared" si="26"/>
        <v>0.21161188047596002</v>
      </c>
    </row>
    <row r="1674" spans="1:17" x14ac:dyDescent="0.25">
      <c r="A1674" s="30">
        <v>52378</v>
      </c>
      <c r="B1674" s="30">
        <v>52320</v>
      </c>
      <c r="C1674" s="30">
        <v>7400</v>
      </c>
      <c r="D1674" s="30">
        <v>7400</v>
      </c>
      <c r="E1674" s="30" t="s">
        <v>151</v>
      </c>
      <c r="F1674" s="30" t="s">
        <v>179</v>
      </c>
      <c r="G1674" s="31">
        <v>4.7969299999999997</v>
      </c>
      <c r="H1674" s="30" t="s">
        <v>170</v>
      </c>
      <c r="I1674" s="30" t="s">
        <v>171</v>
      </c>
      <c r="J1674" s="30">
        <v>17</v>
      </c>
      <c r="K1674" s="30">
        <v>70</v>
      </c>
      <c r="L1674" s="30" t="s">
        <v>279</v>
      </c>
      <c r="M1674" s="30" t="s">
        <v>280</v>
      </c>
      <c r="N1674" s="30" t="s">
        <v>279</v>
      </c>
      <c r="O1674" s="32">
        <v>0.78678800000000004</v>
      </c>
      <c r="P1674" s="32">
        <v>0.84899999999999998</v>
      </c>
      <c r="Q1674" s="32">
        <f t="shared" si="26"/>
        <v>0.56989921108684016</v>
      </c>
    </row>
    <row r="1675" spans="1:17" x14ac:dyDescent="0.25">
      <c r="A1675" s="30">
        <v>52379</v>
      </c>
      <c r="B1675" s="30">
        <v>52321</v>
      </c>
      <c r="C1675" s="30">
        <v>7400</v>
      </c>
      <c r="D1675" s="30">
        <v>7400</v>
      </c>
      <c r="E1675" s="30" t="s">
        <v>151</v>
      </c>
      <c r="F1675" s="30" t="s">
        <v>179</v>
      </c>
      <c r="G1675" s="31">
        <v>4.7923000000000002E-3</v>
      </c>
      <c r="H1675" s="30" t="s">
        <v>170</v>
      </c>
      <c r="I1675" s="30" t="s">
        <v>171</v>
      </c>
      <c r="J1675" s="30">
        <v>17</v>
      </c>
      <c r="K1675" s="30">
        <v>70</v>
      </c>
      <c r="L1675" s="30" t="s">
        <v>279</v>
      </c>
      <c r="M1675" s="30" t="s">
        <v>280</v>
      </c>
      <c r="N1675" s="30" t="s">
        <v>279</v>
      </c>
      <c r="O1675" s="32">
        <v>0.78678800000000004</v>
      </c>
      <c r="P1675" s="32">
        <v>0.84899999999999998</v>
      </c>
      <c r="Q1675" s="32">
        <f t="shared" si="26"/>
        <v>5.6934914399240006E-4</v>
      </c>
    </row>
    <row r="1676" spans="1:17" x14ac:dyDescent="0.25">
      <c r="A1676" s="30">
        <v>52380</v>
      </c>
      <c r="B1676" s="30">
        <v>52322</v>
      </c>
      <c r="C1676" s="30">
        <v>7400</v>
      </c>
      <c r="D1676" s="30">
        <v>7400</v>
      </c>
      <c r="E1676" s="30" t="s">
        <v>151</v>
      </c>
      <c r="F1676" s="30" t="s">
        <v>179</v>
      </c>
      <c r="G1676" s="31">
        <v>6.48583</v>
      </c>
      <c r="H1676" s="30" t="s">
        <v>170</v>
      </c>
      <c r="I1676" s="30" t="s">
        <v>171</v>
      </c>
      <c r="J1676" s="30">
        <v>17</v>
      </c>
      <c r="K1676" s="30">
        <v>70</v>
      </c>
      <c r="L1676" s="30" t="s">
        <v>279</v>
      </c>
      <c r="M1676" s="30" t="s">
        <v>280</v>
      </c>
      <c r="N1676" s="30" t="s">
        <v>279</v>
      </c>
      <c r="O1676" s="32">
        <v>0.78678800000000004</v>
      </c>
      <c r="P1676" s="32">
        <v>0.84899999999999998</v>
      </c>
      <c r="Q1676" s="32">
        <f t="shared" si="26"/>
        <v>0.7705489553200402</v>
      </c>
    </row>
    <row r="1677" spans="1:17" x14ac:dyDescent="0.25">
      <c r="A1677" s="30">
        <v>52381</v>
      </c>
      <c r="B1677" s="30">
        <v>52323</v>
      </c>
      <c r="C1677" s="30">
        <v>7400</v>
      </c>
      <c r="D1677" s="30">
        <v>7400</v>
      </c>
      <c r="E1677" s="30" t="s">
        <v>151</v>
      </c>
      <c r="F1677" s="30" t="s">
        <v>203</v>
      </c>
      <c r="G1677" s="31">
        <v>4.3148499999999999</v>
      </c>
      <c r="H1677" s="30" t="s">
        <v>170</v>
      </c>
      <c r="I1677" s="30" t="s">
        <v>171</v>
      </c>
      <c r="J1677" s="30">
        <v>17</v>
      </c>
      <c r="K1677" s="30">
        <v>70</v>
      </c>
      <c r="L1677" s="30" t="s">
        <v>279</v>
      </c>
      <c r="M1677" s="30" t="s">
        <v>280</v>
      </c>
      <c r="N1677" s="30" t="s">
        <v>279</v>
      </c>
      <c r="O1677" s="32">
        <v>0.78678800000000004</v>
      </c>
      <c r="P1677" s="32">
        <v>0.84899999999999998</v>
      </c>
      <c r="Q1677" s="32">
        <f t="shared" si="26"/>
        <v>0.51262570247180006</v>
      </c>
    </row>
    <row r="1678" spans="1:17" x14ac:dyDescent="0.25">
      <c r="A1678" s="30">
        <v>52382</v>
      </c>
      <c r="B1678" s="30">
        <v>52324</v>
      </c>
      <c r="C1678" s="30">
        <v>7400</v>
      </c>
      <c r="D1678" s="30">
        <v>7400</v>
      </c>
      <c r="E1678" s="30" t="s">
        <v>151</v>
      </c>
      <c r="F1678" s="30" t="s">
        <v>203</v>
      </c>
      <c r="G1678" s="31">
        <v>144.346</v>
      </c>
      <c r="H1678" s="30" t="s">
        <v>170</v>
      </c>
      <c r="I1678" s="30" t="s">
        <v>171</v>
      </c>
      <c r="J1678" s="30">
        <v>17</v>
      </c>
      <c r="K1678" s="30">
        <v>70</v>
      </c>
      <c r="L1678" s="30" t="s">
        <v>279</v>
      </c>
      <c r="M1678" s="30" t="s">
        <v>280</v>
      </c>
      <c r="N1678" s="30" t="s">
        <v>279</v>
      </c>
      <c r="O1678" s="32">
        <v>0.78678800000000004</v>
      </c>
      <c r="P1678" s="32">
        <v>0.84899999999999998</v>
      </c>
      <c r="Q1678" s="32">
        <f t="shared" si="26"/>
        <v>17.149024797848003</v>
      </c>
    </row>
    <row r="1679" spans="1:17" x14ac:dyDescent="0.25">
      <c r="A1679" s="30">
        <v>52383</v>
      </c>
      <c r="B1679" s="30">
        <v>52325</v>
      </c>
      <c r="C1679" s="30">
        <v>7400</v>
      </c>
      <c r="D1679" s="30">
        <v>7400</v>
      </c>
      <c r="E1679" s="30" t="s">
        <v>151</v>
      </c>
      <c r="F1679" s="30" t="s">
        <v>203</v>
      </c>
      <c r="G1679" s="31">
        <v>0.31836399999999998</v>
      </c>
      <c r="H1679" s="30" t="s">
        <v>170</v>
      </c>
      <c r="I1679" s="30" t="s">
        <v>171</v>
      </c>
      <c r="J1679" s="30">
        <v>17</v>
      </c>
      <c r="K1679" s="30">
        <v>70</v>
      </c>
      <c r="L1679" s="30" t="s">
        <v>279</v>
      </c>
      <c r="M1679" s="30" t="s">
        <v>280</v>
      </c>
      <c r="N1679" s="30" t="s">
        <v>279</v>
      </c>
      <c r="O1679" s="32">
        <v>0.78678800000000004</v>
      </c>
      <c r="P1679" s="32">
        <v>0.84899999999999998</v>
      </c>
      <c r="Q1679" s="32">
        <f t="shared" si="26"/>
        <v>3.7823231199632004E-2</v>
      </c>
    </row>
    <row r="1680" spans="1:17" x14ac:dyDescent="0.25">
      <c r="A1680" s="30">
        <v>52397</v>
      </c>
      <c r="B1680" s="30">
        <v>52339</v>
      </c>
      <c r="C1680" s="30">
        <v>7400</v>
      </c>
      <c r="D1680" s="30">
        <v>7400</v>
      </c>
      <c r="E1680" s="30" t="s">
        <v>151</v>
      </c>
      <c r="F1680" s="30" t="s">
        <v>175</v>
      </c>
      <c r="G1680" s="31">
        <v>4.1943900000000003</v>
      </c>
      <c r="H1680" s="30" t="s">
        <v>170</v>
      </c>
      <c r="I1680" s="30" t="s">
        <v>171</v>
      </c>
      <c r="J1680" s="30">
        <v>17</v>
      </c>
      <c r="K1680" s="30">
        <v>70</v>
      </c>
      <c r="L1680" s="30" t="s">
        <v>279</v>
      </c>
      <c r="M1680" s="30" t="s">
        <v>280</v>
      </c>
      <c r="N1680" s="30" t="s">
        <v>279</v>
      </c>
      <c r="O1680" s="32">
        <v>0.78678800000000004</v>
      </c>
      <c r="P1680" s="32">
        <v>0.84899999999999998</v>
      </c>
      <c r="Q1680" s="32">
        <f t="shared" si="26"/>
        <v>0.49831445361732013</v>
      </c>
    </row>
    <row r="1681" spans="1:17" x14ac:dyDescent="0.25">
      <c r="A1681" s="30">
        <v>52401</v>
      </c>
      <c r="B1681" s="30">
        <v>52343</v>
      </c>
      <c r="C1681" s="30">
        <v>7400</v>
      </c>
      <c r="D1681" s="30">
        <v>7400</v>
      </c>
      <c r="E1681" s="30" t="s">
        <v>151</v>
      </c>
      <c r="F1681" s="30" t="s">
        <v>175</v>
      </c>
      <c r="G1681" s="31">
        <v>4.1678499999999996</v>
      </c>
      <c r="H1681" s="30" t="s">
        <v>170</v>
      </c>
      <c r="I1681" s="30" t="s">
        <v>171</v>
      </c>
      <c r="J1681" s="30">
        <v>17</v>
      </c>
      <c r="K1681" s="30">
        <v>70</v>
      </c>
      <c r="L1681" s="30" t="s">
        <v>279</v>
      </c>
      <c r="M1681" s="30" t="s">
        <v>280</v>
      </c>
      <c r="N1681" s="30" t="s">
        <v>279</v>
      </c>
      <c r="O1681" s="32">
        <v>0.78678800000000004</v>
      </c>
      <c r="P1681" s="32">
        <v>0.84899999999999998</v>
      </c>
      <c r="Q1681" s="32">
        <f t="shared" si="26"/>
        <v>0.49516136923580001</v>
      </c>
    </row>
    <row r="1682" spans="1:17" x14ac:dyDescent="0.25">
      <c r="A1682" s="30">
        <v>52405</v>
      </c>
      <c r="B1682" s="30">
        <v>52347</v>
      </c>
      <c r="C1682" s="30">
        <v>7400</v>
      </c>
      <c r="D1682" s="30">
        <v>7400</v>
      </c>
      <c r="E1682" s="30" t="s">
        <v>151</v>
      </c>
      <c r="F1682" s="30" t="s">
        <v>175</v>
      </c>
      <c r="G1682" s="31">
        <v>8.1936499999999995E-2</v>
      </c>
      <c r="H1682" s="30" t="s">
        <v>170</v>
      </c>
      <c r="I1682" s="30" t="s">
        <v>171</v>
      </c>
      <c r="J1682" s="30">
        <v>17</v>
      </c>
      <c r="K1682" s="30">
        <v>70</v>
      </c>
      <c r="L1682" s="30" t="s">
        <v>279</v>
      </c>
      <c r="M1682" s="30" t="s">
        <v>280</v>
      </c>
      <c r="N1682" s="30" t="s">
        <v>279</v>
      </c>
      <c r="O1682" s="32">
        <v>0.78678800000000004</v>
      </c>
      <c r="P1682" s="32">
        <v>0.84899999999999998</v>
      </c>
      <c r="Q1682" s="32">
        <f t="shared" si="26"/>
        <v>9.7344648992620016E-3</v>
      </c>
    </row>
    <row r="1683" spans="1:17" x14ac:dyDescent="0.25">
      <c r="A1683" s="30">
        <v>52418</v>
      </c>
      <c r="B1683" s="30">
        <v>52360</v>
      </c>
      <c r="C1683" s="30">
        <v>7400</v>
      </c>
      <c r="D1683" s="30">
        <v>7400</v>
      </c>
      <c r="E1683" s="30" t="s">
        <v>151</v>
      </c>
      <c r="F1683" s="30" t="s">
        <v>193</v>
      </c>
      <c r="G1683" s="31">
        <v>47.047499999999999</v>
      </c>
      <c r="H1683" s="30" t="s">
        <v>170</v>
      </c>
      <c r="I1683" s="30" t="s">
        <v>171</v>
      </c>
      <c r="J1683" s="30">
        <v>17</v>
      </c>
      <c r="K1683" s="30">
        <v>70</v>
      </c>
      <c r="L1683" s="30" t="s">
        <v>279</v>
      </c>
      <c r="M1683" s="30" t="s">
        <v>280</v>
      </c>
      <c r="N1683" s="30" t="s">
        <v>279</v>
      </c>
      <c r="O1683" s="32">
        <v>0.78678800000000004</v>
      </c>
      <c r="P1683" s="32">
        <v>0.84899999999999998</v>
      </c>
      <c r="Q1683" s="32">
        <f t="shared" si="26"/>
        <v>5.5894776729300002</v>
      </c>
    </row>
    <row r="1684" spans="1:17" x14ac:dyDescent="0.25">
      <c r="A1684" s="30">
        <v>52419</v>
      </c>
      <c r="B1684" s="30">
        <v>52361</v>
      </c>
      <c r="C1684" s="30">
        <v>7400</v>
      </c>
      <c r="D1684" s="30">
        <v>7400</v>
      </c>
      <c r="E1684" s="30" t="s">
        <v>151</v>
      </c>
      <c r="F1684" s="30" t="s">
        <v>181</v>
      </c>
      <c r="G1684" s="31">
        <v>2.5171600000000001</v>
      </c>
      <c r="H1684" s="30" t="s">
        <v>170</v>
      </c>
      <c r="I1684" s="30" t="s">
        <v>171</v>
      </c>
      <c r="J1684" s="30">
        <v>17</v>
      </c>
      <c r="K1684" s="30">
        <v>70</v>
      </c>
      <c r="L1684" s="30" t="s">
        <v>279</v>
      </c>
      <c r="M1684" s="30" t="s">
        <v>280</v>
      </c>
      <c r="N1684" s="30" t="s">
        <v>279</v>
      </c>
      <c r="O1684" s="32">
        <v>0.78678800000000004</v>
      </c>
      <c r="P1684" s="32">
        <v>0.84899999999999998</v>
      </c>
      <c r="Q1684" s="32">
        <f t="shared" si="26"/>
        <v>0.29905116359408007</v>
      </c>
    </row>
    <row r="1685" spans="1:17" x14ac:dyDescent="0.25">
      <c r="A1685" s="30">
        <v>52420</v>
      </c>
      <c r="B1685" s="30">
        <v>52362</v>
      </c>
      <c r="C1685" s="30">
        <v>7400</v>
      </c>
      <c r="D1685" s="30">
        <v>7400</v>
      </c>
      <c r="E1685" s="30" t="s">
        <v>151</v>
      </c>
      <c r="F1685" s="30" t="s">
        <v>181</v>
      </c>
      <c r="G1685" s="31">
        <v>2.6343000000000001</v>
      </c>
      <c r="H1685" s="30" t="s">
        <v>170</v>
      </c>
      <c r="I1685" s="30" t="s">
        <v>171</v>
      </c>
      <c r="J1685" s="30">
        <v>17</v>
      </c>
      <c r="K1685" s="30">
        <v>70</v>
      </c>
      <c r="L1685" s="30" t="s">
        <v>279</v>
      </c>
      <c r="M1685" s="30" t="s">
        <v>280</v>
      </c>
      <c r="N1685" s="30" t="s">
        <v>279</v>
      </c>
      <c r="O1685" s="32">
        <v>0.78678800000000004</v>
      </c>
      <c r="P1685" s="32">
        <v>0.84899999999999998</v>
      </c>
      <c r="Q1685" s="32">
        <f t="shared" si="26"/>
        <v>0.31296797988840003</v>
      </c>
    </row>
    <row r="1686" spans="1:17" x14ac:dyDescent="0.25">
      <c r="A1686" s="30">
        <v>52421</v>
      </c>
      <c r="B1686" s="30">
        <v>52363</v>
      </c>
      <c r="C1686" s="30">
        <v>7400</v>
      </c>
      <c r="D1686" s="30">
        <v>7400</v>
      </c>
      <c r="E1686" s="30" t="s">
        <v>151</v>
      </c>
      <c r="F1686" s="30" t="s">
        <v>181</v>
      </c>
      <c r="G1686" s="31">
        <v>2.0740099999999999</v>
      </c>
      <c r="H1686" s="30" t="s">
        <v>170</v>
      </c>
      <c r="I1686" s="30" t="s">
        <v>171</v>
      </c>
      <c r="J1686" s="30">
        <v>17</v>
      </c>
      <c r="K1686" s="30">
        <v>70</v>
      </c>
      <c r="L1686" s="30" t="s">
        <v>279</v>
      </c>
      <c r="M1686" s="30" t="s">
        <v>280</v>
      </c>
      <c r="N1686" s="30" t="s">
        <v>279</v>
      </c>
      <c r="O1686" s="32">
        <v>0.78678800000000004</v>
      </c>
      <c r="P1686" s="32">
        <v>0.84899999999999998</v>
      </c>
      <c r="Q1686" s="32">
        <f t="shared" si="26"/>
        <v>0.24640273316188005</v>
      </c>
    </row>
    <row r="1687" spans="1:17" x14ac:dyDescent="0.25">
      <c r="A1687" s="30">
        <v>52422</v>
      </c>
      <c r="B1687" s="30">
        <v>52364</v>
      </c>
      <c r="C1687" s="30">
        <v>7400</v>
      </c>
      <c r="D1687" s="30">
        <v>7400</v>
      </c>
      <c r="E1687" s="30" t="s">
        <v>151</v>
      </c>
      <c r="F1687" s="30" t="s">
        <v>181</v>
      </c>
      <c r="G1687" s="31">
        <v>1.3966799999999999</v>
      </c>
      <c r="H1687" s="30" t="s">
        <v>170</v>
      </c>
      <c r="I1687" s="30" t="s">
        <v>171</v>
      </c>
      <c r="J1687" s="30">
        <v>17</v>
      </c>
      <c r="K1687" s="30">
        <v>70</v>
      </c>
      <c r="L1687" s="30" t="s">
        <v>279</v>
      </c>
      <c r="M1687" s="30" t="s">
        <v>280</v>
      </c>
      <c r="N1687" s="30" t="s">
        <v>279</v>
      </c>
      <c r="O1687" s="32">
        <v>0.78678800000000004</v>
      </c>
      <c r="P1687" s="32">
        <v>0.84899999999999998</v>
      </c>
      <c r="Q1687" s="32">
        <f t="shared" si="26"/>
        <v>0.16593255063984003</v>
      </c>
    </row>
    <row r="1688" spans="1:17" x14ac:dyDescent="0.25">
      <c r="A1688" s="30">
        <v>52423</v>
      </c>
      <c r="B1688" s="30">
        <v>52365</v>
      </c>
      <c r="C1688" s="30">
        <v>7400</v>
      </c>
      <c r="D1688" s="30">
        <v>7400</v>
      </c>
      <c r="E1688" s="30" t="s">
        <v>151</v>
      </c>
      <c r="F1688" s="30" t="s">
        <v>181</v>
      </c>
      <c r="G1688" s="31">
        <v>2.2961100000000001</v>
      </c>
      <c r="H1688" s="30" t="s">
        <v>170</v>
      </c>
      <c r="I1688" s="30" t="s">
        <v>171</v>
      </c>
      <c r="J1688" s="30">
        <v>17</v>
      </c>
      <c r="K1688" s="30">
        <v>70</v>
      </c>
      <c r="L1688" s="30" t="s">
        <v>279</v>
      </c>
      <c r="M1688" s="30" t="s">
        <v>280</v>
      </c>
      <c r="N1688" s="30" t="s">
        <v>279</v>
      </c>
      <c r="O1688" s="32">
        <v>0.78678800000000004</v>
      </c>
      <c r="P1688" s="32">
        <v>0.84899999999999998</v>
      </c>
      <c r="Q1688" s="32">
        <f t="shared" si="26"/>
        <v>0.27278932099668007</v>
      </c>
    </row>
    <row r="1689" spans="1:17" x14ac:dyDescent="0.25">
      <c r="A1689" s="30">
        <v>52430</v>
      </c>
      <c r="B1689" s="30">
        <v>52372</v>
      </c>
      <c r="C1689" s="30">
        <v>7400</v>
      </c>
      <c r="D1689" s="30">
        <v>7400</v>
      </c>
      <c r="E1689" s="30" t="s">
        <v>151</v>
      </c>
      <c r="F1689" s="30" t="s">
        <v>183</v>
      </c>
      <c r="G1689" s="31">
        <v>42.058900000000001</v>
      </c>
      <c r="H1689" s="30" t="s">
        <v>170</v>
      </c>
      <c r="I1689" s="30" t="s">
        <v>171</v>
      </c>
      <c r="J1689" s="30">
        <v>17</v>
      </c>
      <c r="K1689" s="30">
        <v>70</v>
      </c>
      <c r="L1689" s="30" t="s">
        <v>279</v>
      </c>
      <c r="M1689" s="30" t="s">
        <v>280</v>
      </c>
      <c r="N1689" s="30" t="s">
        <v>279</v>
      </c>
      <c r="O1689" s="32">
        <v>0.78678800000000004</v>
      </c>
      <c r="P1689" s="32">
        <v>0.84899999999999998</v>
      </c>
      <c r="Q1689" s="32">
        <f t="shared" si="26"/>
        <v>4.9968071097932008</v>
      </c>
    </row>
    <row r="1690" spans="1:17" x14ac:dyDescent="0.25">
      <c r="A1690" s="30">
        <v>52431</v>
      </c>
      <c r="B1690" s="30">
        <v>52373</v>
      </c>
      <c r="C1690" s="30">
        <v>7400</v>
      </c>
      <c r="D1690" s="30">
        <v>7400</v>
      </c>
      <c r="E1690" s="30" t="s">
        <v>151</v>
      </c>
      <c r="F1690" s="30" t="s">
        <v>183</v>
      </c>
      <c r="G1690" s="31">
        <v>132.90700000000001</v>
      </c>
      <c r="H1690" s="30" t="s">
        <v>170</v>
      </c>
      <c r="I1690" s="30" t="s">
        <v>171</v>
      </c>
      <c r="J1690" s="30">
        <v>17</v>
      </c>
      <c r="K1690" s="30">
        <v>70</v>
      </c>
      <c r="L1690" s="30" t="s">
        <v>279</v>
      </c>
      <c r="M1690" s="30" t="s">
        <v>280</v>
      </c>
      <c r="N1690" s="30" t="s">
        <v>279</v>
      </c>
      <c r="O1690" s="32">
        <v>0.78678800000000004</v>
      </c>
      <c r="P1690" s="32">
        <v>0.84899999999999998</v>
      </c>
      <c r="Q1690" s="32">
        <f t="shared" si="26"/>
        <v>15.790014540116005</v>
      </c>
    </row>
    <row r="1691" spans="1:17" x14ac:dyDescent="0.25">
      <c r="A1691" s="30">
        <v>52432</v>
      </c>
      <c r="B1691" s="30">
        <v>52374</v>
      </c>
      <c r="C1691" s="30">
        <v>7400</v>
      </c>
      <c r="D1691" s="30">
        <v>7400</v>
      </c>
      <c r="E1691" s="30" t="s">
        <v>151</v>
      </c>
      <c r="F1691" s="30" t="s">
        <v>183</v>
      </c>
      <c r="G1691" s="31">
        <v>28.413</v>
      </c>
      <c r="H1691" s="30" t="s">
        <v>170</v>
      </c>
      <c r="I1691" s="30" t="s">
        <v>171</v>
      </c>
      <c r="J1691" s="30">
        <v>17</v>
      </c>
      <c r="K1691" s="30">
        <v>70</v>
      </c>
      <c r="L1691" s="30" t="s">
        <v>279</v>
      </c>
      <c r="M1691" s="30" t="s">
        <v>280</v>
      </c>
      <c r="N1691" s="30" t="s">
        <v>279</v>
      </c>
      <c r="O1691" s="32">
        <v>0.78678800000000004</v>
      </c>
      <c r="P1691" s="32">
        <v>0.84899999999999998</v>
      </c>
      <c r="Q1691" s="32">
        <f t="shared" si="26"/>
        <v>3.3756061240440007</v>
      </c>
    </row>
    <row r="1692" spans="1:17" x14ac:dyDescent="0.25">
      <c r="A1692" s="30">
        <v>52433</v>
      </c>
      <c r="B1692" s="30">
        <v>52375</v>
      </c>
      <c r="C1692" s="30">
        <v>7400</v>
      </c>
      <c r="D1692" s="30">
        <v>7400</v>
      </c>
      <c r="E1692" s="30" t="s">
        <v>151</v>
      </c>
      <c r="F1692" s="30" t="s">
        <v>183</v>
      </c>
      <c r="G1692" s="31">
        <v>5.06602</v>
      </c>
      <c r="H1692" s="30" t="s">
        <v>170</v>
      </c>
      <c r="I1692" s="30" t="s">
        <v>171</v>
      </c>
      <c r="J1692" s="30">
        <v>17</v>
      </c>
      <c r="K1692" s="30">
        <v>70</v>
      </c>
      <c r="L1692" s="30" t="s">
        <v>279</v>
      </c>
      <c r="M1692" s="30" t="s">
        <v>280</v>
      </c>
      <c r="N1692" s="30" t="s">
        <v>279</v>
      </c>
      <c r="O1692" s="32">
        <v>0.78678800000000004</v>
      </c>
      <c r="P1692" s="32">
        <v>0.84899999999999998</v>
      </c>
      <c r="Q1692" s="32">
        <f t="shared" si="26"/>
        <v>0.60186844530776007</v>
      </c>
    </row>
    <row r="1693" spans="1:17" x14ac:dyDescent="0.25">
      <c r="A1693" s="30">
        <v>52444</v>
      </c>
      <c r="B1693" s="30">
        <v>52386</v>
      </c>
      <c r="C1693" s="30">
        <v>7420</v>
      </c>
      <c r="D1693" s="30">
        <v>7420</v>
      </c>
      <c r="E1693" s="30" t="s">
        <v>151</v>
      </c>
      <c r="F1693" s="30" t="s">
        <v>169</v>
      </c>
      <c r="G1693" s="31">
        <v>8.5724900000000002</v>
      </c>
      <c r="H1693" s="30" t="s">
        <v>170</v>
      </c>
      <c r="I1693" s="30" t="s">
        <v>171</v>
      </c>
      <c r="J1693" s="30">
        <v>17</v>
      </c>
      <c r="K1693" s="30">
        <v>70</v>
      </c>
      <c r="L1693" s="30" t="s">
        <v>279</v>
      </c>
      <c r="M1693" s="30" t="s">
        <v>281</v>
      </c>
      <c r="N1693" s="30" t="s">
        <v>279</v>
      </c>
      <c r="O1693" s="32">
        <v>0.78678800000000004</v>
      </c>
      <c r="P1693" s="32">
        <v>0.84899999999999998</v>
      </c>
      <c r="Q1693" s="32">
        <f t="shared" si="26"/>
        <v>1.0184545715801201</v>
      </c>
    </row>
    <row r="1694" spans="1:17" x14ac:dyDescent="0.25">
      <c r="A1694" s="30">
        <v>52495</v>
      </c>
      <c r="B1694" s="30">
        <v>52437</v>
      </c>
      <c r="C1694" s="30">
        <v>7430</v>
      </c>
      <c r="D1694" s="30">
        <v>7430</v>
      </c>
      <c r="E1694" s="30" t="s">
        <v>151</v>
      </c>
      <c r="F1694" s="30" t="s">
        <v>169</v>
      </c>
      <c r="G1694" s="31">
        <v>3.6018599999999998</v>
      </c>
      <c r="H1694" s="30" t="s">
        <v>170</v>
      </c>
      <c r="I1694" s="30" t="s">
        <v>171</v>
      </c>
      <c r="J1694" s="30">
        <v>17</v>
      </c>
      <c r="K1694" s="30">
        <v>70</v>
      </c>
      <c r="L1694" s="30" t="s">
        <v>279</v>
      </c>
      <c r="M1694" s="30" t="s">
        <v>282</v>
      </c>
      <c r="N1694" s="30" t="s">
        <v>279</v>
      </c>
      <c r="O1694" s="32">
        <v>0.78678800000000004</v>
      </c>
      <c r="P1694" s="32">
        <v>0.84899999999999998</v>
      </c>
      <c r="Q1694" s="32">
        <f t="shared" si="26"/>
        <v>0.42791893407768006</v>
      </c>
    </row>
    <row r="1695" spans="1:17" x14ac:dyDescent="0.25">
      <c r="A1695" s="30">
        <v>52496</v>
      </c>
      <c r="B1695" s="30">
        <v>52438</v>
      </c>
      <c r="C1695" s="30">
        <v>7430</v>
      </c>
      <c r="D1695" s="30">
        <v>7430</v>
      </c>
      <c r="E1695" s="30" t="s">
        <v>151</v>
      </c>
      <c r="F1695" s="30" t="s">
        <v>169</v>
      </c>
      <c r="G1695" s="31">
        <v>1.71523</v>
      </c>
      <c r="H1695" s="30" t="s">
        <v>170</v>
      </c>
      <c r="I1695" s="30" t="s">
        <v>171</v>
      </c>
      <c r="J1695" s="30">
        <v>17</v>
      </c>
      <c r="K1695" s="30">
        <v>70</v>
      </c>
      <c r="L1695" s="30" t="s">
        <v>279</v>
      </c>
      <c r="M1695" s="30" t="s">
        <v>282</v>
      </c>
      <c r="N1695" s="30" t="s">
        <v>279</v>
      </c>
      <c r="O1695" s="32">
        <v>0.78678800000000004</v>
      </c>
      <c r="P1695" s="32">
        <v>0.84899999999999998</v>
      </c>
      <c r="Q1695" s="32">
        <f t="shared" si="26"/>
        <v>0.20377787956724006</v>
      </c>
    </row>
    <row r="1696" spans="1:17" x14ac:dyDescent="0.25">
      <c r="A1696" s="30">
        <v>52497</v>
      </c>
      <c r="B1696" s="30">
        <v>52439</v>
      </c>
      <c r="C1696" s="30">
        <v>7430</v>
      </c>
      <c r="D1696" s="30">
        <v>7430</v>
      </c>
      <c r="E1696" s="30" t="s">
        <v>151</v>
      </c>
      <c r="F1696" s="30" t="s">
        <v>176</v>
      </c>
      <c r="G1696" s="31">
        <v>0.95403800000000005</v>
      </c>
      <c r="H1696" s="30" t="s">
        <v>170</v>
      </c>
      <c r="I1696" s="30" t="s">
        <v>171</v>
      </c>
      <c r="J1696" s="30">
        <v>17</v>
      </c>
      <c r="K1696" s="30">
        <v>70</v>
      </c>
      <c r="L1696" s="30" t="s">
        <v>279</v>
      </c>
      <c r="M1696" s="30" t="s">
        <v>282</v>
      </c>
      <c r="N1696" s="30" t="s">
        <v>279</v>
      </c>
      <c r="O1696" s="32">
        <v>0.78678800000000004</v>
      </c>
      <c r="P1696" s="32">
        <v>0.84899999999999998</v>
      </c>
      <c r="Q1696" s="32">
        <f t="shared" si="26"/>
        <v>0.11334447314154403</v>
      </c>
    </row>
    <row r="1697" spans="1:17" x14ac:dyDescent="0.25">
      <c r="A1697" s="30">
        <v>52515</v>
      </c>
      <c r="B1697" s="30">
        <v>52457</v>
      </c>
      <c r="C1697" s="30">
        <v>7430</v>
      </c>
      <c r="D1697" s="30">
        <v>7430</v>
      </c>
      <c r="E1697" s="30" t="s">
        <v>151</v>
      </c>
      <c r="F1697" s="30" t="s">
        <v>179</v>
      </c>
      <c r="G1697" s="31">
        <v>1.4696100000000001</v>
      </c>
      <c r="H1697" s="30" t="s">
        <v>170</v>
      </c>
      <c r="I1697" s="30" t="s">
        <v>171</v>
      </c>
      <c r="J1697" s="30">
        <v>17</v>
      </c>
      <c r="K1697" s="30">
        <v>70</v>
      </c>
      <c r="L1697" s="30" t="s">
        <v>279</v>
      </c>
      <c r="M1697" s="30" t="s">
        <v>282</v>
      </c>
      <c r="N1697" s="30" t="s">
        <v>279</v>
      </c>
      <c r="O1697" s="32">
        <v>0.78678800000000004</v>
      </c>
      <c r="P1697" s="32">
        <v>0.84899999999999998</v>
      </c>
      <c r="Q1697" s="32">
        <f t="shared" si="26"/>
        <v>0.17459699841468004</v>
      </c>
    </row>
    <row r="1698" spans="1:17" x14ac:dyDescent="0.25">
      <c r="A1698" s="30">
        <v>52516</v>
      </c>
      <c r="B1698" s="30">
        <v>52458</v>
      </c>
      <c r="C1698" s="30">
        <v>7430</v>
      </c>
      <c r="D1698" s="30">
        <v>7430</v>
      </c>
      <c r="E1698" s="30" t="s">
        <v>151</v>
      </c>
      <c r="F1698" s="30" t="s">
        <v>179</v>
      </c>
      <c r="G1698" s="31">
        <v>0.23776</v>
      </c>
      <c r="H1698" s="30" t="s">
        <v>170</v>
      </c>
      <c r="I1698" s="30" t="s">
        <v>171</v>
      </c>
      <c r="J1698" s="30">
        <v>17</v>
      </c>
      <c r="K1698" s="30">
        <v>70</v>
      </c>
      <c r="L1698" s="30" t="s">
        <v>279</v>
      </c>
      <c r="M1698" s="30" t="s">
        <v>282</v>
      </c>
      <c r="N1698" s="30" t="s">
        <v>279</v>
      </c>
      <c r="O1698" s="32">
        <v>0.78678800000000004</v>
      </c>
      <c r="P1698" s="32">
        <v>0.84899999999999998</v>
      </c>
      <c r="Q1698" s="32">
        <f t="shared" si="26"/>
        <v>2.8247073946880006E-2</v>
      </c>
    </row>
    <row r="1699" spans="1:17" x14ac:dyDescent="0.25">
      <c r="A1699" s="30">
        <v>52518</v>
      </c>
      <c r="B1699" s="30">
        <v>52460</v>
      </c>
      <c r="C1699" s="30">
        <v>7430</v>
      </c>
      <c r="D1699" s="30">
        <v>7430</v>
      </c>
      <c r="E1699" s="30" t="s">
        <v>151</v>
      </c>
      <c r="F1699" s="30" t="s">
        <v>179</v>
      </c>
      <c r="G1699" s="31">
        <v>5.5868799999999998</v>
      </c>
      <c r="H1699" s="30" t="s">
        <v>170</v>
      </c>
      <c r="I1699" s="30" t="s">
        <v>171</v>
      </c>
      <c r="J1699" s="30">
        <v>17</v>
      </c>
      <c r="K1699" s="30">
        <v>70</v>
      </c>
      <c r="L1699" s="30" t="s">
        <v>279</v>
      </c>
      <c r="M1699" s="30" t="s">
        <v>282</v>
      </c>
      <c r="N1699" s="30" t="s">
        <v>279</v>
      </c>
      <c r="O1699" s="32">
        <v>0.78678800000000004</v>
      </c>
      <c r="P1699" s="32">
        <v>0.84899999999999998</v>
      </c>
      <c r="Q1699" s="32">
        <f t="shared" si="26"/>
        <v>0.66374921135744014</v>
      </c>
    </row>
    <row r="1700" spans="1:17" x14ac:dyDescent="0.25">
      <c r="A1700" s="30">
        <v>52519</v>
      </c>
      <c r="B1700" s="30">
        <v>52461</v>
      </c>
      <c r="C1700" s="30">
        <v>7430</v>
      </c>
      <c r="D1700" s="30">
        <v>7430</v>
      </c>
      <c r="E1700" s="30" t="s">
        <v>151</v>
      </c>
      <c r="F1700" s="30" t="s">
        <v>179</v>
      </c>
      <c r="G1700" s="31">
        <v>4.78268</v>
      </c>
      <c r="H1700" s="30" t="s">
        <v>170</v>
      </c>
      <c r="I1700" s="30" t="s">
        <v>171</v>
      </c>
      <c r="J1700" s="30">
        <v>17</v>
      </c>
      <c r="K1700" s="30">
        <v>70</v>
      </c>
      <c r="L1700" s="30" t="s">
        <v>279</v>
      </c>
      <c r="M1700" s="30" t="s">
        <v>282</v>
      </c>
      <c r="N1700" s="30" t="s">
        <v>279</v>
      </c>
      <c r="O1700" s="32">
        <v>0.78678800000000004</v>
      </c>
      <c r="P1700" s="32">
        <v>0.84899999999999998</v>
      </c>
      <c r="Q1700" s="32">
        <f t="shared" si="26"/>
        <v>0.56820624000784015</v>
      </c>
    </row>
    <row r="1701" spans="1:17" x14ac:dyDescent="0.25">
      <c r="A1701" s="30">
        <v>52520</v>
      </c>
      <c r="B1701" s="30">
        <v>52462</v>
      </c>
      <c r="C1701" s="30">
        <v>7430</v>
      </c>
      <c r="D1701" s="30">
        <v>7430</v>
      </c>
      <c r="E1701" s="30" t="s">
        <v>151</v>
      </c>
      <c r="F1701" s="30" t="s">
        <v>179</v>
      </c>
      <c r="G1701" s="31">
        <v>2.3342299999999998</v>
      </c>
      <c r="H1701" s="30" t="s">
        <v>170</v>
      </c>
      <c r="I1701" s="30" t="s">
        <v>171</v>
      </c>
      <c r="J1701" s="30">
        <v>17</v>
      </c>
      <c r="K1701" s="30">
        <v>70</v>
      </c>
      <c r="L1701" s="30" t="s">
        <v>279</v>
      </c>
      <c r="M1701" s="30" t="s">
        <v>282</v>
      </c>
      <c r="N1701" s="30" t="s">
        <v>279</v>
      </c>
      <c r="O1701" s="32">
        <v>0.78678800000000004</v>
      </c>
      <c r="P1701" s="32">
        <v>0.84899999999999998</v>
      </c>
      <c r="Q1701" s="32">
        <f t="shared" si="26"/>
        <v>0.27731816713924001</v>
      </c>
    </row>
    <row r="1702" spans="1:17" x14ac:dyDescent="0.25">
      <c r="A1702" s="30">
        <v>52521</v>
      </c>
      <c r="B1702" s="30">
        <v>52463</v>
      </c>
      <c r="C1702" s="30">
        <v>7430</v>
      </c>
      <c r="D1702" s="30">
        <v>7430</v>
      </c>
      <c r="E1702" s="30" t="s">
        <v>151</v>
      </c>
      <c r="F1702" s="30" t="s">
        <v>179</v>
      </c>
      <c r="G1702" s="31">
        <v>29.798400000000001</v>
      </c>
      <c r="H1702" s="30" t="s">
        <v>170</v>
      </c>
      <c r="I1702" s="30" t="s">
        <v>171</v>
      </c>
      <c r="J1702" s="30">
        <v>17</v>
      </c>
      <c r="K1702" s="30">
        <v>70</v>
      </c>
      <c r="L1702" s="30" t="s">
        <v>279</v>
      </c>
      <c r="M1702" s="30" t="s">
        <v>282</v>
      </c>
      <c r="N1702" s="30" t="s">
        <v>279</v>
      </c>
      <c r="O1702" s="32">
        <v>0.78678800000000004</v>
      </c>
      <c r="P1702" s="32">
        <v>0.84899999999999998</v>
      </c>
      <c r="Q1702" s="32">
        <f t="shared" si="26"/>
        <v>3.5401985544192005</v>
      </c>
    </row>
    <row r="1703" spans="1:17" x14ac:dyDescent="0.25">
      <c r="A1703" s="30">
        <v>52522</v>
      </c>
      <c r="B1703" s="30">
        <v>52464</v>
      </c>
      <c r="C1703" s="30">
        <v>7430</v>
      </c>
      <c r="D1703" s="30">
        <v>7430</v>
      </c>
      <c r="E1703" s="30" t="s">
        <v>151</v>
      </c>
      <c r="F1703" s="30" t="s">
        <v>179</v>
      </c>
      <c r="G1703" s="31">
        <v>3.2598600000000002</v>
      </c>
      <c r="H1703" s="30" t="s">
        <v>170</v>
      </c>
      <c r="I1703" s="30" t="s">
        <v>171</v>
      </c>
      <c r="J1703" s="30">
        <v>17</v>
      </c>
      <c r="K1703" s="30">
        <v>70</v>
      </c>
      <c r="L1703" s="30" t="s">
        <v>279</v>
      </c>
      <c r="M1703" s="30" t="s">
        <v>282</v>
      </c>
      <c r="N1703" s="30" t="s">
        <v>279</v>
      </c>
      <c r="O1703" s="32">
        <v>0.78678800000000004</v>
      </c>
      <c r="P1703" s="32">
        <v>0.84899999999999998</v>
      </c>
      <c r="Q1703" s="32">
        <f t="shared" si="26"/>
        <v>0.38728762818168011</v>
      </c>
    </row>
    <row r="1704" spans="1:17" x14ac:dyDescent="0.25">
      <c r="A1704" s="30">
        <v>52523</v>
      </c>
      <c r="B1704" s="30">
        <v>52465</v>
      </c>
      <c r="C1704" s="30">
        <v>7430</v>
      </c>
      <c r="D1704" s="30">
        <v>7430</v>
      </c>
      <c r="E1704" s="30" t="s">
        <v>151</v>
      </c>
      <c r="F1704" s="30" t="s">
        <v>175</v>
      </c>
      <c r="G1704" s="31">
        <v>2.82857</v>
      </c>
      <c r="H1704" s="30" t="s">
        <v>170</v>
      </c>
      <c r="I1704" s="30" t="s">
        <v>171</v>
      </c>
      <c r="J1704" s="30">
        <v>17</v>
      </c>
      <c r="K1704" s="30">
        <v>70</v>
      </c>
      <c r="L1704" s="30" t="s">
        <v>279</v>
      </c>
      <c r="M1704" s="30" t="s">
        <v>282</v>
      </c>
      <c r="N1704" s="30" t="s">
        <v>279</v>
      </c>
      <c r="O1704" s="32">
        <v>0.78678800000000004</v>
      </c>
      <c r="P1704" s="32">
        <v>0.84899999999999998</v>
      </c>
      <c r="Q1704" s="32">
        <f t="shared" si="26"/>
        <v>0.33604822490716008</v>
      </c>
    </row>
    <row r="1705" spans="1:17" x14ac:dyDescent="0.25">
      <c r="A1705" s="30">
        <v>52526</v>
      </c>
      <c r="B1705" s="30">
        <v>52468</v>
      </c>
      <c r="C1705" s="30">
        <v>7430</v>
      </c>
      <c r="D1705" s="30">
        <v>7430</v>
      </c>
      <c r="E1705" s="30" t="s">
        <v>151</v>
      </c>
      <c r="F1705" s="30" t="s">
        <v>193</v>
      </c>
      <c r="G1705" s="31">
        <v>0.66971999999999998</v>
      </c>
      <c r="H1705" s="30" t="s">
        <v>170</v>
      </c>
      <c r="I1705" s="30" t="s">
        <v>171</v>
      </c>
      <c r="J1705" s="30">
        <v>17</v>
      </c>
      <c r="K1705" s="30">
        <v>70</v>
      </c>
      <c r="L1705" s="30" t="s">
        <v>279</v>
      </c>
      <c r="M1705" s="30" t="s">
        <v>282</v>
      </c>
      <c r="N1705" s="30" t="s">
        <v>279</v>
      </c>
      <c r="O1705" s="32">
        <v>0.78678800000000004</v>
      </c>
      <c r="P1705" s="32">
        <v>0.84899999999999998</v>
      </c>
      <c r="Q1705" s="32">
        <f t="shared" si="26"/>
        <v>7.9566076563360011E-2</v>
      </c>
    </row>
    <row r="1706" spans="1:17" x14ac:dyDescent="0.25">
      <c r="A1706" s="30">
        <v>52527</v>
      </c>
      <c r="B1706" s="30">
        <v>52469</v>
      </c>
      <c r="C1706" s="30">
        <v>7430</v>
      </c>
      <c r="D1706" s="30">
        <v>7430</v>
      </c>
      <c r="E1706" s="30" t="s">
        <v>151</v>
      </c>
      <c r="F1706" s="30" t="s">
        <v>193</v>
      </c>
      <c r="G1706" s="31">
        <v>0.35372199999999998</v>
      </c>
      <c r="H1706" s="30" t="s">
        <v>170</v>
      </c>
      <c r="I1706" s="30" t="s">
        <v>171</v>
      </c>
      <c r="J1706" s="30">
        <v>17</v>
      </c>
      <c r="K1706" s="30">
        <v>70</v>
      </c>
      <c r="L1706" s="30" t="s">
        <v>279</v>
      </c>
      <c r="M1706" s="30" t="s">
        <v>282</v>
      </c>
      <c r="N1706" s="30" t="s">
        <v>279</v>
      </c>
      <c r="O1706" s="32">
        <v>0.78678800000000004</v>
      </c>
      <c r="P1706" s="32">
        <v>0.84899999999999998</v>
      </c>
      <c r="Q1706" s="32">
        <f t="shared" si="26"/>
        <v>4.2023937965336003E-2</v>
      </c>
    </row>
    <row r="1707" spans="1:17" x14ac:dyDescent="0.25">
      <c r="A1707" s="30">
        <v>52528</v>
      </c>
      <c r="B1707" s="30">
        <v>52470</v>
      </c>
      <c r="C1707" s="30">
        <v>7430</v>
      </c>
      <c r="D1707" s="30">
        <v>7430</v>
      </c>
      <c r="E1707" s="30" t="s">
        <v>151</v>
      </c>
      <c r="F1707" s="30" t="s">
        <v>193</v>
      </c>
      <c r="G1707" s="31">
        <v>0.53603599999999996</v>
      </c>
      <c r="H1707" s="30" t="s">
        <v>170</v>
      </c>
      <c r="I1707" s="30" t="s">
        <v>171</v>
      </c>
      <c r="J1707" s="30">
        <v>17</v>
      </c>
      <c r="K1707" s="30">
        <v>70</v>
      </c>
      <c r="L1707" s="30" t="s">
        <v>279</v>
      </c>
      <c r="M1707" s="30" t="s">
        <v>282</v>
      </c>
      <c r="N1707" s="30" t="s">
        <v>279</v>
      </c>
      <c r="O1707" s="32">
        <v>0.78678800000000004</v>
      </c>
      <c r="P1707" s="32">
        <v>0.84899999999999998</v>
      </c>
      <c r="Q1707" s="32">
        <f t="shared" si="26"/>
        <v>6.3683750547568016E-2</v>
      </c>
    </row>
    <row r="1708" spans="1:17" x14ac:dyDescent="0.25">
      <c r="A1708" s="30">
        <v>52529</v>
      </c>
      <c r="B1708" s="30">
        <v>52471</v>
      </c>
      <c r="C1708" s="30">
        <v>7430</v>
      </c>
      <c r="D1708" s="30">
        <v>7430</v>
      </c>
      <c r="E1708" s="30" t="s">
        <v>151</v>
      </c>
      <c r="F1708" s="30" t="s">
        <v>194</v>
      </c>
      <c r="G1708" s="31">
        <v>7.5468900000000003</v>
      </c>
      <c r="H1708" s="30" t="s">
        <v>170</v>
      </c>
      <c r="I1708" s="30" t="s">
        <v>171</v>
      </c>
      <c r="J1708" s="30">
        <v>17</v>
      </c>
      <c r="K1708" s="30">
        <v>70</v>
      </c>
      <c r="L1708" s="30" t="s">
        <v>279</v>
      </c>
      <c r="M1708" s="30" t="s">
        <v>282</v>
      </c>
      <c r="N1708" s="30" t="s">
        <v>279</v>
      </c>
      <c r="O1708" s="32">
        <v>0.78678800000000004</v>
      </c>
      <c r="P1708" s="32">
        <v>0.84899999999999998</v>
      </c>
      <c r="Q1708" s="32">
        <f t="shared" si="26"/>
        <v>0.89660817588732034</v>
      </c>
    </row>
    <row r="1709" spans="1:17" x14ac:dyDescent="0.25">
      <c r="A1709" s="30">
        <v>52531</v>
      </c>
      <c r="B1709" s="30">
        <v>52473</v>
      </c>
      <c r="C1709" s="30">
        <v>7430</v>
      </c>
      <c r="D1709" s="30">
        <v>7430</v>
      </c>
      <c r="E1709" s="30" t="s">
        <v>151</v>
      </c>
      <c r="F1709" s="30" t="s">
        <v>182</v>
      </c>
      <c r="G1709" s="31">
        <v>0.66145299999999996</v>
      </c>
      <c r="H1709" s="30" t="s">
        <v>170</v>
      </c>
      <c r="I1709" s="30" t="s">
        <v>171</v>
      </c>
      <c r="J1709" s="30">
        <v>17</v>
      </c>
      <c r="K1709" s="30">
        <v>70</v>
      </c>
      <c r="L1709" s="30" t="s">
        <v>279</v>
      </c>
      <c r="M1709" s="30" t="s">
        <v>282</v>
      </c>
      <c r="N1709" s="30" t="s">
        <v>279</v>
      </c>
      <c r="O1709" s="32">
        <v>0.78678800000000004</v>
      </c>
      <c r="P1709" s="32">
        <v>0.84899999999999998</v>
      </c>
      <c r="Q1709" s="32">
        <f t="shared" si="26"/>
        <v>7.8583915727564013E-2</v>
      </c>
    </row>
    <row r="1710" spans="1:17" x14ac:dyDescent="0.25">
      <c r="A1710" s="30">
        <v>52532</v>
      </c>
      <c r="B1710" s="30">
        <v>52474</v>
      </c>
      <c r="C1710" s="30">
        <v>7430</v>
      </c>
      <c r="D1710" s="30">
        <v>7430</v>
      </c>
      <c r="E1710" s="30" t="s">
        <v>151</v>
      </c>
      <c r="F1710" s="30" t="s">
        <v>182</v>
      </c>
      <c r="G1710" s="31">
        <v>8.2657900000000009</v>
      </c>
      <c r="H1710" s="30" t="s">
        <v>170</v>
      </c>
      <c r="I1710" s="30" t="s">
        <v>171</v>
      </c>
      <c r="J1710" s="30">
        <v>17</v>
      </c>
      <c r="K1710" s="30">
        <v>70</v>
      </c>
      <c r="L1710" s="30" t="s">
        <v>279</v>
      </c>
      <c r="M1710" s="30" t="s">
        <v>282</v>
      </c>
      <c r="N1710" s="30" t="s">
        <v>279</v>
      </c>
      <c r="O1710" s="32">
        <v>0.78678800000000004</v>
      </c>
      <c r="P1710" s="32">
        <v>0.84899999999999998</v>
      </c>
      <c r="Q1710" s="32">
        <f t="shared" si="26"/>
        <v>0.98201708176052038</v>
      </c>
    </row>
    <row r="1711" spans="1:17" x14ac:dyDescent="0.25">
      <c r="A1711" s="30">
        <v>52584</v>
      </c>
      <c r="B1711" s="30">
        <v>52550</v>
      </c>
      <c r="C1711" s="30">
        <v>7470</v>
      </c>
      <c r="D1711" s="30">
        <v>7470</v>
      </c>
      <c r="E1711" s="30" t="s">
        <v>151</v>
      </c>
      <c r="F1711" s="30" t="s">
        <v>176</v>
      </c>
      <c r="G1711" s="31">
        <v>6.5289599999999997</v>
      </c>
      <c r="H1711" s="30" t="s">
        <v>170</v>
      </c>
      <c r="I1711" s="30" t="s">
        <v>171</v>
      </c>
      <c r="J1711" s="30">
        <v>17</v>
      </c>
      <c r="K1711" s="30">
        <v>70</v>
      </c>
      <c r="L1711" s="30" t="s">
        <v>279</v>
      </c>
      <c r="M1711" s="30" t="s">
        <v>283</v>
      </c>
      <c r="N1711" s="30" t="s">
        <v>279</v>
      </c>
      <c r="O1711" s="32">
        <v>0.78678800000000004</v>
      </c>
      <c r="P1711" s="32">
        <v>0.84899999999999998</v>
      </c>
      <c r="Q1711" s="32">
        <f t="shared" si="26"/>
        <v>0.77567301445248016</v>
      </c>
    </row>
    <row r="1712" spans="1:17" x14ac:dyDescent="0.25">
      <c r="A1712" s="30">
        <v>52585</v>
      </c>
      <c r="B1712" s="30">
        <v>52551</v>
      </c>
      <c r="C1712" s="30">
        <v>7470</v>
      </c>
      <c r="D1712" s="30">
        <v>7470</v>
      </c>
      <c r="E1712" s="30" t="s">
        <v>151</v>
      </c>
      <c r="F1712" s="30" t="s">
        <v>176</v>
      </c>
      <c r="G1712" s="31">
        <v>2.5202</v>
      </c>
      <c r="H1712" s="30" t="s">
        <v>170</v>
      </c>
      <c r="I1712" s="30" t="s">
        <v>171</v>
      </c>
      <c r="J1712" s="30">
        <v>17</v>
      </c>
      <c r="K1712" s="30">
        <v>70</v>
      </c>
      <c r="L1712" s="30" t="s">
        <v>279</v>
      </c>
      <c r="M1712" s="30" t="s">
        <v>283</v>
      </c>
      <c r="N1712" s="30" t="s">
        <v>279</v>
      </c>
      <c r="O1712" s="32">
        <v>0.78678800000000004</v>
      </c>
      <c r="P1712" s="32">
        <v>0.84899999999999998</v>
      </c>
      <c r="Q1712" s="32">
        <f t="shared" si="26"/>
        <v>0.29941233075760004</v>
      </c>
    </row>
    <row r="1713" spans="1:17" x14ac:dyDescent="0.25">
      <c r="A1713" s="30">
        <v>52586</v>
      </c>
      <c r="B1713" s="30">
        <v>52552</v>
      </c>
      <c r="C1713" s="30">
        <v>7470</v>
      </c>
      <c r="D1713" s="30">
        <v>7470</v>
      </c>
      <c r="E1713" s="30" t="s">
        <v>151</v>
      </c>
      <c r="F1713" s="30" t="s">
        <v>176</v>
      </c>
      <c r="G1713" s="31">
        <v>0.21671599999999999</v>
      </c>
      <c r="H1713" s="30" t="s">
        <v>170</v>
      </c>
      <c r="I1713" s="30" t="s">
        <v>171</v>
      </c>
      <c r="J1713" s="30">
        <v>17</v>
      </c>
      <c r="K1713" s="30">
        <v>70</v>
      </c>
      <c r="L1713" s="30" t="s">
        <v>279</v>
      </c>
      <c r="M1713" s="30" t="s">
        <v>283</v>
      </c>
      <c r="N1713" s="30" t="s">
        <v>279</v>
      </c>
      <c r="O1713" s="32">
        <v>0.78678800000000004</v>
      </c>
      <c r="P1713" s="32">
        <v>0.84899999999999998</v>
      </c>
      <c r="Q1713" s="32">
        <f t="shared" si="26"/>
        <v>2.5746941779408002E-2</v>
      </c>
    </row>
    <row r="1714" spans="1:17" x14ac:dyDescent="0.25">
      <c r="A1714" s="30">
        <v>52587</v>
      </c>
      <c r="B1714" s="30">
        <v>52553</v>
      </c>
      <c r="C1714" s="30">
        <v>7470</v>
      </c>
      <c r="D1714" s="30">
        <v>7470</v>
      </c>
      <c r="E1714" s="30" t="s">
        <v>151</v>
      </c>
      <c r="F1714" s="30" t="s">
        <v>236</v>
      </c>
      <c r="G1714" s="31">
        <v>11.8161</v>
      </c>
      <c r="H1714" s="30" t="s">
        <v>170</v>
      </c>
      <c r="I1714" s="30" t="s">
        <v>171</v>
      </c>
      <c r="J1714" s="30">
        <v>17</v>
      </c>
      <c r="K1714" s="30">
        <v>70</v>
      </c>
      <c r="L1714" s="30" t="s">
        <v>279</v>
      </c>
      <c r="M1714" s="30" t="s">
        <v>283</v>
      </c>
      <c r="N1714" s="30" t="s">
        <v>279</v>
      </c>
      <c r="O1714" s="32">
        <v>0.78678800000000004</v>
      </c>
      <c r="P1714" s="32">
        <v>0.84899999999999998</v>
      </c>
      <c r="Q1714" s="32">
        <f t="shared" si="26"/>
        <v>1.4038116187068004</v>
      </c>
    </row>
    <row r="1715" spans="1:17" x14ac:dyDescent="0.25">
      <c r="A1715" s="30">
        <v>52588</v>
      </c>
      <c r="B1715" s="30">
        <v>52554</v>
      </c>
      <c r="C1715" s="30">
        <v>7470</v>
      </c>
      <c r="D1715" s="30">
        <v>7470</v>
      </c>
      <c r="E1715" s="30" t="s">
        <v>151</v>
      </c>
      <c r="F1715" s="30" t="s">
        <v>236</v>
      </c>
      <c r="G1715" s="31">
        <v>12.1319</v>
      </c>
      <c r="H1715" s="30" t="s">
        <v>170</v>
      </c>
      <c r="I1715" s="30" t="s">
        <v>171</v>
      </c>
      <c r="J1715" s="30">
        <v>17</v>
      </c>
      <c r="K1715" s="30">
        <v>70</v>
      </c>
      <c r="L1715" s="30" t="s">
        <v>279</v>
      </c>
      <c r="M1715" s="30" t="s">
        <v>283</v>
      </c>
      <c r="N1715" s="30" t="s">
        <v>279</v>
      </c>
      <c r="O1715" s="32">
        <v>0.78678800000000004</v>
      </c>
      <c r="P1715" s="32">
        <v>0.84899999999999998</v>
      </c>
      <c r="Q1715" s="32">
        <f t="shared" si="26"/>
        <v>1.4413302339172003</v>
      </c>
    </row>
    <row r="1716" spans="1:17" x14ac:dyDescent="0.25">
      <c r="A1716" s="30">
        <v>52589</v>
      </c>
      <c r="B1716" s="30">
        <v>52555</v>
      </c>
      <c r="C1716" s="30">
        <v>7470</v>
      </c>
      <c r="D1716" s="30">
        <v>7470</v>
      </c>
      <c r="E1716" s="30" t="s">
        <v>151</v>
      </c>
      <c r="F1716" s="30" t="s">
        <v>179</v>
      </c>
      <c r="G1716" s="31">
        <v>5.4281600000000001</v>
      </c>
      <c r="H1716" s="30" t="s">
        <v>170</v>
      </c>
      <c r="I1716" s="30" t="s">
        <v>171</v>
      </c>
      <c r="J1716" s="30">
        <v>17</v>
      </c>
      <c r="K1716" s="30">
        <v>70</v>
      </c>
      <c r="L1716" s="30" t="s">
        <v>279</v>
      </c>
      <c r="M1716" s="30" t="s">
        <v>283</v>
      </c>
      <c r="N1716" s="30" t="s">
        <v>279</v>
      </c>
      <c r="O1716" s="32">
        <v>0.78678800000000004</v>
      </c>
      <c r="P1716" s="32">
        <v>0.84899999999999998</v>
      </c>
      <c r="Q1716" s="32">
        <f t="shared" si="26"/>
        <v>0.64489248366208007</v>
      </c>
    </row>
    <row r="1717" spans="1:17" x14ac:dyDescent="0.25">
      <c r="A1717" s="30">
        <v>52590</v>
      </c>
      <c r="B1717" s="30">
        <v>52556</v>
      </c>
      <c r="C1717" s="30">
        <v>7470</v>
      </c>
      <c r="D1717" s="30">
        <v>7470</v>
      </c>
      <c r="E1717" s="30" t="s">
        <v>151</v>
      </c>
      <c r="F1717" s="30" t="s">
        <v>179</v>
      </c>
      <c r="G1717" s="31">
        <v>1.53399</v>
      </c>
      <c r="H1717" s="30" t="s">
        <v>170</v>
      </c>
      <c r="I1717" s="30" t="s">
        <v>171</v>
      </c>
      <c r="J1717" s="30">
        <v>17</v>
      </c>
      <c r="K1717" s="30">
        <v>70</v>
      </c>
      <c r="L1717" s="30" t="s">
        <v>279</v>
      </c>
      <c r="M1717" s="30" t="s">
        <v>283</v>
      </c>
      <c r="N1717" s="30" t="s">
        <v>279</v>
      </c>
      <c r="O1717" s="32">
        <v>0.78678800000000004</v>
      </c>
      <c r="P1717" s="32">
        <v>0.84899999999999998</v>
      </c>
      <c r="Q1717" s="32">
        <f t="shared" si="26"/>
        <v>0.18224566354212002</v>
      </c>
    </row>
    <row r="1718" spans="1:17" x14ac:dyDescent="0.25">
      <c r="A1718" s="30">
        <v>52591</v>
      </c>
      <c r="B1718" s="30">
        <v>52557</v>
      </c>
      <c r="C1718" s="30">
        <v>7470</v>
      </c>
      <c r="D1718" s="30">
        <v>7470</v>
      </c>
      <c r="E1718" s="30" t="s">
        <v>151</v>
      </c>
      <c r="F1718" s="30" t="s">
        <v>175</v>
      </c>
      <c r="G1718" s="31">
        <v>1.0829200000000001</v>
      </c>
      <c r="H1718" s="30" t="s">
        <v>170</v>
      </c>
      <c r="I1718" s="30" t="s">
        <v>171</v>
      </c>
      <c r="J1718" s="30">
        <v>17</v>
      </c>
      <c r="K1718" s="30">
        <v>70</v>
      </c>
      <c r="L1718" s="30" t="s">
        <v>279</v>
      </c>
      <c r="M1718" s="30" t="s">
        <v>283</v>
      </c>
      <c r="N1718" s="30" t="s">
        <v>279</v>
      </c>
      <c r="O1718" s="32">
        <v>0.78678800000000004</v>
      </c>
      <c r="P1718" s="32">
        <v>0.84899999999999998</v>
      </c>
      <c r="Q1718" s="32">
        <f t="shared" si="26"/>
        <v>0.12865629760496006</v>
      </c>
    </row>
    <row r="1719" spans="1:17" x14ac:dyDescent="0.25">
      <c r="A1719" s="30">
        <v>52592</v>
      </c>
      <c r="B1719" s="30">
        <v>52558</v>
      </c>
      <c r="C1719" s="30">
        <v>7470</v>
      </c>
      <c r="D1719" s="30">
        <v>7470</v>
      </c>
      <c r="E1719" s="30" t="s">
        <v>151</v>
      </c>
      <c r="F1719" s="30" t="s">
        <v>193</v>
      </c>
      <c r="G1719" s="31">
        <v>8.5088500000000007</v>
      </c>
      <c r="H1719" s="30" t="s">
        <v>170</v>
      </c>
      <c r="I1719" s="30" t="s">
        <v>171</v>
      </c>
      <c r="J1719" s="30">
        <v>17</v>
      </c>
      <c r="K1719" s="30">
        <v>70</v>
      </c>
      <c r="L1719" s="30" t="s">
        <v>279</v>
      </c>
      <c r="M1719" s="30" t="s">
        <v>283</v>
      </c>
      <c r="N1719" s="30" t="s">
        <v>279</v>
      </c>
      <c r="O1719" s="32">
        <v>0.78678800000000004</v>
      </c>
      <c r="P1719" s="32">
        <v>0.84899999999999998</v>
      </c>
      <c r="Q1719" s="32">
        <f t="shared" si="26"/>
        <v>1.0108938221438002</v>
      </c>
    </row>
    <row r="1720" spans="1:17" x14ac:dyDescent="0.25">
      <c r="A1720" s="30">
        <v>52593</v>
      </c>
      <c r="B1720" s="30">
        <v>52559</v>
      </c>
      <c r="C1720" s="30">
        <v>7470</v>
      </c>
      <c r="D1720" s="30">
        <v>7470</v>
      </c>
      <c r="E1720" s="30" t="s">
        <v>151</v>
      </c>
      <c r="F1720" s="30" t="s">
        <v>193</v>
      </c>
      <c r="G1720" s="31">
        <v>3.1533899999999999</v>
      </c>
      <c r="H1720" s="30" t="s">
        <v>170</v>
      </c>
      <c r="I1720" s="30" t="s">
        <v>171</v>
      </c>
      <c r="J1720" s="30">
        <v>17</v>
      </c>
      <c r="K1720" s="30">
        <v>70</v>
      </c>
      <c r="L1720" s="30" t="s">
        <v>279</v>
      </c>
      <c r="M1720" s="30" t="s">
        <v>283</v>
      </c>
      <c r="N1720" s="30" t="s">
        <v>279</v>
      </c>
      <c r="O1720" s="32">
        <v>0.78678800000000004</v>
      </c>
      <c r="P1720" s="32">
        <v>0.84899999999999998</v>
      </c>
      <c r="Q1720" s="32">
        <f t="shared" si="26"/>
        <v>0.37463846110932003</v>
      </c>
    </row>
    <row r="1721" spans="1:17" x14ac:dyDescent="0.25">
      <c r="A1721" s="30">
        <v>52594</v>
      </c>
      <c r="B1721" s="30">
        <v>52560</v>
      </c>
      <c r="C1721" s="30">
        <v>7470</v>
      </c>
      <c r="D1721" s="30">
        <v>7470</v>
      </c>
      <c r="E1721" s="30" t="s">
        <v>151</v>
      </c>
      <c r="F1721" s="30" t="s">
        <v>193</v>
      </c>
      <c r="G1721" s="31">
        <v>1.0157199999999999E-3</v>
      </c>
      <c r="H1721" s="30" t="s">
        <v>170</v>
      </c>
      <c r="I1721" s="30" t="s">
        <v>171</v>
      </c>
      <c r="J1721" s="30">
        <v>17</v>
      </c>
      <c r="K1721" s="30">
        <v>70</v>
      </c>
      <c r="L1721" s="30" t="s">
        <v>279</v>
      </c>
      <c r="M1721" s="30" t="s">
        <v>283</v>
      </c>
      <c r="N1721" s="30" t="s">
        <v>279</v>
      </c>
      <c r="O1721" s="32">
        <v>0.78678800000000004</v>
      </c>
      <c r="P1721" s="32">
        <v>0.84899999999999998</v>
      </c>
      <c r="Q1721" s="32">
        <f t="shared" si="26"/>
        <v>1.2067260241136001E-4</v>
      </c>
    </row>
    <row r="1722" spans="1:17" x14ac:dyDescent="0.25">
      <c r="A1722" s="30">
        <v>52595</v>
      </c>
      <c r="B1722" s="30">
        <v>52561</v>
      </c>
      <c r="C1722" s="30">
        <v>7470</v>
      </c>
      <c r="D1722" s="30">
        <v>7470</v>
      </c>
      <c r="E1722" s="30" t="s">
        <v>151</v>
      </c>
      <c r="F1722" s="30" t="s">
        <v>193</v>
      </c>
      <c r="G1722" s="31">
        <v>1.8359700000000001</v>
      </c>
      <c r="H1722" s="30" t="s">
        <v>170</v>
      </c>
      <c r="I1722" s="30" t="s">
        <v>171</v>
      </c>
      <c r="J1722" s="30">
        <v>17</v>
      </c>
      <c r="K1722" s="30">
        <v>70</v>
      </c>
      <c r="L1722" s="30" t="s">
        <v>279</v>
      </c>
      <c r="M1722" s="30" t="s">
        <v>283</v>
      </c>
      <c r="N1722" s="30" t="s">
        <v>279</v>
      </c>
      <c r="O1722" s="32">
        <v>0.78678800000000004</v>
      </c>
      <c r="P1722" s="32">
        <v>0.84899999999999998</v>
      </c>
      <c r="Q1722" s="32">
        <f t="shared" si="26"/>
        <v>0.21812239381836004</v>
      </c>
    </row>
    <row r="1723" spans="1:17" x14ac:dyDescent="0.25">
      <c r="A1723" s="30">
        <v>52596</v>
      </c>
      <c r="B1723" s="30">
        <v>52562</v>
      </c>
      <c r="C1723" s="30">
        <v>7470</v>
      </c>
      <c r="D1723" s="30">
        <v>7470</v>
      </c>
      <c r="E1723" s="30" t="s">
        <v>151</v>
      </c>
      <c r="F1723" s="30" t="s">
        <v>193</v>
      </c>
      <c r="G1723" s="31">
        <v>2.2892100000000002</v>
      </c>
      <c r="H1723" s="30" t="s">
        <v>170</v>
      </c>
      <c r="I1723" s="30" t="s">
        <v>171</v>
      </c>
      <c r="J1723" s="30">
        <v>17</v>
      </c>
      <c r="K1723" s="30">
        <v>70</v>
      </c>
      <c r="L1723" s="30" t="s">
        <v>279</v>
      </c>
      <c r="M1723" s="30" t="s">
        <v>283</v>
      </c>
      <c r="N1723" s="30" t="s">
        <v>279</v>
      </c>
      <c r="O1723" s="32">
        <v>0.78678800000000004</v>
      </c>
      <c r="P1723" s="32">
        <v>0.84899999999999998</v>
      </c>
      <c r="Q1723" s="32">
        <f t="shared" si="26"/>
        <v>0.27196956657948007</v>
      </c>
    </row>
    <row r="1724" spans="1:17" x14ac:dyDescent="0.25">
      <c r="A1724" s="30">
        <v>52597</v>
      </c>
      <c r="B1724" s="30">
        <v>52563</v>
      </c>
      <c r="C1724" s="30">
        <v>7470</v>
      </c>
      <c r="D1724" s="30">
        <v>7470</v>
      </c>
      <c r="E1724" s="30" t="s">
        <v>151</v>
      </c>
      <c r="F1724" s="30" t="s">
        <v>181</v>
      </c>
      <c r="G1724" s="31">
        <v>11.7957</v>
      </c>
      <c r="H1724" s="30" t="s">
        <v>170</v>
      </c>
      <c r="I1724" s="30" t="s">
        <v>171</v>
      </c>
      <c r="J1724" s="30">
        <v>17</v>
      </c>
      <c r="K1724" s="30">
        <v>70</v>
      </c>
      <c r="L1724" s="30" t="s">
        <v>279</v>
      </c>
      <c r="M1724" s="30" t="s">
        <v>283</v>
      </c>
      <c r="N1724" s="30" t="s">
        <v>279</v>
      </c>
      <c r="O1724" s="32">
        <v>0.78678800000000004</v>
      </c>
      <c r="P1724" s="32">
        <v>0.84899999999999998</v>
      </c>
      <c r="Q1724" s="32">
        <f t="shared" si="26"/>
        <v>1.4013879969516003</v>
      </c>
    </row>
    <row r="1725" spans="1:17" x14ac:dyDescent="0.25">
      <c r="A1725" s="30">
        <v>52598</v>
      </c>
      <c r="B1725" s="30">
        <v>52564</v>
      </c>
      <c r="C1725" s="30">
        <v>7470</v>
      </c>
      <c r="D1725" s="30">
        <v>7470</v>
      </c>
      <c r="E1725" s="30" t="s">
        <v>151</v>
      </c>
      <c r="F1725" s="30" t="s">
        <v>181</v>
      </c>
      <c r="G1725" s="31">
        <v>9.3445499999999999</v>
      </c>
      <c r="H1725" s="30" t="s">
        <v>170</v>
      </c>
      <c r="I1725" s="30" t="s">
        <v>171</v>
      </c>
      <c r="J1725" s="30">
        <v>17</v>
      </c>
      <c r="K1725" s="30">
        <v>70</v>
      </c>
      <c r="L1725" s="30" t="s">
        <v>279</v>
      </c>
      <c r="M1725" s="30" t="s">
        <v>283</v>
      </c>
      <c r="N1725" s="30" t="s">
        <v>279</v>
      </c>
      <c r="O1725" s="32">
        <v>0.78678800000000004</v>
      </c>
      <c r="P1725" s="32">
        <v>0.84899999999999998</v>
      </c>
      <c r="Q1725" s="32">
        <f t="shared" si="26"/>
        <v>1.1101791506154002</v>
      </c>
    </row>
    <row r="1726" spans="1:17" x14ac:dyDescent="0.25">
      <c r="A1726" s="30">
        <v>52599</v>
      </c>
      <c r="B1726" s="30">
        <v>52565</v>
      </c>
      <c r="C1726" s="30">
        <v>7470</v>
      </c>
      <c r="D1726" s="30">
        <v>7470</v>
      </c>
      <c r="E1726" s="30" t="s">
        <v>151</v>
      </c>
      <c r="F1726" s="30" t="s">
        <v>181</v>
      </c>
      <c r="G1726" s="31">
        <v>9.9263400000000005E-4</v>
      </c>
      <c r="H1726" s="30" t="s">
        <v>170</v>
      </c>
      <c r="I1726" s="30" t="s">
        <v>171</v>
      </c>
      <c r="J1726" s="30">
        <v>17</v>
      </c>
      <c r="K1726" s="30">
        <v>70</v>
      </c>
      <c r="L1726" s="30" t="s">
        <v>279</v>
      </c>
      <c r="M1726" s="30" t="s">
        <v>283</v>
      </c>
      <c r="N1726" s="30" t="s">
        <v>279</v>
      </c>
      <c r="O1726" s="32">
        <v>0.78678800000000004</v>
      </c>
      <c r="P1726" s="32">
        <v>0.84899999999999998</v>
      </c>
      <c r="Q1726" s="32">
        <f t="shared" si="26"/>
        <v>1.1792987045839203E-4</v>
      </c>
    </row>
    <row r="1727" spans="1:17" x14ac:dyDescent="0.25">
      <c r="A1727" s="30">
        <v>52600</v>
      </c>
      <c r="B1727" s="30">
        <v>52566</v>
      </c>
      <c r="C1727" s="30">
        <v>7470</v>
      </c>
      <c r="D1727" s="30">
        <v>7470</v>
      </c>
      <c r="E1727" s="30" t="s">
        <v>151</v>
      </c>
      <c r="F1727" s="30" t="s">
        <v>194</v>
      </c>
      <c r="G1727" s="31">
        <v>24.536999999999999</v>
      </c>
      <c r="H1727" s="30" t="s">
        <v>170</v>
      </c>
      <c r="I1727" s="30" t="s">
        <v>171</v>
      </c>
      <c r="J1727" s="30">
        <v>17</v>
      </c>
      <c r="K1727" s="30">
        <v>70</v>
      </c>
      <c r="L1727" s="30" t="s">
        <v>279</v>
      </c>
      <c r="M1727" s="30" t="s">
        <v>283</v>
      </c>
      <c r="N1727" s="30" t="s">
        <v>279</v>
      </c>
      <c r="O1727" s="32">
        <v>0.78678800000000004</v>
      </c>
      <c r="P1727" s="32">
        <v>0.84899999999999998</v>
      </c>
      <c r="Q1727" s="32">
        <f t="shared" si="26"/>
        <v>2.9151179905560007</v>
      </c>
    </row>
    <row r="1728" spans="1:17" x14ac:dyDescent="0.25">
      <c r="A1728" s="30">
        <v>52601</v>
      </c>
      <c r="B1728" s="30">
        <v>52567</v>
      </c>
      <c r="C1728" s="30">
        <v>7470</v>
      </c>
      <c r="D1728" s="30">
        <v>7470</v>
      </c>
      <c r="E1728" s="30" t="s">
        <v>151</v>
      </c>
      <c r="F1728" s="30" t="s">
        <v>194</v>
      </c>
      <c r="G1728" s="31">
        <v>14.3056</v>
      </c>
      <c r="H1728" s="30" t="s">
        <v>170</v>
      </c>
      <c r="I1728" s="30" t="s">
        <v>171</v>
      </c>
      <c r="J1728" s="30">
        <v>17</v>
      </c>
      <c r="K1728" s="30">
        <v>70</v>
      </c>
      <c r="L1728" s="30" t="s">
        <v>279</v>
      </c>
      <c r="M1728" s="30" t="s">
        <v>283</v>
      </c>
      <c r="N1728" s="30" t="s">
        <v>279</v>
      </c>
      <c r="O1728" s="32">
        <v>0.78678800000000004</v>
      </c>
      <c r="P1728" s="32">
        <v>0.84899999999999998</v>
      </c>
      <c r="Q1728" s="32">
        <f t="shared" si="26"/>
        <v>1.6995766363328002</v>
      </c>
    </row>
    <row r="1729" spans="1:17" x14ac:dyDescent="0.25">
      <c r="A1729" s="30">
        <v>52602</v>
      </c>
      <c r="B1729" s="30">
        <v>52568</v>
      </c>
      <c r="C1729" s="30">
        <v>7470</v>
      </c>
      <c r="D1729" s="30">
        <v>7470</v>
      </c>
      <c r="E1729" s="30" t="s">
        <v>151</v>
      </c>
      <c r="F1729" s="30" t="s">
        <v>194</v>
      </c>
      <c r="G1729" s="31">
        <v>15.423500000000001</v>
      </c>
      <c r="H1729" s="30" t="s">
        <v>170</v>
      </c>
      <c r="I1729" s="30" t="s">
        <v>171</v>
      </c>
      <c r="J1729" s="30">
        <v>17</v>
      </c>
      <c r="K1729" s="30">
        <v>70</v>
      </c>
      <c r="L1729" s="30" t="s">
        <v>279</v>
      </c>
      <c r="M1729" s="30" t="s">
        <v>283</v>
      </c>
      <c r="N1729" s="30" t="s">
        <v>279</v>
      </c>
      <c r="O1729" s="32">
        <v>0.78678800000000004</v>
      </c>
      <c r="P1729" s="32">
        <v>0.84899999999999998</v>
      </c>
      <c r="Q1729" s="32">
        <f t="shared" si="26"/>
        <v>1.8323887324180004</v>
      </c>
    </row>
    <row r="1730" spans="1:17" x14ac:dyDescent="0.25">
      <c r="A1730" s="30">
        <v>52603</v>
      </c>
      <c r="B1730" s="30">
        <v>52569</v>
      </c>
      <c r="C1730" s="30">
        <v>7470</v>
      </c>
      <c r="D1730" s="30">
        <v>7470</v>
      </c>
      <c r="E1730" s="30" t="s">
        <v>151</v>
      </c>
      <c r="F1730" s="30" t="s">
        <v>194</v>
      </c>
      <c r="G1730" s="31">
        <v>1.33968</v>
      </c>
      <c r="H1730" s="30" t="s">
        <v>170</v>
      </c>
      <c r="I1730" s="30" t="s">
        <v>171</v>
      </c>
      <c r="J1730" s="30">
        <v>17</v>
      </c>
      <c r="K1730" s="30">
        <v>70</v>
      </c>
      <c r="L1730" s="30" t="s">
        <v>279</v>
      </c>
      <c r="M1730" s="30" t="s">
        <v>283</v>
      </c>
      <c r="N1730" s="30" t="s">
        <v>279</v>
      </c>
      <c r="O1730" s="32">
        <v>0.78678800000000004</v>
      </c>
      <c r="P1730" s="32">
        <v>0.84899999999999998</v>
      </c>
      <c r="Q1730" s="32">
        <f t="shared" ref="Q1730:Q1793" si="27">G1730*O1730*(1-P1730)</f>
        <v>0.15916066632384002</v>
      </c>
    </row>
    <row r="1731" spans="1:17" x14ac:dyDescent="0.25">
      <c r="A1731" s="30">
        <v>52604</v>
      </c>
      <c r="B1731" s="30">
        <v>52570</v>
      </c>
      <c r="C1731" s="30">
        <v>7470</v>
      </c>
      <c r="D1731" s="30">
        <v>7470</v>
      </c>
      <c r="E1731" s="30" t="s">
        <v>151</v>
      </c>
      <c r="F1731" s="30" t="s">
        <v>194</v>
      </c>
      <c r="G1731" s="31">
        <v>0.26796199999999998</v>
      </c>
      <c r="H1731" s="30" t="s">
        <v>170</v>
      </c>
      <c r="I1731" s="30" t="s">
        <v>171</v>
      </c>
      <c r="J1731" s="30">
        <v>17</v>
      </c>
      <c r="K1731" s="30">
        <v>70</v>
      </c>
      <c r="L1731" s="30" t="s">
        <v>279</v>
      </c>
      <c r="M1731" s="30" t="s">
        <v>283</v>
      </c>
      <c r="N1731" s="30" t="s">
        <v>279</v>
      </c>
      <c r="O1731" s="32">
        <v>0.78678800000000004</v>
      </c>
      <c r="P1731" s="32">
        <v>0.84899999999999998</v>
      </c>
      <c r="Q1731" s="32">
        <f t="shared" si="27"/>
        <v>3.1835222194456003E-2</v>
      </c>
    </row>
    <row r="1732" spans="1:17" x14ac:dyDescent="0.25">
      <c r="A1732" s="30">
        <v>52607</v>
      </c>
      <c r="B1732" s="30">
        <v>52573</v>
      </c>
      <c r="C1732" s="30">
        <v>7470</v>
      </c>
      <c r="D1732" s="30">
        <v>7470</v>
      </c>
      <c r="E1732" s="30" t="s">
        <v>151</v>
      </c>
      <c r="F1732" s="30" t="s">
        <v>182</v>
      </c>
      <c r="G1732" s="31">
        <v>3.2282799999999998</v>
      </c>
      <c r="H1732" s="30" t="s">
        <v>170</v>
      </c>
      <c r="I1732" s="30" t="s">
        <v>171</v>
      </c>
      <c r="J1732" s="30">
        <v>17</v>
      </c>
      <c r="K1732" s="30">
        <v>70</v>
      </c>
      <c r="L1732" s="30" t="s">
        <v>279</v>
      </c>
      <c r="M1732" s="30" t="s">
        <v>283</v>
      </c>
      <c r="N1732" s="30" t="s">
        <v>279</v>
      </c>
      <c r="O1732" s="32">
        <v>0.78678800000000004</v>
      </c>
      <c r="P1732" s="32">
        <v>0.84899999999999998</v>
      </c>
      <c r="Q1732" s="32">
        <f t="shared" si="27"/>
        <v>0.38353576666064004</v>
      </c>
    </row>
    <row r="1733" spans="1:17" x14ac:dyDescent="0.25">
      <c r="A1733" s="30">
        <v>52608</v>
      </c>
      <c r="B1733" s="30">
        <v>52574</v>
      </c>
      <c r="C1733" s="30">
        <v>7470</v>
      </c>
      <c r="D1733" s="30">
        <v>7470</v>
      </c>
      <c r="E1733" s="30" t="s">
        <v>151</v>
      </c>
      <c r="F1733" s="30" t="s">
        <v>205</v>
      </c>
      <c r="G1733" s="31">
        <v>16.981999999999999</v>
      </c>
      <c r="H1733" s="30" t="s">
        <v>170</v>
      </c>
      <c r="I1733" s="30" t="s">
        <v>171</v>
      </c>
      <c r="J1733" s="30">
        <v>17</v>
      </c>
      <c r="K1733" s="30">
        <v>70</v>
      </c>
      <c r="L1733" s="30" t="s">
        <v>279</v>
      </c>
      <c r="M1733" s="30" t="s">
        <v>283</v>
      </c>
      <c r="N1733" s="30" t="s">
        <v>279</v>
      </c>
      <c r="O1733" s="32">
        <v>0.78678800000000004</v>
      </c>
      <c r="P1733" s="32">
        <v>0.84899999999999998</v>
      </c>
      <c r="Q1733" s="32">
        <f t="shared" si="27"/>
        <v>2.0175463062160004</v>
      </c>
    </row>
    <row r="1734" spans="1:17" x14ac:dyDescent="0.25">
      <c r="A1734" s="30">
        <v>52609</v>
      </c>
      <c r="B1734" s="30">
        <v>52575</v>
      </c>
      <c r="C1734" s="30">
        <v>7470</v>
      </c>
      <c r="D1734" s="30">
        <v>7470</v>
      </c>
      <c r="E1734" s="30" t="s">
        <v>151</v>
      </c>
      <c r="F1734" s="30" t="s">
        <v>205</v>
      </c>
      <c r="G1734" s="31">
        <v>19.013999999999999</v>
      </c>
      <c r="H1734" s="30" t="s">
        <v>170</v>
      </c>
      <c r="I1734" s="30" t="s">
        <v>171</v>
      </c>
      <c r="J1734" s="30">
        <v>17</v>
      </c>
      <c r="K1734" s="30">
        <v>70</v>
      </c>
      <c r="L1734" s="30" t="s">
        <v>279</v>
      </c>
      <c r="M1734" s="30" t="s">
        <v>283</v>
      </c>
      <c r="N1734" s="30" t="s">
        <v>279</v>
      </c>
      <c r="O1734" s="32">
        <v>0.78678800000000004</v>
      </c>
      <c r="P1734" s="32">
        <v>0.84899999999999998</v>
      </c>
      <c r="Q1734" s="32">
        <f t="shared" si="27"/>
        <v>2.2589580418320003</v>
      </c>
    </row>
    <row r="1735" spans="1:17" x14ac:dyDescent="0.25">
      <c r="A1735" s="30">
        <v>52610</v>
      </c>
      <c r="B1735" s="30">
        <v>52576</v>
      </c>
      <c r="C1735" s="30">
        <v>7470</v>
      </c>
      <c r="D1735" s="30">
        <v>7470</v>
      </c>
      <c r="E1735" s="30" t="s">
        <v>151</v>
      </c>
      <c r="F1735" s="30" t="s">
        <v>205</v>
      </c>
      <c r="G1735" s="31">
        <v>5.9007899999999998</v>
      </c>
      <c r="H1735" s="30" t="s">
        <v>170</v>
      </c>
      <c r="I1735" s="30" t="s">
        <v>171</v>
      </c>
      <c r="J1735" s="30">
        <v>17</v>
      </c>
      <c r="K1735" s="30">
        <v>70</v>
      </c>
      <c r="L1735" s="30" t="s">
        <v>279</v>
      </c>
      <c r="M1735" s="30" t="s">
        <v>283</v>
      </c>
      <c r="N1735" s="30" t="s">
        <v>279</v>
      </c>
      <c r="O1735" s="32">
        <v>0.78678800000000004</v>
      </c>
      <c r="P1735" s="32">
        <v>0.84899999999999998</v>
      </c>
      <c r="Q1735" s="32">
        <f t="shared" si="27"/>
        <v>0.70104328514052006</v>
      </c>
    </row>
    <row r="1736" spans="1:17" x14ac:dyDescent="0.25">
      <c r="A1736" s="30">
        <v>52611</v>
      </c>
      <c r="B1736" s="30">
        <v>52577</v>
      </c>
      <c r="C1736" s="30">
        <v>7470</v>
      </c>
      <c r="D1736" s="30">
        <v>7470</v>
      </c>
      <c r="E1736" s="30" t="s">
        <v>151</v>
      </c>
      <c r="F1736" s="30" t="s">
        <v>205</v>
      </c>
      <c r="G1736" s="31">
        <v>1.9476500000000001</v>
      </c>
      <c r="H1736" s="30" t="s">
        <v>170</v>
      </c>
      <c r="I1736" s="30" t="s">
        <v>171</v>
      </c>
      <c r="J1736" s="30">
        <v>17</v>
      </c>
      <c r="K1736" s="30">
        <v>70</v>
      </c>
      <c r="L1736" s="30" t="s">
        <v>279</v>
      </c>
      <c r="M1736" s="30" t="s">
        <v>283</v>
      </c>
      <c r="N1736" s="30" t="s">
        <v>279</v>
      </c>
      <c r="O1736" s="32">
        <v>0.78678800000000004</v>
      </c>
      <c r="P1736" s="32">
        <v>0.84899999999999998</v>
      </c>
      <c r="Q1736" s="32">
        <f t="shared" si="27"/>
        <v>0.23139053487820005</v>
      </c>
    </row>
    <row r="1737" spans="1:17" x14ac:dyDescent="0.25">
      <c r="A1737" s="30">
        <v>52612</v>
      </c>
      <c r="B1737" s="30">
        <v>52578</v>
      </c>
      <c r="C1737" s="30">
        <v>7470</v>
      </c>
      <c r="D1737" s="30">
        <v>7470</v>
      </c>
      <c r="E1737" s="30" t="s">
        <v>151</v>
      </c>
      <c r="F1737" s="30" t="s">
        <v>205</v>
      </c>
      <c r="G1737" s="31">
        <v>2.0924999999999998</v>
      </c>
      <c r="H1737" s="30" t="s">
        <v>170</v>
      </c>
      <c r="I1737" s="30" t="s">
        <v>171</v>
      </c>
      <c r="J1737" s="30">
        <v>17</v>
      </c>
      <c r="K1737" s="30">
        <v>70</v>
      </c>
      <c r="L1737" s="30" t="s">
        <v>279</v>
      </c>
      <c r="M1737" s="30" t="s">
        <v>283</v>
      </c>
      <c r="N1737" s="30" t="s">
        <v>279</v>
      </c>
      <c r="O1737" s="32">
        <v>0.78678800000000004</v>
      </c>
      <c r="P1737" s="32">
        <v>0.84899999999999998</v>
      </c>
      <c r="Q1737" s="32">
        <f t="shared" si="27"/>
        <v>0.24859943739000001</v>
      </c>
    </row>
    <row r="1738" spans="1:17" x14ac:dyDescent="0.25">
      <c r="A1738" s="30">
        <v>52613</v>
      </c>
      <c r="B1738" s="30">
        <v>52579</v>
      </c>
      <c r="C1738" s="30">
        <v>7470</v>
      </c>
      <c r="D1738" s="30">
        <v>7470</v>
      </c>
      <c r="E1738" s="30" t="s">
        <v>151</v>
      </c>
      <c r="F1738" s="30" t="s">
        <v>205</v>
      </c>
      <c r="G1738" s="31">
        <v>1.00925</v>
      </c>
      <c r="H1738" s="30" t="s">
        <v>170</v>
      </c>
      <c r="I1738" s="30" t="s">
        <v>171</v>
      </c>
      <c r="J1738" s="30">
        <v>17</v>
      </c>
      <c r="K1738" s="30">
        <v>70</v>
      </c>
      <c r="L1738" s="30" t="s">
        <v>279</v>
      </c>
      <c r="M1738" s="30" t="s">
        <v>283</v>
      </c>
      <c r="N1738" s="30" t="s">
        <v>279</v>
      </c>
      <c r="O1738" s="32">
        <v>0.78678800000000004</v>
      </c>
      <c r="P1738" s="32">
        <v>0.84899999999999998</v>
      </c>
      <c r="Q1738" s="32">
        <f t="shared" si="27"/>
        <v>0.11990393413900002</v>
      </c>
    </row>
    <row r="1739" spans="1:17" x14ac:dyDescent="0.25">
      <c r="A1739" s="30">
        <v>52615</v>
      </c>
      <c r="B1739" s="30">
        <v>52581</v>
      </c>
      <c r="C1739" s="30">
        <v>7470</v>
      </c>
      <c r="D1739" s="30">
        <v>7470</v>
      </c>
      <c r="E1739" s="30" t="s">
        <v>151</v>
      </c>
      <c r="F1739" s="30" t="s">
        <v>205</v>
      </c>
      <c r="G1739" s="31">
        <v>0.14777799999999999</v>
      </c>
      <c r="H1739" s="30" t="s">
        <v>170</v>
      </c>
      <c r="I1739" s="30" t="s">
        <v>171</v>
      </c>
      <c r="J1739" s="30">
        <v>17</v>
      </c>
      <c r="K1739" s="30">
        <v>70</v>
      </c>
      <c r="L1739" s="30" t="s">
        <v>279</v>
      </c>
      <c r="M1739" s="30" t="s">
        <v>283</v>
      </c>
      <c r="N1739" s="30" t="s">
        <v>279</v>
      </c>
      <c r="O1739" s="32">
        <v>0.78678800000000004</v>
      </c>
      <c r="P1739" s="32">
        <v>0.84899999999999998</v>
      </c>
      <c r="Q1739" s="32">
        <f t="shared" si="27"/>
        <v>1.7556763516664003E-2</v>
      </c>
    </row>
    <row r="1740" spans="1:17" x14ac:dyDescent="0.25">
      <c r="A1740" s="30">
        <v>52644</v>
      </c>
      <c r="B1740" s="30">
        <v>52610</v>
      </c>
      <c r="C1740" s="30">
        <v>8100</v>
      </c>
      <c r="D1740" s="30">
        <v>8100</v>
      </c>
      <c r="E1740" s="30" t="s">
        <v>151</v>
      </c>
      <c r="F1740" s="30" t="s">
        <v>169</v>
      </c>
      <c r="G1740" s="31">
        <v>26.342099999999999</v>
      </c>
      <c r="H1740" s="30" t="s">
        <v>170</v>
      </c>
      <c r="I1740" s="30" t="s">
        <v>171</v>
      </c>
      <c r="J1740" s="30">
        <v>18</v>
      </c>
      <c r="K1740" s="30">
        <v>10</v>
      </c>
      <c r="L1740" s="30" t="s">
        <v>172</v>
      </c>
      <c r="M1740" s="30" t="s">
        <v>284</v>
      </c>
      <c r="N1740" s="30" t="s">
        <v>285</v>
      </c>
      <c r="O1740" s="32">
        <v>0.717032</v>
      </c>
      <c r="P1740" s="32">
        <v>0.84899999999999998</v>
      </c>
      <c r="Q1740" s="32">
        <f t="shared" si="27"/>
        <v>2.8521074257272003</v>
      </c>
    </row>
    <row r="1741" spans="1:17" x14ac:dyDescent="0.25">
      <c r="A1741" s="30">
        <v>52645</v>
      </c>
      <c r="B1741" s="30">
        <v>52611</v>
      </c>
      <c r="C1741" s="30">
        <v>8100</v>
      </c>
      <c r="D1741" s="30">
        <v>8100</v>
      </c>
      <c r="E1741" s="30" t="s">
        <v>151</v>
      </c>
      <c r="F1741" s="30" t="s">
        <v>179</v>
      </c>
      <c r="G1741" s="31">
        <v>3.0291700000000001</v>
      </c>
      <c r="H1741" s="30" t="s">
        <v>170</v>
      </c>
      <c r="I1741" s="30" t="s">
        <v>171</v>
      </c>
      <c r="J1741" s="30">
        <v>18</v>
      </c>
      <c r="K1741" s="30">
        <v>10</v>
      </c>
      <c r="L1741" s="30" t="s">
        <v>172</v>
      </c>
      <c r="M1741" s="30" t="s">
        <v>284</v>
      </c>
      <c r="N1741" s="30" t="s">
        <v>285</v>
      </c>
      <c r="O1741" s="32">
        <v>0.717032</v>
      </c>
      <c r="P1741" s="32">
        <v>0.84899999999999998</v>
      </c>
      <c r="Q1741" s="32">
        <f t="shared" si="27"/>
        <v>0.32797378533944005</v>
      </c>
    </row>
    <row r="1742" spans="1:17" x14ac:dyDescent="0.25">
      <c r="A1742" s="30">
        <v>52646</v>
      </c>
      <c r="B1742" s="30">
        <v>52612</v>
      </c>
      <c r="C1742" s="30">
        <v>8100</v>
      </c>
      <c r="D1742" s="30">
        <v>8100</v>
      </c>
      <c r="E1742" s="30" t="s">
        <v>151</v>
      </c>
      <c r="F1742" s="30" t="s">
        <v>175</v>
      </c>
      <c r="G1742" s="31">
        <v>17.200099999999999</v>
      </c>
      <c r="H1742" s="30" t="s">
        <v>170</v>
      </c>
      <c r="I1742" s="30" t="s">
        <v>171</v>
      </c>
      <c r="J1742" s="30">
        <v>18</v>
      </c>
      <c r="K1742" s="30">
        <v>10</v>
      </c>
      <c r="L1742" s="30" t="s">
        <v>172</v>
      </c>
      <c r="M1742" s="30" t="s">
        <v>284</v>
      </c>
      <c r="N1742" s="30" t="s">
        <v>285</v>
      </c>
      <c r="O1742" s="32">
        <v>0.717032</v>
      </c>
      <c r="P1742" s="32">
        <v>0.84899999999999998</v>
      </c>
      <c r="Q1742" s="32">
        <f t="shared" si="27"/>
        <v>1.8622863375832002</v>
      </c>
    </row>
    <row r="1743" spans="1:17" x14ac:dyDescent="0.25">
      <c r="A1743" s="30">
        <v>52650</v>
      </c>
      <c r="B1743" s="30">
        <v>52616</v>
      </c>
      <c r="C1743" s="30">
        <v>8100</v>
      </c>
      <c r="D1743" s="30">
        <v>8100</v>
      </c>
      <c r="E1743" s="30" t="s">
        <v>151</v>
      </c>
      <c r="F1743" s="30" t="s">
        <v>183</v>
      </c>
      <c r="G1743" s="31">
        <v>0.40302100000000002</v>
      </c>
      <c r="H1743" s="30" t="s">
        <v>170</v>
      </c>
      <c r="I1743" s="30" t="s">
        <v>171</v>
      </c>
      <c r="J1743" s="30">
        <v>18</v>
      </c>
      <c r="K1743" s="30">
        <v>10</v>
      </c>
      <c r="L1743" s="30" t="s">
        <v>172</v>
      </c>
      <c r="M1743" s="30" t="s">
        <v>284</v>
      </c>
      <c r="N1743" s="30" t="s">
        <v>285</v>
      </c>
      <c r="O1743" s="32">
        <v>0.717032</v>
      </c>
      <c r="P1743" s="32">
        <v>0.84899999999999998</v>
      </c>
      <c r="Q1743" s="32">
        <f t="shared" si="27"/>
        <v>4.3635822004472004E-2</v>
      </c>
    </row>
    <row r="1744" spans="1:17" x14ac:dyDescent="0.25">
      <c r="A1744" s="30">
        <v>52651</v>
      </c>
      <c r="B1744" s="30">
        <v>52617</v>
      </c>
      <c r="C1744" s="30">
        <v>8100</v>
      </c>
      <c r="D1744" s="30">
        <v>8100</v>
      </c>
      <c r="E1744" s="30" t="s">
        <v>151</v>
      </c>
      <c r="F1744" s="30" t="s">
        <v>183</v>
      </c>
      <c r="G1744" s="31">
        <v>16.774100000000001</v>
      </c>
      <c r="H1744" s="30" t="s">
        <v>170</v>
      </c>
      <c r="I1744" s="30" t="s">
        <v>171</v>
      </c>
      <c r="J1744" s="30">
        <v>18</v>
      </c>
      <c r="K1744" s="30">
        <v>10</v>
      </c>
      <c r="L1744" s="30" t="s">
        <v>172</v>
      </c>
      <c r="M1744" s="30" t="s">
        <v>284</v>
      </c>
      <c r="N1744" s="30" t="s">
        <v>285</v>
      </c>
      <c r="O1744" s="32">
        <v>0.717032</v>
      </c>
      <c r="P1744" s="32">
        <v>0.84899999999999998</v>
      </c>
      <c r="Q1744" s="32">
        <f t="shared" si="27"/>
        <v>1.8161625371512002</v>
      </c>
    </row>
    <row r="1745" spans="1:17" x14ac:dyDescent="0.25">
      <c r="A1745" s="30">
        <v>52652</v>
      </c>
      <c r="B1745" s="30">
        <v>52618</v>
      </c>
      <c r="C1745" s="30">
        <v>8100</v>
      </c>
      <c r="D1745" s="30">
        <v>8100</v>
      </c>
      <c r="E1745" s="30" t="s">
        <v>151</v>
      </c>
      <c r="F1745" s="30" t="s">
        <v>183</v>
      </c>
      <c r="G1745" s="31">
        <v>18.1692</v>
      </c>
      <c r="H1745" s="30" t="s">
        <v>170</v>
      </c>
      <c r="I1745" s="30" t="s">
        <v>171</v>
      </c>
      <c r="J1745" s="30">
        <v>18</v>
      </c>
      <c r="K1745" s="30">
        <v>10</v>
      </c>
      <c r="L1745" s="30" t="s">
        <v>172</v>
      </c>
      <c r="M1745" s="30" t="s">
        <v>284</v>
      </c>
      <c r="N1745" s="30" t="s">
        <v>285</v>
      </c>
      <c r="O1745" s="32">
        <v>0.717032</v>
      </c>
      <c r="P1745" s="32">
        <v>0.84899999999999998</v>
      </c>
      <c r="Q1745" s="32">
        <f t="shared" si="27"/>
        <v>1.9672125699744001</v>
      </c>
    </row>
    <row r="1746" spans="1:17" x14ac:dyDescent="0.25">
      <c r="A1746" s="30">
        <v>52664</v>
      </c>
      <c r="B1746" s="30">
        <v>52630</v>
      </c>
      <c r="C1746" s="30">
        <v>8110</v>
      </c>
      <c r="D1746" s="30">
        <v>8110</v>
      </c>
      <c r="E1746" s="30" t="s">
        <v>151</v>
      </c>
      <c r="F1746" s="30" t="s">
        <v>169</v>
      </c>
      <c r="G1746" s="31">
        <v>130.93</v>
      </c>
      <c r="H1746" s="30" t="s">
        <v>170</v>
      </c>
      <c r="I1746" s="30" t="s">
        <v>171</v>
      </c>
      <c r="J1746" s="30">
        <v>3</v>
      </c>
      <c r="K1746" s="30">
        <v>10</v>
      </c>
      <c r="L1746" s="30" t="s">
        <v>172</v>
      </c>
      <c r="M1746" s="30" t="s">
        <v>286</v>
      </c>
      <c r="N1746" s="30" t="s">
        <v>200</v>
      </c>
      <c r="O1746" s="32">
        <v>1.7750239999999999</v>
      </c>
      <c r="P1746" s="32">
        <v>0.84899999999999998</v>
      </c>
      <c r="Q1746" s="32">
        <f t="shared" si="27"/>
        <v>35.092987740320005</v>
      </c>
    </row>
    <row r="1747" spans="1:17" x14ac:dyDescent="0.25">
      <c r="A1747" s="30">
        <v>52665</v>
      </c>
      <c r="B1747" s="30">
        <v>52631</v>
      </c>
      <c r="C1747" s="30">
        <v>8110</v>
      </c>
      <c r="D1747" s="30">
        <v>8110</v>
      </c>
      <c r="E1747" s="30" t="s">
        <v>151</v>
      </c>
      <c r="F1747" s="30" t="s">
        <v>169</v>
      </c>
      <c r="G1747" s="31">
        <v>2.3049599999999999</v>
      </c>
      <c r="H1747" s="30" t="s">
        <v>170</v>
      </c>
      <c r="I1747" s="30" t="s">
        <v>171</v>
      </c>
      <c r="J1747" s="30">
        <v>3</v>
      </c>
      <c r="K1747" s="30">
        <v>10</v>
      </c>
      <c r="L1747" s="30" t="s">
        <v>172</v>
      </c>
      <c r="M1747" s="30" t="s">
        <v>286</v>
      </c>
      <c r="N1747" s="30" t="s">
        <v>200</v>
      </c>
      <c r="O1747" s="32">
        <v>1.7750239999999999</v>
      </c>
      <c r="P1747" s="32">
        <v>0.84899999999999998</v>
      </c>
      <c r="Q1747" s="32">
        <f t="shared" si="27"/>
        <v>0.61779525717504002</v>
      </c>
    </row>
    <row r="1748" spans="1:17" x14ac:dyDescent="0.25">
      <c r="A1748" s="30">
        <v>52668</v>
      </c>
      <c r="B1748" s="30">
        <v>52634</v>
      </c>
      <c r="C1748" s="30">
        <v>8110</v>
      </c>
      <c r="D1748" s="30">
        <v>8110</v>
      </c>
      <c r="E1748" s="30" t="s">
        <v>151</v>
      </c>
      <c r="F1748" s="30" t="s">
        <v>183</v>
      </c>
      <c r="G1748" s="31">
        <v>76.741799999999998</v>
      </c>
      <c r="H1748" s="30" t="s">
        <v>170</v>
      </c>
      <c r="I1748" s="30" t="s">
        <v>171</v>
      </c>
      <c r="J1748" s="30">
        <v>3</v>
      </c>
      <c r="K1748" s="30">
        <v>10</v>
      </c>
      <c r="L1748" s="30" t="s">
        <v>172</v>
      </c>
      <c r="M1748" s="30" t="s">
        <v>286</v>
      </c>
      <c r="N1748" s="30" t="s">
        <v>200</v>
      </c>
      <c r="O1748" s="32">
        <v>1.7750239999999999</v>
      </c>
      <c r="P1748" s="32">
        <v>0.84899999999999998</v>
      </c>
      <c r="Q1748" s="32">
        <f t="shared" si="27"/>
        <v>20.5689990572832</v>
      </c>
    </row>
    <row r="1749" spans="1:17" x14ac:dyDescent="0.25">
      <c r="A1749" s="30">
        <v>52676</v>
      </c>
      <c r="B1749" s="30">
        <v>52642</v>
      </c>
      <c r="C1749" s="30">
        <v>8113</v>
      </c>
      <c r="D1749" s="30">
        <v>8113</v>
      </c>
      <c r="E1749" s="30" t="s">
        <v>151</v>
      </c>
      <c r="F1749" s="30" t="s">
        <v>185</v>
      </c>
      <c r="G1749" s="31">
        <v>15.980499999999999</v>
      </c>
      <c r="H1749" s="30" t="s">
        <v>170</v>
      </c>
      <c r="I1749" s="30" t="s">
        <v>171</v>
      </c>
      <c r="J1749" s="30">
        <v>3</v>
      </c>
      <c r="K1749" s="30">
        <v>10</v>
      </c>
      <c r="L1749" s="30" t="s">
        <v>172</v>
      </c>
      <c r="M1749" s="30" t="s">
        <v>287</v>
      </c>
      <c r="N1749" s="30" t="s">
        <v>200</v>
      </c>
      <c r="O1749" s="32">
        <v>1.7750239999999999</v>
      </c>
      <c r="P1749" s="32">
        <v>0.84899999999999998</v>
      </c>
      <c r="Q1749" s="32">
        <f t="shared" si="27"/>
        <v>4.2832314258320006</v>
      </c>
    </row>
    <row r="1750" spans="1:17" x14ac:dyDescent="0.25">
      <c r="A1750" s="30">
        <v>52702</v>
      </c>
      <c r="B1750" s="30">
        <v>52668</v>
      </c>
      <c r="C1750" s="30">
        <v>8140</v>
      </c>
      <c r="D1750" s="30">
        <v>8140</v>
      </c>
      <c r="E1750" s="30" t="s">
        <v>151</v>
      </c>
      <c r="F1750" s="30" t="s">
        <v>169</v>
      </c>
      <c r="G1750" s="31">
        <v>202.58199999999999</v>
      </c>
      <c r="H1750" s="30" t="s">
        <v>170</v>
      </c>
      <c r="I1750" s="30" t="s">
        <v>171</v>
      </c>
      <c r="J1750" s="30">
        <v>18</v>
      </c>
      <c r="K1750" s="30">
        <v>10</v>
      </c>
      <c r="L1750" s="30" t="s">
        <v>172</v>
      </c>
      <c r="M1750" s="30" t="s">
        <v>288</v>
      </c>
      <c r="N1750" s="30" t="s">
        <v>285</v>
      </c>
      <c r="O1750" s="32">
        <v>0.717032</v>
      </c>
      <c r="P1750" s="32">
        <v>0.84899999999999998</v>
      </c>
      <c r="Q1750" s="32">
        <f t="shared" si="27"/>
        <v>21.933924270224004</v>
      </c>
    </row>
    <row r="1751" spans="1:17" x14ac:dyDescent="0.25">
      <c r="A1751" s="30">
        <v>52706</v>
      </c>
      <c r="B1751" s="30">
        <v>52672</v>
      </c>
      <c r="C1751" s="30">
        <v>8140</v>
      </c>
      <c r="D1751" s="30">
        <v>8140</v>
      </c>
      <c r="E1751" s="30" t="s">
        <v>151</v>
      </c>
      <c r="F1751" s="30" t="s">
        <v>169</v>
      </c>
      <c r="G1751" s="31">
        <v>47.599600000000002</v>
      </c>
      <c r="H1751" s="30" t="s">
        <v>170</v>
      </c>
      <c r="I1751" s="30" t="s">
        <v>171</v>
      </c>
      <c r="J1751" s="30">
        <v>18</v>
      </c>
      <c r="K1751" s="30">
        <v>10</v>
      </c>
      <c r="L1751" s="30" t="s">
        <v>172</v>
      </c>
      <c r="M1751" s="30" t="s">
        <v>288</v>
      </c>
      <c r="N1751" s="30" t="s">
        <v>285</v>
      </c>
      <c r="O1751" s="32">
        <v>0.717032</v>
      </c>
      <c r="P1751" s="32">
        <v>0.84899999999999998</v>
      </c>
      <c r="Q1751" s="32">
        <f t="shared" si="27"/>
        <v>5.1536958944672007</v>
      </c>
    </row>
    <row r="1752" spans="1:17" x14ac:dyDescent="0.25">
      <c r="A1752" s="30">
        <v>52707</v>
      </c>
      <c r="B1752" s="30">
        <v>52673</v>
      </c>
      <c r="C1752" s="30">
        <v>8140</v>
      </c>
      <c r="D1752" s="30">
        <v>8140</v>
      </c>
      <c r="E1752" s="30" t="s">
        <v>151</v>
      </c>
      <c r="F1752" s="30" t="s">
        <v>169</v>
      </c>
      <c r="G1752" s="31">
        <v>12.881500000000001</v>
      </c>
      <c r="H1752" s="30" t="s">
        <v>170</v>
      </c>
      <c r="I1752" s="30" t="s">
        <v>171</v>
      </c>
      <c r="J1752" s="30">
        <v>18</v>
      </c>
      <c r="K1752" s="30">
        <v>10</v>
      </c>
      <c r="L1752" s="30" t="s">
        <v>172</v>
      </c>
      <c r="M1752" s="30" t="s">
        <v>288</v>
      </c>
      <c r="N1752" s="30" t="s">
        <v>285</v>
      </c>
      <c r="O1752" s="32">
        <v>0.717032</v>
      </c>
      <c r="P1752" s="32">
        <v>0.84899999999999998</v>
      </c>
      <c r="Q1752" s="32">
        <f t="shared" si="27"/>
        <v>1.3947036039080003</v>
      </c>
    </row>
    <row r="1753" spans="1:17" x14ac:dyDescent="0.25">
      <c r="A1753" s="30">
        <v>52708</v>
      </c>
      <c r="B1753" s="30">
        <v>52674</v>
      </c>
      <c r="C1753" s="30">
        <v>8140</v>
      </c>
      <c r="D1753" s="30">
        <v>8140</v>
      </c>
      <c r="E1753" s="30" t="s">
        <v>151</v>
      </c>
      <c r="F1753" s="30" t="s">
        <v>169</v>
      </c>
      <c r="G1753" s="31">
        <v>2.7044700000000002</v>
      </c>
      <c r="H1753" s="30" t="s">
        <v>170</v>
      </c>
      <c r="I1753" s="30" t="s">
        <v>171</v>
      </c>
      <c r="J1753" s="30">
        <v>18</v>
      </c>
      <c r="K1753" s="30">
        <v>10</v>
      </c>
      <c r="L1753" s="30" t="s">
        <v>172</v>
      </c>
      <c r="M1753" s="30" t="s">
        <v>288</v>
      </c>
      <c r="N1753" s="30" t="s">
        <v>285</v>
      </c>
      <c r="O1753" s="32">
        <v>0.717032</v>
      </c>
      <c r="P1753" s="32">
        <v>0.84899999999999998</v>
      </c>
      <c r="Q1753" s="32">
        <f t="shared" si="27"/>
        <v>0.29281792148904007</v>
      </c>
    </row>
    <row r="1754" spans="1:17" x14ac:dyDescent="0.25">
      <c r="A1754" s="30">
        <v>52709</v>
      </c>
      <c r="B1754" s="30">
        <v>52675</v>
      </c>
      <c r="C1754" s="30">
        <v>8140</v>
      </c>
      <c r="D1754" s="30">
        <v>8140</v>
      </c>
      <c r="E1754" s="30" t="s">
        <v>151</v>
      </c>
      <c r="F1754" s="30" t="s">
        <v>169</v>
      </c>
      <c r="G1754" s="31">
        <v>8.3702900000000007</v>
      </c>
      <c r="H1754" s="30" t="s">
        <v>170</v>
      </c>
      <c r="I1754" s="30" t="s">
        <v>171</v>
      </c>
      <c r="J1754" s="30">
        <v>18</v>
      </c>
      <c r="K1754" s="30">
        <v>10</v>
      </c>
      <c r="L1754" s="30" t="s">
        <v>172</v>
      </c>
      <c r="M1754" s="30" t="s">
        <v>288</v>
      </c>
      <c r="N1754" s="30" t="s">
        <v>285</v>
      </c>
      <c r="O1754" s="32">
        <v>0.717032</v>
      </c>
      <c r="P1754" s="32">
        <v>0.84899999999999998</v>
      </c>
      <c r="Q1754" s="32">
        <f t="shared" si="27"/>
        <v>0.90626663267128016</v>
      </c>
    </row>
    <row r="1755" spans="1:17" x14ac:dyDescent="0.25">
      <c r="A1755" s="30">
        <v>52710</v>
      </c>
      <c r="B1755" s="30">
        <v>52676</v>
      </c>
      <c r="C1755" s="30">
        <v>8140</v>
      </c>
      <c r="D1755" s="30">
        <v>8140</v>
      </c>
      <c r="E1755" s="30" t="s">
        <v>151</v>
      </c>
      <c r="F1755" s="30" t="s">
        <v>169</v>
      </c>
      <c r="G1755" s="31">
        <v>54.087699999999998</v>
      </c>
      <c r="H1755" s="30" t="s">
        <v>170</v>
      </c>
      <c r="I1755" s="30" t="s">
        <v>171</v>
      </c>
      <c r="J1755" s="30">
        <v>18</v>
      </c>
      <c r="K1755" s="30">
        <v>10</v>
      </c>
      <c r="L1755" s="30" t="s">
        <v>172</v>
      </c>
      <c r="M1755" s="30" t="s">
        <v>288</v>
      </c>
      <c r="N1755" s="30" t="s">
        <v>285</v>
      </c>
      <c r="O1755" s="32">
        <v>0.717032</v>
      </c>
      <c r="P1755" s="32">
        <v>0.84899999999999998</v>
      </c>
      <c r="Q1755" s="32">
        <f t="shared" si="27"/>
        <v>5.8561743676664006</v>
      </c>
    </row>
    <row r="1756" spans="1:17" x14ac:dyDescent="0.25">
      <c r="A1756" s="30">
        <v>52711</v>
      </c>
      <c r="B1756" s="30">
        <v>52677</v>
      </c>
      <c r="C1756" s="30">
        <v>8140</v>
      </c>
      <c r="D1756" s="30">
        <v>8140</v>
      </c>
      <c r="E1756" s="30" t="s">
        <v>151</v>
      </c>
      <c r="F1756" s="30" t="s">
        <v>169</v>
      </c>
      <c r="G1756" s="31">
        <v>19.412099999999999</v>
      </c>
      <c r="H1756" s="30" t="s">
        <v>170</v>
      </c>
      <c r="I1756" s="30" t="s">
        <v>171</v>
      </c>
      <c r="J1756" s="30">
        <v>18</v>
      </c>
      <c r="K1756" s="30">
        <v>10</v>
      </c>
      <c r="L1756" s="30" t="s">
        <v>172</v>
      </c>
      <c r="M1756" s="30" t="s">
        <v>288</v>
      </c>
      <c r="N1756" s="30" t="s">
        <v>285</v>
      </c>
      <c r="O1756" s="32">
        <v>0.717032</v>
      </c>
      <c r="P1756" s="32">
        <v>0.84899999999999998</v>
      </c>
      <c r="Q1756" s="32">
        <f t="shared" si="27"/>
        <v>2.1017836299671999</v>
      </c>
    </row>
    <row r="1757" spans="1:17" x14ac:dyDescent="0.25">
      <c r="A1757" s="30">
        <v>52712</v>
      </c>
      <c r="B1757" s="30">
        <v>52678</v>
      </c>
      <c r="C1757" s="30">
        <v>8140</v>
      </c>
      <c r="D1757" s="30">
        <v>8140</v>
      </c>
      <c r="E1757" s="30" t="s">
        <v>151</v>
      </c>
      <c r="F1757" s="30" t="s">
        <v>169</v>
      </c>
      <c r="G1757" s="31">
        <v>174.63</v>
      </c>
      <c r="H1757" s="30" t="s">
        <v>170</v>
      </c>
      <c r="I1757" s="30" t="s">
        <v>171</v>
      </c>
      <c r="J1757" s="30">
        <v>18</v>
      </c>
      <c r="K1757" s="30">
        <v>10</v>
      </c>
      <c r="L1757" s="30" t="s">
        <v>172</v>
      </c>
      <c r="M1757" s="30" t="s">
        <v>288</v>
      </c>
      <c r="N1757" s="30" t="s">
        <v>285</v>
      </c>
      <c r="O1757" s="32">
        <v>0.717032</v>
      </c>
      <c r="P1757" s="32">
        <v>0.84899999999999998</v>
      </c>
      <c r="Q1757" s="32">
        <f t="shared" si="27"/>
        <v>18.907510022160004</v>
      </c>
    </row>
    <row r="1758" spans="1:17" x14ac:dyDescent="0.25">
      <c r="A1758" s="30">
        <v>52713</v>
      </c>
      <c r="B1758" s="30">
        <v>52679</v>
      </c>
      <c r="C1758" s="30">
        <v>8140</v>
      </c>
      <c r="D1758" s="30">
        <v>8140</v>
      </c>
      <c r="E1758" s="30" t="s">
        <v>151</v>
      </c>
      <c r="F1758" s="30" t="s">
        <v>169</v>
      </c>
      <c r="G1758" s="31">
        <v>4.3855399999999998</v>
      </c>
      <c r="H1758" s="30" t="s">
        <v>170</v>
      </c>
      <c r="I1758" s="30" t="s">
        <v>171</v>
      </c>
      <c r="J1758" s="30">
        <v>18</v>
      </c>
      <c r="K1758" s="30">
        <v>10</v>
      </c>
      <c r="L1758" s="30" t="s">
        <v>172</v>
      </c>
      <c r="M1758" s="30" t="s">
        <v>288</v>
      </c>
      <c r="N1758" s="30" t="s">
        <v>285</v>
      </c>
      <c r="O1758" s="32">
        <v>0.717032</v>
      </c>
      <c r="P1758" s="32">
        <v>0.84899999999999998</v>
      </c>
      <c r="Q1758" s="32">
        <f t="shared" si="27"/>
        <v>0.47483045010928004</v>
      </c>
    </row>
    <row r="1759" spans="1:17" x14ac:dyDescent="0.25">
      <c r="A1759" s="30">
        <v>52714</v>
      </c>
      <c r="B1759" s="30">
        <v>52680</v>
      </c>
      <c r="C1759" s="30">
        <v>8140</v>
      </c>
      <c r="D1759" s="30">
        <v>8140</v>
      </c>
      <c r="E1759" s="30" t="s">
        <v>151</v>
      </c>
      <c r="F1759" s="30" t="s">
        <v>169</v>
      </c>
      <c r="G1759" s="31">
        <v>0.88102599999999998</v>
      </c>
      <c r="H1759" s="30" t="s">
        <v>170</v>
      </c>
      <c r="I1759" s="30" t="s">
        <v>171</v>
      </c>
      <c r="J1759" s="30">
        <v>18</v>
      </c>
      <c r="K1759" s="30">
        <v>10</v>
      </c>
      <c r="L1759" s="30" t="s">
        <v>172</v>
      </c>
      <c r="M1759" s="30" t="s">
        <v>288</v>
      </c>
      <c r="N1759" s="30" t="s">
        <v>285</v>
      </c>
      <c r="O1759" s="32">
        <v>0.717032</v>
      </c>
      <c r="P1759" s="32">
        <v>0.84899999999999998</v>
      </c>
      <c r="Q1759" s="32">
        <f t="shared" si="27"/>
        <v>9.5390299059632019E-2</v>
      </c>
    </row>
    <row r="1760" spans="1:17" x14ac:dyDescent="0.25">
      <c r="A1760" s="30">
        <v>52715</v>
      </c>
      <c r="B1760" s="30">
        <v>52681</v>
      </c>
      <c r="C1760" s="30">
        <v>8140</v>
      </c>
      <c r="D1760" s="30">
        <v>8140</v>
      </c>
      <c r="E1760" s="30" t="s">
        <v>151</v>
      </c>
      <c r="F1760" s="30" t="s">
        <v>176</v>
      </c>
      <c r="G1760" s="31">
        <v>31.874600000000001</v>
      </c>
      <c r="H1760" s="30" t="s">
        <v>170</v>
      </c>
      <c r="I1760" s="30" t="s">
        <v>171</v>
      </c>
      <c r="J1760" s="30">
        <v>18</v>
      </c>
      <c r="K1760" s="30">
        <v>10</v>
      </c>
      <c r="L1760" s="30" t="s">
        <v>172</v>
      </c>
      <c r="M1760" s="30" t="s">
        <v>288</v>
      </c>
      <c r="N1760" s="30" t="s">
        <v>285</v>
      </c>
      <c r="O1760" s="32">
        <v>0.717032</v>
      </c>
      <c r="P1760" s="32">
        <v>0.84899999999999998</v>
      </c>
      <c r="Q1760" s="32">
        <f t="shared" si="27"/>
        <v>3.4511213362672004</v>
      </c>
    </row>
    <row r="1761" spans="1:17" x14ac:dyDescent="0.25">
      <c r="A1761" s="30">
        <v>52716</v>
      </c>
      <c r="B1761" s="30">
        <v>52682</v>
      </c>
      <c r="C1761" s="30">
        <v>8140</v>
      </c>
      <c r="D1761" s="30">
        <v>8140</v>
      </c>
      <c r="E1761" s="30" t="s">
        <v>151</v>
      </c>
      <c r="F1761" s="30" t="s">
        <v>176</v>
      </c>
      <c r="G1761" s="31">
        <v>0.468692</v>
      </c>
      <c r="H1761" s="30" t="s">
        <v>170</v>
      </c>
      <c r="I1761" s="30" t="s">
        <v>171</v>
      </c>
      <c r="J1761" s="30">
        <v>18</v>
      </c>
      <c r="K1761" s="30">
        <v>10</v>
      </c>
      <c r="L1761" s="30" t="s">
        <v>172</v>
      </c>
      <c r="M1761" s="30" t="s">
        <v>288</v>
      </c>
      <c r="N1761" s="30" t="s">
        <v>285</v>
      </c>
      <c r="O1761" s="32">
        <v>0.717032</v>
      </c>
      <c r="P1761" s="32">
        <v>0.84899999999999998</v>
      </c>
      <c r="Q1761" s="32">
        <f t="shared" si="27"/>
        <v>5.0746141483744012E-2</v>
      </c>
    </row>
    <row r="1762" spans="1:17" x14ac:dyDescent="0.25">
      <c r="A1762" s="30">
        <v>52717</v>
      </c>
      <c r="B1762" s="30">
        <v>52683</v>
      </c>
      <c r="C1762" s="30">
        <v>8140</v>
      </c>
      <c r="D1762" s="30">
        <v>8140</v>
      </c>
      <c r="E1762" s="30" t="s">
        <v>151</v>
      </c>
      <c r="F1762" s="30" t="s">
        <v>176</v>
      </c>
      <c r="G1762" s="31">
        <v>7.2865799999999998</v>
      </c>
      <c r="H1762" s="30" t="s">
        <v>170</v>
      </c>
      <c r="I1762" s="30" t="s">
        <v>171</v>
      </c>
      <c r="J1762" s="30">
        <v>18</v>
      </c>
      <c r="K1762" s="30">
        <v>10</v>
      </c>
      <c r="L1762" s="30" t="s">
        <v>172</v>
      </c>
      <c r="M1762" s="30" t="s">
        <v>288</v>
      </c>
      <c r="N1762" s="30" t="s">
        <v>285</v>
      </c>
      <c r="O1762" s="32">
        <v>0.717032</v>
      </c>
      <c r="P1762" s="32">
        <v>0.84899999999999998</v>
      </c>
      <c r="Q1762" s="32">
        <f t="shared" si="27"/>
        <v>0.78893136561456012</v>
      </c>
    </row>
    <row r="1763" spans="1:17" x14ac:dyDescent="0.25">
      <c r="A1763" s="30">
        <v>52718</v>
      </c>
      <c r="B1763" s="30">
        <v>52684</v>
      </c>
      <c r="C1763" s="30">
        <v>8140</v>
      </c>
      <c r="D1763" s="30">
        <v>8140</v>
      </c>
      <c r="E1763" s="30" t="s">
        <v>151</v>
      </c>
      <c r="F1763" s="30" t="s">
        <v>192</v>
      </c>
      <c r="G1763" s="31">
        <v>93.686499999999995</v>
      </c>
      <c r="H1763" s="30" t="s">
        <v>170</v>
      </c>
      <c r="I1763" s="30" t="s">
        <v>171</v>
      </c>
      <c r="J1763" s="30">
        <v>18</v>
      </c>
      <c r="K1763" s="30">
        <v>10</v>
      </c>
      <c r="L1763" s="30" t="s">
        <v>172</v>
      </c>
      <c r="M1763" s="30" t="s">
        <v>288</v>
      </c>
      <c r="N1763" s="30" t="s">
        <v>285</v>
      </c>
      <c r="O1763" s="32">
        <v>0.717032</v>
      </c>
      <c r="P1763" s="32">
        <v>0.84899999999999998</v>
      </c>
      <c r="Q1763" s="32">
        <f t="shared" si="27"/>
        <v>10.143608988668001</v>
      </c>
    </row>
    <row r="1764" spans="1:17" x14ac:dyDescent="0.25">
      <c r="A1764" s="30">
        <v>52719</v>
      </c>
      <c r="B1764" s="30">
        <v>52685</v>
      </c>
      <c r="C1764" s="30">
        <v>8140</v>
      </c>
      <c r="D1764" s="30">
        <v>8140</v>
      </c>
      <c r="E1764" s="30" t="s">
        <v>151</v>
      </c>
      <c r="F1764" s="30" t="s">
        <v>236</v>
      </c>
      <c r="G1764" s="31">
        <v>35.499899999999997</v>
      </c>
      <c r="H1764" s="30" t="s">
        <v>170</v>
      </c>
      <c r="I1764" s="30" t="s">
        <v>171</v>
      </c>
      <c r="J1764" s="30">
        <v>18</v>
      </c>
      <c r="K1764" s="30">
        <v>10</v>
      </c>
      <c r="L1764" s="30" t="s">
        <v>172</v>
      </c>
      <c r="M1764" s="30" t="s">
        <v>288</v>
      </c>
      <c r="N1764" s="30" t="s">
        <v>285</v>
      </c>
      <c r="O1764" s="32">
        <v>0.717032</v>
      </c>
      <c r="P1764" s="32">
        <v>0.84899999999999998</v>
      </c>
      <c r="Q1764" s="32">
        <f t="shared" si="27"/>
        <v>3.8436392088168003</v>
      </c>
    </row>
    <row r="1765" spans="1:17" x14ac:dyDescent="0.25">
      <c r="A1765" s="30">
        <v>52720</v>
      </c>
      <c r="B1765" s="30">
        <v>52686</v>
      </c>
      <c r="C1765" s="30">
        <v>8140</v>
      </c>
      <c r="D1765" s="30">
        <v>8140</v>
      </c>
      <c r="E1765" s="30" t="s">
        <v>151</v>
      </c>
      <c r="F1765" s="30" t="s">
        <v>236</v>
      </c>
      <c r="G1765" s="31">
        <v>28.5854</v>
      </c>
      <c r="H1765" s="30" t="s">
        <v>170</v>
      </c>
      <c r="I1765" s="30" t="s">
        <v>171</v>
      </c>
      <c r="J1765" s="30">
        <v>18</v>
      </c>
      <c r="K1765" s="30">
        <v>10</v>
      </c>
      <c r="L1765" s="30" t="s">
        <v>172</v>
      </c>
      <c r="M1765" s="30" t="s">
        <v>288</v>
      </c>
      <c r="N1765" s="30" t="s">
        <v>285</v>
      </c>
      <c r="O1765" s="32">
        <v>0.717032</v>
      </c>
      <c r="P1765" s="32">
        <v>0.84899999999999998</v>
      </c>
      <c r="Q1765" s="32">
        <f t="shared" si="27"/>
        <v>3.0949936264528004</v>
      </c>
    </row>
    <row r="1766" spans="1:17" x14ac:dyDescent="0.25">
      <c r="A1766" s="30">
        <v>52721</v>
      </c>
      <c r="B1766" s="30">
        <v>52687</v>
      </c>
      <c r="C1766" s="30">
        <v>8140</v>
      </c>
      <c r="D1766" s="30">
        <v>8140</v>
      </c>
      <c r="E1766" s="30" t="s">
        <v>151</v>
      </c>
      <c r="F1766" s="30" t="s">
        <v>185</v>
      </c>
      <c r="G1766" s="31">
        <v>0.26793499999999998</v>
      </c>
      <c r="H1766" s="30" t="s">
        <v>170</v>
      </c>
      <c r="I1766" s="30" t="s">
        <v>171</v>
      </c>
      <c r="J1766" s="30">
        <v>18</v>
      </c>
      <c r="K1766" s="30">
        <v>10</v>
      </c>
      <c r="L1766" s="30" t="s">
        <v>172</v>
      </c>
      <c r="M1766" s="30" t="s">
        <v>288</v>
      </c>
      <c r="N1766" s="30" t="s">
        <v>285</v>
      </c>
      <c r="O1766" s="32">
        <v>0.717032</v>
      </c>
      <c r="P1766" s="32">
        <v>0.84899999999999998</v>
      </c>
      <c r="Q1766" s="32">
        <f t="shared" si="27"/>
        <v>2.9009813306920002E-2</v>
      </c>
    </row>
    <row r="1767" spans="1:17" x14ac:dyDescent="0.25">
      <c r="A1767" s="30">
        <v>52722</v>
      </c>
      <c r="B1767" s="30">
        <v>52688</v>
      </c>
      <c r="C1767" s="30">
        <v>8140</v>
      </c>
      <c r="D1767" s="30">
        <v>8140</v>
      </c>
      <c r="E1767" s="30" t="s">
        <v>151</v>
      </c>
      <c r="F1767" s="30" t="s">
        <v>185</v>
      </c>
      <c r="G1767" s="31">
        <v>1.7561800000000001</v>
      </c>
      <c r="H1767" s="30" t="s">
        <v>170</v>
      </c>
      <c r="I1767" s="30" t="s">
        <v>171</v>
      </c>
      <c r="J1767" s="30">
        <v>18</v>
      </c>
      <c r="K1767" s="30">
        <v>10</v>
      </c>
      <c r="L1767" s="30" t="s">
        <v>172</v>
      </c>
      <c r="M1767" s="30" t="s">
        <v>288</v>
      </c>
      <c r="N1767" s="30" t="s">
        <v>285</v>
      </c>
      <c r="O1767" s="32">
        <v>0.717032</v>
      </c>
      <c r="P1767" s="32">
        <v>0.84899999999999998</v>
      </c>
      <c r="Q1767" s="32">
        <f t="shared" si="27"/>
        <v>0.19014482592176002</v>
      </c>
    </row>
    <row r="1768" spans="1:17" x14ac:dyDescent="0.25">
      <c r="A1768" s="30">
        <v>52723</v>
      </c>
      <c r="B1768" s="30">
        <v>52689</v>
      </c>
      <c r="C1768" s="30">
        <v>8140</v>
      </c>
      <c r="D1768" s="30">
        <v>8140</v>
      </c>
      <c r="E1768" s="30" t="s">
        <v>151</v>
      </c>
      <c r="F1768" s="30" t="s">
        <v>185</v>
      </c>
      <c r="G1768" s="31">
        <v>1.0545299999999999E-3</v>
      </c>
      <c r="H1768" s="30" t="s">
        <v>170</v>
      </c>
      <c r="I1768" s="30" t="s">
        <v>171</v>
      </c>
      <c r="J1768" s="30">
        <v>18</v>
      </c>
      <c r="K1768" s="30">
        <v>10</v>
      </c>
      <c r="L1768" s="30" t="s">
        <v>172</v>
      </c>
      <c r="M1768" s="30" t="s">
        <v>288</v>
      </c>
      <c r="N1768" s="30" t="s">
        <v>285</v>
      </c>
      <c r="O1768" s="32">
        <v>0.717032</v>
      </c>
      <c r="P1768" s="32">
        <v>0.84899999999999998</v>
      </c>
      <c r="Q1768" s="32">
        <f t="shared" si="27"/>
        <v>1.1417589499896E-4</v>
      </c>
    </row>
    <row r="1769" spans="1:17" x14ac:dyDescent="0.25">
      <c r="A1769" s="30">
        <v>52724</v>
      </c>
      <c r="B1769" s="30">
        <v>52690</v>
      </c>
      <c r="C1769" s="30">
        <v>8140</v>
      </c>
      <c r="D1769" s="30">
        <v>8140</v>
      </c>
      <c r="E1769" s="30" t="s">
        <v>151</v>
      </c>
      <c r="F1769" s="30" t="s">
        <v>185</v>
      </c>
      <c r="G1769" s="31">
        <v>13.1645</v>
      </c>
      <c r="H1769" s="30" t="s">
        <v>170</v>
      </c>
      <c r="I1769" s="30" t="s">
        <v>171</v>
      </c>
      <c r="J1769" s="30">
        <v>18</v>
      </c>
      <c r="K1769" s="30">
        <v>10</v>
      </c>
      <c r="L1769" s="30" t="s">
        <v>172</v>
      </c>
      <c r="M1769" s="30" t="s">
        <v>288</v>
      </c>
      <c r="N1769" s="30" t="s">
        <v>285</v>
      </c>
      <c r="O1769" s="32">
        <v>0.717032</v>
      </c>
      <c r="P1769" s="32">
        <v>0.84899999999999998</v>
      </c>
      <c r="Q1769" s="32">
        <f t="shared" si="27"/>
        <v>1.4253445323640002</v>
      </c>
    </row>
    <row r="1770" spans="1:17" x14ac:dyDescent="0.25">
      <c r="A1770" s="30">
        <v>52728</v>
      </c>
      <c r="B1770" s="30">
        <v>52694</v>
      </c>
      <c r="C1770" s="30">
        <v>8140</v>
      </c>
      <c r="D1770" s="30">
        <v>8140</v>
      </c>
      <c r="E1770" s="30" t="s">
        <v>151</v>
      </c>
      <c r="F1770" s="30" t="s">
        <v>179</v>
      </c>
      <c r="G1770" s="31">
        <v>520.34</v>
      </c>
      <c r="H1770" s="30" t="s">
        <v>170</v>
      </c>
      <c r="I1770" s="30" t="s">
        <v>171</v>
      </c>
      <c r="J1770" s="30">
        <v>18</v>
      </c>
      <c r="K1770" s="30">
        <v>10</v>
      </c>
      <c r="L1770" s="30" t="s">
        <v>172</v>
      </c>
      <c r="M1770" s="30" t="s">
        <v>288</v>
      </c>
      <c r="N1770" s="30" t="s">
        <v>285</v>
      </c>
      <c r="O1770" s="32">
        <v>0.717032</v>
      </c>
      <c r="P1770" s="32">
        <v>0.84899999999999998</v>
      </c>
      <c r="Q1770" s="32">
        <f t="shared" si="27"/>
        <v>56.338165062880016</v>
      </c>
    </row>
    <row r="1771" spans="1:17" x14ac:dyDescent="0.25">
      <c r="A1771" s="30">
        <v>52730</v>
      </c>
      <c r="B1771" s="30">
        <v>52696</v>
      </c>
      <c r="C1771" s="30">
        <v>8140</v>
      </c>
      <c r="D1771" s="30">
        <v>8140</v>
      </c>
      <c r="E1771" s="30" t="s">
        <v>151</v>
      </c>
      <c r="F1771" s="30" t="s">
        <v>179</v>
      </c>
      <c r="G1771" s="31">
        <v>37.170400000000001</v>
      </c>
      <c r="H1771" s="30" t="s">
        <v>170</v>
      </c>
      <c r="I1771" s="30" t="s">
        <v>171</v>
      </c>
      <c r="J1771" s="30">
        <v>18</v>
      </c>
      <c r="K1771" s="30">
        <v>10</v>
      </c>
      <c r="L1771" s="30" t="s">
        <v>172</v>
      </c>
      <c r="M1771" s="30" t="s">
        <v>288</v>
      </c>
      <c r="N1771" s="30" t="s">
        <v>285</v>
      </c>
      <c r="O1771" s="32">
        <v>0.717032</v>
      </c>
      <c r="P1771" s="32">
        <v>0.84899999999999998</v>
      </c>
      <c r="Q1771" s="32">
        <f t="shared" si="27"/>
        <v>4.0245073041728006</v>
      </c>
    </row>
    <row r="1772" spans="1:17" x14ac:dyDescent="0.25">
      <c r="A1772" s="30">
        <v>52745</v>
      </c>
      <c r="B1772" s="30">
        <v>52711</v>
      </c>
      <c r="C1772" s="30">
        <v>8140</v>
      </c>
      <c r="D1772" s="30">
        <v>8140</v>
      </c>
      <c r="E1772" s="30" t="s">
        <v>151</v>
      </c>
      <c r="F1772" s="30" t="s">
        <v>186</v>
      </c>
      <c r="G1772" s="31">
        <v>18.971599999999999</v>
      </c>
      <c r="H1772" s="30" t="s">
        <v>170</v>
      </c>
      <c r="I1772" s="30" t="s">
        <v>171</v>
      </c>
      <c r="J1772" s="30">
        <v>18</v>
      </c>
      <c r="K1772" s="30">
        <v>10</v>
      </c>
      <c r="L1772" s="30" t="s">
        <v>172</v>
      </c>
      <c r="M1772" s="30" t="s">
        <v>288</v>
      </c>
      <c r="N1772" s="30" t="s">
        <v>285</v>
      </c>
      <c r="O1772" s="32">
        <v>0.717032</v>
      </c>
      <c r="P1772" s="32">
        <v>0.84899999999999998</v>
      </c>
      <c r="Q1772" s="32">
        <f t="shared" si="27"/>
        <v>2.0540898879712004</v>
      </c>
    </row>
    <row r="1773" spans="1:17" x14ac:dyDescent="0.25">
      <c r="A1773" s="30">
        <v>52746</v>
      </c>
      <c r="B1773" s="30">
        <v>52712</v>
      </c>
      <c r="C1773" s="30">
        <v>8140</v>
      </c>
      <c r="D1773" s="30">
        <v>8140</v>
      </c>
      <c r="E1773" s="30" t="s">
        <v>151</v>
      </c>
      <c r="F1773" s="30" t="s">
        <v>186</v>
      </c>
      <c r="G1773" s="31">
        <v>63.048699999999997</v>
      </c>
      <c r="H1773" s="30" t="s">
        <v>170</v>
      </c>
      <c r="I1773" s="30" t="s">
        <v>171</v>
      </c>
      <c r="J1773" s="30">
        <v>18</v>
      </c>
      <c r="K1773" s="30">
        <v>10</v>
      </c>
      <c r="L1773" s="30" t="s">
        <v>172</v>
      </c>
      <c r="M1773" s="30" t="s">
        <v>288</v>
      </c>
      <c r="N1773" s="30" t="s">
        <v>285</v>
      </c>
      <c r="O1773" s="32">
        <v>0.717032</v>
      </c>
      <c r="P1773" s="32">
        <v>0.84899999999999998</v>
      </c>
      <c r="Q1773" s="32">
        <f t="shared" si="27"/>
        <v>6.8263982542184003</v>
      </c>
    </row>
    <row r="1774" spans="1:17" x14ac:dyDescent="0.25">
      <c r="A1774" s="30">
        <v>52749</v>
      </c>
      <c r="B1774" s="30">
        <v>52715</v>
      </c>
      <c r="C1774" s="30">
        <v>8140</v>
      </c>
      <c r="D1774" s="30">
        <v>8140</v>
      </c>
      <c r="E1774" s="30" t="s">
        <v>151</v>
      </c>
      <c r="F1774" s="30" t="s">
        <v>175</v>
      </c>
      <c r="G1774" s="31">
        <v>26.178999999999998</v>
      </c>
      <c r="H1774" s="30" t="s">
        <v>170</v>
      </c>
      <c r="I1774" s="30" t="s">
        <v>171</v>
      </c>
      <c r="J1774" s="30">
        <v>18</v>
      </c>
      <c r="K1774" s="30">
        <v>10</v>
      </c>
      <c r="L1774" s="30" t="s">
        <v>172</v>
      </c>
      <c r="M1774" s="30" t="s">
        <v>288</v>
      </c>
      <c r="N1774" s="30" t="s">
        <v>285</v>
      </c>
      <c r="O1774" s="32">
        <v>0.717032</v>
      </c>
      <c r="P1774" s="32">
        <v>0.84899999999999998</v>
      </c>
      <c r="Q1774" s="32">
        <f t="shared" si="27"/>
        <v>2.8344482899279999</v>
      </c>
    </row>
    <row r="1775" spans="1:17" x14ac:dyDescent="0.25">
      <c r="A1775" s="30">
        <v>52751</v>
      </c>
      <c r="B1775" s="30">
        <v>52717</v>
      </c>
      <c r="C1775" s="30">
        <v>8140</v>
      </c>
      <c r="D1775" s="30">
        <v>8140</v>
      </c>
      <c r="E1775" s="30" t="s">
        <v>151</v>
      </c>
      <c r="F1775" s="30" t="s">
        <v>175</v>
      </c>
      <c r="G1775" s="31">
        <v>0.997004</v>
      </c>
      <c r="H1775" s="30" t="s">
        <v>170</v>
      </c>
      <c r="I1775" s="30" t="s">
        <v>171</v>
      </c>
      <c r="J1775" s="30">
        <v>18</v>
      </c>
      <c r="K1775" s="30">
        <v>10</v>
      </c>
      <c r="L1775" s="30" t="s">
        <v>172</v>
      </c>
      <c r="M1775" s="30" t="s">
        <v>288</v>
      </c>
      <c r="N1775" s="30" t="s">
        <v>285</v>
      </c>
      <c r="O1775" s="32">
        <v>0.717032</v>
      </c>
      <c r="P1775" s="32">
        <v>0.84899999999999998</v>
      </c>
      <c r="Q1775" s="32">
        <f t="shared" si="27"/>
        <v>0.10794744959132802</v>
      </c>
    </row>
    <row r="1776" spans="1:17" x14ac:dyDescent="0.25">
      <c r="A1776" s="30">
        <v>52752</v>
      </c>
      <c r="B1776" s="30">
        <v>52718</v>
      </c>
      <c r="C1776" s="30">
        <v>8140</v>
      </c>
      <c r="D1776" s="30">
        <v>8140</v>
      </c>
      <c r="E1776" s="30" t="s">
        <v>151</v>
      </c>
      <c r="F1776" s="30" t="s">
        <v>175</v>
      </c>
      <c r="G1776" s="31">
        <v>8.9568999999999992</v>
      </c>
      <c r="H1776" s="30" t="s">
        <v>170</v>
      </c>
      <c r="I1776" s="30" t="s">
        <v>171</v>
      </c>
      <c r="J1776" s="30">
        <v>18</v>
      </c>
      <c r="K1776" s="30">
        <v>10</v>
      </c>
      <c r="L1776" s="30" t="s">
        <v>172</v>
      </c>
      <c r="M1776" s="30" t="s">
        <v>288</v>
      </c>
      <c r="N1776" s="30" t="s">
        <v>285</v>
      </c>
      <c r="O1776" s="32">
        <v>0.717032</v>
      </c>
      <c r="P1776" s="32">
        <v>0.84899999999999998</v>
      </c>
      <c r="Q1776" s="32">
        <f t="shared" si="27"/>
        <v>0.96977997204080013</v>
      </c>
    </row>
    <row r="1777" spans="1:17" x14ac:dyDescent="0.25">
      <c r="A1777" s="30">
        <v>52753</v>
      </c>
      <c r="B1777" s="30">
        <v>52719</v>
      </c>
      <c r="C1777" s="30">
        <v>8140</v>
      </c>
      <c r="D1777" s="30">
        <v>8140</v>
      </c>
      <c r="E1777" s="30" t="s">
        <v>151</v>
      </c>
      <c r="F1777" s="30" t="s">
        <v>175</v>
      </c>
      <c r="G1777" s="31">
        <v>2.5638100000000001</v>
      </c>
      <c r="H1777" s="30" t="s">
        <v>170</v>
      </c>
      <c r="I1777" s="30" t="s">
        <v>171</v>
      </c>
      <c r="J1777" s="30">
        <v>18</v>
      </c>
      <c r="K1777" s="30">
        <v>10</v>
      </c>
      <c r="L1777" s="30" t="s">
        <v>172</v>
      </c>
      <c r="M1777" s="30" t="s">
        <v>288</v>
      </c>
      <c r="N1777" s="30" t="s">
        <v>285</v>
      </c>
      <c r="O1777" s="32">
        <v>0.717032</v>
      </c>
      <c r="P1777" s="32">
        <v>0.84899999999999998</v>
      </c>
      <c r="Q1777" s="32">
        <f t="shared" si="27"/>
        <v>0.27758840559992004</v>
      </c>
    </row>
    <row r="1778" spans="1:17" x14ac:dyDescent="0.25">
      <c r="A1778" s="30">
        <v>52754</v>
      </c>
      <c r="B1778" s="30">
        <v>52720</v>
      </c>
      <c r="C1778" s="30">
        <v>8140</v>
      </c>
      <c r="D1778" s="30">
        <v>8140</v>
      </c>
      <c r="E1778" s="30" t="s">
        <v>151</v>
      </c>
      <c r="F1778" s="30" t="s">
        <v>175</v>
      </c>
      <c r="G1778" s="31">
        <v>35.753100000000003</v>
      </c>
      <c r="H1778" s="30" t="s">
        <v>170</v>
      </c>
      <c r="I1778" s="30" t="s">
        <v>171</v>
      </c>
      <c r="J1778" s="30">
        <v>18</v>
      </c>
      <c r="K1778" s="30">
        <v>10</v>
      </c>
      <c r="L1778" s="30" t="s">
        <v>172</v>
      </c>
      <c r="M1778" s="30" t="s">
        <v>288</v>
      </c>
      <c r="N1778" s="30" t="s">
        <v>285</v>
      </c>
      <c r="O1778" s="32">
        <v>0.717032</v>
      </c>
      <c r="P1778" s="32">
        <v>0.84899999999999998</v>
      </c>
      <c r="Q1778" s="32">
        <f t="shared" si="27"/>
        <v>3.8710536366792012</v>
      </c>
    </row>
    <row r="1779" spans="1:17" x14ac:dyDescent="0.25">
      <c r="A1779" s="30">
        <v>52755</v>
      </c>
      <c r="B1779" s="30">
        <v>52721</v>
      </c>
      <c r="C1779" s="30">
        <v>8140</v>
      </c>
      <c r="D1779" s="30">
        <v>8140</v>
      </c>
      <c r="E1779" s="30" t="s">
        <v>151</v>
      </c>
      <c r="F1779" s="30" t="s">
        <v>175</v>
      </c>
      <c r="G1779" s="31">
        <v>8.5257000000000005</v>
      </c>
      <c r="H1779" s="30" t="s">
        <v>170</v>
      </c>
      <c r="I1779" s="30" t="s">
        <v>171</v>
      </c>
      <c r="J1779" s="30">
        <v>18</v>
      </c>
      <c r="K1779" s="30">
        <v>10</v>
      </c>
      <c r="L1779" s="30" t="s">
        <v>172</v>
      </c>
      <c r="M1779" s="30" t="s">
        <v>288</v>
      </c>
      <c r="N1779" s="30" t="s">
        <v>285</v>
      </c>
      <c r="O1779" s="32">
        <v>0.717032</v>
      </c>
      <c r="P1779" s="32">
        <v>0.84899999999999998</v>
      </c>
      <c r="Q1779" s="32">
        <f t="shared" si="27"/>
        <v>0.92309315808240011</v>
      </c>
    </row>
    <row r="1780" spans="1:17" x14ac:dyDescent="0.25">
      <c r="A1780" s="30">
        <v>52756</v>
      </c>
      <c r="B1780" s="30">
        <v>52722</v>
      </c>
      <c r="C1780" s="30">
        <v>8140</v>
      </c>
      <c r="D1780" s="30">
        <v>8140</v>
      </c>
      <c r="E1780" s="30" t="s">
        <v>151</v>
      </c>
      <c r="F1780" s="30" t="s">
        <v>180</v>
      </c>
      <c r="G1780" s="31">
        <v>9.6148699999999998</v>
      </c>
      <c r="H1780" s="30" t="s">
        <v>170</v>
      </c>
      <c r="I1780" s="30" t="s">
        <v>171</v>
      </c>
      <c r="J1780" s="30">
        <v>18</v>
      </c>
      <c r="K1780" s="30">
        <v>10</v>
      </c>
      <c r="L1780" s="30" t="s">
        <v>172</v>
      </c>
      <c r="M1780" s="30" t="s">
        <v>288</v>
      </c>
      <c r="N1780" s="30" t="s">
        <v>285</v>
      </c>
      <c r="O1780" s="32">
        <v>0.717032</v>
      </c>
      <c r="P1780" s="32">
        <v>0.84899999999999998</v>
      </c>
      <c r="Q1780" s="32">
        <f t="shared" si="27"/>
        <v>1.0410195893418401</v>
      </c>
    </row>
    <row r="1781" spans="1:17" x14ac:dyDescent="0.25">
      <c r="A1781" s="30">
        <v>52757</v>
      </c>
      <c r="B1781" s="30">
        <v>52723</v>
      </c>
      <c r="C1781" s="30">
        <v>8140</v>
      </c>
      <c r="D1781" s="30">
        <v>8140</v>
      </c>
      <c r="E1781" s="30" t="s">
        <v>151</v>
      </c>
      <c r="F1781" s="30" t="s">
        <v>193</v>
      </c>
      <c r="G1781" s="31">
        <v>39.965400000000002</v>
      </c>
      <c r="H1781" s="30" t="s">
        <v>170</v>
      </c>
      <c r="I1781" s="30" t="s">
        <v>171</v>
      </c>
      <c r="J1781" s="30">
        <v>18</v>
      </c>
      <c r="K1781" s="30">
        <v>10</v>
      </c>
      <c r="L1781" s="30" t="s">
        <v>172</v>
      </c>
      <c r="M1781" s="30" t="s">
        <v>288</v>
      </c>
      <c r="N1781" s="30" t="s">
        <v>285</v>
      </c>
      <c r="O1781" s="32">
        <v>0.717032</v>
      </c>
      <c r="P1781" s="32">
        <v>0.84899999999999998</v>
      </c>
      <c r="Q1781" s="32">
        <f t="shared" si="27"/>
        <v>4.3271270746128012</v>
      </c>
    </row>
    <row r="1782" spans="1:17" x14ac:dyDescent="0.25">
      <c r="A1782" s="30">
        <v>52762</v>
      </c>
      <c r="B1782" s="30">
        <v>52728</v>
      </c>
      <c r="C1782" s="30">
        <v>8140</v>
      </c>
      <c r="D1782" s="30">
        <v>8140</v>
      </c>
      <c r="E1782" s="30" t="s">
        <v>151</v>
      </c>
      <c r="F1782" s="30" t="s">
        <v>181</v>
      </c>
      <c r="G1782" s="31">
        <v>41.261099999999999</v>
      </c>
      <c r="H1782" s="30" t="s">
        <v>170</v>
      </c>
      <c r="I1782" s="30" t="s">
        <v>171</v>
      </c>
      <c r="J1782" s="30">
        <v>18</v>
      </c>
      <c r="K1782" s="30">
        <v>10</v>
      </c>
      <c r="L1782" s="30" t="s">
        <v>172</v>
      </c>
      <c r="M1782" s="30" t="s">
        <v>288</v>
      </c>
      <c r="N1782" s="30" t="s">
        <v>285</v>
      </c>
      <c r="O1782" s="32">
        <v>0.717032</v>
      </c>
      <c r="P1782" s="32">
        <v>0.84899999999999998</v>
      </c>
      <c r="Q1782" s="32">
        <f t="shared" si="27"/>
        <v>4.4674148873352006</v>
      </c>
    </row>
    <row r="1783" spans="1:17" x14ac:dyDescent="0.25">
      <c r="A1783" s="30">
        <v>52763</v>
      </c>
      <c r="B1783" s="30">
        <v>52729</v>
      </c>
      <c r="C1783" s="30">
        <v>8140</v>
      </c>
      <c r="D1783" s="30">
        <v>8140</v>
      </c>
      <c r="E1783" s="30" t="s">
        <v>151</v>
      </c>
      <c r="F1783" s="30" t="s">
        <v>194</v>
      </c>
      <c r="G1783" s="31">
        <v>29.080400000000001</v>
      </c>
      <c r="H1783" s="30" t="s">
        <v>170</v>
      </c>
      <c r="I1783" s="30" t="s">
        <v>171</v>
      </c>
      <c r="J1783" s="30">
        <v>18</v>
      </c>
      <c r="K1783" s="30">
        <v>10</v>
      </c>
      <c r="L1783" s="30" t="s">
        <v>172</v>
      </c>
      <c r="M1783" s="30" t="s">
        <v>288</v>
      </c>
      <c r="N1783" s="30" t="s">
        <v>285</v>
      </c>
      <c r="O1783" s="32">
        <v>0.717032</v>
      </c>
      <c r="P1783" s="32">
        <v>0.84899999999999998</v>
      </c>
      <c r="Q1783" s="32">
        <f t="shared" si="27"/>
        <v>3.1485881832928007</v>
      </c>
    </row>
    <row r="1784" spans="1:17" x14ac:dyDescent="0.25">
      <c r="A1784" s="30">
        <v>52764</v>
      </c>
      <c r="B1784" s="30">
        <v>52730</v>
      </c>
      <c r="C1784" s="30">
        <v>8140</v>
      </c>
      <c r="D1784" s="30">
        <v>8140</v>
      </c>
      <c r="E1784" s="30" t="s">
        <v>151</v>
      </c>
      <c r="F1784" s="30" t="s">
        <v>194</v>
      </c>
      <c r="G1784" s="31">
        <v>15.3977</v>
      </c>
      <c r="H1784" s="30" t="s">
        <v>170</v>
      </c>
      <c r="I1784" s="30" t="s">
        <v>171</v>
      </c>
      <c r="J1784" s="30">
        <v>18</v>
      </c>
      <c r="K1784" s="30">
        <v>10</v>
      </c>
      <c r="L1784" s="30" t="s">
        <v>172</v>
      </c>
      <c r="M1784" s="30" t="s">
        <v>288</v>
      </c>
      <c r="N1784" s="30" t="s">
        <v>285</v>
      </c>
      <c r="O1784" s="32">
        <v>0.717032</v>
      </c>
      <c r="P1784" s="32">
        <v>0.84899999999999998</v>
      </c>
      <c r="Q1784" s="32">
        <f t="shared" si="27"/>
        <v>1.6671371875864003</v>
      </c>
    </row>
    <row r="1785" spans="1:17" x14ac:dyDescent="0.25">
      <c r="A1785" s="30">
        <v>52768</v>
      </c>
      <c r="B1785" s="30">
        <v>52734</v>
      </c>
      <c r="C1785" s="30">
        <v>8140</v>
      </c>
      <c r="D1785" s="30">
        <v>8140</v>
      </c>
      <c r="E1785" s="30" t="s">
        <v>151</v>
      </c>
      <c r="F1785" s="30" t="s">
        <v>182</v>
      </c>
      <c r="G1785" s="31">
        <v>13.162800000000001</v>
      </c>
      <c r="H1785" s="30" t="s">
        <v>170</v>
      </c>
      <c r="I1785" s="30" t="s">
        <v>171</v>
      </c>
      <c r="J1785" s="30">
        <v>18</v>
      </c>
      <c r="K1785" s="30">
        <v>10</v>
      </c>
      <c r="L1785" s="30" t="s">
        <v>172</v>
      </c>
      <c r="M1785" s="30" t="s">
        <v>288</v>
      </c>
      <c r="N1785" s="30" t="s">
        <v>285</v>
      </c>
      <c r="O1785" s="32">
        <v>0.717032</v>
      </c>
      <c r="P1785" s="32">
        <v>0.84899999999999998</v>
      </c>
      <c r="Q1785" s="32">
        <f t="shared" si="27"/>
        <v>1.4251604702496004</v>
      </c>
    </row>
    <row r="1786" spans="1:17" x14ac:dyDescent="0.25">
      <c r="A1786" s="30">
        <v>52769</v>
      </c>
      <c r="B1786" s="30">
        <v>52735</v>
      </c>
      <c r="C1786" s="30">
        <v>8140</v>
      </c>
      <c r="D1786" s="30">
        <v>8140</v>
      </c>
      <c r="E1786" s="30" t="s">
        <v>151</v>
      </c>
      <c r="F1786" s="30" t="s">
        <v>182</v>
      </c>
      <c r="G1786" s="31">
        <v>0.90619499999999997</v>
      </c>
      <c r="H1786" s="30" t="s">
        <v>170</v>
      </c>
      <c r="I1786" s="30" t="s">
        <v>171</v>
      </c>
      <c r="J1786" s="30">
        <v>18</v>
      </c>
      <c r="K1786" s="30">
        <v>10</v>
      </c>
      <c r="L1786" s="30" t="s">
        <v>172</v>
      </c>
      <c r="M1786" s="30" t="s">
        <v>288</v>
      </c>
      <c r="N1786" s="30" t="s">
        <v>285</v>
      </c>
      <c r="O1786" s="32">
        <v>0.717032</v>
      </c>
      <c r="P1786" s="32">
        <v>0.84899999999999998</v>
      </c>
      <c r="Q1786" s="32">
        <f t="shared" si="27"/>
        <v>9.8115392799240003E-2</v>
      </c>
    </row>
    <row r="1787" spans="1:17" x14ac:dyDescent="0.25">
      <c r="A1787" s="30">
        <v>52775</v>
      </c>
      <c r="B1787" s="30">
        <v>52741</v>
      </c>
      <c r="C1787" s="30">
        <v>8140</v>
      </c>
      <c r="D1787" s="30">
        <v>8140</v>
      </c>
      <c r="E1787" s="30" t="s">
        <v>151</v>
      </c>
      <c r="F1787" s="30" t="s">
        <v>183</v>
      </c>
      <c r="G1787" s="31">
        <v>101.449</v>
      </c>
      <c r="H1787" s="30" t="s">
        <v>170</v>
      </c>
      <c r="I1787" s="30" t="s">
        <v>171</v>
      </c>
      <c r="J1787" s="30">
        <v>18</v>
      </c>
      <c r="K1787" s="30">
        <v>10</v>
      </c>
      <c r="L1787" s="30" t="s">
        <v>172</v>
      </c>
      <c r="M1787" s="30" t="s">
        <v>288</v>
      </c>
      <c r="N1787" s="30" t="s">
        <v>285</v>
      </c>
      <c r="O1787" s="32">
        <v>0.717032</v>
      </c>
      <c r="P1787" s="32">
        <v>0.84899999999999998</v>
      </c>
      <c r="Q1787" s="32">
        <f t="shared" si="27"/>
        <v>10.984069084568</v>
      </c>
    </row>
    <row r="1788" spans="1:17" x14ac:dyDescent="0.25">
      <c r="A1788" s="30">
        <v>52776</v>
      </c>
      <c r="B1788" s="30">
        <v>52742</v>
      </c>
      <c r="C1788" s="30">
        <v>8140</v>
      </c>
      <c r="D1788" s="30">
        <v>8140</v>
      </c>
      <c r="E1788" s="30" t="s">
        <v>151</v>
      </c>
      <c r="F1788" s="30" t="s">
        <v>183</v>
      </c>
      <c r="G1788" s="31">
        <v>18.8279</v>
      </c>
      <c r="H1788" s="30" t="s">
        <v>170</v>
      </c>
      <c r="I1788" s="30" t="s">
        <v>171</v>
      </c>
      <c r="J1788" s="30">
        <v>18</v>
      </c>
      <c r="K1788" s="30">
        <v>10</v>
      </c>
      <c r="L1788" s="30" t="s">
        <v>172</v>
      </c>
      <c r="M1788" s="30" t="s">
        <v>288</v>
      </c>
      <c r="N1788" s="30" t="s">
        <v>285</v>
      </c>
      <c r="O1788" s="32">
        <v>0.717032</v>
      </c>
      <c r="P1788" s="32">
        <v>0.84899999999999998</v>
      </c>
      <c r="Q1788" s="32">
        <f t="shared" si="27"/>
        <v>2.0385312257128003</v>
      </c>
    </row>
    <row r="1789" spans="1:17" x14ac:dyDescent="0.25">
      <c r="A1789" s="30">
        <v>52777</v>
      </c>
      <c r="B1789" s="30">
        <v>52743</v>
      </c>
      <c r="C1789" s="30">
        <v>8140</v>
      </c>
      <c r="D1789" s="30">
        <v>8140</v>
      </c>
      <c r="E1789" s="30" t="s">
        <v>151</v>
      </c>
      <c r="F1789" s="30" t="s">
        <v>183</v>
      </c>
      <c r="G1789" s="31">
        <v>8.6582100000000004</v>
      </c>
      <c r="H1789" s="30" t="s">
        <v>170</v>
      </c>
      <c r="I1789" s="30" t="s">
        <v>171</v>
      </c>
      <c r="J1789" s="30">
        <v>18</v>
      </c>
      <c r="K1789" s="30">
        <v>10</v>
      </c>
      <c r="L1789" s="30" t="s">
        <v>172</v>
      </c>
      <c r="M1789" s="30" t="s">
        <v>288</v>
      </c>
      <c r="N1789" s="30" t="s">
        <v>285</v>
      </c>
      <c r="O1789" s="32">
        <v>0.717032</v>
      </c>
      <c r="P1789" s="32">
        <v>0.84899999999999998</v>
      </c>
      <c r="Q1789" s="32">
        <f t="shared" si="27"/>
        <v>0.93744025854072022</v>
      </c>
    </row>
    <row r="1790" spans="1:17" x14ac:dyDescent="0.25">
      <c r="A1790" s="30">
        <v>52778</v>
      </c>
      <c r="B1790" s="30">
        <v>52744</v>
      </c>
      <c r="C1790" s="30">
        <v>8140</v>
      </c>
      <c r="D1790" s="30">
        <v>8140</v>
      </c>
      <c r="E1790" s="30" t="s">
        <v>151</v>
      </c>
      <c r="F1790" s="30" t="s">
        <v>183</v>
      </c>
      <c r="G1790" s="31">
        <v>4.8108199999999997</v>
      </c>
      <c r="H1790" s="30" t="s">
        <v>170</v>
      </c>
      <c r="I1790" s="30" t="s">
        <v>171</v>
      </c>
      <c r="J1790" s="30">
        <v>18</v>
      </c>
      <c r="K1790" s="30">
        <v>10</v>
      </c>
      <c r="L1790" s="30" t="s">
        <v>172</v>
      </c>
      <c r="M1790" s="30" t="s">
        <v>288</v>
      </c>
      <c r="N1790" s="30" t="s">
        <v>285</v>
      </c>
      <c r="O1790" s="32">
        <v>0.717032</v>
      </c>
      <c r="P1790" s="32">
        <v>0.84899999999999998</v>
      </c>
      <c r="Q1790" s="32">
        <f t="shared" si="27"/>
        <v>0.52087629482224007</v>
      </c>
    </row>
    <row r="1791" spans="1:17" x14ac:dyDescent="0.25">
      <c r="A1791" s="30">
        <v>52779</v>
      </c>
      <c r="B1791" s="30">
        <v>52745</v>
      </c>
      <c r="C1791" s="30">
        <v>8140</v>
      </c>
      <c r="D1791" s="30">
        <v>8140</v>
      </c>
      <c r="E1791" s="30" t="s">
        <v>151</v>
      </c>
      <c r="F1791" s="30" t="s">
        <v>183</v>
      </c>
      <c r="G1791" s="31">
        <v>9.2513299999999994</v>
      </c>
      <c r="H1791" s="30" t="s">
        <v>170</v>
      </c>
      <c r="I1791" s="30" t="s">
        <v>171</v>
      </c>
      <c r="J1791" s="30">
        <v>18</v>
      </c>
      <c r="K1791" s="30">
        <v>10</v>
      </c>
      <c r="L1791" s="30" t="s">
        <v>172</v>
      </c>
      <c r="M1791" s="30" t="s">
        <v>288</v>
      </c>
      <c r="N1791" s="30" t="s">
        <v>285</v>
      </c>
      <c r="O1791" s="32">
        <v>0.717032</v>
      </c>
      <c r="P1791" s="32">
        <v>0.84899999999999998</v>
      </c>
      <c r="Q1791" s="32">
        <f t="shared" si="27"/>
        <v>1.00165844753656</v>
      </c>
    </row>
    <row r="1792" spans="1:17" x14ac:dyDescent="0.25">
      <c r="A1792" s="30">
        <v>52780</v>
      </c>
      <c r="B1792" s="30">
        <v>52746</v>
      </c>
      <c r="C1792" s="30">
        <v>8140</v>
      </c>
      <c r="D1792" s="30">
        <v>8140</v>
      </c>
      <c r="E1792" s="30" t="s">
        <v>151</v>
      </c>
      <c r="F1792" s="30" t="s">
        <v>183</v>
      </c>
      <c r="G1792" s="31">
        <v>4.1711</v>
      </c>
      <c r="H1792" s="30" t="s">
        <v>170</v>
      </c>
      <c r="I1792" s="30" t="s">
        <v>171</v>
      </c>
      <c r="J1792" s="30">
        <v>18</v>
      </c>
      <c r="K1792" s="30">
        <v>10</v>
      </c>
      <c r="L1792" s="30" t="s">
        <v>172</v>
      </c>
      <c r="M1792" s="30" t="s">
        <v>288</v>
      </c>
      <c r="N1792" s="30" t="s">
        <v>285</v>
      </c>
      <c r="O1792" s="32">
        <v>0.717032</v>
      </c>
      <c r="P1792" s="32">
        <v>0.84899999999999998</v>
      </c>
      <c r="Q1792" s="32">
        <f t="shared" si="27"/>
        <v>0.45161263845520005</v>
      </c>
    </row>
    <row r="1793" spans="1:17" x14ac:dyDescent="0.25">
      <c r="A1793" s="30">
        <v>52805</v>
      </c>
      <c r="B1793" s="30">
        <v>52771</v>
      </c>
      <c r="C1793" s="30">
        <v>8200</v>
      </c>
      <c r="D1793" s="30">
        <v>8200</v>
      </c>
      <c r="E1793" s="30" t="s">
        <v>151</v>
      </c>
      <c r="F1793" s="30" t="s">
        <v>186</v>
      </c>
      <c r="G1793" s="31">
        <v>5.5311300000000001</v>
      </c>
      <c r="H1793" s="30" t="s">
        <v>170</v>
      </c>
      <c r="I1793" s="30" t="s">
        <v>171</v>
      </c>
      <c r="J1793" s="30">
        <v>3</v>
      </c>
      <c r="K1793" s="30">
        <v>10</v>
      </c>
      <c r="L1793" s="30" t="s">
        <v>172</v>
      </c>
      <c r="M1793" s="30" t="s">
        <v>289</v>
      </c>
      <c r="N1793" s="30" t="s">
        <v>200</v>
      </c>
      <c r="O1793" s="32">
        <v>1.7750239999999999</v>
      </c>
      <c r="P1793" s="32">
        <v>0.84899999999999998</v>
      </c>
      <c r="Q1793" s="32">
        <f t="shared" si="27"/>
        <v>1.4825011630651204</v>
      </c>
    </row>
    <row r="1794" spans="1:17" x14ac:dyDescent="0.25">
      <c r="A1794" s="30">
        <v>52806</v>
      </c>
      <c r="B1794" s="30">
        <v>52772</v>
      </c>
      <c r="C1794" s="30">
        <v>8200</v>
      </c>
      <c r="D1794" s="30">
        <v>8200</v>
      </c>
      <c r="E1794" s="30" t="s">
        <v>151</v>
      </c>
      <c r="F1794" s="30" t="s">
        <v>175</v>
      </c>
      <c r="G1794" s="31">
        <v>0.42407699999999998</v>
      </c>
      <c r="H1794" s="30" t="s">
        <v>170</v>
      </c>
      <c r="I1794" s="30" t="s">
        <v>171</v>
      </c>
      <c r="J1794" s="30">
        <v>3</v>
      </c>
      <c r="K1794" s="30">
        <v>10</v>
      </c>
      <c r="L1794" s="30" t="s">
        <v>172</v>
      </c>
      <c r="M1794" s="30" t="s">
        <v>289</v>
      </c>
      <c r="N1794" s="30" t="s">
        <v>200</v>
      </c>
      <c r="O1794" s="32">
        <v>1.7750239999999999</v>
      </c>
      <c r="P1794" s="32">
        <v>0.84899999999999998</v>
      </c>
      <c r="Q1794" s="32">
        <f t="shared" ref="Q1794:Q1857" si="28">G1794*O1794*(1-P1794)</f>
        <v>0.11366477478004801</v>
      </c>
    </row>
    <row r="1795" spans="1:17" x14ac:dyDescent="0.25">
      <c r="A1795" s="30">
        <v>52807</v>
      </c>
      <c r="B1795" s="30">
        <v>52773</v>
      </c>
      <c r="C1795" s="30">
        <v>8200</v>
      </c>
      <c r="D1795" s="30">
        <v>8200</v>
      </c>
      <c r="E1795" s="30" t="s">
        <v>151</v>
      </c>
      <c r="F1795" s="30" t="s">
        <v>180</v>
      </c>
      <c r="G1795" s="31">
        <v>2.8938799999999998</v>
      </c>
      <c r="H1795" s="30" t="s">
        <v>170</v>
      </c>
      <c r="I1795" s="30" t="s">
        <v>171</v>
      </c>
      <c r="J1795" s="30">
        <v>3</v>
      </c>
      <c r="K1795" s="30">
        <v>10</v>
      </c>
      <c r="L1795" s="30" t="s">
        <v>172</v>
      </c>
      <c r="M1795" s="30" t="s">
        <v>289</v>
      </c>
      <c r="N1795" s="30" t="s">
        <v>200</v>
      </c>
      <c r="O1795" s="32">
        <v>1.7750239999999999</v>
      </c>
      <c r="P1795" s="32">
        <v>0.84899999999999998</v>
      </c>
      <c r="Q1795" s="32">
        <f t="shared" si="28"/>
        <v>0.77564267442112</v>
      </c>
    </row>
    <row r="1796" spans="1:17" x14ac:dyDescent="0.25">
      <c r="A1796" s="30">
        <v>52808</v>
      </c>
      <c r="B1796" s="30">
        <v>52774</v>
      </c>
      <c r="C1796" s="30">
        <v>8200</v>
      </c>
      <c r="D1796" s="30">
        <v>8200</v>
      </c>
      <c r="E1796" s="30" t="s">
        <v>151</v>
      </c>
      <c r="F1796" s="30" t="s">
        <v>194</v>
      </c>
      <c r="G1796" s="31">
        <v>2.9550700000000001</v>
      </c>
      <c r="H1796" s="30" t="s">
        <v>170</v>
      </c>
      <c r="I1796" s="30" t="s">
        <v>171</v>
      </c>
      <c r="J1796" s="30">
        <v>3</v>
      </c>
      <c r="K1796" s="30">
        <v>10</v>
      </c>
      <c r="L1796" s="30" t="s">
        <v>172</v>
      </c>
      <c r="M1796" s="30" t="s">
        <v>289</v>
      </c>
      <c r="N1796" s="30" t="s">
        <v>200</v>
      </c>
      <c r="O1796" s="32">
        <v>1.7750239999999999</v>
      </c>
      <c r="P1796" s="32">
        <v>0.84899999999999998</v>
      </c>
      <c r="Q1796" s="32">
        <f t="shared" si="28"/>
        <v>0.79204334592368009</v>
      </c>
    </row>
    <row r="1797" spans="1:17" x14ac:dyDescent="0.25">
      <c r="A1797" s="30">
        <v>52809</v>
      </c>
      <c r="B1797" s="30">
        <v>52775</v>
      </c>
      <c r="C1797" s="30">
        <v>8200</v>
      </c>
      <c r="D1797" s="30">
        <v>8200</v>
      </c>
      <c r="E1797" s="30" t="s">
        <v>151</v>
      </c>
      <c r="F1797" s="30" t="s">
        <v>182</v>
      </c>
      <c r="G1797" s="31">
        <v>3.0190600000000001</v>
      </c>
      <c r="H1797" s="30" t="s">
        <v>170</v>
      </c>
      <c r="I1797" s="30" t="s">
        <v>171</v>
      </c>
      <c r="J1797" s="30">
        <v>3</v>
      </c>
      <c r="K1797" s="30">
        <v>10</v>
      </c>
      <c r="L1797" s="30" t="s">
        <v>172</v>
      </c>
      <c r="M1797" s="30" t="s">
        <v>289</v>
      </c>
      <c r="N1797" s="30" t="s">
        <v>200</v>
      </c>
      <c r="O1797" s="32">
        <v>1.7750239999999999</v>
      </c>
      <c r="P1797" s="32">
        <v>0.84899999999999998</v>
      </c>
      <c r="Q1797" s="32">
        <f t="shared" si="28"/>
        <v>0.80919449757344009</v>
      </c>
    </row>
    <row r="1798" spans="1:17" x14ac:dyDescent="0.25">
      <c r="A1798" s="30">
        <v>52811</v>
      </c>
      <c r="B1798" s="30">
        <v>52777</v>
      </c>
      <c r="C1798" s="30">
        <v>8200</v>
      </c>
      <c r="D1798" s="30">
        <v>8200</v>
      </c>
      <c r="E1798" s="30" t="s">
        <v>151</v>
      </c>
      <c r="F1798" s="30" t="s">
        <v>183</v>
      </c>
      <c r="G1798" s="31">
        <v>2.1854900000000002</v>
      </c>
      <c r="H1798" s="30" t="s">
        <v>170</v>
      </c>
      <c r="I1798" s="30" t="s">
        <v>171</v>
      </c>
      <c r="J1798" s="30">
        <v>3</v>
      </c>
      <c r="K1798" s="30">
        <v>10</v>
      </c>
      <c r="L1798" s="30" t="s">
        <v>172</v>
      </c>
      <c r="M1798" s="30" t="s">
        <v>289</v>
      </c>
      <c r="N1798" s="30" t="s">
        <v>200</v>
      </c>
      <c r="O1798" s="32">
        <v>1.7750239999999999</v>
      </c>
      <c r="P1798" s="32">
        <v>0.84899999999999998</v>
      </c>
      <c r="Q1798" s="32">
        <f t="shared" si="28"/>
        <v>0.58577387746576004</v>
      </c>
    </row>
    <row r="1799" spans="1:17" x14ac:dyDescent="0.25">
      <c r="A1799" s="30">
        <v>52819</v>
      </c>
      <c r="B1799" s="30">
        <v>52785</v>
      </c>
      <c r="C1799" s="30">
        <v>8310</v>
      </c>
      <c r="D1799" s="30">
        <v>8310</v>
      </c>
      <c r="E1799" s="30" t="s">
        <v>151</v>
      </c>
      <c r="F1799" s="30" t="s">
        <v>169</v>
      </c>
      <c r="G1799" s="31">
        <v>4.0704799999999999</v>
      </c>
      <c r="H1799" s="30" t="s">
        <v>170</v>
      </c>
      <c r="I1799" s="30" t="s">
        <v>171</v>
      </c>
      <c r="J1799" s="30">
        <v>22</v>
      </c>
      <c r="K1799" s="30">
        <v>10</v>
      </c>
      <c r="L1799" s="30" t="s">
        <v>172</v>
      </c>
      <c r="M1799" s="30" t="s">
        <v>290</v>
      </c>
      <c r="N1799" s="30" t="s">
        <v>217</v>
      </c>
      <c r="O1799" s="32">
        <v>1.769803</v>
      </c>
      <c r="P1799" s="32">
        <v>0.84899999999999998</v>
      </c>
      <c r="Q1799" s="32">
        <f t="shared" si="28"/>
        <v>1.0877961050314402</v>
      </c>
    </row>
    <row r="1800" spans="1:17" x14ac:dyDescent="0.25">
      <c r="A1800" s="30">
        <v>52820</v>
      </c>
      <c r="B1800" s="30">
        <v>52786</v>
      </c>
      <c r="C1800" s="30">
        <v>8310</v>
      </c>
      <c r="D1800" s="30">
        <v>8310</v>
      </c>
      <c r="E1800" s="30" t="s">
        <v>151</v>
      </c>
      <c r="F1800" s="30" t="s">
        <v>169</v>
      </c>
      <c r="G1800" s="31">
        <v>5.2242499999999996</v>
      </c>
      <c r="H1800" s="30" t="s">
        <v>170</v>
      </c>
      <c r="I1800" s="30" t="s">
        <v>171</v>
      </c>
      <c r="J1800" s="30">
        <v>22</v>
      </c>
      <c r="K1800" s="30">
        <v>10</v>
      </c>
      <c r="L1800" s="30" t="s">
        <v>172</v>
      </c>
      <c r="M1800" s="30" t="s">
        <v>290</v>
      </c>
      <c r="N1800" s="30" t="s">
        <v>217</v>
      </c>
      <c r="O1800" s="32">
        <v>1.769803</v>
      </c>
      <c r="P1800" s="32">
        <v>0.84899999999999998</v>
      </c>
      <c r="Q1800" s="32">
        <f t="shared" si="28"/>
        <v>1.3961298917352503</v>
      </c>
    </row>
    <row r="1801" spans="1:17" x14ac:dyDescent="0.25">
      <c r="A1801" s="30">
        <v>52821</v>
      </c>
      <c r="B1801" s="30">
        <v>52787</v>
      </c>
      <c r="C1801" s="30">
        <v>8310</v>
      </c>
      <c r="D1801" s="30">
        <v>8310</v>
      </c>
      <c r="E1801" s="30" t="s">
        <v>151</v>
      </c>
      <c r="F1801" s="30" t="s">
        <v>169</v>
      </c>
      <c r="G1801" s="31">
        <v>2.8660100000000002</v>
      </c>
      <c r="H1801" s="30" t="s">
        <v>170</v>
      </c>
      <c r="I1801" s="30" t="s">
        <v>171</v>
      </c>
      <c r="J1801" s="30">
        <v>22</v>
      </c>
      <c r="K1801" s="30">
        <v>10</v>
      </c>
      <c r="L1801" s="30" t="s">
        <v>172</v>
      </c>
      <c r="M1801" s="30" t="s">
        <v>290</v>
      </c>
      <c r="N1801" s="30" t="s">
        <v>217</v>
      </c>
      <c r="O1801" s="32">
        <v>1.769803</v>
      </c>
      <c r="P1801" s="32">
        <v>0.84899999999999998</v>
      </c>
      <c r="Q1801" s="32">
        <f t="shared" si="28"/>
        <v>0.76591323750053009</v>
      </c>
    </row>
    <row r="1802" spans="1:17" x14ac:dyDescent="0.25">
      <c r="A1802" s="30">
        <v>52822</v>
      </c>
      <c r="B1802" s="30">
        <v>52788</v>
      </c>
      <c r="C1802" s="30">
        <v>8310</v>
      </c>
      <c r="D1802" s="30">
        <v>8310</v>
      </c>
      <c r="E1802" s="30" t="s">
        <v>151</v>
      </c>
      <c r="F1802" s="30" t="s">
        <v>169</v>
      </c>
      <c r="G1802" s="31">
        <v>2.4678399999999998</v>
      </c>
      <c r="H1802" s="30" t="s">
        <v>170</v>
      </c>
      <c r="I1802" s="30" t="s">
        <v>171</v>
      </c>
      <c r="J1802" s="30">
        <v>22</v>
      </c>
      <c r="K1802" s="30">
        <v>10</v>
      </c>
      <c r="L1802" s="30" t="s">
        <v>172</v>
      </c>
      <c r="M1802" s="30" t="s">
        <v>290</v>
      </c>
      <c r="N1802" s="30" t="s">
        <v>217</v>
      </c>
      <c r="O1802" s="32">
        <v>1.769803</v>
      </c>
      <c r="P1802" s="32">
        <v>0.84899999999999998</v>
      </c>
      <c r="Q1802" s="32">
        <f t="shared" si="28"/>
        <v>0.65950618596352006</v>
      </c>
    </row>
    <row r="1803" spans="1:17" x14ac:dyDescent="0.25">
      <c r="A1803" s="30">
        <v>52823</v>
      </c>
      <c r="B1803" s="30">
        <v>52789</v>
      </c>
      <c r="C1803" s="30">
        <v>8310</v>
      </c>
      <c r="D1803" s="30">
        <v>8310</v>
      </c>
      <c r="E1803" s="30" t="s">
        <v>151</v>
      </c>
      <c r="F1803" s="30" t="s">
        <v>176</v>
      </c>
      <c r="G1803" s="31">
        <v>1.52789</v>
      </c>
      <c r="H1803" s="30" t="s">
        <v>170</v>
      </c>
      <c r="I1803" s="30" t="s">
        <v>171</v>
      </c>
      <c r="J1803" s="30">
        <v>22</v>
      </c>
      <c r="K1803" s="30">
        <v>10</v>
      </c>
      <c r="L1803" s="30" t="s">
        <v>172</v>
      </c>
      <c r="M1803" s="30" t="s">
        <v>290</v>
      </c>
      <c r="N1803" s="30" t="s">
        <v>217</v>
      </c>
      <c r="O1803" s="32">
        <v>1.769803</v>
      </c>
      <c r="P1803" s="32">
        <v>0.84899999999999998</v>
      </c>
      <c r="Q1803" s="32">
        <f t="shared" si="28"/>
        <v>0.40831371015617002</v>
      </c>
    </row>
    <row r="1804" spans="1:17" x14ac:dyDescent="0.25">
      <c r="A1804" s="30">
        <v>52824</v>
      </c>
      <c r="B1804" s="30">
        <v>52790</v>
      </c>
      <c r="C1804" s="30">
        <v>8310</v>
      </c>
      <c r="D1804" s="30">
        <v>8310</v>
      </c>
      <c r="E1804" s="30" t="s">
        <v>151</v>
      </c>
      <c r="F1804" s="30" t="s">
        <v>176</v>
      </c>
      <c r="G1804" s="31">
        <v>2.2313000000000001</v>
      </c>
      <c r="H1804" s="30" t="s">
        <v>170</v>
      </c>
      <c r="I1804" s="30" t="s">
        <v>171</v>
      </c>
      <c r="J1804" s="30">
        <v>22</v>
      </c>
      <c r="K1804" s="30">
        <v>10</v>
      </c>
      <c r="L1804" s="30" t="s">
        <v>172</v>
      </c>
      <c r="M1804" s="30" t="s">
        <v>290</v>
      </c>
      <c r="N1804" s="30" t="s">
        <v>217</v>
      </c>
      <c r="O1804" s="32">
        <v>1.769803</v>
      </c>
      <c r="P1804" s="32">
        <v>0.84899999999999998</v>
      </c>
      <c r="Q1804" s="32">
        <f t="shared" si="28"/>
        <v>0.59629317651890013</v>
      </c>
    </row>
    <row r="1805" spans="1:17" x14ac:dyDescent="0.25">
      <c r="A1805" s="30">
        <v>52825</v>
      </c>
      <c r="B1805" s="30">
        <v>52791</v>
      </c>
      <c r="C1805" s="30">
        <v>8310</v>
      </c>
      <c r="D1805" s="30">
        <v>8310</v>
      </c>
      <c r="E1805" s="30" t="s">
        <v>151</v>
      </c>
      <c r="F1805" s="30" t="s">
        <v>185</v>
      </c>
      <c r="G1805" s="31">
        <v>3.57206</v>
      </c>
      <c r="H1805" s="30" t="s">
        <v>170</v>
      </c>
      <c r="I1805" s="30" t="s">
        <v>171</v>
      </c>
      <c r="J1805" s="30">
        <v>22</v>
      </c>
      <c r="K1805" s="30">
        <v>10</v>
      </c>
      <c r="L1805" s="30" t="s">
        <v>172</v>
      </c>
      <c r="M1805" s="30" t="s">
        <v>290</v>
      </c>
      <c r="N1805" s="30" t="s">
        <v>217</v>
      </c>
      <c r="O1805" s="32">
        <v>1.769803</v>
      </c>
      <c r="P1805" s="32">
        <v>0.84899999999999998</v>
      </c>
      <c r="Q1805" s="32">
        <f t="shared" si="28"/>
        <v>0.95459821813118018</v>
      </c>
    </row>
    <row r="1806" spans="1:17" x14ac:dyDescent="0.25">
      <c r="A1806" s="30">
        <v>52826</v>
      </c>
      <c r="B1806" s="30">
        <v>52792</v>
      </c>
      <c r="C1806" s="30">
        <v>8310</v>
      </c>
      <c r="D1806" s="30">
        <v>8310</v>
      </c>
      <c r="E1806" s="30" t="s">
        <v>151</v>
      </c>
      <c r="F1806" s="30" t="s">
        <v>185</v>
      </c>
      <c r="G1806" s="31">
        <v>5.5572999999999997E-2</v>
      </c>
      <c r="H1806" s="30" t="s">
        <v>170</v>
      </c>
      <c r="I1806" s="30" t="s">
        <v>171</v>
      </c>
      <c r="J1806" s="30">
        <v>22</v>
      </c>
      <c r="K1806" s="30">
        <v>10</v>
      </c>
      <c r="L1806" s="30" t="s">
        <v>172</v>
      </c>
      <c r="M1806" s="30" t="s">
        <v>290</v>
      </c>
      <c r="N1806" s="30" t="s">
        <v>217</v>
      </c>
      <c r="O1806" s="32">
        <v>1.769803</v>
      </c>
      <c r="P1806" s="32">
        <v>0.84899999999999998</v>
      </c>
      <c r="Q1806" s="32">
        <f t="shared" si="28"/>
        <v>1.4851342579969002E-2</v>
      </c>
    </row>
    <row r="1807" spans="1:17" x14ac:dyDescent="0.25">
      <c r="A1807" s="30">
        <v>52833</v>
      </c>
      <c r="B1807" s="30">
        <v>52799</v>
      </c>
      <c r="C1807" s="30">
        <v>8310</v>
      </c>
      <c r="D1807" s="30">
        <v>8310</v>
      </c>
      <c r="E1807" s="30" t="s">
        <v>151</v>
      </c>
      <c r="F1807" s="30" t="s">
        <v>179</v>
      </c>
      <c r="G1807" s="31">
        <v>1.24173</v>
      </c>
      <c r="H1807" s="30" t="s">
        <v>170</v>
      </c>
      <c r="I1807" s="30" t="s">
        <v>171</v>
      </c>
      <c r="J1807" s="30">
        <v>22</v>
      </c>
      <c r="K1807" s="30">
        <v>10</v>
      </c>
      <c r="L1807" s="30" t="s">
        <v>172</v>
      </c>
      <c r="M1807" s="30" t="s">
        <v>290</v>
      </c>
      <c r="N1807" s="30" t="s">
        <v>217</v>
      </c>
      <c r="O1807" s="32">
        <v>1.769803</v>
      </c>
      <c r="P1807" s="32">
        <v>0.84899999999999998</v>
      </c>
      <c r="Q1807" s="32">
        <f t="shared" si="28"/>
        <v>0.33184023935769003</v>
      </c>
    </row>
    <row r="1808" spans="1:17" x14ac:dyDescent="0.25">
      <c r="A1808" s="30">
        <v>52834</v>
      </c>
      <c r="B1808" s="30">
        <v>52800</v>
      </c>
      <c r="C1808" s="30">
        <v>8310</v>
      </c>
      <c r="D1808" s="30">
        <v>8310</v>
      </c>
      <c r="E1808" s="30" t="s">
        <v>151</v>
      </c>
      <c r="F1808" s="30" t="s">
        <v>179</v>
      </c>
      <c r="G1808" s="31">
        <v>8.0225000000000009</v>
      </c>
      <c r="H1808" s="30" t="s">
        <v>170</v>
      </c>
      <c r="I1808" s="30" t="s">
        <v>171</v>
      </c>
      <c r="J1808" s="30">
        <v>22</v>
      </c>
      <c r="K1808" s="30">
        <v>10</v>
      </c>
      <c r="L1808" s="30" t="s">
        <v>172</v>
      </c>
      <c r="M1808" s="30" t="s">
        <v>290</v>
      </c>
      <c r="N1808" s="30" t="s">
        <v>217</v>
      </c>
      <c r="O1808" s="32">
        <v>1.769803</v>
      </c>
      <c r="P1808" s="32">
        <v>0.84899999999999998</v>
      </c>
      <c r="Q1808" s="32">
        <f t="shared" si="28"/>
        <v>2.1439349296925005</v>
      </c>
    </row>
    <row r="1809" spans="1:17" x14ac:dyDescent="0.25">
      <c r="A1809" s="30">
        <v>52835</v>
      </c>
      <c r="B1809" s="30">
        <v>52801</v>
      </c>
      <c r="C1809" s="30">
        <v>8310</v>
      </c>
      <c r="D1809" s="30">
        <v>8310</v>
      </c>
      <c r="E1809" s="30" t="s">
        <v>151</v>
      </c>
      <c r="F1809" s="30" t="s">
        <v>179</v>
      </c>
      <c r="G1809" s="31">
        <v>11.907999999999999</v>
      </c>
      <c r="H1809" s="30" t="s">
        <v>170</v>
      </c>
      <c r="I1809" s="30" t="s">
        <v>171</v>
      </c>
      <c r="J1809" s="30">
        <v>22</v>
      </c>
      <c r="K1809" s="30">
        <v>10</v>
      </c>
      <c r="L1809" s="30" t="s">
        <v>172</v>
      </c>
      <c r="M1809" s="30" t="s">
        <v>290</v>
      </c>
      <c r="N1809" s="30" t="s">
        <v>217</v>
      </c>
      <c r="O1809" s="32">
        <v>1.769803</v>
      </c>
      <c r="P1809" s="32">
        <v>0.84899999999999998</v>
      </c>
      <c r="Q1809" s="32">
        <f t="shared" si="28"/>
        <v>3.1822969327240003</v>
      </c>
    </row>
    <row r="1810" spans="1:17" x14ac:dyDescent="0.25">
      <c r="A1810" s="30">
        <v>52836</v>
      </c>
      <c r="B1810" s="30">
        <v>52802</v>
      </c>
      <c r="C1810" s="30">
        <v>8310</v>
      </c>
      <c r="D1810" s="30">
        <v>8310</v>
      </c>
      <c r="E1810" s="30" t="s">
        <v>151</v>
      </c>
      <c r="F1810" s="30" t="s">
        <v>179</v>
      </c>
      <c r="G1810" s="31">
        <v>13.104900000000001</v>
      </c>
      <c r="H1810" s="30" t="s">
        <v>170</v>
      </c>
      <c r="I1810" s="30" t="s">
        <v>171</v>
      </c>
      <c r="J1810" s="30">
        <v>22</v>
      </c>
      <c r="K1810" s="30">
        <v>10</v>
      </c>
      <c r="L1810" s="30" t="s">
        <v>172</v>
      </c>
      <c r="M1810" s="30" t="s">
        <v>290</v>
      </c>
      <c r="N1810" s="30" t="s">
        <v>217</v>
      </c>
      <c r="O1810" s="32">
        <v>1.769803</v>
      </c>
      <c r="P1810" s="32">
        <v>0.84899999999999998</v>
      </c>
      <c r="Q1810" s="32">
        <f t="shared" si="28"/>
        <v>3.5021567915397007</v>
      </c>
    </row>
    <row r="1811" spans="1:17" x14ac:dyDescent="0.25">
      <c r="A1811" s="30">
        <v>52839</v>
      </c>
      <c r="B1811" s="30">
        <v>52805</v>
      </c>
      <c r="C1811" s="30">
        <v>8310</v>
      </c>
      <c r="D1811" s="30">
        <v>8310</v>
      </c>
      <c r="E1811" s="30" t="s">
        <v>151</v>
      </c>
      <c r="F1811" s="30" t="s">
        <v>175</v>
      </c>
      <c r="G1811" s="31">
        <v>7.91601</v>
      </c>
      <c r="H1811" s="30" t="s">
        <v>170</v>
      </c>
      <c r="I1811" s="30" t="s">
        <v>171</v>
      </c>
      <c r="J1811" s="30">
        <v>22</v>
      </c>
      <c r="K1811" s="30">
        <v>10</v>
      </c>
      <c r="L1811" s="30" t="s">
        <v>172</v>
      </c>
      <c r="M1811" s="30" t="s">
        <v>290</v>
      </c>
      <c r="N1811" s="30" t="s">
        <v>217</v>
      </c>
      <c r="O1811" s="32">
        <v>1.769803</v>
      </c>
      <c r="P1811" s="32">
        <v>0.84899999999999998</v>
      </c>
      <c r="Q1811" s="32">
        <f t="shared" si="28"/>
        <v>2.1154765151505304</v>
      </c>
    </row>
    <row r="1812" spans="1:17" x14ac:dyDescent="0.25">
      <c r="A1812" s="30">
        <v>52840</v>
      </c>
      <c r="B1812" s="30">
        <v>52806</v>
      </c>
      <c r="C1812" s="30">
        <v>8310</v>
      </c>
      <c r="D1812" s="30">
        <v>8310</v>
      </c>
      <c r="E1812" s="30" t="s">
        <v>151</v>
      </c>
      <c r="F1812" s="30" t="s">
        <v>175</v>
      </c>
      <c r="G1812" s="31">
        <v>11.7393</v>
      </c>
      <c r="H1812" s="30" t="s">
        <v>170</v>
      </c>
      <c r="I1812" s="30" t="s">
        <v>171</v>
      </c>
      <c r="J1812" s="30">
        <v>22</v>
      </c>
      <c r="K1812" s="30">
        <v>10</v>
      </c>
      <c r="L1812" s="30" t="s">
        <v>172</v>
      </c>
      <c r="M1812" s="30" t="s">
        <v>290</v>
      </c>
      <c r="N1812" s="30" t="s">
        <v>217</v>
      </c>
      <c r="O1812" s="32">
        <v>1.769803</v>
      </c>
      <c r="P1812" s="32">
        <v>0.84899999999999998</v>
      </c>
      <c r="Q1812" s="32">
        <f t="shared" si="28"/>
        <v>3.1372135020429006</v>
      </c>
    </row>
    <row r="1813" spans="1:17" x14ac:dyDescent="0.25">
      <c r="A1813" s="30">
        <v>52841</v>
      </c>
      <c r="B1813" s="30">
        <v>52807</v>
      </c>
      <c r="C1813" s="30">
        <v>8310</v>
      </c>
      <c r="D1813" s="30">
        <v>8310</v>
      </c>
      <c r="E1813" s="30" t="s">
        <v>151</v>
      </c>
      <c r="F1813" s="30" t="s">
        <v>175</v>
      </c>
      <c r="G1813" s="31">
        <v>2.6389999999999998</v>
      </c>
      <c r="H1813" s="30" t="s">
        <v>170</v>
      </c>
      <c r="I1813" s="30" t="s">
        <v>171</v>
      </c>
      <c r="J1813" s="30">
        <v>22</v>
      </c>
      <c r="K1813" s="30">
        <v>10</v>
      </c>
      <c r="L1813" s="30" t="s">
        <v>172</v>
      </c>
      <c r="M1813" s="30" t="s">
        <v>290</v>
      </c>
      <c r="N1813" s="30" t="s">
        <v>217</v>
      </c>
      <c r="O1813" s="32">
        <v>1.769803</v>
      </c>
      <c r="P1813" s="32">
        <v>0.84899999999999998</v>
      </c>
      <c r="Q1813" s="32">
        <f t="shared" si="28"/>
        <v>0.70524702766700009</v>
      </c>
    </row>
    <row r="1814" spans="1:17" x14ac:dyDescent="0.25">
      <c r="A1814" s="30">
        <v>52843</v>
      </c>
      <c r="B1814" s="30">
        <v>52809</v>
      </c>
      <c r="C1814" s="30">
        <v>8310</v>
      </c>
      <c r="D1814" s="30">
        <v>8310</v>
      </c>
      <c r="E1814" s="30" t="s">
        <v>151</v>
      </c>
      <c r="F1814" s="30" t="s">
        <v>181</v>
      </c>
      <c r="G1814" s="31">
        <v>14.9002</v>
      </c>
      <c r="H1814" s="30" t="s">
        <v>170</v>
      </c>
      <c r="I1814" s="30" t="s">
        <v>171</v>
      </c>
      <c r="J1814" s="30">
        <v>22</v>
      </c>
      <c r="K1814" s="30">
        <v>10</v>
      </c>
      <c r="L1814" s="30" t="s">
        <v>172</v>
      </c>
      <c r="M1814" s="30" t="s">
        <v>290</v>
      </c>
      <c r="N1814" s="30" t="s">
        <v>217</v>
      </c>
      <c r="O1814" s="32">
        <v>1.769803</v>
      </c>
      <c r="P1814" s="32">
        <v>0.84899999999999998</v>
      </c>
      <c r="Q1814" s="32">
        <f t="shared" si="28"/>
        <v>3.9819332177506004</v>
      </c>
    </row>
    <row r="1815" spans="1:17" x14ac:dyDescent="0.25">
      <c r="A1815" s="30">
        <v>52852</v>
      </c>
      <c r="B1815" s="30">
        <v>52829</v>
      </c>
      <c r="C1815" s="30">
        <v>8320</v>
      </c>
      <c r="D1815" s="30">
        <v>8320</v>
      </c>
      <c r="E1815" s="30" t="s">
        <v>151</v>
      </c>
      <c r="F1815" s="30" t="s">
        <v>179</v>
      </c>
      <c r="G1815" s="31">
        <v>1.07246</v>
      </c>
      <c r="H1815" s="30" t="s">
        <v>170</v>
      </c>
      <c r="I1815" s="30" t="s">
        <v>171</v>
      </c>
      <c r="J1815" s="30">
        <v>5</v>
      </c>
      <c r="K1815" s="30">
        <v>10</v>
      </c>
      <c r="L1815" s="30" t="s">
        <v>172</v>
      </c>
      <c r="M1815" s="30" t="s">
        <v>291</v>
      </c>
      <c r="N1815" s="30" t="s">
        <v>223</v>
      </c>
      <c r="O1815" s="32">
        <v>9.3119999999999994E-2</v>
      </c>
      <c r="P1815" s="32">
        <v>0.84899999999999998</v>
      </c>
      <c r="Q1815" s="32">
        <f t="shared" si="28"/>
        <v>1.5079988755200001E-2</v>
      </c>
    </row>
    <row r="1816" spans="1:17" x14ac:dyDescent="0.25">
      <c r="A1816" s="30">
        <v>52853</v>
      </c>
      <c r="B1816" s="30">
        <v>52830</v>
      </c>
      <c r="C1816" s="30">
        <v>8320</v>
      </c>
      <c r="D1816" s="30">
        <v>8320</v>
      </c>
      <c r="E1816" s="30" t="s">
        <v>151</v>
      </c>
      <c r="F1816" s="30" t="s">
        <v>179</v>
      </c>
      <c r="G1816" s="31">
        <v>13.969099999999999</v>
      </c>
      <c r="H1816" s="30" t="s">
        <v>170</v>
      </c>
      <c r="I1816" s="30" t="s">
        <v>171</v>
      </c>
      <c r="J1816" s="30">
        <v>5</v>
      </c>
      <c r="K1816" s="30">
        <v>10</v>
      </c>
      <c r="L1816" s="30" t="s">
        <v>172</v>
      </c>
      <c r="M1816" s="30" t="s">
        <v>291</v>
      </c>
      <c r="N1816" s="30" t="s">
        <v>223</v>
      </c>
      <c r="O1816" s="32">
        <v>9.3119999999999994E-2</v>
      </c>
      <c r="P1816" s="32">
        <v>0.84899999999999998</v>
      </c>
      <c r="Q1816" s="32">
        <f t="shared" si="28"/>
        <v>0.19642119139200001</v>
      </c>
    </row>
    <row r="1817" spans="1:17" x14ac:dyDescent="0.25">
      <c r="A1817" s="30">
        <v>52854</v>
      </c>
      <c r="B1817" s="30">
        <v>52831</v>
      </c>
      <c r="C1817" s="30">
        <v>8320</v>
      </c>
      <c r="D1817" s="30">
        <v>8320</v>
      </c>
      <c r="E1817" s="30" t="s">
        <v>151</v>
      </c>
      <c r="F1817" s="30" t="s">
        <v>179</v>
      </c>
      <c r="G1817" s="31">
        <v>4.7060899999999997</v>
      </c>
      <c r="H1817" s="30" t="s">
        <v>170</v>
      </c>
      <c r="I1817" s="30" t="s">
        <v>171</v>
      </c>
      <c r="J1817" s="30">
        <v>5</v>
      </c>
      <c r="K1817" s="30">
        <v>10</v>
      </c>
      <c r="L1817" s="30" t="s">
        <v>172</v>
      </c>
      <c r="M1817" s="30" t="s">
        <v>291</v>
      </c>
      <c r="N1817" s="30" t="s">
        <v>223</v>
      </c>
      <c r="O1817" s="32">
        <v>9.3119999999999994E-2</v>
      </c>
      <c r="P1817" s="32">
        <v>0.84899999999999998</v>
      </c>
      <c r="Q1817" s="32">
        <f t="shared" si="28"/>
        <v>6.6172896220799998E-2</v>
      </c>
    </row>
    <row r="1818" spans="1:17" x14ac:dyDescent="0.25">
      <c r="A1818" s="30">
        <v>52855</v>
      </c>
      <c r="B1818" s="30">
        <v>52832</v>
      </c>
      <c r="C1818" s="30">
        <v>8320</v>
      </c>
      <c r="D1818" s="30">
        <v>8320</v>
      </c>
      <c r="E1818" s="30" t="s">
        <v>151</v>
      </c>
      <c r="F1818" s="30" t="s">
        <v>179</v>
      </c>
      <c r="G1818" s="31">
        <v>5.4253</v>
      </c>
      <c r="H1818" s="30" t="s">
        <v>170</v>
      </c>
      <c r="I1818" s="30" t="s">
        <v>171</v>
      </c>
      <c r="J1818" s="30">
        <v>5</v>
      </c>
      <c r="K1818" s="30">
        <v>10</v>
      </c>
      <c r="L1818" s="30" t="s">
        <v>172</v>
      </c>
      <c r="M1818" s="30" t="s">
        <v>291</v>
      </c>
      <c r="N1818" s="30" t="s">
        <v>223</v>
      </c>
      <c r="O1818" s="32">
        <v>9.3119999999999994E-2</v>
      </c>
      <c r="P1818" s="32">
        <v>0.84899999999999998</v>
      </c>
      <c r="Q1818" s="32">
        <f t="shared" si="28"/>
        <v>7.628579433600001E-2</v>
      </c>
    </row>
    <row r="1819" spans="1:17" x14ac:dyDescent="0.25">
      <c r="A1819" s="30">
        <v>52856</v>
      </c>
      <c r="B1819" s="30">
        <v>52833</v>
      </c>
      <c r="C1819" s="30">
        <v>8320</v>
      </c>
      <c r="D1819" s="30">
        <v>8320</v>
      </c>
      <c r="E1819" s="30" t="s">
        <v>151</v>
      </c>
      <c r="F1819" s="30" t="s">
        <v>179</v>
      </c>
      <c r="G1819" s="31">
        <v>2.6966399999999999</v>
      </c>
      <c r="H1819" s="30" t="s">
        <v>170</v>
      </c>
      <c r="I1819" s="30" t="s">
        <v>171</v>
      </c>
      <c r="J1819" s="30">
        <v>5</v>
      </c>
      <c r="K1819" s="30">
        <v>10</v>
      </c>
      <c r="L1819" s="30" t="s">
        <v>172</v>
      </c>
      <c r="M1819" s="30" t="s">
        <v>291</v>
      </c>
      <c r="N1819" s="30" t="s">
        <v>223</v>
      </c>
      <c r="O1819" s="32">
        <v>9.3119999999999994E-2</v>
      </c>
      <c r="P1819" s="32">
        <v>0.84899999999999998</v>
      </c>
      <c r="Q1819" s="32">
        <f t="shared" si="28"/>
        <v>3.7917778636800001E-2</v>
      </c>
    </row>
    <row r="1820" spans="1:17" x14ac:dyDescent="0.25">
      <c r="A1820" s="30">
        <v>52857</v>
      </c>
      <c r="B1820" s="30">
        <v>52834</v>
      </c>
      <c r="C1820" s="30">
        <v>8320</v>
      </c>
      <c r="D1820" s="30">
        <v>8320</v>
      </c>
      <c r="E1820" s="30" t="s">
        <v>151</v>
      </c>
      <c r="F1820" s="30" t="s">
        <v>179</v>
      </c>
      <c r="G1820" s="31">
        <v>4.3323400000000003</v>
      </c>
      <c r="H1820" s="30" t="s">
        <v>170</v>
      </c>
      <c r="I1820" s="30" t="s">
        <v>171</v>
      </c>
      <c r="J1820" s="30">
        <v>5</v>
      </c>
      <c r="K1820" s="30">
        <v>10</v>
      </c>
      <c r="L1820" s="30" t="s">
        <v>172</v>
      </c>
      <c r="M1820" s="30" t="s">
        <v>291</v>
      </c>
      <c r="N1820" s="30" t="s">
        <v>223</v>
      </c>
      <c r="O1820" s="32">
        <v>9.3119999999999994E-2</v>
      </c>
      <c r="P1820" s="32">
        <v>0.84899999999999998</v>
      </c>
      <c r="Q1820" s="32">
        <f t="shared" si="28"/>
        <v>6.0917552620800008E-2</v>
      </c>
    </row>
    <row r="1821" spans="1:17" x14ac:dyDescent="0.25">
      <c r="A1821" s="30">
        <v>52866</v>
      </c>
      <c r="B1821" s="30">
        <v>52843</v>
      </c>
      <c r="C1821" s="30">
        <v>8320</v>
      </c>
      <c r="D1821" s="30">
        <v>8320</v>
      </c>
      <c r="E1821" s="30" t="s">
        <v>151</v>
      </c>
      <c r="F1821" s="30" t="s">
        <v>175</v>
      </c>
      <c r="G1821" s="31">
        <v>5.2699299999999996</v>
      </c>
      <c r="H1821" s="30" t="s">
        <v>170</v>
      </c>
      <c r="I1821" s="30" t="s">
        <v>171</v>
      </c>
      <c r="J1821" s="30">
        <v>5</v>
      </c>
      <c r="K1821" s="30">
        <v>10</v>
      </c>
      <c r="L1821" s="30" t="s">
        <v>172</v>
      </c>
      <c r="M1821" s="30" t="s">
        <v>291</v>
      </c>
      <c r="N1821" s="30" t="s">
        <v>223</v>
      </c>
      <c r="O1821" s="32">
        <v>9.3119999999999994E-2</v>
      </c>
      <c r="P1821" s="32">
        <v>0.84899999999999998</v>
      </c>
      <c r="Q1821" s="32">
        <f t="shared" si="28"/>
        <v>7.4101118121600001E-2</v>
      </c>
    </row>
    <row r="1822" spans="1:17" x14ac:dyDescent="0.25">
      <c r="A1822" s="30">
        <v>52867</v>
      </c>
      <c r="B1822" s="30">
        <v>52844</v>
      </c>
      <c r="C1822" s="30">
        <v>8320</v>
      </c>
      <c r="D1822" s="30">
        <v>8320</v>
      </c>
      <c r="E1822" s="30" t="s">
        <v>151</v>
      </c>
      <c r="F1822" s="30" t="s">
        <v>193</v>
      </c>
      <c r="G1822" s="31">
        <v>7.1685400000000001</v>
      </c>
      <c r="H1822" s="30" t="s">
        <v>170</v>
      </c>
      <c r="I1822" s="30" t="s">
        <v>171</v>
      </c>
      <c r="J1822" s="30">
        <v>5</v>
      </c>
      <c r="K1822" s="30">
        <v>10</v>
      </c>
      <c r="L1822" s="30" t="s">
        <v>172</v>
      </c>
      <c r="M1822" s="30" t="s">
        <v>291</v>
      </c>
      <c r="N1822" s="30" t="s">
        <v>223</v>
      </c>
      <c r="O1822" s="32">
        <v>9.3119999999999994E-2</v>
      </c>
      <c r="P1822" s="32">
        <v>0.84899999999999998</v>
      </c>
      <c r="Q1822" s="32">
        <f t="shared" si="28"/>
        <v>0.10079770116480002</v>
      </c>
    </row>
    <row r="1823" spans="1:17" x14ac:dyDescent="0.25">
      <c r="A1823" s="30">
        <v>52868</v>
      </c>
      <c r="B1823" s="30">
        <v>52845</v>
      </c>
      <c r="C1823" s="30">
        <v>8320</v>
      </c>
      <c r="D1823" s="30">
        <v>8320</v>
      </c>
      <c r="E1823" s="30" t="s">
        <v>151</v>
      </c>
      <c r="F1823" s="30" t="s">
        <v>193</v>
      </c>
      <c r="G1823" s="31">
        <v>0.80909500000000001</v>
      </c>
      <c r="H1823" s="30" t="s">
        <v>170</v>
      </c>
      <c r="I1823" s="30" t="s">
        <v>171</v>
      </c>
      <c r="J1823" s="30">
        <v>5</v>
      </c>
      <c r="K1823" s="30">
        <v>10</v>
      </c>
      <c r="L1823" s="30" t="s">
        <v>172</v>
      </c>
      <c r="M1823" s="30" t="s">
        <v>291</v>
      </c>
      <c r="N1823" s="30" t="s">
        <v>223</v>
      </c>
      <c r="O1823" s="32">
        <v>9.3119999999999994E-2</v>
      </c>
      <c r="P1823" s="32">
        <v>0.84899999999999998</v>
      </c>
      <c r="Q1823" s="32">
        <f t="shared" si="28"/>
        <v>1.1376781886400001E-2</v>
      </c>
    </row>
    <row r="1824" spans="1:17" x14ac:dyDescent="0.25">
      <c r="A1824" s="30">
        <v>52869</v>
      </c>
      <c r="B1824" s="30">
        <v>52846</v>
      </c>
      <c r="C1824" s="30">
        <v>8320</v>
      </c>
      <c r="D1824" s="30">
        <v>8320</v>
      </c>
      <c r="E1824" s="30" t="s">
        <v>151</v>
      </c>
      <c r="F1824" s="30" t="s">
        <v>193</v>
      </c>
      <c r="G1824" s="31">
        <v>2.2739699999999998</v>
      </c>
      <c r="H1824" s="30" t="s">
        <v>170</v>
      </c>
      <c r="I1824" s="30" t="s">
        <v>171</v>
      </c>
      <c r="J1824" s="30">
        <v>5</v>
      </c>
      <c r="K1824" s="30">
        <v>10</v>
      </c>
      <c r="L1824" s="30" t="s">
        <v>172</v>
      </c>
      <c r="M1824" s="30" t="s">
        <v>291</v>
      </c>
      <c r="N1824" s="30" t="s">
        <v>223</v>
      </c>
      <c r="O1824" s="32">
        <v>9.3119999999999994E-2</v>
      </c>
      <c r="P1824" s="32">
        <v>0.84899999999999998</v>
      </c>
      <c r="Q1824" s="32">
        <f t="shared" si="28"/>
        <v>3.1974565046400005E-2</v>
      </c>
    </row>
    <row r="1825" spans="1:17" x14ac:dyDescent="0.25">
      <c r="A1825" s="30">
        <v>52884</v>
      </c>
      <c r="B1825" s="30">
        <v>52861</v>
      </c>
      <c r="C1825" s="30">
        <v>8320</v>
      </c>
      <c r="D1825" s="30">
        <v>8320</v>
      </c>
      <c r="E1825" s="30" t="s">
        <v>151</v>
      </c>
      <c r="F1825" s="30" t="s">
        <v>205</v>
      </c>
      <c r="G1825" s="31">
        <v>0.76330100000000001</v>
      </c>
      <c r="H1825" s="30" t="s">
        <v>170</v>
      </c>
      <c r="I1825" s="30" t="s">
        <v>171</v>
      </c>
      <c r="J1825" s="30">
        <v>5</v>
      </c>
      <c r="K1825" s="30">
        <v>10</v>
      </c>
      <c r="L1825" s="30" t="s">
        <v>172</v>
      </c>
      <c r="M1825" s="30" t="s">
        <v>291</v>
      </c>
      <c r="N1825" s="30" t="s">
        <v>223</v>
      </c>
      <c r="O1825" s="32">
        <v>9.3119999999999994E-2</v>
      </c>
      <c r="P1825" s="32">
        <v>0.84899999999999998</v>
      </c>
      <c r="Q1825" s="32">
        <f t="shared" si="28"/>
        <v>1.073286695712E-2</v>
      </c>
    </row>
    <row r="1826" spans="1:17" x14ac:dyDescent="0.25">
      <c r="A1826" s="30">
        <v>52891</v>
      </c>
      <c r="B1826" s="30">
        <v>52868</v>
      </c>
      <c r="C1826" s="30">
        <v>8330</v>
      </c>
      <c r="D1826" s="30">
        <v>8330</v>
      </c>
      <c r="E1826" s="30" t="s">
        <v>151</v>
      </c>
      <c r="F1826" s="30" t="s">
        <v>169</v>
      </c>
      <c r="G1826" s="31">
        <v>4.9572100000000001E-3</v>
      </c>
      <c r="H1826" s="30" t="s">
        <v>170</v>
      </c>
      <c r="I1826" s="30" t="s">
        <v>171</v>
      </c>
      <c r="J1826" s="30">
        <v>22</v>
      </c>
      <c r="K1826" s="30">
        <v>10</v>
      </c>
      <c r="L1826" s="30" t="s">
        <v>172</v>
      </c>
      <c r="M1826" s="30" t="s">
        <v>292</v>
      </c>
      <c r="N1826" s="30" t="s">
        <v>217</v>
      </c>
      <c r="O1826" s="32">
        <v>1.769803</v>
      </c>
      <c r="P1826" s="32">
        <v>0.84899999999999998</v>
      </c>
      <c r="Q1826" s="32">
        <f t="shared" si="28"/>
        <v>1.3247660545741302E-3</v>
      </c>
    </row>
    <row r="1827" spans="1:17" x14ac:dyDescent="0.25">
      <c r="A1827" s="30">
        <v>52892</v>
      </c>
      <c r="B1827" s="30">
        <v>52869</v>
      </c>
      <c r="C1827" s="30">
        <v>8330</v>
      </c>
      <c r="D1827" s="30">
        <v>8330</v>
      </c>
      <c r="E1827" s="30" t="s">
        <v>151</v>
      </c>
      <c r="F1827" s="30" t="s">
        <v>169</v>
      </c>
      <c r="G1827" s="31">
        <v>2.6752899999999999</v>
      </c>
      <c r="H1827" s="30" t="s">
        <v>170</v>
      </c>
      <c r="I1827" s="30" t="s">
        <v>171</v>
      </c>
      <c r="J1827" s="30">
        <v>22</v>
      </c>
      <c r="K1827" s="30">
        <v>10</v>
      </c>
      <c r="L1827" s="30" t="s">
        <v>172</v>
      </c>
      <c r="M1827" s="30" t="s">
        <v>292</v>
      </c>
      <c r="N1827" s="30" t="s">
        <v>217</v>
      </c>
      <c r="O1827" s="32">
        <v>1.769803</v>
      </c>
      <c r="P1827" s="32">
        <v>0.84899999999999998</v>
      </c>
      <c r="Q1827" s="32">
        <f t="shared" si="28"/>
        <v>0.71494517644837008</v>
      </c>
    </row>
    <row r="1828" spans="1:17" x14ac:dyDescent="0.25">
      <c r="A1828" s="30">
        <v>52893</v>
      </c>
      <c r="B1828" s="30">
        <v>52870</v>
      </c>
      <c r="C1828" s="30">
        <v>8330</v>
      </c>
      <c r="D1828" s="30">
        <v>8330</v>
      </c>
      <c r="E1828" s="30" t="s">
        <v>151</v>
      </c>
      <c r="F1828" s="30" t="s">
        <v>169</v>
      </c>
      <c r="G1828" s="31">
        <v>2.47709</v>
      </c>
      <c r="H1828" s="30" t="s">
        <v>170</v>
      </c>
      <c r="I1828" s="30" t="s">
        <v>171</v>
      </c>
      <c r="J1828" s="30">
        <v>22</v>
      </c>
      <c r="K1828" s="30">
        <v>10</v>
      </c>
      <c r="L1828" s="30" t="s">
        <v>172</v>
      </c>
      <c r="M1828" s="30" t="s">
        <v>292</v>
      </c>
      <c r="N1828" s="30" t="s">
        <v>217</v>
      </c>
      <c r="O1828" s="32">
        <v>1.769803</v>
      </c>
      <c r="P1828" s="32">
        <v>0.84899999999999998</v>
      </c>
      <c r="Q1828" s="32">
        <f t="shared" si="28"/>
        <v>0.66197815830377016</v>
      </c>
    </row>
    <row r="1829" spans="1:17" x14ac:dyDescent="0.25">
      <c r="A1829" s="30">
        <v>52894</v>
      </c>
      <c r="B1829" s="30">
        <v>52871</v>
      </c>
      <c r="C1829" s="30">
        <v>8330</v>
      </c>
      <c r="D1829" s="30">
        <v>8330</v>
      </c>
      <c r="E1829" s="30" t="s">
        <v>151</v>
      </c>
      <c r="F1829" s="30" t="s">
        <v>169</v>
      </c>
      <c r="G1829" s="31">
        <v>1.7474000000000001</v>
      </c>
      <c r="H1829" s="30" t="s">
        <v>170</v>
      </c>
      <c r="I1829" s="30" t="s">
        <v>171</v>
      </c>
      <c r="J1829" s="30">
        <v>22</v>
      </c>
      <c r="K1829" s="30">
        <v>10</v>
      </c>
      <c r="L1829" s="30" t="s">
        <v>172</v>
      </c>
      <c r="M1829" s="30" t="s">
        <v>292</v>
      </c>
      <c r="N1829" s="30" t="s">
        <v>217</v>
      </c>
      <c r="O1829" s="32">
        <v>1.769803</v>
      </c>
      <c r="P1829" s="32">
        <v>0.84899999999999998</v>
      </c>
      <c r="Q1829" s="32">
        <f t="shared" si="28"/>
        <v>0.46697561809220006</v>
      </c>
    </row>
    <row r="1830" spans="1:17" x14ac:dyDescent="0.25">
      <c r="A1830" s="30">
        <v>52897</v>
      </c>
      <c r="B1830" s="30">
        <v>52874</v>
      </c>
      <c r="C1830" s="30">
        <v>8330</v>
      </c>
      <c r="D1830" s="30">
        <v>8330</v>
      </c>
      <c r="E1830" s="30" t="s">
        <v>151</v>
      </c>
      <c r="F1830" s="30" t="s">
        <v>179</v>
      </c>
      <c r="G1830" s="31">
        <v>3.6806299999999998</v>
      </c>
      <c r="H1830" s="30" t="s">
        <v>170</v>
      </c>
      <c r="I1830" s="30" t="s">
        <v>171</v>
      </c>
      <c r="J1830" s="30">
        <v>22</v>
      </c>
      <c r="K1830" s="30">
        <v>10</v>
      </c>
      <c r="L1830" s="30" t="s">
        <v>172</v>
      </c>
      <c r="M1830" s="30" t="s">
        <v>292</v>
      </c>
      <c r="N1830" s="30" t="s">
        <v>217</v>
      </c>
      <c r="O1830" s="32">
        <v>1.769803</v>
      </c>
      <c r="P1830" s="32">
        <v>0.84899999999999998</v>
      </c>
      <c r="Q1830" s="32">
        <f t="shared" si="28"/>
        <v>0.98361249239939019</v>
      </c>
    </row>
    <row r="1831" spans="1:17" x14ac:dyDescent="0.25">
      <c r="A1831" s="30">
        <v>52898</v>
      </c>
      <c r="B1831" s="30">
        <v>52875</v>
      </c>
      <c r="C1831" s="30">
        <v>8330</v>
      </c>
      <c r="D1831" s="30">
        <v>8330</v>
      </c>
      <c r="E1831" s="30" t="s">
        <v>151</v>
      </c>
      <c r="F1831" s="30" t="s">
        <v>179</v>
      </c>
      <c r="G1831" s="31">
        <v>2.5864799999999999</v>
      </c>
      <c r="H1831" s="30" t="s">
        <v>170</v>
      </c>
      <c r="I1831" s="30" t="s">
        <v>171</v>
      </c>
      <c r="J1831" s="30">
        <v>22</v>
      </c>
      <c r="K1831" s="30">
        <v>10</v>
      </c>
      <c r="L1831" s="30" t="s">
        <v>172</v>
      </c>
      <c r="M1831" s="30" t="s">
        <v>292</v>
      </c>
      <c r="N1831" s="30" t="s">
        <v>217</v>
      </c>
      <c r="O1831" s="32">
        <v>1.769803</v>
      </c>
      <c r="P1831" s="32">
        <v>0.84899999999999998</v>
      </c>
      <c r="Q1831" s="32">
        <f t="shared" si="28"/>
        <v>0.69121156957944008</v>
      </c>
    </row>
    <row r="1832" spans="1:17" x14ac:dyDescent="0.25">
      <c r="A1832" s="30">
        <v>52902</v>
      </c>
      <c r="B1832" s="30">
        <v>52879</v>
      </c>
      <c r="C1832" s="30">
        <v>8330</v>
      </c>
      <c r="D1832" s="30">
        <v>8330</v>
      </c>
      <c r="E1832" s="30" t="s">
        <v>151</v>
      </c>
      <c r="F1832" s="30" t="s">
        <v>183</v>
      </c>
      <c r="G1832" s="31">
        <v>1.9893400000000001</v>
      </c>
      <c r="H1832" s="30" t="s">
        <v>170</v>
      </c>
      <c r="I1832" s="30" t="s">
        <v>171</v>
      </c>
      <c r="J1832" s="30">
        <v>22</v>
      </c>
      <c r="K1832" s="30">
        <v>10</v>
      </c>
      <c r="L1832" s="30" t="s">
        <v>172</v>
      </c>
      <c r="M1832" s="30" t="s">
        <v>292</v>
      </c>
      <c r="N1832" s="30" t="s">
        <v>217</v>
      </c>
      <c r="O1832" s="32">
        <v>1.769803</v>
      </c>
      <c r="P1832" s="32">
        <v>0.84899999999999998</v>
      </c>
      <c r="Q1832" s="32">
        <f t="shared" si="28"/>
        <v>0.53163172490302013</v>
      </c>
    </row>
    <row r="1833" spans="1:17" x14ac:dyDescent="0.25">
      <c r="A1833" s="30">
        <v>52909</v>
      </c>
      <c r="B1833" s="30">
        <v>52886</v>
      </c>
      <c r="C1833" s="30">
        <v>8340</v>
      </c>
      <c r="D1833" s="30">
        <v>8340</v>
      </c>
      <c r="E1833" s="30" t="s">
        <v>151</v>
      </c>
      <c r="F1833" s="30" t="s">
        <v>169</v>
      </c>
      <c r="G1833" s="31">
        <v>1.22204</v>
      </c>
      <c r="H1833" s="30" t="s">
        <v>170</v>
      </c>
      <c r="I1833" s="30" t="s">
        <v>171</v>
      </c>
      <c r="J1833" s="30">
        <v>43</v>
      </c>
      <c r="K1833" s="30">
        <v>10</v>
      </c>
      <c r="L1833" s="30" t="s">
        <v>172</v>
      </c>
      <c r="M1833" s="30" t="s">
        <v>293</v>
      </c>
      <c r="N1833" s="30" t="s">
        <v>293</v>
      </c>
      <c r="O1833" s="32">
        <v>0.86399999999999999</v>
      </c>
      <c r="P1833" s="32">
        <v>0.84899999999999998</v>
      </c>
      <c r="Q1833" s="32">
        <f t="shared" si="28"/>
        <v>0.15943222656000003</v>
      </c>
    </row>
    <row r="1834" spans="1:17" x14ac:dyDescent="0.25">
      <c r="A1834" s="30">
        <v>52910</v>
      </c>
      <c r="B1834" s="30">
        <v>52887</v>
      </c>
      <c r="C1834" s="30">
        <v>8340</v>
      </c>
      <c r="D1834" s="30">
        <v>8340</v>
      </c>
      <c r="E1834" s="30" t="s">
        <v>151</v>
      </c>
      <c r="F1834" s="30" t="s">
        <v>169</v>
      </c>
      <c r="G1834" s="31">
        <v>7.8859199999999996</v>
      </c>
      <c r="H1834" s="30" t="s">
        <v>170</v>
      </c>
      <c r="I1834" s="30" t="s">
        <v>171</v>
      </c>
      <c r="J1834" s="30">
        <v>43</v>
      </c>
      <c r="K1834" s="30">
        <v>10</v>
      </c>
      <c r="L1834" s="30" t="s">
        <v>172</v>
      </c>
      <c r="M1834" s="30" t="s">
        <v>293</v>
      </c>
      <c r="N1834" s="30" t="s">
        <v>293</v>
      </c>
      <c r="O1834" s="32">
        <v>0.86399999999999999</v>
      </c>
      <c r="P1834" s="32">
        <v>0.84899999999999998</v>
      </c>
      <c r="Q1834" s="32">
        <f t="shared" si="28"/>
        <v>1.0288286668800002</v>
      </c>
    </row>
    <row r="1835" spans="1:17" x14ac:dyDescent="0.25">
      <c r="A1835" s="30">
        <v>52911</v>
      </c>
      <c r="B1835" s="30">
        <v>52888</v>
      </c>
      <c r="C1835" s="30">
        <v>8340</v>
      </c>
      <c r="D1835" s="30">
        <v>8340</v>
      </c>
      <c r="E1835" s="30" t="s">
        <v>151</v>
      </c>
      <c r="F1835" s="30" t="s">
        <v>169</v>
      </c>
      <c r="G1835" s="31">
        <v>5.9519399999999996</v>
      </c>
      <c r="H1835" s="30" t="s">
        <v>170</v>
      </c>
      <c r="I1835" s="30" t="s">
        <v>171</v>
      </c>
      <c r="J1835" s="30">
        <v>43</v>
      </c>
      <c r="K1835" s="30">
        <v>10</v>
      </c>
      <c r="L1835" s="30" t="s">
        <v>172</v>
      </c>
      <c r="M1835" s="30" t="s">
        <v>293</v>
      </c>
      <c r="N1835" s="30" t="s">
        <v>293</v>
      </c>
      <c r="O1835" s="32">
        <v>0.86399999999999999</v>
      </c>
      <c r="P1835" s="32">
        <v>0.84899999999999998</v>
      </c>
      <c r="Q1835" s="32">
        <f t="shared" si="28"/>
        <v>0.77651390015999999</v>
      </c>
    </row>
    <row r="1836" spans="1:17" x14ac:dyDescent="0.25">
      <c r="A1836" s="30">
        <v>52912</v>
      </c>
      <c r="B1836" s="30">
        <v>52889</v>
      </c>
      <c r="C1836" s="30">
        <v>8340</v>
      </c>
      <c r="D1836" s="30">
        <v>8340</v>
      </c>
      <c r="E1836" s="30" t="s">
        <v>151</v>
      </c>
      <c r="F1836" s="30" t="s">
        <v>169</v>
      </c>
      <c r="G1836" s="31">
        <v>15.9474</v>
      </c>
      <c r="H1836" s="30" t="s">
        <v>170</v>
      </c>
      <c r="I1836" s="30" t="s">
        <v>171</v>
      </c>
      <c r="J1836" s="30">
        <v>43</v>
      </c>
      <c r="K1836" s="30">
        <v>10</v>
      </c>
      <c r="L1836" s="30" t="s">
        <v>172</v>
      </c>
      <c r="M1836" s="30" t="s">
        <v>293</v>
      </c>
      <c r="N1836" s="30" t="s">
        <v>293</v>
      </c>
      <c r="O1836" s="32">
        <v>0.86399999999999999</v>
      </c>
      <c r="P1836" s="32">
        <v>0.84899999999999998</v>
      </c>
      <c r="Q1836" s="32">
        <f t="shared" si="28"/>
        <v>2.0805615936000006</v>
      </c>
    </row>
    <row r="1837" spans="1:17" x14ac:dyDescent="0.25">
      <c r="A1837" s="30">
        <v>52913</v>
      </c>
      <c r="B1837" s="30">
        <v>52890</v>
      </c>
      <c r="C1837" s="30">
        <v>8340</v>
      </c>
      <c r="D1837" s="30">
        <v>8340</v>
      </c>
      <c r="E1837" s="30" t="s">
        <v>151</v>
      </c>
      <c r="F1837" s="30" t="s">
        <v>169</v>
      </c>
      <c r="G1837" s="31">
        <v>1.23311E-4</v>
      </c>
      <c r="H1837" s="30" t="s">
        <v>170</v>
      </c>
      <c r="I1837" s="30" t="s">
        <v>171</v>
      </c>
      <c r="J1837" s="30">
        <v>43</v>
      </c>
      <c r="K1837" s="30">
        <v>10</v>
      </c>
      <c r="L1837" s="30" t="s">
        <v>172</v>
      </c>
      <c r="M1837" s="30" t="s">
        <v>293</v>
      </c>
      <c r="N1837" s="30" t="s">
        <v>293</v>
      </c>
      <c r="O1837" s="32">
        <v>0.86399999999999999</v>
      </c>
      <c r="P1837" s="32">
        <v>0.84899999999999998</v>
      </c>
      <c r="Q1837" s="32">
        <f t="shared" si="28"/>
        <v>1.6087646304000004E-5</v>
      </c>
    </row>
    <row r="1838" spans="1:17" x14ac:dyDescent="0.25">
      <c r="A1838" s="30">
        <v>52914</v>
      </c>
      <c r="B1838" s="30">
        <v>52891</v>
      </c>
      <c r="C1838" s="30">
        <v>8340</v>
      </c>
      <c r="D1838" s="30">
        <v>8340</v>
      </c>
      <c r="E1838" s="30" t="s">
        <v>151</v>
      </c>
      <c r="F1838" s="30" t="s">
        <v>169</v>
      </c>
      <c r="G1838" s="31">
        <v>34.294800000000002</v>
      </c>
      <c r="H1838" s="30" t="s">
        <v>170</v>
      </c>
      <c r="I1838" s="30" t="s">
        <v>171</v>
      </c>
      <c r="J1838" s="30">
        <v>43</v>
      </c>
      <c r="K1838" s="30">
        <v>10</v>
      </c>
      <c r="L1838" s="30" t="s">
        <v>172</v>
      </c>
      <c r="M1838" s="30" t="s">
        <v>293</v>
      </c>
      <c r="N1838" s="30" t="s">
        <v>293</v>
      </c>
      <c r="O1838" s="32">
        <v>0.86399999999999999</v>
      </c>
      <c r="P1838" s="32">
        <v>0.84899999999999998</v>
      </c>
      <c r="Q1838" s="32">
        <f t="shared" si="28"/>
        <v>4.4742367872000006</v>
      </c>
    </row>
    <row r="1839" spans="1:17" x14ac:dyDescent="0.25">
      <c r="A1839" s="30">
        <v>52982</v>
      </c>
      <c r="B1839" s="30">
        <v>52959</v>
      </c>
      <c r="C1839" s="30">
        <v>8340</v>
      </c>
      <c r="D1839" s="30">
        <v>8340</v>
      </c>
      <c r="E1839" s="30" t="s">
        <v>151</v>
      </c>
      <c r="F1839" s="30" t="s">
        <v>179</v>
      </c>
      <c r="G1839" s="31">
        <v>20.305099999999999</v>
      </c>
      <c r="H1839" s="30" t="s">
        <v>170</v>
      </c>
      <c r="I1839" s="30" t="s">
        <v>171</v>
      </c>
      <c r="J1839" s="30">
        <v>43</v>
      </c>
      <c r="K1839" s="30">
        <v>10</v>
      </c>
      <c r="L1839" s="30" t="s">
        <v>172</v>
      </c>
      <c r="M1839" s="30" t="s">
        <v>293</v>
      </c>
      <c r="N1839" s="30" t="s">
        <v>293</v>
      </c>
      <c r="O1839" s="32">
        <v>0.86399999999999999</v>
      </c>
      <c r="P1839" s="32">
        <v>0.84899999999999998</v>
      </c>
      <c r="Q1839" s="32">
        <f t="shared" si="28"/>
        <v>2.6490845664</v>
      </c>
    </row>
    <row r="1840" spans="1:17" x14ac:dyDescent="0.25">
      <c r="A1840" s="30">
        <v>52983</v>
      </c>
      <c r="B1840" s="30">
        <v>52960</v>
      </c>
      <c r="C1840" s="30">
        <v>8340</v>
      </c>
      <c r="D1840" s="30">
        <v>8340</v>
      </c>
      <c r="E1840" s="30" t="s">
        <v>151</v>
      </c>
      <c r="F1840" s="30" t="s">
        <v>179</v>
      </c>
      <c r="G1840" s="31">
        <v>0.40357700000000002</v>
      </c>
      <c r="H1840" s="30" t="s">
        <v>170</v>
      </c>
      <c r="I1840" s="30" t="s">
        <v>171</v>
      </c>
      <c r="J1840" s="30">
        <v>43</v>
      </c>
      <c r="K1840" s="30">
        <v>10</v>
      </c>
      <c r="L1840" s="30" t="s">
        <v>172</v>
      </c>
      <c r="M1840" s="30" t="s">
        <v>293</v>
      </c>
      <c r="N1840" s="30" t="s">
        <v>293</v>
      </c>
      <c r="O1840" s="32">
        <v>0.86399999999999999</v>
      </c>
      <c r="P1840" s="32">
        <v>0.84899999999999998</v>
      </c>
      <c r="Q1840" s="32">
        <f t="shared" si="28"/>
        <v>5.2652269728000009E-2</v>
      </c>
    </row>
    <row r="1841" spans="1:17" x14ac:dyDescent="0.25">
      <c r="A1841" s="30">
        <v>52984</v>
      </c>
      <c r="B1841" s="30">
        <v>52961</v>
      </c>
      <c r="C1841" s="30">
        <v>8340</v>
      </c>
      <c r="D1841" s="30">
        <v>8340</v>
      </c>
      <c r="E1841" s="30" t="s">
        <v>151</v>
      </c>
      <c r="F1841" s="30" t="s">
        <v>203</v>
      </c>
      <c r="G1841" s="31">
        <v>16.4589</v>
      </c>
      <c r="H1841" s="30" t="s">
        <v>170</v>
      </c>
      <c r="I1841" s="30" t="s">
        <v>171</v>
      </c>
      <c r="J1841" s="30">
        <v>43</v>
      </c>
      <c r="K1841" s="30">
        <v>10</v>
      </c>
      <c r="L1841" s="30" t="s">
        <v>172</v>
      </c>
      <c r="M1841" s="30" t="s">
        <v>293</v>
      </c>
      <c r="N1841" s="30" t="s">
        <v>293</v>
      </c>
      <c r="O1841" s="32">
        <v>0.86399999999999999</v>
      </c>
      <c r="P1841" s="32">
        <v>0.84899999999999998</v>
      </c>
      <c r="Q1841" s="32">
        <f t="shared" si="28"/>
        <v>2.1472939296000004</v>
      </c>
    </row>
    <row r="1842" spans="1:17" x14ac:dyDescent="0.25">
      <c r="A1842" s="30">
        <v>52985</v>
      </c>
      <c r="B1842" s="30">
        <v>52962</v>
      </c>
      <c r="C1842" s="30">
        <v>8340</v>
      </c>
      <c r="D1842" s="30">
        <v>8340</v>
      </c>
      <c r="E1842" s="30" t="s">
        <v>151</v>
      </c>
      <c r="F1842" s="30" t="s">
        <v>175</v>
      </c>
      <c r="G1842" s="31">
        <v>0.84114199999999995</v>
      </c>
      <c r="H1842" s="30" t="s">
        <v>170</v>
      </c>
      <c r="I1842" s="30" t="s">
        <v>171</v>
      </c>
      <c r="J1842" s="30">
        <v>43</v>
      </c>
      <c r="K1842" s="30">
        <v>10</v>
      </c>
      <c r="L1842" s="30" t="s">
        <v>172</v>
      </c>
      <c r="M1842" s="30" t="s">
        <v>293</v>
      </c>
      <c r="N1842" s="30" t="s">
        <v>293</v>
      </c>
      <c r="O1842" s="32">
        <v>0.86399999999999999</v>
      </c>
      <c r="P1842" s="32">
        <v>0.84899999999999998</v>
      </c>
      <c r="Q1842" s="32">
        <f t="shared" si="28"/>
        <v>0.10973874988800002</v>
      </c>
    </row>
    <row r="1843" spans="1:17" x14ac:dyDescent="0.25">
      <c r="A1843" s="30">
        <v>52986</v>
      </c>
      <c r="B1843" s="30">
        <v>52963</v>
      </c>
      <c r="C1843" s="30">
        <v>8340</v>
      </c>
      <c r="D1843" s="30">
        <v>8340</v>
      </c>
      <c r="E1843" s="30" t="s">
        <v>151</v>
      </c>
      <c r="F1843" s="30" t="s">
        <v>175</v>
      </c>
      <c r="G1843" s="31">
        <v>4.2907900000000001E-3</v>
      </c>
      <c r="H1843" s="30" t="s">
        <v>170</v>
      </c>
      <c r="I1843" s="30" t="s">
        <v>171</v>
      </c>
      <c r="J1843" s="30">
        <v>43</v>
      </c>
      <c r="K1843" s="30">
        <v>10</v>
      </c>
      <c r="L1843" s="30" t="s">
        <v>172</v>
      </c>
      <c r="M1843" s="30" t="s">
        <v>293</v>
      </c>
      <c r="N1843" s="30" t="s">
        <v>293</v>
      </c>
      <c r="O1843" s="32">
        <v>0.86399999999999999</v>
      </c>
      <c r="P1843" s="32">
        <v>0.84899999999999998</v>
      </c>
      <c r="Q1843" s="32">
        <f t="shared" si="28"/>
        <v>5.5979362656000012E-4</v>
      </c>
    </row>
    <row r="1844" spans="1:17" x14ac:dyDescent="0.25">
      <c r="A1844" s="30">
        <v>52987</v>
      </c>
      <c r="B1844" s="30">
        <v>52964</v>
      </c>
      <c r="C1844" s="30">
        <v>8340</v>
      </c>
      <c r="D1844" s="30">
        <v>8340</v>
      </c>
      <c r="E1844" s="30" t="s">
        <v>151</v>
      </c>
      <c r="F1844" s="30" t="s">
        <v>180</v>
      </c>
      <c r="G1844" s="31">
        <v>11.122299999999999</v>
      </c>
      <c r="H1844" s="30" t="s">
        <v>170</v>
      </c>
      <c r="I1844" s="30" t="s">
        <v>171</v>
      </c>
      <c r="J1844" s="30">
        <v>43</v>
      </c>
      <c r="K1844" s="30">
        <v>10</v>
      </c>
      <c r="L1844" s="30" t="s">
        <v>172</v>
      </c>
      <c r="M1844" s="30" t="s">
        <v>293</v>
      </c>
      <c r="N1844" s="30" t="s">
        <v>293</v>
      </c>
      <c r="O1844" s="32">
        <v>0.86399999999999999</v>
      </c>
      <c r="P1844" s="32">
        <v>0.84899999999999998</v>
      </c>
      <c r="Q1844" s="32">
        <f t="shared" si="28"/>
        <v>1.4510597472</v>
      </c>
    </row>
    <row r="1845" spans="1:17" x14ac:dyDescent="0.25">
      <c r="A1845" s="30">
        <v>52990</v>
      </c>
      <c r="B1845" s="30">
        <v>52967</v>
      </c>
      <c r="C1845" s="30">
        <v>8340</v>
      </c>
      <c r="D1845" s="30">
        <v>8340</v>
      </c>
      <c r="E1845" s="30" t="s">
        <v>151</v>
      </c>
      <c r="F1845" s="30" t="s">
        <v>181</v>
      </c>
      <c r="G1845" s="31">
        <v>0.97456900000000002</v>
      </c>
      <c r="H1845" s="30" t="s">
        <v>170</v>
      </c>
      <c r="I1845" s="30" t="s">
        <v>171</v>
      </c>
      <c r="J1845" s="30">
        <v>43</v>
      </c>
      <c r="K1845" s="30">
        <v>10</v>
      </c>
      <c r="L1845" s="30" t="s">
        <v>172</v>
      </c>
      <c r="M1845" s="30" t="s">
        <v>293</v>
      </c>
      <c r="N1845" s="30" t="s">
        <v>293</v>
      </c>
      <c r="O1845" s="32">
        <v>0.86399999999999999</v>
      </c>
      <c r="P1845" s="32">
        <v>0.84899999999999998</v>
      </c>
      <c r="Q1845" s="32">
        <f t="shared" si="28"/>
        <v>0.12714617001600001</v>
      </c>
    </row>
    <row r="1846" spans="1:17" x14ac:dyDescent="0.25">
      <c r="A1846" s="30">
        <v>52991</v>
      </c>
      <c r="B1846" s="30">
        <v>52968</v>
      </c>
      <c r="C1846" s="30">
        <v>8340</v>
      </c>
      <c r="D1846" s="30">
        <v>8340</v>
      </c>
      <c r="E1846" s="30" t="s">
        <v>151</v>
      </c>
      <c r="F1846" s="30" t="s">
        <v>182</v>
      </c>
      <c r="G1846" s="31">
        <v>3.39872</v>
      </c>
      <c r="H1846" s="30" t="s">
        <v>170</v>
      </c>
      <c r="I1846" s="30" t="s">
        <v>171</v>
      </c>
      <c r="J1846" s="30">
        <v>43</v>
      </c>
      <c r="K1846" s="30">
        <v>10</v>
      </c>
      <c r="L1846" s="30" t="s">
        <v>172</v>
      </c>
      <c r="M1846" s="30" t="s">
        <v>293</v>
      </c>
      <c r="N1846" s="30" t="s">
        <v>293</v>
      </c>
      <c r="O1846" s="32">
        <v>0.86399999999999999</v>
      </c>
      <c r="P1846" s="32">
        <v>0.84899999999999998</v>
      </c>
      <c r="Q1846" s="32">
        <f t="shared" si="28"/>
        <v>0.4434106060800001</v>
      </c>
    </row>
    <row r="1847" spans="1:17" x14ac:dyDescent="0.25">
      <c r="A1847" s="30">
        <v>52996</v>
      </c>
      <c r="B1847" s="30">
        <v>52973</v>
      </c>
      <c r="C1847" s="30">
        <v>8340</v>
      </c>
      <c r="D1847" s="30">
        <v>8340</v>
      </c>
      <c r="E1847" s="30" t="s">
        <v>151</v>
      </c>
      <c r="F1847" s="30" t="s">
        <v>183</v>
      </c>
      <c r="G1847" s="31">
        <v>6.2321600000000004</v>
      </c>
      <c r="H1847" s="30" t="s">
        <v>170</v>
      </c>
      <c r="I1847" s="30" t="s">
        <v>171</v>
      </c>
      <c r="J1847" s="30">
        <v>43</v>
      </c>
      <c r="K1847" s="30">
        <v>10</v>
      </c>
      <c r="L1847" s="30" t="s">
        <v>172</v>
      </c>
      <c r="M1847" s="30" t="s">
        <v>293</v>
      </c>
      <c r="N1847" s="30" t="s">
        <v>293</v>
      </c>
      <c r="O1847" s="32">
        <v>0.86399999999999999</v>
      </c>
      <c r="P1847" s="32">
        <v>0.84899999999999998</v>
      </c>
      <c r="Q1847" s="32">
        <f t="shared" si="28"/>
        <v>0.81307252224000015</v>
      </c>
    </row>
    <row r="1848" spans="1:17" x14ac:dyDescent="0.25">
      <c r="A1848" s="30">
        <v>53006</v>
      </c>
      <c r="B1848" s="30">
        <v>52983</v>
      </c>
      <c r="C1848" s="30">
        <v>8350</v>
      </c>
      <c r="D1848" s="30">
        <v>8350</v>
      </c>
      <c r="E1848" s="30" t="s">
        <v>151</v>
      </c>
      <c r="F1848" s="30" t="s">
        <v>169</v>
      </c>
      <c r="G1848" s="31">
        <v>34.365400000000001</v>
      </c>
      <c r="H1848" s="30" t="s">
        <v>170</v>
      </c>
      <c r="I1848" s="30" t="s">
        <v>171</v>
      </c>
      <c r="J1848" s="30">
        <v>44</v>
      </c>
      <c r="K1848" s="30">
        <v>10</v>
      </c>
      <c r="L1848" s="30" t="s">
        <v>172</v>
      </c>
      <c r="M1848" s="30" t="s">
        <v>294</v>
      </c>
      <c r="N1848" s="30" t="s">
        <v>294</v>
      </c>
      <c r="O1848" s="32">
        <v>0.79877399999999998</v>
      </c>
      <c r="P1848" s="32">
        <v>0.84899999999999998</v>
      </c>
      <c r="Q1848" s="32">
        <f t="shared" si="28"/>
        <v>4.1449783909596007</v>
      </c>
    </row>
    <row r="1849" spans="1:17" x14ac:dyDescent="0.25">
      <c r="A1849" s="30">
        <v>53007</v>
      </c>
      <c r="B1849" s="30">
        <v>52984</v>
      </c>
      <c r="C1849" s="30">
        <v>8350</v>
      </c>
      <c r="D1849" s="30">
        <v>8350</v>
      </c>
      <c r="E1849" s="30" t="s">
        <v>151</v>
      </c>
      <c r="F1849" s="30" t="s">
        <v>169</v>
      </c>
      <c r="G1849" s="31">
        <v>42.104900000000001</v>
      </c>
      <c r="H1849" s="30" t="s">
        <v>170</v>
      </c>
      <c r="I1849" s="30" t="s">
        <v>171</v>
      </c>
      <c r="J1849" s="30">
        <v>44</v>
      </c>
      <c r="K1849" s="30">
        <v>10</v>
      </c>
      <c r="L1849" s="30" t="s">
        <v>172</v>
      </c>
      <c r="M1849" s="30" t="s">
        <v>294</v>
      </c>
      <c r="N1849" s="30" t="s">
        <v>294</v>
      </c>
      <c r="O1849" s="32">
        <v>0.79877399999999998</v>
      </c>
      <c r="P1849" s="32">
        <v>0.84899999999999998</v>
      </c>
      <c r="Q1849" s="32">
        <f t="shared" si="28"/>
        <v>5.0784772082826004</v>
      </c>
    </row>
    <row r="1850" spans="1:17" x14ac:dyDescent="0.25">
      <c r="A1850" s="30">
        <v>53016</v>
      </c>
      <c r="B1850" s="30">
        <v>52993</v>
      </c>
      <c r="C1850" s="30">
        <v>8350</v>
      </c>
      <c r="D1850" s="30">
        <v>8350</v>
      </c>
      <c r="E1850" s="30" t="s">
        <v>151</v>
      </c>
      <c r="F1850" s="30" t="s">
        <v>175</v>
      </c>
      <c r="G1850" s="31">
        <v>0.70022899999999999</v>
      </c>
      <c r="H1850" s="30" t="s">
        <v>170</v>
      </c>
      <c r="I1850" s="30" t="s">
        <v>171</v>
      </c>
      <c r="J1850" s="30">
        <v>44</v>
      </c>
      <c r="K1850" s="30">
        <v>10</v>
      </c>
      <c r="L1850" s="30" t="s">
        <v>172</v>
      </c>
      <c r="M1850" s="30" t="s">
        <v>294</v>
      </c>
      <c r="N1850" s="30" t="s">
        <v>294</v>
      </c>
      <c r="O1850" s="32">
        <v>0.79877399999999998</v>
      </c>
      <c r="P1850" s="32">
        <v>0.84899999999999998</v>
      </c>
      <c r="Q1850" s="32">
        <f t="shared" si="28"/>
        <v>8.4458032606146011E-2</v>
      </c>
    </row>
    <row r="1851" spans="1:17" x14ac:dyDescent="0.25">
      <c r="A1851" s="30">
        <v>53017</v>
      </c>
      <c r="B1851" s="30">
        <v>52994</v>
      </c>
      <c r="C1851" s="30">
        <v>8350</v>
      </c>
      <c r="D1851" s="30">
        <v>8350</v>
      </c>
      <c r="E1851" s="30" t="s">
        <v>151</v>
      </c>
      <c r="F1851" s="30" t="s">
        <v>183</v>
      </c>
      <c r="G1851" s="31">
        <v>24.107700000000001</v>
      </c>
      <c r="H1851" s="30" t="s">
        <v>170</v>
      </c>
      <c r="I1851" s="30" t="s">
        <v>171</v>
      </c>
      <c r="J1851" s="30">
        <v>44</v>
      </c>
      <c r="K1851" s="30">
        <v>10</v>
      </c>
      <c r="L1851" s="30" t="s">
        <v>172</v>
      </c>
      <c r="M1851" s="30" t="s">
        <v>294</v>
      </c>
      <c r="N1851" s="30" t="s">
        <v>294</v>
      </c>
      <c r="O1851" s="32">
        <v>0.79877399999999998</v>
      </c>
      <c r="P1851" s="32">
        <v>0.84899999999999998</v>
      </c>
      <c r="Q1851" s="32">
        <f t="shared" si="28"/>
        <v>2.9077471979298002</v>
      </c>
    </row>
    <row r="1048576" spans="17:17" x14ac:dyDescent="0.25">
      <c r="Q1048576" s="32">
        <f>SUM(Q2:Q1048575)</f>
        <v>3729.25824410634</v>
      </c>
    </row>
  </sheetData>
  <sortState ref="A2:Q14612">
    <sortCondition ref="D1"/>
  </sortState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"/>
  <sheetViews>
    <sheetView workbookViewId="0">
      <selection activeCell="Q2" sqref="Q2:Q17"/>
    </sheetView>
  </sheetViews>
  <sheetFormatPr defaultRowHeight="15" x14ac:dyDescent="0.25"/>
  <cols>
    <col min="1" max="1" width="11.28515625" bestFit="1" customWidth="1"/>
    <col min="2" max="2" width="9.28515625" bestFit="1" customWidth="1"/>
    <col min="3" max="3" width="13.5703125" bestFit="1" customWidth="1"/>
    <col min="4" max="4" width="8.7109375" bestFit="1" customWidth="1"/>
    <col min="5" max="5" width="16.7109375" bestFit="1" customWidth="1"/>
    <col min="6" max="6" width="12" bestFit="1" customWidth="1"/>
    <col min="7" max="7" width="14.7109375" bestFit="1" customWidth="1"/>
    <col min="8" max="8" width="13.5703125" bestFit="1" customWidth="1"/>
    <col min="9" max="9" width="15.85546875" bestFit="1" customWidth="1"/>
    <col min="10" max="10" width="10.85546875" bestFit="1" customWidth="1"/>
    <col min="11" max="11" width="10.5703125" bestFit="1" customWidth="1"/>
    <col min="12" max="12" width="12.85546875" bestFit="1" customWidth="1"/>
    <col min="13" max="13" width="34.42578125" bestFit="1" customWidth="1"/>
    <col min="14" max="14" width="26.5703125" bestFit="1" customWidth="1"/>
    <col min="15" max="15" width="8.85546875" bestFit="1" customWidth="1"/>
    <col min="16" max="16" width="10.28515625" bestFit="1" customWidth="1"/>
    <col min="17" max="17" width="9.5703125" bestFit="1" customWidth="1"/>
  </cols>
  <sheetData>
    <row r="1" spans="1:17" x14ac:dyDescent="0.25">
      <c r="A1" s="30" t="s">
        <v>152</v>
      </c>
      <c r="B1" s="30" t="s">
        <v>153</v>
      </c>
      <c r="C1" s="30" t="s">
        <v>154</v>
      </c>
      <c r="D1" s="30" t="s">
        <v>155</v>
      </c>
      <c r="E1" s="30" t="s">
        <v>156</v>
      </c>
      <c r="F1" s="30" t="s">
        <v>157</v>
      </c>
      <c r="G1" s="31" t="s">
        <v>158</v>
      </c>
      <c r="H1" s="30" t="s">
        <v>159</v>
      </c>
      <c r="I1" s="30" t="s">
        <v>160</v>
      </c>
      <c r="J1" s="30" t="s">
        <v>161</v>
      </c>
      <c r="K1" s="30" t="s">
        <v>162</v>
      </c>
      <c r="L1" s="30" t="s">
        <v>163</v>
      </c>
      <c r="M1" s="30" t="s">
        <v>164</v>
      </c>
      <c r="N1" s="30" t="s">
        <v>165</v>
      </c>
      <c r="O1" s="32" t="s">
        <v>166</v>
      </c>
      <c r="P1" s="32" t="s">
        <v>167</v>
      </c>
      <c r="Q1" s="32" t="s">
        <v>168</v>
      </c>
    </row>
    <row r="2" spans="1:17" x14ac:dyDescent="0.25">
      <c r="A2" s="30">
        <v>2005</v>
      </c>
      <c r="B2" s="30">
        <v>1976</v>
      </c>
      <c r="C2" s="30">
        <v>1180</v>
      </c>
      <c r="D2" s="30">
        <v>1180</v>
      </c>
      <c r="E2" s="30" t="s">
        <v>188</v>
      </c>
      <c r="F2" s="30" t="s">
        <v>189</v>
      </c>
      <c r="G2" s="31">
        <v>0.27913700000000002</v>
      </c>
      <c r="H2" s="30" t="s">
        <v>190</v>
      </c>
      <c r="I2" s="30" t="s">
        <v>191</v>
      </c>
      <c r="J2" s="30">
        <v>2</v>
      </c>
      <c r="K2" s="30">
        <v>10</v>
      </c>
      <c r="L2" s="30" t="s">
        <v>172</v>
      </c>
      <c r="M2" s="30" t="s">
        <v>177</v>
      </c>
      <c r="N2" s="30" t="s">
        <v>174</v>
      </c>
      <c r="O2" s="32">
        <v>0.46220600000000001</v>
      </c>
      <c r="P2" s="32">
        <v>0.30199999999999999</v>
      </c>
      <c r="Q2" s="32">
        <f t="shared" ref="Q2:Q16" si="0">G2*O2*(1-P2)</f>
        <v>9.0055119762956007E-2</v>
      </c>
    </row>
    <row r="3" spans="1:17" x14ac:dyDescent="0.25">
      <c r="A3" s="30">
        <v>3145</v>
      </c>
      <c r="B3" s="30">
        <v>3073</v>
      </c>
      <c r="C3" s="30">
        <v>1220</v>
      </c>
      <c r="D3" s="30">
        <v>1220</v>
      </c>
      <c r="E3" s="30" t="s">
        <v>188</v>
      </c>
      <c r="F3" s="30" t="s">
        <v>189</v>
      </c>
      <c r="G3" s="31">
        <v>2.27094</v>
      </c>
      <c r="H3" s="30" t="s">
        <v>190</v>
      </c>
      <c r="I3" s="30" t="s">
        <v>191</v>
      </c>
      <c r="J3" s="30">
        <v>19</v>
      </c>
      <c r="K3" s="30">
        <v>10</v>
      </c>
      <c r="L3" s="30" t="s">
        <v>172</v>
      </c>
      <c r="M3" s="30" t="s">
        <v>204</v>
      </c>
      <c r="N3" s="30" t="s">
        <v>196</v>
      </c>
      <c r="O3" s="32">
        <v>0.38648900000000003</v>
      </c>
      <c r="P3" s="32">
        <v>0.30199999999999999</v>
      </c>
      <c r="Q3" s="32">
        <f t="shared" si="0"/>
        <v>0.61262994410268001</v>
      </c>
    </row>
    <row r="4" spans="1:17" x14ac:dyDescent="0.25">
      <c r="A4" s="30">
        <v>4053</v>
      </c>
      <c r="B4" s="30">
        <v>4010</v>
      </c>
      <c r="C4" s="30">
        <v>1400</v>
      </c>
      <c r="D4" s="30">
        <v>1400</v>
      </c>
      <c r="E4" s="30" t="s">
        <v>188</v>
      </c>
      <c r="F4" s="30" t="s">
        <v>189</v>
      </c>
      <c r="G4" s="31">
        <v>6.43858</v>
      </c>
      <c r="H4" s="30" t="s">
        <v>190</v>
      </c>
      <c r="I4" s="30" t="s">
        <v>191</v>
      </c>
      <c r="J4" s="30">
        <v>3</v>
      </c>
      <c r="K4" s="30">
        <v>10</v>
      </c>
      <c r="L4" s="30" t="s">
        <v>172</v>
      </c>
      <c r="M4" s="30" t="s">
        <v>200</v>
      </c>
      <c r="N4" s="30" t="s">
        <v>200</v>
      </c>
      <c r="O4" s="32">
        <v>1.791739</v>
      </c>
      <c r="P4" s="32">
        <v>0.30199999999999999</v>
      </c>
      <c r="Q4" s="32">
        <f t="shared" si="0"/>
        <v>8.0523059136527593</v>
      </c>
    </row>
    <row r="5" spans="1:17" x14ac:dyDescent="0.25">
      <c r="A5" s="30">
        <v>52451</v>
      </c>
      <c r="B5" s="30">
        <v>52393</v>
      </c>
      <c r="C5" s="30">
        <v>7430</v>
      </c>
      <c r="D5" s="30">
        <v>7430</v>
      </c>
      <c r="E5" s="30" t="s">
        <v>188</v>
      </c>
      <c r="F5" s="30" t="s">
        <v>235</v>
      </c>
      <c r="G5" s="31">
        <v>4.2690400000000004</v>
      </c>
      <c r="H5" s="30" t="s">
        <v>190</v>
      </c>
      <c r="I5" s="30" t="s">
        <v>191</v>
      </c>
      <c r="J5" s="30">
        <v>17</v>
      </c>
      <c r="K5" s="30">
        <v>70</v>
      </c>
      <c r="L5" s="30" t="s">
        <v>279</v>
      </c>
      <c r="M5" s="30" t="s">
        <v>282</v>
      </c>
      <c r="N5" s="30" t="s">
        <v>279</v>
      </c>
      <c r="O5" s="32">
        <v>0.70003899999999997</v>
      </c>
      <c r="P5" s="32">
        <v>0.30199999999999999</v>
      </c>
      <c r="Q5" s="32">
        <f t="shared" si="0"/>
        <v>2.0859691558068798</v>
      </c>
    </row>
    <row r="6" spans="1:17" x14ac:dyDescent="0.25">
      <c r="A6" s="30">
        <v>52452</v>
      </c>
      <c r="B6" s="30">
        <v>52394</v>
      </c>
      <c r="C6" s="30">
        <v>7430</v>
      </c>
      <c r="D6" s="30">
        <v>7430</v>
      </c>
      <c r="E6" s="30" t="s">
        <v>188</v>
      </c>
      <c r="F6" s="30" t="s">
        <v>235</v>
      </c>
      <c r="G6" s="31">
        <v>1.8214100000000001E-3</v>
      </c>
      <c r="H6" s="30" t="s">
        <v>190</v>
      </c>
      <c r="I6" s="30" t="s">
        <v>191</v>
      </c>
      <c r="J6" s="30">
        <v>17</v>
      </c>
      <c r="K6" s="30">
        <v>70</v>
      </c>
      <c r="L6" s="30" t="s">
        <v>279</v>
      </c>
      <c r="M6" s="30" t="s">
        <v>282</v>
      </c>
      <c r="N6" s="30" t="s">
        <v>279</v>
      </c>
      <c r="O6" s="32">
        <v>0.70003899999999997</v>
      </c>
      <c r="P6" s="32">
        <v>0.30199999999999999</v>
      </c>
      <c r="Q6" s="32">
        <f t="shared" si="0"/>
        <v>8.8999050842301995E-4</v>
      </c>
    </row>
    <row r="7" spans="1:17" x14ac:dyDescent="0.25">
      <c r="A7" s="30">
        <v>52453</v>
      </c>
      <c r="B7" s="30">
        <v>52395</v>
      </c>
      <c r="C7" s="30">
        <v>7430</v>
      </c>
      <c r="D7" s="30">
        <v>7430</v>
      </c>
      <c r="E7" s="30" t="s">
        <v>188</v>
      </c>
      <c r="F7" s="30" t="s">
        <v>235</v>
      </c>
      <c r="G7" s="31">
        <v>1.7388600000000001</v>
      </c>
      <c r="H7" s="30" t="s">
        <v>190</v>
      </c>
      <c r="I7" s="30" t="s">
        <v>191</v>
      </c>
      <c r="J7" s="30">
        <v>17</v>
      </c>
      <c r="K7" s="30">
        <v>70</v>
      </c>
      <c r="L7" s="30" t="s">
        <v>279</v>
      </c>
      <c r="M7" s="30" t="s">
        <v>282</v>
      </c>
      <c r="N7" s="30" t="s">
        <v>279</v>
      </c>
      <c r="O7" s="32">
        <v>0.70003899999999997</v>
      </c>
      <c r="P7" s="32">
        <v>0.30199999999999999</v>
      </c>
      <c r="Q7" s="32">
        <f t="shared" si="0"/>
        <v>0.84965433124691991</v>
      </c>
    </row>
    <row r="8" spans="1:17" x14ac:dyDescent="0.25">
      <c r="A8" s="30">
        <v>52488</v>
      </c>
      <c r="B8" s="30">
        <v>52430</v>
      </c>
      <c r="C8" s="30">
        <v>7430</v>
      </c>
      <c r="D8" s="30">
        <v>7430</v>
      </c>
      <c r="E8" s="30" t="s">
        <v>188</v>
      </c>
      <c r="F8" s="30" t="s">
        <v>189</v>
      </c>
      <c r="G8" s="31">
        <v>10.307700000000001</v>
      </c>
      <c r="H8" s="30" t="s">
        <v>190</v>
      </c>
      <c r="I8" s="30" t="s">
        <v>191</v>
      </c>
      <c r="J8" s="30">
        <v>17</v>
      </c>
      <c r="K8" s="30">
        <v>70</v>
      </c>
      <c r="L8" s="30" t="s">
        <v>279</v>
      </c>
      <c r="M8" s="30" t="s">
        <v>282</v>
      </c>
      <c r="N8" s="30" t="s">
        <v>279</v>
      </c>
      <c r="O8" s="32">
        <v>0.70003899999999997</v>
      </c>
      <c r="P8" s="32">
        <v>0.30199999999999999</v>
      </c>
      <c r="Q8" s="32">
        <f t="shared" si="0"/>
        <v>5.0366228162094</v>
      </c>
    </row>
    <row r="9" spans="1:17" x14ac:dyDescent="0.25">
      <c r="A9" s="30">
        <v>52491</v>
      </c>
      <c r="B9" s="30">
        <v>52433</v>
      </c>
      <c r="C9" s="30">
        <v>7430</v>
      </c>
      <c r="D9" s="30">
        <v>7430</v>
      </c>
      <c r="E9" s="30" t="s">
        <v>188</v>
      </c>
      <c r="F9" s="30" t="s">
        <v>189</v>
      </c>
      <c r="G9" s="31">
        <v>6.7465600000000004E-4</v>
      </c>
      <c r="H9" s="30" t="s">
        <v>190</v>
      </c>
      <c r="I9" s="30" t="s">
        <v>191</v>
      </c>
      <c r="J9" s="30">
        <v>17</v>
      </c>
      <c r="K9" s="30">
        <v>70</v>
      </c>
      <c r="L9" s="30" t="s">
        <v>279</v>
      </c>
      <c r="M9" s="30" t="s">
        <v>282</v>
      </c>
      <c r="N9" s="30" t="s">
        <v>279</v>
      </c>
      <c r="O9" s="32">
        <v>0.70003899999999997</v>
      </c>
      <c r="P9" s="32">
        <v>0.30199999999999999</v>
      </c>
      <c r="Q9" s="32">
        <f t="shared" si="0"/>
        <v>3.29655287085632E-4</v>
      </c>
    </row>
    <row r="10" spans="1:17" x14ac:dyDescent="0.25">
      <c r="A10" s="30">
        <v>52492</v>
      </c>
      <c r="B10" s="30">
        <v>52434</v>
      </c>
      <c r="C10" s="30">
        <v>7430</v>
      </c>
      <c r="D10" s="30">
        <v>7430</v>
      </c>
      <c r="E10" s="30" t="s">
        <v>188</v>
      </c>
      <c r="F10" s="30" t="s">
        <v>189</v>
      </c>
      <c r="G10" s="31">
        <v>0.75517999999999996</v>
      </c>
      <c r="H10" s="30" t="s">
        <v>190</v>
      </c>
      <c r="I10" s="30" t="s">
        <v>191</v>
      </c>
      <c r="J10" s="30">
        <v>17</v>
      </c>
      <c r="K10" s="30">
        <v>70</v>
      </c>
      <c r="L10" s="30" t="s">
        <v>279</v>
      </c>
      <c r="M10" s="30" t="s">
        <v>282</v>
      </c>
      <c r="N10" s="30" t="s">
        <v>279</v>
      </c>
      <c r="O10" s="32">
        <v>0.70003899999999997</v>
      </c>
      <c r="P10" s="32">
        <v>0.30199999999999999</v>
      </c>
      <c r="Q10" s="32">
        <f t="shared" si="0"/>
        <v>0.36900150550995997</v>
      </c>
    </row>
    <row r="11" spans="1:17" x14ac:dyDescent="0.25">
      <c r="A11" s="30">
        <v>52493</v>
      </c>
      <c r="B11" s="30">
        <v>52435</v>
      </c>
      <c r="C11" s="30">
        <v>7430</v>
      </c>
      <c r="D11" s="30">
        <v>7430</v>
      </c>
      <c r="E11" s="30" t="s">
        <v>188</v>
      </c>
      <c r="F11" s="30" t="s">
        <v>189</v>
      </c>
      <c r="G11" s="31">
        <v>30.549199999999999</v>
      </c>
      <c r="H11" s="30" t="s">
        <v>190</v>
      </c>
      <c r="I11" s="30" t="s">
        <v>191</v>
      </c>
      <c r="J11" s="30">
        <v>17</v>
      </c>
      <c r="K11" s="30">
        <v>70</v>
      </c>
      <c r="L11" s="30" t="s">
        <v>279</v>
      </c>
      <c r="M11" s="30" t="s">
        <v>282</v>
      </c>
      <c r="N11" s="30" t="s">
        <v>279</v>
      </c>
      <c r="O11" s="32">
        <v>0.70003899999999997</v>
      </c>
      <c r="P11" s="32">
        <v>0.30199999999999999</v>
      </c>
      <c r="Q11" s="32">
        <f t="shared" si="0"/>
        <v>14.927170730322398</v>
      </c>
    </row>
    <row r="12" spans="1:17" x14ac:dyDescent="0.25">
      <c r="A12" s="30">
        <v>52579</v>
      </c>
      <c r="B12" s="30">
        <v>52545</v>
      </c>
      <c r="C12" s="30">
        <v>7470</v>
      </c>
      <c r="D12" s="30">
        <v>7470</v>
      </c>
      <c r="E12" s="30" t="s">
        <v>188</v>
      </c>
      <c r="F12" s="30" t="s">
        <v>189</v>
      </c>
      <c r="G12" s="31">
        <v>7.0202600000000004E-2</v>
      </c>
      <c r="H12" s="30" t="s">
        <v>190</v>
      </c>
      <c r="I12" s="30" t="s">
        <v>191</v>
      </c>
      <c r="J12" s="30">
        <v>17</v>
      </c>
      <c r="K12" s="30">
        <v>70</v>
      </c>
      <c r="L12" s="30" t="s">
        <v>279</v>
      </c>
      <c r="M12" s="30" t="s">
        <v>283</v>
      </c>
      <c r="N12" s="30" t="s">
        <v>279</v>
      </c>
      <c r="O12" s="32">
        <v>0.70003899999999997</v>
      </c>
      <c r="P12" s="32">
        <v>0.30199999999999999</v>
      </c>
      <c r="Q12" s="32">
        <f t="shared" si="0"/>
        <v>3.4302901415177202E-2</v>
      </c>
    </row>
    <row r="13" spans="1:17" x14ac:dyDescent="0.25">
      <c r="A13" s="30">
        <v>52580</v>
      </c>
      <c r="B13" s="30">
        <v>52546</v>
      </c>
      <c r="C13" s="30">
        <v>7470</v>
      </c>
      <c r="D13" s="30">
        <v>7470</v>
      </c>
      <c r="E13" s="30" t="s">
        <v>188</v>
      </c>
      <c r="F13" s="30" t="s">
        <v>189</v>
      </c>
      <c r="G13" s="31">
        <v>4.8811099999999996</v>
      </c>
      <c r="H13" s="30" t="s">
        <v>190</v>
      </c>
      <c r="I13" s="30" t="s">
        <v>191</v>
      </c>
      <c r="J13" s="30">
        <v>17</v>
      </c>
      <c r="K13" s="30">
        <v>70</v>
      </c>
      <c r="L13" s="30" t="s">
        <v>279</v>
      </c>
      <c r="M13" s="30" t="s">
        <v>283</v>
      </c>
      <c r="N13" s="30" t="s">
        <v>279</v>
      </c>
      <c r="O13" s="32">
        <v>0.70003899999999997</v>
      </c>
      <c r="P13" s="32">
        <v>0.30199999999999999</v>
      </c>
      <c r="Q13" s="32">
        <f t="shared" si="0"/>
        <v>2.3850432195764193</v>
      </c>
    </row>
    <row r="14" spans="1:17" x14ac:dyDescent="0.25">
      <c r="A14" s="30">
        <v>52581</v>
      </c>
      <c r="B14" s="30">
        <v>52547</v>
      </c>
      <c r="C14" s="30">
        <v>7470</v>
      </c>
      <c r="D14" s="30">
        <v>7470</v>
      </c>
      <c r="E14" s="30" t="s">
        <v>188</v>
      </c>
      <c r="F14" s="30" t="s">
        <v>189</v>
      </c>
      <c r="G14" s="31">
        <v>9.6029500000000007E-3</v>
      </c>
      <c r="H14" s="30" t="s">
        <v>190</v>
      </c>
      <c r="I14" s="30" t="s">
        <v>191</v>
      </c>
      <c r="J14" s="30">
        <v>17</v>
      </c>
      <c r="K14" s="30">
        <v>70</v>
      </c>
      <c r="L14" s="30" t="s">
        <v>279</v>
      </c>
      <c r="M14" s="30" t="s">
        <v>283</v>
      </c>
      <c r="N14" s="30" t="s">
        <v>279</v>
      </c>
      <c r="O14" s="32">
        <v>0.70003899999999997</v>
      </c>
      <c r="P14" s="32">
        <v>0.30199999999999999</v>
      </c>
      <c r="Q14" s="32">
        <f t="shared" si="0"/>
        <v>4.6922627815048999E-3</v>
      </c>
    </row>
    <row r="15" spans="1:17" x14ac:dyDescent="0.25">
      <c r="A15" s="30">
        <v>52582</v>
      </c>
      <c r="B15" s="30">
        <v>52548</v>
      </c>
      <c r="C15" s="30">
        <v>7470</v>
      </c>
      <c r="D15" s="30">
        <v>7470</v>
      </c>
      <c r="E15" s="30" t="s">
        <v>188</v>
      </c>
      <c r="F15" s="30" t="s">
        <v>189</v>
      </c>
      <c r="G15" s="31">
        <v>1.3804700000000001</v>
      </c>
      <c r="H15" s="30" t="s">
        <v>190</v>
      </c>
      <c r="I15" s="30" t="s">
        <v>191</v>
      </c>
      <c r="J15" s="30">
        <v>17</v>
      </c>
      <c r="K15" s="30">
        <v>70</v>
      </c>
      <c r="L15" s="30" t="s">
        <v>279</v>
      </c>
      <c r="M15" s="30" t="s">
        <v>283</v>
      </c>
      <c r="N15" s="30" t="s">
        <v>279</v>
      </c>
      <c r="O15" s="32">
        <v>0.70003899999999997</v>
      </c>
      <c r="P15" s="32">
        <v>0.30199999999999999</v>
      </c>
      <c r="Q15" s="32">
        <f t="shared" si="0"/>
        <v>0.67453522115433995</v>
      </c>
    </row>
    <row r="16" spans="1:17" x14ac:dyDescent="0.25">
      <c r="A16" s="30">
        <v>52802</v>
      </c>
      <c r="B16" s="30">
        <v>52768</v>
      </c>
      <c r="C16" s="30">
        <v>8200</v>
      </c>
      <c r="D16" s="30">
        <v>8200</v>
      </c>
      <c r="E16" s="30" t="s">
        <v>188</v>
      </c>
      <c r="F16" s="30" t="s">
        <v>189</v>
      </c>
      <c r="G16" s="31">
        <v>4.8835300000000004</v>
      </c>
      <c r="H16" s="30" t="s">
        <v>190</v>
      </c>
      <c r="I16" s="30" t="s">
        <v>191</v>
      </c>
      <c r="J16" s="30">
        <v>3</v>
      </c>
      <c r="K16" s="30">
        <v>10</v>
      </c>
      <c r="L16" s="30" t="s">
        <v>172</v>
      </c>
      <c r="M16" s="30" t="s">
        <v>289</v>
      </c>
      <c r="N16" s="30" t="s">
        <v>200</v>
      </c>
      <c r="O16" s="32">
        <v>1.791739</v>
      </c>
      <c r="P16" s="32">
        <v>0.30199999999999999</v>
      </c>
      <c r="Q16" s="32">
        <f t="shared" si="0"/>
        <v>6.1075077887516596</v>
      </c>
    </row>
    <row r="17" spans="17:17" x14ac:dyDescent="0.25">
      <c r="Q17" s="32">
        <f>SUM(Q2:Q16)</f>
        <v>41.230710556088567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topLeftCell="G1" workbookViewId="0">
      <selection activeCell="Q2" sqref="Q2:Q7"/>
    </sheetView>
  </sheetViews>
  <sheetFormatPr defaultRowHeight="15" x14ac:dyDescent="0.25"/>
  <cols>
    <col min="1" max="1" width="11.28515625" style="30" bestFit="1" customWidth="1"/>
    <col min="2" max="2" width="9.28515625" style="30" bestFit="1" customWidth="1"/>
    <col min="3" max="3" width="13.5703125" style="30" bestFit="1" customWidth="1"/>
    <col min="4" max="4" width="8.7109375" style="30" bestFit="1" customWidth="1"/>
    <col min="5" max="5" width="16.7109375" style="30" bestFit="1" customWidth="1"/>
    <col min="6" max="6" width="24.5703125" style="30" bestFit="1" customWidth="1"/>
    <col min="7" max="7" width="14.7109375" style="31" bestFit="1" customWidth="1"/>
    <col min="8" max="8" width="12.7109375" style="30" bestFit="1" customWidth="1"/>
    <col min="9" max="9" width="17.7109375" style="30" bestFit="1" customWidth="1"/>
    <col min="10" max="10" width="10.85546875" style="30" bestFit="1" customWidth="1"/>
    <col min="11" max="11" width="10.5703125" style="30" bestFit="1" customWidth="1"/>
    <col min="12" max="12" width="12.85546875" style="30" bestFit="1" customWidth="1"/>
    <col min="13" max="13" width="39.5703125" style="30" bestFit="1" customWidth="1"/>
    <col min="14" max="14" width="26.5703125" style="30" bestFit="1" customWidth="1"/>
    <col min="15" max="15" width="8.85546875" style="32" bestFit="1" customWidth="1"/>
    <col min="16" max="16" width="10.28515625" style="32" bestFit="1" customWidth="1"/>
    <col min="17" max="17" width="9.5703125" style="32" bestFit="1" customWidth="1"/>
  </cols>
  <sheetData>
    <row r="1" spans="1:17" x14ac:dyDescent="0.25">
      <c r="A1" s="30" t="s">
        <v>152</v>
      </c>
      <c r="B1" s="30" t="s">
        <v>153</v>
      </c>
      <c r="C1" s="30" t="s">
        <v>154</v>
      </c>
      <c r="D1" s="30" t="s">
        <v>155</v>
      </c>
      <c r="E1" s="30" t="s">
        <v>156</v>
      </c>
      <c r="F1" s="30" t="s">
        <v>157</v>
      </c>
      <c r="G1" s="31" t="s">
        <v>158</v>
      </c>
      <c r="H1" s="30" t="s">
        <v>159</v>
      </c>
      <c r="I1" s="30" t="s">
        <v>160</v>
      </c>
      <c r="J1" s="30" t="s">
        <v>161</v>
      </c>
      <c r="K1" s="30" t="s">
        <v>162</v>
      </c>
      <c r="L1" s="30" t="s">
        <v>163</v>
      </c>
      <c r="M1" s="30" t="s">
        <v>164</v>
      </c>
      <c r="N1" s="30" t="s">
        <v>165</v>
      </c>
      <c r="O1" s="32" t="s">
        <v>166</v>
      </c>
      <c r="P1" s="32" t="s">
        <v>167</v>
      </c>
      <c r="Q1" s="32" t="s">
        <v>168</v>
      </c>
    </row>
    <row r="2" spans="1:17" x14ac:dyDescent="0.25">
      <c r="A2" s="30">
        <v>2933</v>
      </c>
      <c r="B2" s="30">
        <v>2861</v>
      </c>
      <c r="C2" s="30">
        <v>1210</v>
      </c>
      <c r="D2" s="30">
        <v>1210</v>
      </c>
      <c r="E2" s="30" t="s">
        <v>151</v>
      </c>
      <c r="F2" s="30" t="s">
        <v>182</v>
      </c>
      <c r="G2" s="31">
        <v>42.682200000000002</v>
      </c>
      <c r="H2" s="30" t="s">
        <v>170</v>
      </c>
      <c r="I2" s="30" t="s">
        <v>171</v>
      </c>
      <c r="J2" s="30">
        <v>19</v>
      </c>
      <c r="K2" s="30">
        <v>10</v>
      </c>
      <c r="L2" s="30" t="s">
        <v>172</v>
      </c>
      <c r="M2" s="30" t="s">
        <v>195</v>
      </c>
      <c r="N2" s="30" t="s">
        <v>196</v>
      </c>
      <c r="O2" s="32">
        <v>0.60924900000000004</v>
      </c>
      <c r="P2" s="32">
        <v>0.84899999999999998</v>
      </c>
      <c r="Q2" s="32">
        <f>G2*O2*(1-P2)</f>
        <v>3.9266172378378013</v>
      </c>
    </row>
    <row r="3" spans="1:17" x14ac:dyDescent="0.25">
      <c r="A3" s="30">
        <v>6025</v>
      </c>
      <c r="B3" s="30">
        <v>5959</v>
      </c>
      <c r="C3" s="30">
        <v>1900</v>
      </c>
      <c r="D3" s="30">
        <v>1900</v>
      </c>
      <c r="E3" s="30" t="s">
        <v>151</v>
      </c>
      <c r="F3" s="30" t="s">
        <v>182</v>
      </c>
      <c r="G3" s="31">
        <v>4.8943300000000001</v>
      </c>
      <c r="H3" s="30" t="s">
        <v>170</v>
      </c>
      <c r="I3" s="30" t="s">
        <v>171</v>
      </c>
      <c r="J3" s="30">
        <v>70</v>
      </c>
      <c r="K3" s="30">
        <v>10</v>
      </c>
      <c r="L3" s="30" t="s">
        <v>172</v>
      </c>
      <c r="M3" s="30" t="s">
        <v>227</v>
      </c>
      <c r="N3" s="30" t="s">
        <v>228</v>
      </c>
      <c r="O3" s="32">
        <v>0.19295699999999999</v>
      </c>
      <c r="P3" s="32">
        <v>0.84899999999999998</v>
      </c>
      <c r="Q3" s="32">
        <f t="shared" ref="Q3:Q6" si="0">G3*O3*(1-P3)</f>
        <v>0.14260368030531001</v>
      </c>
    </row>
    <row r="4" spans="1:17" x14ac:dyDescent="0.25">
      <c r="A4" s="30">
        <v>22719</v>
      </c>
      <c r="B4" s="30">
        <v>22684</v>
      </c>
      <c r="C4" s="30">
        <v>5300</v>
      </c>
      <c r="D4" s="30">
        <v>5300</v>
      </c>
      <c r="E4" s="30" t="s">
        <v>151</v>
      </c>
      <c r="F4" s="30" t="s">
        <v>182</v>
      </c>
      <c r="G4" s="31">
        <v>0.84857700000000003</v>
      </c>
      <c r="H4" s="30" t="s">
        <v>170</v>
      </c>
      <c r="I4" s="30" t="s">
        <v>171</v>
      </c>
      <c r="J4" s="30">
        <v>9</v>
      </c>
      <c r="K4" s="30">
        <v>50</v>
      </c>
      <c r="L4" s="30" t="s">
        <v>259</v>
      </c>
      <c r="M4" s="30" t="s">
        <v>264</v>
      </c>
      <c r="N4" s="30" t="s">
        <v>261</v>
      </c>
      <c r="O4" s="32">
        <v>0.128413</v>
      </c>
      <c r="P4" s="32">
        <v>0.84899999999999998</v>
      </c>
      <c r="Q4" s="32">
        <f t="shared" si="0"/>
        <v>1.6454216063451002E-2</v>
      </c>
    </row>
    <row r="5" spans="1:17" x14ac:dyDescent="0.25">
      <c r="A5" s="30">
        <v>22721</v>
      </c>
      <c r="B5" s="30">
        <v>22686</v>
      </c>
      <c r="C5" s="30">
        <v>5300</v>
      </c>
      <c r="D5" s="30">
        <v>5300</v>
      </c>
      <c r="E5" s="30" t="s">
        <v>151</v>
      </c>
      <c r="F5" s="30" t="s">
        <v>182</v>
      </c>
      <c r="G5" s="31">
        <v>3.9229699999999998</v>
      </c>
      <c r="H5" s="30" t="s">
        <v>170</v>
      </c>
      <c r="I5" s="30" t="s">
        <v>171</v>
      </c>
      <c r="J5" s="30">
        <v>9</v>
      </c>
      <c r="K5" s="30">
        <v>50</v>
      </c>
      <c r="L5" s="30" t="s">
        <v>259</v>
      </c>
      <c r="M5" s="30" t="s">
        <v>264</v>
      </c>
      <c r="N5" s="30" t="s">
        <v>261</v>
      </c>
      <c r="O5" s="32">
        <v>0.128413</v>
      </c>
      <c r="P5" s="32">
        <v>0.84899999999999998</v>
      </c>
      <c r="Q5" s="32">
        <f t="shared" si="0"/>
        <v>7.6067812338110011E-2</v>
      </c>
    </row>
    <row r="6" spans="1:17" x14ac:dyDescent="0.25">
      <c r="A6" s="30">
        <v>52225</v>
      </c>
      <c r="B6" s="30">
        <v>52167</v>
      </c>
      <c r="C6" s="30">
        <v>6440</v>
      </c>
      <c r="D6" s="30">
        <v>6440</v>
      </c>
      <c r="E6" s="30" t="s">
        <v>151</v>
      </c>
      <c r="F6" s="30" t="s">
        <v>182</v>
      </c>
      <c r="G6" s="31">
        <v>0.57313999999999998</v>
      </c>
      <c r="H6" s="30" t="s">
        <v>170</v>
      </c>
      <c r="I6" s="30" t="s">
        <v>171</v>
      </c>
      <c r="J6" s="30">
        <v>16</v>
      </c>
      <c r="K6" s="30">
        <v>60</v>
      </c>
      <c r="L6" s="30" t="s">
        <v>265</v>
      </c>
      <c r="M6" s="30" t="s">
        <v>278</v>
      </c>
      <c r="N6" s="30" t="s">
        <v>272</v>
      </c>
      <c r="O6" s="32">
        <v>0.78656000000000004</v>
      </c>
      <c r="P6" s="32">
        <v>0.84899999999999998</v>
      </c>
      <c r="Q6" s="32">
        <f t="shared" si="0"/>
        <v>6.8072158758400003E-2</v>
      </c>
    </row>
    <row r="7" spans="1:17" x14ac:dyDescent="0.25">
      <c r="G7" s="31">
        <f>SUM(G2:G6)</f>
        <v>52.921217000000006</v>
      </c>
      <c r="Q7" s="32">
        <f>SUM(Q2:Q6)</f>
        <v>4.2298151053030724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topLeftCell="G1" workbookViewId="0">
      <selection activeCell="Q2" sqref="Q2:Q11"/>
    </sheetView>
  </sheetViews>
  <sheetFormatPr defaultRowHeight="15" x14ac:dyDescent="0.25"/>
  <cols>
    <col min="1" max="1" width="11.28515625" style="30" bestFit="1" customWidth="1"/>
    <col min="2" max="2" width="9.28515625" style="30" bestFit="1" customWidth="1"/>
    <col min="3" max="3" width="13.5703125" style="30" bestFit="1" customWidth="1"/>
    <col min="4" max="4" width="8.7109375" style="30" bestFit="1" customWidth="1"/>
    <col min="5" max="5" width="16.7109375" style="30" bestFit="1" customWidth="1"/>
    <col min="6" max="6" width="19.7109375" style="30" bestFit="1" customWidth="1"/>
    <col min="7" max="7" width="14.7109375" style="31" bestFit="1" customWidth="1"/>
    <col min="8" max="8" width="12.7109375" style="30" bestFit="1" customWidth="1"/>
    <col min="9" max="9" width="17.7109375" style="30" bestFit="1" customWidth="1"/>
    <col min="10" max="10" width="10.85546875" style="30" bestFit="1" customWidth="1"/>
    <col min="11" max="11" width="10.5703125" style="30" bestFit="1" customWidth="1"/>
    <col min="12" max="12" width="29.85546875" style="30" bestFit="1" customWidth="1"/>
    <col min="13" max="13" width="39.5703125" style="30" bestFit="1" customWidth="1"/>
    <col min="14" max="14" width="26.5703125" style="30" bestFit="1" customWidth="1"/>
    <col min="15" max="15" width="8.85546875" style="32" bestFit="1" customWidth="1"/>
    <col min="16" max="16" width="10.28515625" style="32" bestFit="1" customWidth="1"/>
    <col min="17" max="17" width="8.5703125" style="32" bestFit="1" customWidth="1"/>
  </cols>
  <sheetData>
    <row r="1" spans="1:17" x14ac:dyDescent="0.25">
      <c r="A1" s="30" t="s">
        <v>152</v>
      </c>
      <c r="B1" s="30" t="s">
        <v>153</v>
      </c>
      <c r="C1" s="30" t="s">
        <v>154</v>
      </c>
      <c r="D1" s="30" t="s">
        <v>155</v>
      </c>
      <c r="E1" s="30" t="s">
        <v>156</v>
      </c>
      <c r="F1" s="30" t="s">
        <v>157</v>
      </c>
      <c r="G1" s="31" t="s">
        <v>158</v>
      </c>
      <c r="H1" s="30" t="s">
        <v>159</v>
      </c>
      <c r="I1" s="30" t="s">
        <v>160</v>
      </c>
      <c r="J1" s="30" t="s">
        <v>161</v>
      </c>
      <c r="K1" s="30" t="s">
        <v>162</v>
      </c>
      <c r="L1" s="30" t="s">
        <v>163</v>
      </c>
      <c r="M1" s="30" t="s">
        <v>164</v>
      </c>
      <c r="N1" s="30" t="s">
        <v>165</v>
      </c>
      <c r="O1" s="32" t="s">
        <v>166</v>
      </c>
      <c r="P1" s="32" t="s">
        <v>167</v>
      </c>
      <c r="Q1" s="32" t="s">
        <v>168</v>
      </c>
    </row>
    <row r="2" spans="1:17" x14ac:dyDescent="0.25">
      <c r="A2" s="30">
        <v>2600</v>
      </c>
      <c r="B2" s="30">
        <v>2591</v>
      </c>
      <c r="C2" s="30">
        <v>1210</v>
      </c>
      <c r="D2" s="30">
        <v>1210</v>
      </c>
      <c r="E2" s="30" t="s">
        <v>151</v>
      </c>
      <c r="F2" s="30" t="s">
        <v>169</v>
      </c>
      <c r="G2" s="31">
        <v>0.50992099999999996</v>
      </c>
      <c r="H2" s="30" t="s">
        <v>170</v>
      </c>
      <c r="I2" s="30" t="s">
        <v>171</v>
      </c>
      <c r="J2" s="30">
        <v>19</v>
      </c>
      <c r="K2" s="30">
        <v>10</v>
      </c>
      <c r="L2" s="30" t="s">
        <v>172</v>
      </c>
      <c r="M2" s="30" t="s">
        <v>195</v>
      </c>
      <c r="N2" s="30" t="s">
        <v>196</v>
      </c>
      <c r="O2" s="32">
        <v>0.60924900000000004</v>
      </c>
      <c r="P2" s="32">
        <v>0.84899999999999998</v>
      </c>
      <c r="Q2" s="32">
        <f>G2*O2*(1-P2)</f>
        <v>4.6910997758679011E-2</v>
      </c>
    </row>
    <row r="3" spans="1:17" x14ac:dyDescent="0.25">
      <c r="A3" s="30">
        <v>3917</v>
      </c>
      <c r="B3" s="30">
        <v>3874</v>
      </c>
      <c r="C3" s="30">
        <v>1390</v>
      </c>
      <c r="D3" s="30">
        <v>1390</v>
      </c>
      <c r="E3" s="30" t="s">
        <v>151</v>
      </c>
      <c r="F3" s="30" t="s">
        <v>169</v>
      </c>
      <c r="G3" s="31">
        <v>0.82983899999999999</v>
      </c>
      <c r="H3" s="30" t="s">
        <v>170</v>
      </c>
      <c r="I3" s="30" t="s">
        <v>171</v>
      </c>
      <c r="J3" s="30">
        <v>20</v>
      </c>
      <c r="K3" s="30">
        <v>10</v>
      </c>
      <c r="L3" s="30" t="s">
        <v>172</v>
      </c>
      <c r="M3" s="30" t="s">
        <v>211</v>
      </c>
      <c r="N3" s="30" t="s">
        <v>208</v>
      </c>
      <c r="O3" s="32">
        <v>0.81160900000000002</v>
      </c>
      <c r="P3" s="32">
        <v>0.84899999999999998</v>
      </c>
      <c r="Q3" s="32">
        <f t="shared" ref="Q3:Q10" si="0">G3*O3*(1-P3)</f>
        <v>0.10169922494360101</v>
      </c>
    </row>
    <row r="4" spans="1:17" x14ac:dyDescent="0.25">
      <c r="A4" s="30">
        <v>8956</v>
      </c>
      <c r="B4" s="30">
        <v>8913</v>
      </c>
      <c r="C4" s="30">
        <v>2120</v>
      </c>
      <c r="D4" s="30">
        <v>2120</v>
      </c>
      <c r="E4" s="30" t="s">
        <v>151</v>
      </c>
      <c r="F4" s="30" t="s">
        <v>169</v>
      </c>
      <c r="G4" s="31">
        <v>0.29946200000000001</v>
      </c>
      <c r="H4" s="30" t="s">
        <v>170</v>
      </c>
      <c r="I4" s="30" t="s">
        <v>171</v>
      </c>
      <c r="J4" s="30">
        <v>27</v>
      </c>
      <c r="K4" s="30">
        <v>22</v>
      </c>
      <c r="L4" s="30" t="s">
        <v>237</v>
      </c>
      <c r="M4" s="30" t="s">
        <v>238</v>
      </c>
      <c r="N4" s="30" t="s">
        <v>239</v>
      </c>
      <c r="O4" s="32">
        <v>0.61701700000000004</v>
      </c>
      <c r="P4" s="32">
        <v>0.84899999999999998</v>
      </c>
      <c r="Q4" s="32">
        <f t="shared" si="0"/>
        <v>2.7900744872954006E-2</v>
      </c>
    </row>
    <row r="5" spans="1:17" x14ac:dyDescent="0.25">
      <c r="A5" s="30">
        <v>21135</v>
      </c>
      <c r="B5" s="30">
        <v>21135</v>
      </c>
      <c r="C5" s="30">
        <v>5300</v>
      </c>
      <c r="D5" s="30">
        <v>5300</v>
      </c>
      <c r="E5" s="30" t="s">
        <v>151</v>
      </c>
      <c r="F5" s="30" t="s">
        <v>169</v>
      </c>
      <c r="G5" s="31">
        <v>1.1988000000000001</v>
      </c>
      <c r="H5" s="30" t="s">
        <v>170</v>
      </c>
      <c r="I5" s="30" t="s">
        <v>171</v>
      </c>
      <c r="J5" s="30">
        <v>9</v>
      </c>
      <c r="K5" s="30">
        <v>50</v>
      </c>
      <c r="L5" s="30" t="s">
        <v>259</v>
      </c>
      <c r="M5" s="30" t="s">
        <v>264</v>
      </c>
      <c r="N5" s="30" t="s">
        <v>261</v>
      </c>
      <c r="O5" s="32">
        <v>0.128413</v>
      </c>
      <c r="P5" s="32">
        <v>0.84899999999999998</v>
      </c>
      <c r="Q5" s="32">
        <f t="shared" si="0"/>
        <v>2.3245167164400005E-2</v>
      </c>
    </row>
    <row r="6" spans="1:17" x14ac:dyDescent="0.25">
      <c r="A6" s="30">
        <v>21142</v>
      </c>
      <c r="B6" s="30">
        <v>21142</v>
      </c>
      <c r="C6" s="30">
        <v>5300</v>
      </c>
      <c r="D6" s="30">
        <v>5300</v>
      </c>
      <c r="E6" s="30" t="s">
        <v>151</v>
      </c>
      <c r="F6" s="30" t="s">
        <v>169</v>
      </c>
      <c r="G6" s="31">
        <v>7.1336399999999998</v>
      </c>
      <c r="H6" s="30" t="s">
        <v>170</v>
      </c>
      <c r="I6" s="30" t="s">
        <v>171</v>
      </c>
      <c r="J6" s="30">
        <v>9</v>
      </c>
      <c r="K6" s="30">
        <v>50</v>
      </c>
      <c r="L6" s="30" t="s">
        <v>259</v>
      </c>
      <c r="M6" s="30" t="s">
        <v>264</v>
      </c>
      <c r="N6" s="30" t="s">
        <v>261</v>
      </c>
      <c r="O6" s="32">
        <v>0.128413</v>
      </c>
      <c r="P6" s="32">
        <v>0.84899999999999998</v>
      </c>
      <c r="Q6" s="32">
        <f t="shared" si="0"/>
        <v>0.13832386911132</v>
      </c>
    </row>
    <row r="7" spans="1:17" x14ac:dyDescent="0.25">
      <c r="A7" s="30">
        <v>26904</v>
      </c>
      <c r="B7" s="30">
        <v>26894</v>
      </c>
      <c r="C7" s="30">
        <v>6172</v>
      </c>
      <c r="D7" s="30">
        <v>6172</v>
      </c>
      <c r="E7" s="30" t="s">
        <v>151</v>
      </c>
      <c r="F7" s="30" t="s">
        <v>169</v>
      </c>
      <c r="G7" s="31">
        <v>0.85416099999999995</v>
      </c>
      <c r="H7" s="30" t="s">
        <v>170</v>
      </c>
      <c r="I7" s="30" t="s">
        <v>171</v>
      </c>
      <c r="J7" s="30">
        <v>12</v>
      </c>
      <c r="K7" s="30">
        <v>60</v>
      </c>
      <c r="L7" s="30" t="s">
        <v>265</v>
      </c>
      <c r="M7" s="30" t="s">
        <v>268</v>
      </c>
      <c r="N7" s="30" t="s">
        <v>267</v>
      </c>
      <c r="O7" s="32">
        <v>0.596611</v>
      </c>
      <c r="P7" s="32">
        <v>0.84899999999999998</v>
      </c>
      <c r="Q7" s="32">
        <f t="shared" si="0"/>
        <v>7.6949879104021013E-2</v>
      </c>
    </row>
    <row r="8" spans="1:17" x14ac:dyDescent="0.25">
      <c r="A8" s="30">
        <v>26911</v>
      </c>
      <c r="B8" s="30">
        <v>26901</v>
      </c>
      <c r="C8" s="30">
        <v>6172</v>
      </c>
      <c r="D8" s="30">
        <v>6172</v>
      </c>
      <c r="E8" s="30" t="s">
        <v>151</v>
      </c>
      <c r="F8" s="30" t="s">
        <v>169</v>
      </c>
      <c r="G8" s="31">
        <v>0.188282</v>
      </c>
      <c r="H8" s="30" t="s">
        <v>170</v>
      </c>
      <c r="I8" s="30" t="s">
        <v>171</v>
      </c>
      <c r="J8" s="30">
        <v>12</v>
      </c>
      <c r="K8" s="30">
        <v>60</v>
      </c>
      <c r="L8" s="30" t="s">
        <v>265</v>
      </c>
      <c r="M8" s="30" t="s">
        <v>268</v>
      </c>
      <c r="N8" s="30" t="s">
        <v>267</v>
      </c>
      <c r="O8" s="32">
        <v>0.596611</v>
      </c>
      <c r="P8" s="32">
        <v>0.84899999999999998</v>
      </c>
      <c r="Q8" s="32">
        <f t="shared" si="0"/>
        <v>1.6961997957602004E-2</v>
      </c>
    </row>
    <row r="9" spans="1:17" x14ac:dyDescent="0.25">
      <c r="A9" s="30">
        <v>50127</v>
      </c>
      <c r="B9" s="30">
        <v>50079</v>
      </c>
      <c r="C9" s="30">
        <v>6430</v>
      </c>
      <c r="D9" s="30">
        <v>6430</v>
      </c>
      <c r="E9" s="30" t="s">
        <v>151</v>
      </c>
      <c r="F9" s="30" t="s">
        <v>169</v>
      </c>
      <c r="G9" s="31">
        <v>0.29144599999999998</v>
      </c>
      <c r="H9" s="30" t="s">
        <v>170</v>
      </c>
      <c r="I9" s="30" t="s">
        <v>171</v>
      </c>
      <c r="J9" s="30">
        <v>16</v>
      </c>
      <c r="K9" s="30">
        <v>60</v>
      </c>
      <c r="L9" s="30" t="s">
        <v>265</v>
      </c>
      <c r="M9" s="30" t="s">
        <v>277</v>
      </c>
      <c r="N9" s="30" t="s">
        <v>272</v>
      </c>
      <c r="O9" s="32">
        <v>0.78656000000000004</v>
      </c>
      <c r="P9" s="32">
        <v>0.84899999999999998</v>
      </c>
      <c r="Q9" s="32">
        <f t="shared" si="0"/>
        <v>3.4615204629760005E-2</v>
      </c>
    </row>
    <row r="10" spans="1:17" x14ac:dyDescent="0.25">
      <c r="A10" s="30">
        <v>52444</v>
      </c>
      <c r="B10" s="30">
        <v>52386</v>
      </c>
      <c r="C10" s="30">
        <v>7420</v>
      </c>
      <c r="D10" s="30">
        <v>7420</v>
      </c>
      <c r="E10" s="30" t="s">
        <v>151</v>
      </c>
      <c r="F10" s="30" t="s">
        <v>169</v>
      </c>
      <c r="G10" s="31">
        <v>3.1452499999999999</v>
      </c>
      <c r="H10" s="30" t="s">
        <v>170</v>
      </c>
      <c r="I10" s="30" t="s">
        <v>171</v>
      </c>
      <c r="J10" s="30">
        <v>17</v>
      </c>
      <c r="K10" s="30">
        <v>70</v>
      </c>
      <c r="L10" s="30" t="s">
        <v>279</v>
      </c>
      <c r="M10" s="30" t="s">
        <v>281</v>
      </c>
      <c r="N10" s="30" t="s">
        <v>279</v>
      </c>
      <c r="O10" s="32">
        <v>0.78678800000000004</v>
      </c>
      <c r="P10" s="32">
        <v>0.84899999999999998</v>
      </c>
      <c r="Q10" s="32">
        <f t="shared" si="0"/>
        <v>0.3736713885070001</v>
      </c>
    </row>
    <row r="11" spans="1:17" x14ac:dyDescent="0.25">
      <c r="G11" s="31">
        <f>SUM(G2:G10)</f>
        <v>14.450800999999998</v>
      </c>
      <c r="Q11" s="32">
        <f>SUM(Q2:Q10)</f>
        <v>0.8402784740493372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Views>
    <sheetView topLeftCell="A34" workbookViewId="0">
      <selection activeCell="A55" sqref="A55:XFD55"/>
    </sheetView>
  </sheetViews>
  <sheetFormatPr defaultRowHeight="15" x14ac:dyDescent="0.25"/>
  <cols>
    <col min="1" max="1" width="19.28515625" bestFit="1" customWidth="1"/>
    <col min="2" max="2" width="12.42578125" customWidth="1"/>
  </cols>
  <sheetData>
    <row r="1" spans="1:9" x14ac:dyDescent="0.25">
      <c r="A1" s="15" t="s">
        <v>68</v>
      </c>
    </row>
    <row r="2" spans="1:9" x14ac:dyDescent="0.25">
      <c r="B2" t="s">
        <v>61</v>
      </c>
      <c r="D2" t="s">
        <v>62</v>
      </c>
      <c r="F2" t="s">
        <v>63</v>
      </c>
    </row>
    <row r="3" spans="1:9" x14ac:dyDescent="0.25">
      <c r="A3" t="s">
        <v>64</v>
      </c>
      <c r="B3">
        <v>21.5</v>
      </c>
      <c r="C3" t="s">
        <v>65</v>
      </c>
      <c r="D3">
        <v>21</v>
      </c>
      <c r="E3" t="s">
        <v>65</v>
      </c>
    </row>
    <row r="4" spans="1:9" x14ac:dyDescent="0.25">
      <c r="A4" t="s">
        <v>66</v>
      </c>
      <c r="B4" s="16">
        <f>(ROUND((43.75*B3)/(4.38+B3),1))/100</f>
        <v>0.36299999999999999</v>
      </c>
      <c r="C4" s="16"/>
      <c r="D4" s="16">
        <f>(ROUND((43.75*D3)/(4.38+D3),1))/100</f>
        <v>0.36200000000000004</v>
      </c>
      <c r="E4" s="16"/>
      <c r="F4" s="16">
        <f>B4-D4</f>
        <v>9.9999999999994538E-4</v>
      </c>
    </row>
    <row r="5" spans="1:9" x14ac:dyDescent="0.25">
      <c r="A5" t="s">
        <v>67</v>
      </c>
      <c r="B5" s="16">
        <f>(ROUND(44.53+6.146*LN(B3)+0.145*(LN(B3)^2),1))/100</f>
        <v>0.64800000000000002</v>
      </c>
      <c r="C5" s="16"/>
      <c r="D5" s="16">
        <f>(ROUND(44.53+6.146*LN(D3)+0.145*(LN(D3)^2),1))/100</f>
        <v>0.64599999999999991</v>
      </c>
      <c r="E5" s="16"/>
      <c r="F5" s="16">
        <f>B5-D5</f>
        <v>2.0000000000001128E-3</v>
      </c>
    </row>
    <row r="7" spans="1:9" x14ac:dyDescent="0.25">
      <c r="A7" s="15" t="s">
        <v>41</v>
      </c>
    </row>
    <row r="8" spans="1:9" x14ac:dyDescent="0.25">
      <c r="A8" t="s">
        <v>69</v>
      </c>
      <c r="B8" t="s">
        <v>61</v>
      </c>
      <c r="D8" t="s">
        <v>62</v>
      </c>
      <c r="F8" t="s">
        <v>63</v>
      </c>
    </row>
    <row r="9" spans="1:9" x14ac:dyDescent="0.25">
      <c r="A9" t="s">
        <v>64</v>
      </c>
      <c r="B9">
        <v>68</v>
      </c>
      <c r="C9" t="s">
        <v>65</v>
      </c>
      <c r="D9">
        <v>21</v>
      </c>
      <c r="E9" t="s">
        <v>65</v>
      </c>
    </row>
    <row r="10" spans="1:9" x14ac:dyDescent="0.25">
      <c r="A10" t="s">
        <v>66</v>
      </c>
      <c r="B10" s="16">
        <f>(ROUND((43.75*B9)/(4.38+B9),1))/100</f>
        <v>0.41100000000000003</v>
      </c>
      <c r="C10" s="16"/>
      <c r="D10" s="16">
        <f>(ROUND((43.75*D9)/(4.38+D9),1))/100</f>
        <v>0.36200000000000004</v>
      </c>
      <c r="E10" s="16"/>
      <c r="F10" s="16">
        <f>B10-D10</f>
        <v>4.8999999999999988E-2</v>
      </c>
      <c r="H10" t="s">
        <v>70</v>
      </c>
      <c r="I10" s="16">
        <f>(F10+F15)/2</f>
        <v>4.5999999999999985E-2</v>
      </c>
    </row>
    <row r="11" spans="1:9" x14ac:dyDescent="0.25">
      <c r="A11" t="s">
        <v>67</v>
      </c>
      <c r="B11" s="16">
        <f>(ROUND(44.53+6.146*LN(B9)+0.145*(LN(B9)^2),1))/100</f>
        <v>0.73</v>
      </c>
      <c r="C11" s="16"/>
      <c r="D11" s="16">
        <f>(ROUND(44.53+6.146*LN(D9)+0.145*(LN(D9)^2),1))/100</f>
        <v>0.64599999999999991</v>
      </c>
      <c r="E11" s="16"/>
      <c r="F11" s="16">
        <f>B11-D11</f>
        <v>8.4000000000000075E-2</v>
      </c>
      <c r="H11" t="s">
        <v>71</v>
      </c>
      <c r="I11" s="16">
        <f>(F11+F16)/2</f>
        <v>7.6500000000000068E-2</v>
      </c>
    </row>
    <row r="13" spans="1:9" x14ac:dyDescent="0.25">
      <c r="A13" t="s">
        <v>72</v>
      </c>
      <c r="B13" t="s">
        <v>61</v>
      </c>
      <c r="D13" t="s">
        <v>62</v>
      </c>
      <c r="F13" t="s">
        <v>63</v>
      </c>
    </row>
    <row r="14" spans="1:9" x14ac:dyDescent="0.25">
      <c r="A14" t="s">
        <v>64</v>
      </c>
      <c r="B14">
        <v>55</v>
      </c>
      <c r="C14" t="s">
        <v>65</v>
      </c>
      <c r="D14">
        <v>21</v>
      </c>
      <c r="E14" t="s">
        <v>65</v>
      </c>
    </row>
    <row r="15" spans="1:9" x14ac:dyDescent="0.25">
      <c r="A15" t="s">
        <v>66</v>
      </c>
      <c r="B15" s="16">
        <f>(ROUND((43.75*B14)/(4.38+B14),1))/100</f>
        <v>0.40500000000000003</v>
      </c>
      <c r="C15" s="16"/>
      <c r="D15" s="16">
        <f>(ROUND((43.75*D14)/(4.38+D14),1))/100</f>
        <v>0.36200000000000004</v>
      </c>
      <c r="E15" s="16"/>
      <c r="F15" s="16">
        <f>B15-D15</f>
        <v>4.2999999999999983E-2</v>
      </c>
    </row>
    <row r="16" spans="1:9" x14ac:dyDescent="0.25">
      <c r="A16" t="s">
        <v>67</v>
      </c>
      <c r="B16" s="16">
        <f>(ROUND(44.53+6.146*LN(B14)+0.145*(LN(B14)^2),1))/100</f>
        <v>0.71499999999999997</v>
      </c>
      <c r="C16" s="16"/>
      <c r="D16" s="16">
        <f>(ROUND(44.53+6.146*LN(D14)+0.145*(LN(D14)^2),1))/100</f>
        <v>0.64599999999999991</v>
      </c>
      <c r="E16" s="16"/>
      <c r="F16" s="16">
        <f>B16-D16</f>
        <v>6.9000000000000061E-2</v>
      </c>
    </row>
    <row r="18" spans="1:6" x14ac:dyDescent="0.25">
      <c r="A18" s="15" t="s">
        <v>42</v>
      </c>
    </row>
    <row r="19" spans="1:6" x14ac:dyDescent="0.25">
      <c r="B19" t="s">
        <v>61</v>
      </c>
      <c r="D19" t="s">
        <v>62</v>
      </c>
      <c r="F19" t="s">
        <v>63</v>
      </c>
    </row>
    <row r="20" spans="1:6" x14ac:dyDescent="0.25">
      <c r="A20" t="s">
        <v>64</v>
      </c>
      <c r="B20">
        <v>58.7</v>
      </c>
      <c r="C20" t="s">
        <v>65</v>
      </c>
      <c r="D20">
        <v>8.9</v>
      </c>
      <c r="E20" t="s">
        <v>65</v>
      </c>
    </row>
    <row r="21" spans="1:6" x14ac:dyDescent="0.25">
      <c r="A21" t="s">
        <v>66</v>
      </c>
      <c r="B21" s="16">
        <f>(ROUND((43.75*B20)/(4.38+B20),1))/100</f>
        <v>0.40700000000000003</v>
      </c>
      <c r="C21" s="16"/>
      <c r="D21" s="16">
        <f>(ROUND((43.75*D20)/(4.38+D20),1))/100</f>
        <v>0.29299999999999998</v>
      </c>
      <c r="E21" s="16"/>
      <c r="F21" s="16">
        <f>B21-D21</f>
        <v>0.11400000000000005</v>
      </c>
    </row>
    <row r="22" spans="1:6" x14ac:dyDescent="0.25">
      <c r="A22" t="s">
        <v>67</v>
      </c>
      <c r="B22" s="16">
        <f>(ROUND(44.53+6.146*LN(B20)+0.145*(LN(B20)^2),1))/100</f>
        <v>0.72</v>
      </c>
      <c r="C22" s="16"/>
      <c r="D22" s="16">
        <f>(ROUND(44.53+6.146*LN(D20)+0.145*(LN(D20)^2),1))/100</f>
        <v>0.58700000000000008</v>
      </c>
      <c r="E22" s="16"/>
      <c r="F22" s="16">
        <f>B22-D22</f>
        <v>0.1329999999999999</v>
      </c>
    </row>
    <row r="24" spans="1:6" x14ac:dyDescent="0.25">
      <c r="A24" s="15" t="s">
        <v>43</v>
      </c>
    </row>
    <row r="25" spans="1:6" x14ac:dyDescent="0.25">
      <c r="B25" t="s">
        <v>61</v>
      </c>
      <c r="D25" t="s">
        <v>62</v>
      </c>
      <c r="F25" t="s">
        <v>63</v>
      </c>
    </row>
    <row r="26" spans="1:6" x14ac:dyDescent="0.25">
      <c r="A26" t="s">
        <v>64</v>
      </c>
      <c r="B26">
        <v>98.4</v>
      </c>
      <c r="C26" t="s">
        <v>65</v>
      </c>
      <c r="D26">
        <v>16.5</v>
      </c>
      <c r="E26" t="s">
        <v>65</v>
      </c>
    </row>
    <row r="27" spans="1:6" x14ac:dyDescent="0.25">
      <c r="A27" t="s">
        <v>66</v>
      </c>
      <c r="B27" s="16">
        <f>(ROUND((43.75*B26)/(4.38+B26),1))/100</f>
        <v>0.41899999999999998</v>
      </c>
      <c r="C27" s="16"/>
      <c r="D27" s="16">
        <f>(ROUND((43.75*D26)/(4.38+D26),1))/100</f>
        <v>0.34600000000000003</v>
      </c>
      <c r="E27" s="16"/>
      <c r="F27" s="16">
        <f>B27-D27</f>
        <v>7.2999999999999954E-2</v>
      </c>
    </row>
    <row r="28" spans="1:6" x14ac:dyDescent="0.25">
      <c r="A28" t="s">
        <v>67</v>
      </c>
      <c r="B28" s="16">
        <f>(ROUND(44.53+6.146*LN(B26)+0.145*(LN(B26)^2),1))/100</f>
        <v>0.75800000000000001</v>
      </c>
      <c r="C28" s="16"/>
      <c r="D28" s="16">
        <f>(ROUND(44.53+6.146*LN(D26)+0.145*(LN(D26)^2),1))/100</f>
        <v>0.629</v>
      </c>
      <c r="E28" s="16"/>
      <c r="F28" s="16">
        <f>B28-D28</f>
        <v>0.129</v>
      </c>
    </row>
    <row r="30" spans="1:6" x14ac:dyDescent="0.25">
      <c r="A30" s="15" t="s">
        <v>44</v>
      </c>
    </row>
    <row r="31" spans="1:6" x14ac:dyDescent="0.25">
      <c r="B31" t="s">
        <v>61</v>
      </c>
      <c r="D31" t="s">
        <v>62</v>
      </c>
      <c r="F31" t="s">
        <v>63</v>
      </c>
    </row>
    <row r="32" spans="1:6" x14ac:dyDescent="0.25">
      <c r="A32" t="s">
        <v>64</v>
      </c>
      <c r="B32">
        <v>49.2</v>
      </c>
      <c r="C32" t="s">
        <v>65</v>
      </c>
      <c r="D32">
        <v>18.3</v>
      </c>
      <c r="E32" t="s">
        <v>65</v>
      </c>
    </row>
    <row r="33" spans="1:6" x14ac:dyDescent="0.25">
      <c r="A33" t="s">
        <v>66</v>
      </c>
      <c r="B33" s="16">
        <f>(ROUND((43.75*B32)/(4.38+B32),1))/100</f>
        <v>0.40200000000000002</v>
      </c>
      <c r="C33" s="16"/>
      <c r="D33" s="16">
        <f>(ROUND((43.75*D32)/(4.38+D32),1))/100</f>
        <v>0.35299999999999998</v>
      </c>
      <c r="E33" s="16"/>
      <c r="F33" s="16">
        <f>B33-D33</f>
        <v>4.9000000000000044E-2</v>
      </c>
    </row>
    <row r="34" spans="1:6" x14ac:dyDescent="0.25">
      <c r="A34" t="s">
        <v>67</v>
      </c>
      <c r="B34" s="16">
        <f>(ROUND(44.53+6.146*LN(B32)+0.145*(LN(B32)^2),1))/100</f>
        <v>0.70700000000000007</v>
      </c>
      <c r="C34" s="16"/>
      <c r="D34" s="16">
        <f>(ROUND(44.53+6.146*LN(D32)+0.145*(LN(D32)^2),1))/100</f>
        <v>0.63600000000000001</v>
      </c>
      <c r="E34" s="16"/>
      <c r="F34" s="16">
        <f>B34-D34</f>
        <v>7.1000000000000063E-2</v>
      </c>
    </row>
    <row r="35" spans="1:6" x14ac:dyDescent="0.25">
      <c r="B35" s="16"/>
      <c r="C35" s="16"/>
      <c r="D35" s="16"/>
      <c r="E35" s="16"/>
      <c r="F35" s="16"/>
    </row>
    <row r="36" spans="1:6" x14ac:dyDescent="0.25">
      <c r="A36" s="15" t="s">
        <v>78</v>
      </c>
      <c r="B36" s="16"/>
      <c r="C36" s="16"/>
      <c r="D36" s="16"/>
      <c r="E36" s="16"/>
      <c r="F36" s="16"/>
    </row>
    <row r="37" spans="1:6" x14ac:dyDescent="0.25">
      <c r="A37" t="s">
        <v>79</v>
      </c>
      <c r="B37" s="16" t="s">
        <v>80</v>
      </c>
      <c r="C37" s="16"/>
      <c r="D37" s="16"/>
      <c r="E37" s="16"/>
      <c r="F37" s="16"/>
    </row>
    <row r="38" spans="1:6" x14ac:dyDescent="0.25">
      <c r="B38" s="16" t="s">
        <v>61</v>
      </c>
      <c r="C38" s="16"/>
      <c r="D38" s="16"/>
      <c r="E38" s="16"/>
      <c r="F38" s="16"/>
    </row>
    <row r="39" spans="1:6" x14ac:dyDescent="0.25">
      <c r="A39" t="s">
        <v>81</v>
      </c>
      <c r="B39" s="17">
        <f>7.1+4.4+7.9</f>
        <v>19.399999999999999</v>
      </c>
      <c r="C39" s="16" t="s">
        <v>82</v>
      </c>
      <c r="D39" s="16"/>
      <c r="E39" s="16"/>
      <c r="F39" s="16"/>
    </row>
    <row r="40" spans="1:6" x14ac:dyDescent="0.25">
      <c r="A40" t="s">
        <v>83</v>
      </c>
      <c r="B40" s="27">
        <v>63.9</v>
      </c>
      <c r="C40" s="16" t="s">
        <v>82</v>
      </c>
      <c r="D40" s="16"/>
      <c r="E40" s="16"/>
      <c r="F40" s="16"/>
    </row>
    <row r="41" spans="1:6" x14ac:dyDescent="0.25">
      <c r="A41" t="s">
        <v>64</v>
      </c>
      <c r="B41" s="27">
        <f>ROUND(B39/B40*365,0)</f>
        <v>111</v>
      </c>
      <c r="C41" s="16" t="s">
        <v>65</v>
      </c>
      <c r="D41" s="16"/>
      <c r="E41" s="16"/>
      <c r="F41" s="16"/>
    </row>
    <row r="42" spans="1:6" x14ac:dyDescent="0.25">
      <c r="A42" t="s">
        <v>67</v>
      </c>
      <c r="B42" s="16">
        <f>(ROUND(44.53+6.146*LN(B41)+0.145*(LN(B41)^2),1))/100</f>
        <v>0.76700000000000002</v>
      </c>
      <c r="C42" s="16"/>
      <c r="D42" s="16"/>
      <c r="E42" s="16"/>
      <c r="F42" s="16"/>
    </row>
    <row r="43" spans="1:6" x14ac:dyDescent="0.25">
      <c r="A43" t="s">
        <v>66</v>
      </c>
      <c r="B43" s="16">
        <f>(ROUND((43.75*B41)/(4.38+B41),1))/100</f>
        <v>0.42100000000000004</v>
      </c>
      <c r="C43" s="16"/>
      <c r="D43" s="16"/>
      <c r="E43" s="16"/>
      <c r="F43" s="16"/>
    </row>
    <row r="44" spans="1:6" x14ac:dyDescent="0.25">
      <c r="B44" s="16"/>
      <c r="C44" s="16"/>
      <c r="D44" s="16"/>
      <c r="E44" s="16"/>
      <c r="F44" s="16"/>
    </row>
    <row r="45" spans="1:6" x14ac:dyDescent="0.25">
      <c r="A45" s="15" t="s">
        <v>73</v>
      </c>
    </row>
    <row r="46" spans="1:6" x14ac:dyDescent="0.25">
      <c r="B46" t="s">
        <v>61</v>
      </c>
    </row>
    <row r="47" spans="1:6" x14ac:dyDescent="0.25">
      <c r="A47" t="s">
        <v>64</v>
      </c>
      <c r="B47">
        <v>17</v>
      </c>
      <c r="C47" t="s">
        <v>65</v>
      </c>
    </row>
    <row r="48" spans="1:6" x14ac:dyDescent="0.25">
      <c r="A48" t="s">
        <v>66</v>
      </c>
      <c r="B48" s="16">
        <f>(ROUND((43.75*B47)/(4.38+B47),1))/100</f>
        <v>0.34799999999999998</v>
      </c>
    </row>
    <row r="49" spans="1:6" x14ac:dyDescent="0.25">
      <c r="A49" t="s">
        <v>67</v>
      </c>
      <c r="B49" s="16">
        <f>(ROUND(44.53+6.146*LN(B47)+0.145*(LN(B47)^2),1))/100</f>
        <v>0.63100000000000001</v>
      </c>
    </row>
    <row r="51" spans="1:6" x14ac:dyDescent="0.25">
      <c r="A51" s="15" t="s">
        <v>101</v>
      </c>
    </row>
    <row r="52" spans="1:6" x14ac:dyDescent="0.25">
      <c r="A52" t="s">
        <v>79</v>
      </c>
      <c r="B52" t="s">
        <v>80</v>
      </c>
    </row>
    <row r="53" spans="1:6" x14ac:dyDescent="0.25">
      <c r="B53" t="s">
        <v>144</v>
      </c>
      <c r="D53" t="s">
        <v>145</v>
      </c>
      <c r="F53" t="s">
        <v>63</v>
      </c>
    </row>
    <row r="54" spans="1:6" x14ac:dyDescent="0.25">
      <c r="A54" t="s">
        <v>81</v>
      </c>
      <c r="B54" s="27">
        <f>130.68+29.72</f>
        <v>160.4</v>
      </c>
      <c r="C54" s="16" t="s">
        <v>82</v>
      </c>
      <c r="D54" s="27">
        <f>67.48+53.64</f>
        <v>121.12</v>
      </c>
      <c r="E54" s="16" t="s">
        <v>82</v>
      </c>
      <c r="F54" s="16"/>
    </row>
    <row r="55" spans="1:6" x14ac:dyDescent="0.25">
      <c r="A55" t="s">
        <v>64</v>
      </c>
      <c r="B55" s="27">
        <v>174</v>
      </c>
      <c r="C55" t="s">
        <v>65</v>
      </c>
      <c r="D55" s="27">
        <v>132</v>
      </c>
      <c r="E55" t="s">
        <v>65</v>
      </c>
    </row>
    <row r="56" spans="1:6" x14ac:dyDescent="0.25">
      <c r="A56" t="s">
        <v>67</v>
      </c>
      <c r="B56" s="16">
        <f>(ROUND(44.53+6.146*LN(B55)+0.145*(LN(B55)^2),1))/100</f>
        <v>0.80099999999999993</v>
      </c>
      <c r="C56" s="16"/>
      <c r="D56" s="16">
        <f>(ROUND(44.53+6.146*LN(D55)+0.145*(LN(D55)^2),1))/100</f>
        <v>0.78</v>
      </c>
      <c r="E56" s="16"/>
      <c r="F56" s="16">
        <f>B56-D56</f>
        <v>2.0999999999999908E-2</v>
      </c>
    </row>
    <row r="57" spans="1:6" x14ac:dyDescent="0.25">
      <c r="A57" t="s">
        <v>66</v>
      </c>
      <c r="B57" s="16">
        <f>(ROUND((43.75*B55)/(4.38+B55),1))/100</f>
        <v>0.42700000000000005</v>
      </c>
      <c r="C57" s="16"/>
      <c r="D57" s="16">
        <f>(ROUND((43.75*D55)/(4.38+D55),1))/100</f>
        <v>0.42299999999999999</v>
      </c>
      <c r="E57" s="16"/>
      <c r="F57" s="16">
        <f>B57-D57</f>
        <v>4.0000000000000591E-3</v>
      </c>
    </row>
  </sheetData>
  <pageMargins left="0.7" right="0.7" top="0.75" bottom="0.75" header="0.3" footer="0.3"/>
  <pageSetup orientation="portrait" horizontalDpi="0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"/>
  <sheetViews>
    <sheetView topLeftCell="E1" workbookViewId="0">
      <selection activeCell="Q2" sqref="Q2:Q5"/>
    </sheetView>
  </sheetViews>
  <sheetFormatPr defaultRowHeight="15" x14ac:dyDescent="0.25"/>
  <cols>
    <col min="1" max="1" width="11.28515625" style="30" bestFit="1" customWidth="1"/>
    <col min="2" max="2" width="9.28515625" style="30" bestFit="1" customWidth="1"/>
    <col min="3" max="3" width="13.5703125" style="30" bestFit="1" customWidth="1"/>
    <col min="4" max="4" width="8.7109375" style="30" bestFit="1" customWidth="1"/>
    <col min="5" max="5" width="16.7109375" style="30" bestFit="1" customWidth="1"/>
    <col min="6" max="6" width="24.5703125" style="30" bestFit="1" customWidth="1"/>
    <col min="7" max="7" width="13.7109375" style="31" customWidth="1"/>
    <col min="8" max="8" width="12.7109375" style="30" bestFit="1" customWidth="1"/>
    <col min="9" max="9" width="17.7109375" style="30" bestFit="1" customWidth="1"/>
    <col min="10" max="10" width="10.85546875" style="30" bestFit="1" customWidth="1"/>
    <col min="11" max="11" width="10.5703125" style="30" bestFit="1" customWidth="1"/>
    <col min="12" max="12" width="12.85546875" style="30" bestFit="1" customWidth="1"/>
    <col min="13" max="13" width="44.28515625" style="30" bestFit="1" customWidth="1"/>
    <col min="14" max="14" width="26.5703125" style="30" bestFit="1" customWidth="1"/>
    <col min="15" max="15" width="8.85546875" style="32" bestFit="1" customWidth="1"/>
    <col min="16" max="16" width="10.28515625" style="32" bestFit="1" customWidth="1"/>
    <col min="17" max="17" width="9.5703125" style="32" bestFit="1" customWidth="1"/>
  </cols>
  <sheetData>
    <row r="1" spans="1:17" x14ac:dyDescent="0.25">
      <c r="A1" s="30" t="s">
        <v>152</v>
      </c>
      <c r="B1" s="30" t="s">
        <v>153</v>
      </c>
      <c r="C1" s="30" t="s">
        <v>154</v>
      </c>
      <c r="D1" s="30" t="s">
        <v>155</v>
      </c>
      <c r="E1" s="30" t="s">
        <v>156</v>
      </c>
      <c r="F1" s="30" t="s">
        <v>157</v>
      </c>
      <c r="G1" s="31" t="s">
        <v>158</v>
      </c>
      <c r="H1" s="30" t="s">
        <v>159</v>
      </c>
      <c r="I1" s="30" t="s">
        <v>160</v>
      </c>
      <c r="J1" s="30" t="s">
        <v>161</v>
      </c>
      <c r="K1" s="30" t="s">
        <v>162</v>
      </c>
      <c r="L1" s="30" t="s">
        <v>163</v>
      </c>
      <c r="M1" s="30" t="s">
        <v>164</v>
      </c>
      <c r="N1" s="30" t="s">
        <v>165</v>
      </c>
      <c r="O1" s="32" t="s">
        <v>166</v>
      </c>
      <c r="P1" s="32" t="s">
        <v>167</v>
      </c>
      <c r="Q1" s="32" t="s">
        <v>168</v>
      </c>
    </row>
    <row r="2" spans="1:17" x14ac:dyDescent="0.25">
      <c r="A2" s="30">
        <v>3350</v>
      </c>
      <c r="B2" s="30">
        <v>3287</v>
      </c>
      <c r="C2" s="30">
        <v>1290</v>
      </c>
      <c r="D2" s="30">
        <v>1290</v>
      </c>
      <c r="E2" s="30" t="s">
        <v>151</v>
      </c>
      <c r="F2" s="30" t="s">
        <v>182</v>
      </c>
      <c r="G2" s="31">
        <v>0.54534099999999996</v>
      </c>
      <c r="H2" s="30" t="s">
        <v>170</v>
      </c>
      <c r="I2" s="30" t="s">
        <v>171</v>
      </c>
      <c r="J2" s="30">
        <v>19</v>
      </c>
      <c r="K2" s="30">
        <v>10</v>
      </c>
      <c r="L2" s="30" t="s">
        <v>172</v>
      </c>
      <c r="M2" s="30" t="s">
        <v>206</v>
      </c>
      <c r="N2" s="30" t="s">
        <v>196</v>
      </c>
      <c r="O2" s="32">
        <v>0.60924900000000004</v>
      </c>
      <c r="P2" s="32">
        <v>0.84899999999999998</v>
      </c>
      <c r="Q2" s="32">
        <f>G2*O2*(1-P2)</f>
        <v>5.0169517295259008E-2</v>
      </c>
    </row>
    <row r="3" spans="1:17" x14ac:dyDescent="0.25">
      <c r="A3" s="30">
        <v>20110</v>
      </c>
      <c r="B3" s="30">
        <v>20060</v>
      </c>
      <c r="C3" s="30">
        <v>5120</v>
      </c>
      <c r="D3" s="30">
        <v>5120</v>
      </c>
      <c r="E3" s="30" t="s">
        <v>151</v>
      </c>
      <c r="F3" s="30" t="s">
        <v>182</v>
      </c>
      <c r="G3" s="31">
        <v>0.171099</v>
      </c>
      <c r="H3" s="30" t="s">
        <v>170</v>
      </c>
      <c r="I3" s="30" t="s">
        <v>171</v>
      </c>
      <c r="J3" s="30">
        <v>9</v>
      </c>
      <c r="K3" s="30">
        <v>50</v>
      </c>
      <c r="L3" s="30" t="s">
        <v>259</v>
      </c>
      <c r="M3" s="30" t="s">
        <v>262</v>
      </c>
      <c r="N3" s="30" t="s">
        <v>261</v>
      </c>
      <c r="O3" s="32">
        <v>0.128413</v>
      </c>
      <c r="P3" s="32">
        <v>0.84899999999999998</v>
      </c>
      <c r="Q3" s="32">
        <f t="shared" ref="Q3:Q4" si="0">G3*O3*(1-P3)</f>
        <v>3.3176717189370005E-3</v>
      </c>
    </row>
    <row r="4" spans="1:17" x14ac:dyDescent="0.25">
      <c r="A4" s="30">
        <v>44820</v>
      </c>
      <c r="B4" s="30">
        <v>44811</v>
      </c>
      <c r="C4" s="30">
        <v>6410</v>
      </c>
      <c r="D4" s="30">
        <v>6410</v>
      </c>
      <c r="E4" s="30" t="s">
        <v>151</v>
      </c>
      <c r="F4" s="30" t="s">
        <v>182</v>
      </c>
      <c r="G4" s="31">
        <v>1.7703900000000002E-2</v>
      </c>
      <c r="H4" s="30" t="s">
        <v>170</v>
      </c>
      <c r="I4" s="30" t="s">
        <v>171</v>
      </c>
      <c r="J4" s="30">
        <v>16</v>
      </c>
      <c r="K4" s="30">
        <v>60</v>
      </c>
      <c r="L4" s="30" t="s">
        <v>265</v>
      </c>
      <c r="M4" s="30" t="s">
        <v>276</v>
      </c>
      <c r="N4" s="30" t="s">
        <v>272</v>
      </c>
      <c r="O4" s="32">
        <v>0.78656000000000004</v>
      </c>
      <c r="P4" s="32">
        <v>0.84899999999999998</v>
      </c>
      <c r="Q4" s="32">
        <f t="shared" si="0"/>
        <v>2.1027021171840005E-3</v>
      </c>
    </row>
    <row r="5" spans="1:17" x14ac:dyDescent="0.25">
      <c r="G5" s="31">
        <f>SUM(G2:G4)</f>
        <v>0.73414389999999996</v>
      </c>
      <c r="Q5" s="32">
        <f>SUM(Q2:Q4)</f>
        <v>5.5589891131380013E-2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5"/>
  <sheetViews>
    <sheetView topLeftCell="G1" workbookViewId="0">
      <pane ySplit="1" topLeftCell="A53" activePane="bottomLeft" state="frozen"/>
      <selection pane="bottomLeft" activeCell="Q2" sqref="Q2:Q75"/>
    </sheetView>
  </sheetViews>
  <sheetFormatPr defaultRowHeight="15" x14ac:dyDescent="0.25"/>
  <cols>
    <col min="1" max="1" width="11.28515625" style="30" bestFit="1" customWidth="1"/>
    <col min="2" max="2" width="9.28515625" style="30" bestFit="1" customWidth="1"/>
    <col min="3" max="3" width="13.5703125" style="30" bestFit="1" customWidth="1"/>
    <col min="4" max="4" width="8.7109375" style="30" bestFit="1" customWidth="1"/>
    <col min="5" max="5" width="16.7109375" style="30" bestFit="1" customWidth="1"/>
    <col min="6" max="6" width="19.7109375" style="30" bestFit="1" customWidth="1"/>
    <col min="7" max="7" width="15.7109375" style="31" bestFit="1" customWidth="1"/>
    <col min="8" max="8" width="12.7109375" style="30" bestFit="1" customWidth="1"/>
    <col min="9" max="9" width="17.7109375" style="30" bestFit="1" customWidth="1"/>
    <col min="10" max="10" width="10.85546875" style="30" bestFit="1" customWidth="1"/>
    <col min="11" max="11" width="10.5703125" style="30" bestFit="1" customWidth="1"/>
    <col min="12" max="12" width="29.85546875" style="30" bestFit="1" customWidth="1"/>
    <col min="13" max="13" width="44.28515625" style="30" bestFit="1" customWidth="1"/>
    <col min="14" max="14" width="26.5703125" style="30" bestFit="1" customWidth="1"/>
    <col min="15" max="15" width="8.85546875" style="32" bestFit="1" customWidth="1"/>
    <col min="16" max="16" width="10.28515625" style="32" bestFit="1" customWidth="1"/>
    <col min="17" max="17" width="10.5703125" style="32" bestFit="1" customWidth="1"/>
  </cols>
  <sheetData>
    <row r="1" spans="1:17" x14ac:dyDescent="0.25">
      <c r="A1" s="30" t="s">
        <v>152</v>
      </c>
      <c r="B1" s="30" t="s">
        <v>153</v>
      </c>
      <c r="C1" s="30" t="s">
        <v>154</v>
      </c>
      <c r="D1" s="30" t="s">
        <v>155</v>
      </c>
      <c r="E1" s="30" t="s">
        <v>156</v>
      </c>
      <c r="F1" s="30" t="s">
        <v>157</v>
      </c>
      <c r="G1" s="31" t="s">
        <v>158</v>
      </c>
      <c r="H1" s="30" t="s">
        <v>159</v>
      </c>
      <c r="I1" s="30" t="s">
        <v>160</v>
      </c>
      <c r="J1" s="30" t="s">
        <v>161</v>
      </c>
      <c r="K1" s="30" t="s">
        <v>162</v>
      </c>
      <c r="L1" s="30" t="s">
        <v>163</v>
      </c>
      <c r="M1" s="30" t="s">
        <v>164</v>
      </c>
      <c r="N1" s="30" t="s">
        <v>165</v>
      </c>
      <c r="O1" s="32" t="s">
        <v>166</v>
      </c>
      <c r="P1" s="32" t="s">
        <v>167</v>
      </c>
      <c r="Q1" s="32" t="s">
        <v>168</v>
      </c>
    </row>
    <row r="2" spans="1:17" x14ac:dyDescent="0.25">
      <c r="A2" s="30">
        <v>2055</v>
      </c>
      <c r="B2" s="30">
        <v>2026</v>
      </c>
      <c r="C2" s="30">
        <v>1180</v>
      </c>
      <c r="D2" s="30">
        <v>1180</v>
      </c>
      <c r="E2" s="30" t="s">
        <v>151</v>
      </c>
      <c r="F2" s="30" t="s">
        <v>169</v>
      </c>
      <c r="G2" s="31">
        <v>0.53266199999999997</v>
      </c>
      <c r="H2" s="30" t="s">
        <v>170</v>
      </c>
      <c r="I2" s="30" t="s">
        <v>171</v>
      </c>
      <c r="J2" s="30">
        <v>2</v>
      </c>
      <c r="K2" s="30">
        <v>10</v>
      </c>
      <c r="L2" s="30" t="s">
        <v>172</v>
      </c>
      <c r="M2" s="30" t="s">
        <v>177</v>
      </c>
      <c r="N2" s="30" t="s">
        <v>174</v>
      </c>
      <c r="O2" s="32">
        <v>0.48648799999999998</v>
      </c>
      <c r="P2" s="32">
        <v>0.84899999999999998</v>
      </c>
      <c r="Q2" s="32">
        <f>G2*O2*(1-P2)</f>
        <v>3.9129184329456002E-2</v>
      </c>
    </row>
    <row r="3" spans="1:17" x14ac:dyDescent="0.25">
      <c r="A3" s="30">
        <v>2269</v>
      </c>
      <c r="B3" s="30">
        <v>2250</v>
      </c>
      <c r="C3" s="30">
        <v>1180</v>
      </c>
      <c r="D3" s="30">
        <v>1180</v>
      </c>
      <c r="E3" s="30" t="s">
        <v>151</v>
      </c>
      <c r="F3" s="30" t="s">
        <v>175</v>
      </c>
      <c r="G3" s="31">
        <v>3.16499</v>
      </c>
      <c r="H3" s="30" t="s">
        <v>170</v>
      </c>
      <c r="I3" s="30" t="s">
        <v>171</v>
      </c>
      <c r="J3" s="30">
        <v>2</v>
      </c>
      <c r="K3" s="30">
        <v>10</v>
      </c>
      <c r="L3" s="30" t="s">
        <v>172</v>
      </c>
      <c r="M3" s="30" t="s">
        <v>177</v>
      </c>
      <c r="N3" s="30" t="s">
        <v>174</v>
      </c>
      <c r="O3" s="32">
        <v>0.48648799999999998</v>
      </c>
      <c r="P3" s="32">
        <v>0.84899999999999998</v>
      </c>
      <c r="Q3" s="32">
        <f t="shared" ref="Q3:Q66" si="0">G3*O3*(1-P3)</f>
        <v>0.23249917792312003</v>
      </c>
    </row>
    <row r="4" spans="1:17" x14ac:dyDescent="0.25">
      <c r="A4" s="30">
        <v>2638</v>
      </c>
      <c r="B4" s="30">
        <v>2629</v>
      </c>
      <c r="C4" s="30">
        <v>1210</v>
      </c>
      <c r="D4" s="30">
        <v>1210</v>
      </c>
      <c r="E4" s="30" t="s">
        <v>151</v>
      </c>
      <c r="F4" s="30" t="s">
        <v>169</v>
      </c>
      <c r="G4" s="31">
        <v>139.41200000000001</v>
      </c>
      <c r="H4" s="30" t="s">
        <v>170</v>
      </c>
      <c r="I4" s="30" t="s">
        <v>171</v>
      </c>
      <c r="J4" s="30">
        <v>19</v>
      </c>
      <c r="K4" s="30">
        <v>10</v>
      </c>
      <c r="L4" s="30" t="s">
        <v>172</v>
      </c>
      <c r="M4" s="30" t="s">
        <v>195</v>
      </c>
      <c r="N4" s="30" t="s">
        <v>196</v>
      </c>
      <c r="O4" s="32">
        <v>0.60924900000000004</v>
      </c>
      <c r="P4" s="32">
        <v>0.84899999999999998</v>
      </c>
      <c r="Q4" s="32">
        <f t="shared" si="0"/>
        <v>12.825429859788004</v>
      </c>
    </row>
    <row r="5" spans="1:17" x14ac:dyDescent="0.25">
      <c r="A5" s="30">
        <v>2641</v>
      </c>
      <c r="B5" s="30">
        <v>2632</v>
      </c>
      <c r="C5" s="30">
        <v>1210</v>
      </c>
      <c r="D5" s="30">
        <v>1210</v>
      </c>
      <c r="E5" s="30" t="s">
        <v>151</v>
      </c>
      <c r="F5" s="30" t="s">
        <v>169</v>
      </c>
      <c r="G5" s="31">
        <v>28.8962</v>
      </c>
      <c r="H5" s="30" t="s">
        <v>170</v>
      </c>
      <c r="I5" s="30" t="s">
        <v>171</v>
      </c>
      <c r="J5" s="30">
        <v>19</v>
      </c>
      <c r="K5" s="30">
        <v>10</v>
      </c>
      <c r="L5" s="30" t="s">
        <v>172</v>
      </c>
      <c r="M5" s="30" t="s">
        <v>195</v>
      </c>
      <c r="N5" s="30" t="s">
        <v>196</v>
      </c>
      <c r="O5" s="32">
        <v>0.60924900000000004</v>
      </c>
      <c r="P5" s="32">
        <v>0.84899999999999998</v>
      </c>
      <c r="Q5" s="32">
        <f t="shared" si="0"/>
        <v>2.6583521240238008</v>
      </c>
    </row>
    <row r="6" spans="1:17" x14ac:dyDescent="0.25">
      <c r="A6" s="30">
        <v>2868</v>
      </c>
      <c r="B6" s="30">
        <v>2796</v>
      </c>
      <c r="C6" s="30">
        <v>1210</v>
      </c>
      <c r="D6" s="30">
        <v>1210</v>
      </c>
      <c r="E6" s="30" t="s">
        <v>151</v>
      </c>
      <c r="F6" s="30" t="s">
        <v>175</v>
      </c>
      <c r="G6" s="31">
        <v>1.8057099999999999</v>
      </c>
      <c r="H6" s="30" t="s">
        <v>170</v>
      </c>
      <c r="I6" s="30" t="s">
        <v>171</v>
      </c>
      <c r="J6" s="30">
        <v>19</v>
      </c>
      <c r="K6" s="30">
        <v>10</v>
      </c>
      <c r="L6" s="30" t="s">
        <v>172</v>
      </c>
      <c r="M6" s="30" t="s">
        <v>195</v>
      </c>
      <c r="N6" s="30" t="s">
        <v>196</v>
      </c>
      <c r="O6" s="32">
        <v>0.60924900000000004</v>
      </c>
      <c r="P6" s="32">
        <v>0.84899999999999998</v>
      </c>
      <c r="Q6" s="32">
        <f t="shared" si="0"/>
        <v>0.16611917878029001</v>
      </c>
    </row>
    <row r="7" spans="1:17" x14ac:dyDescent="0.25">
      <c r="A7" s="30">
        <v>2869</v>
      </c>
      <c r="B7" s="30">
        <v>2797</v>
      </c>
      <c r="C7" s="30">
        <v>1210</v>
      </c>
      <c r="D7" s="30">
        <v>1210</v>
      </c>
      <c r="E7" s="30" t="s">
        <v>151</v>
      </c>
      <c r="F7" s="30" t="s">
        <v>175</v>
      </c>
      <c r="G7" s="31">
        <v>7.4976200000000004</v>
      </c>
      <c r="H7" s="30" t="s">
        <v>170</v>
      </c>
      <c r="I7" s="30" t="s">
        <v>171</v>
      </c>
      <c r="J7" s="30">
        <v>19</v>
      </c>
      <c r="K7" s="30">
        <v>10</v>
      </c>
      <c r="L7" s="30" t="s">
        <v>172</v>
      </c>
      <c r="M7" s="30" t="s">
        <v>195</v>
      </c>
      <c r="N7" s="30" t="s">
        <v>196</v>
      </c>
      <c r="O7" s="32">
        <v>0.60924900000000004</v>
      </c>
      <c r="P7" s="32">
        <v>0.84899999999999998</v>
      </c>
      <c r="Q7" s="32">
        <f t="shared" si="0"/>
        <v>0.68975554059438027</v>
      </c>
    </row>
    <row r="8" spans="1:17" x14ac:dyDescent="0.25">
      <c r="A8" s="30">
        <v>2871</v>
      </c>
      <c r="B8" s="30">
        <v>2799</v>
      </c>
      <c r="C8" s="30">
        <v>1210</v>
      </c>
      <c r="D8" s="30">
        <v>1210</v>
      </c>
      <c r="E8" s="30" t="s">
        <v>151</v>
      </c>
      <c r="F8" s="30" t="s">
        <v>175</v>
      </c>
      <c r="G8" s="31">
        <v>0.12654899999999999</v>
      </c>
      <c r="H8" s="30" t="s">
        <v>170</v>
      </c>
      <c r="I8" s="30" t="s">
        <v>171</v>
      </c>
      <c r="J8" s="30">
        <v>19</v>
      </c>
      <c r="K8" s="30">
        <v>10</v>
      </c>
      <c r="L8" s="30" t="s">
        <v>172</v>
      </c>
      <c r="M8" s="30" t="s">
        <v>195</v>
      </c>
      <c r="N8" s="30" t="s">
        <v>196</v>
      </c>
      <c r="O8" s="32">
        <v>0.60924900000000004</v>
      </c>
      <c r="P8" s="32">
        <v>0.84899999999999998</v>
      </c>
      <c r="Q8" s="32">
        <f t="shared" si="0"/>
        <v>1.1642077606851002E-2</v>
      </c>
    </row>
    <row r="9" spans="1:17" x14ac:dyDescent="0.25">
      <c r="A9" s="30">
        <v>3279</v>
      </c>
      <c r="B9" s="30">
        <v>3216</v>
      </c>
      <c r="C9" s="30">
        <v>1290</v>
      </c>
      <c r="D9" s="30">
        <v>1290</v>
      </c>
      <c r="E9" s="30" t="s">
        <v>151</v>
      </c>
      <c r="F9" s="30" t="s">
        <v>169</v>
      </c>
      <c r="G9" s="31">
        <v>31.2669</v>
      </c>
      <c r="H9" s="30" t="s">
        <v>170</v>
      </c>
      <c r="I9" s="30" t="s">
        <v>171</v>
      </c>
      <c r="J9" s="30">
        <v>19</v>
      </c>
      <c r="K9" s="30">
        <v>10</v>
      </c>
      <c r="L9" s="30" t="s">
        <v>172</v>
      </c>
      <c r="M9" s="30" t="s">
        <v>206</v>
      </c>
      <c r="N9" s="30" t="s">
        <v>196</v>
      </c>
      <c r="O9" s="32">
        <v>0.60924900000000004</v>
      </c>
      <c r="P9" s="32">
        <v>0.84899999999999998</v>
      </c>
      <c r="Q9" s="32">
        <f t="shared" si="0"/>
        <v>2.8764484612731005</v>
      </c>
    </row>
    <row r="10" spans="1:17" x14ac:dyDescent="0.25">
      <c r="A10" s="30">
        <v>3281</v>
      </c>
      <c r="B10" s="30">
        <v>3218</v>
      </c>
      <c r="C10" s="30">
        <v>1290</v>
      </c>
      <c r="D10" s="30">
        <v>1290</v>
      </c>
      <c r="E10" s="30" t="s">
        <v>151</v>
      </c>
      <c r="F10" s="30" t="s">
        <v>169</v>
      </c>
      <c r="G10" s="31">
        <v>5.9922399999999998</v>
      </c>
      <c r="H10" s="30" t="s">
        <v>170</v>
      </c>
      <c r="I10" s="30" t="s">
        <v>171</v>
      </c>
      <c r="J10" s="30">
        <v>19</v>
      </c>
      <c r="K10" s="30">
        <v>10</v>
      </c>
      <c r="L10" s="30" t="s">
        <v>172</v>
      </c>
      <c r="M10" s="30" t="s">
        <v>206</v>
      </c>
      <c r="N10" s="30" t="s">
        <v>196</v>
      </c>
      <c r="O10" s="32">
        <v>0.60924900000000004</v>
      </c>
      <c r="P10" s="32">
        <v>0.84899999999999998</v>
      </c>
      <c r="Q10" s="32">
        <f t="shared" si="0"/>
        <v>0.55126570039176015</v>
      </c>
    </row>
    <row r="11" spans="1:17" x14ac:dyDescent="0.25">
      <c r="A11" s="30">
        <v>3283</v>
      </c>
      <c r="B11" s="30">
        <v>3220</v>
      </c>
      <c r="C11" s="30">
        <v>1290</v>
      </c>
      <c r="D11" s="30">
        <v>1290</v>
      </c>
      <c r="E11" s="30" t="s">
        <v>151</v>
      </c>
      <c r="F11" s="30" t="s">
        <v>169</v>
      </c>
      <c r="G11" s="31">
        <v>52.280700000000003</v>
      </c>
      <c r="H11" s="30" t="s">
        <v>170</v>
      </c>
      <c r="I11" s="30" t="s">
        <v>171</v>
      </c>
      <c r="J11" s="30">
        <v>19</v>
      </c>
      <c r="K11" s="30">
        <v>10</v>
      </c>
      <c r="L11" s="30" t="s">
        <v>172</v>
      </c>
      <c r="M11" s="30" t="s">
        <v>206</v>
      </c>
      <c r="N11" s="30" t="s">
        <v>196</v>
      </c>
      <c r="O11" s="32">
        <v>0.60924900000000004</v>
      </c>
      <c r="P11" s="32">
        <v>0.84899999999999998</v>
      </c>
      <c r="Q11" s="32">
        <f t="shared" si="0"/>
        <v>4.8096465933393011</v>
      </c>
    </row>
    <row r="12" spans="1:17" x14ac:dyDescent="0.25">
      <c r="A12" s="30">
        <v>3336</v>
      </c>
      <c r="B12" s="30">
        <v>3273</v>
      </c>
      <c r="C12" s="30">
        <v>1290</v>
      </c>
      <c r="D12" s="30">
        <v>1290</v>
      </c>
      <c r="E12" s="30" t="s">
        <v>151</v>
      </c>
      <c r="F12" s="30" t="s">
        <v>175</v>
      </c>
      <c r="G12" s="31">
        <v>0.86956699999999998</v>
      </c>
      <c r="H12" s="30" t="s">
        <v>170</v>
      </c>
      <c r="I12" s="30" t="s">
        <v>171</v>
      </c>
      <c r="J12" s="30">
        <v>19</v>
      </c>
      <c r="K12" s="30">
        <v>10</v>
      </c>
      <c r="L12" s="30" t="s">
        <v>172</v>
      </c>
      <c r="M12" s="30" t="s">
        <v>206</v>
      </c>
      <c r="N12" s="30" t="s">
        <v>196</v>
      </c>
      <c r="O12" s="32">
        <v>0.60924900000000004</v>
      </c>
      <c r="P12" s="32">
        <v>0.84899999999999998</v>
      </c>
      <c r="Q12" s="32">
        <f t="shared" si="0"/>
        <v>7.9997206602633014E-2</v>
      </c>
    </row>
    <row r="13" spans="1:17" x14ac:dyDescent="0.25">
      <c r="A13" s="30">
        <v>4300</v>
      </c>
      <c r="B13" s="30">
        <v>4257</v>
      </c>
      <c r="C13" s="30">
        <v>1400</v>
      </c>
      <c r="D13" s="30">
        <v>1400</v>
      </c>
      <c r="E13" s="30" t="s">
        <v>151</v>
      </c>
      <c r="F13" s="30" t="s">
        <v>175</v>
      </c>
      <c r="G13" s="31">
        <v>5.6200700000000001</v>
      </c>
      <c r="H13" s="30" t="s">
        <v>170</v>
      </c>
      <c r="I13" s="30" t="s">
        <v>171</v>
      </c>
      <c r="J13" s="30">
        <v>3</v>
      </c>
      <c r="K13" s="30">
        <v>10</v>
      </c>
      <c r="L13" s="30" t="s">
        <v>172</v>
      </c>
      <c r="M13" s="30" t="s">
        <v>200</v>
      </c>
      <c r="N13" s="30" t="s">
        <v>200</v>
      </c>
      <c r="O13" s="32">
        <v>1.7750239999999999</v>
      </c>
      <c r="P13" s="32">
        <v>0.84899999999999998</v>
      </c>
      <c r="Q13" s="32">
        <f t="shared" si="0"/>
        <v>1.5063396288836803</v>
      </c>
    </row>
    <row r="14" spans="1:17" x14ac:dyDescent="0.25">
      <c r="A14" s="30">
        <v>4759</v>
      </c>
      <c r="B14" s="30">
        <v>4727</v>
      </c>
      <c r="C14" s="30">
        <v>1480</v>
      </c>
      <c r="D14" s="30">
        <v>1480</v>
      </c>
      <c r="E14" s="30" t="s">
        <v>151</v>
      </c>
      <c r="F14" s="30" t="s">
        <v>169</v>
      </c>
      <c r="G14" s="31">
        <v>1.46994E-2</v>
      </c>
      <c r="H14" s="30" t="s">
        <v>170</v>
      </c>
      <c r="I14" s="30" t="s">
        <v>171</v>
      </c>
      <c r="J14" s="30">
        <v>23</v>
      </c>
      <c r="K14" s="30">
        <v>10</v>
      </c>
      <c r="L14" s="30" t="s">
        <v>172</v>
      </c>
      <c r="M14" s="30" t="s">
        <v>214</v>
      </c>
      <c r="N14" s="30" t="s">
        <v>215</v>
      </c>
      <c r="O14" s="32">
        <v>1.167327</v>
      </c>
      <c r="P14" s="32">
        <v>0.84899999999999998</v>
      </c>
      <c r="Q14" s="32">
        <f t="shared" si="0"/>
        <v>2.5910099820738003E-3</v>
      </c>
    </row>
    <row r="15" spans="1:17" x14ac:dyDescent="0.25">
      <c r="A15" s="30">
        <v>4762</v>
      </c>
      <c r="B15" s="30">
        <v>4730</v>
      </c>
      <c r="C15" s="30">
        <v>1480</v>
      </c>
      <c r="D15" s="30">
        <v>1480</v>
      </c>
      <c r="E15" s="30" t="s">
        <v>151</v>
      </c>
      <c r="F15" s="30" t="s">
        <v>175</v>
      </c>
      <c r="G15" s="31">
        <v>4.4426E-2</v>
      </c>
      <c r="H15" s="30" t="s">
        <v>170</v>
      </c>
      <c r="I15" s="30" t="s">
        <v>171</v>
      </c>
      <c r="J15" s="30">
        <v>23</v>
      </c>
      <c r="K15" s="30">
        <v>10</v>
      </c>
      <c r="L15" s="30" t="s">
        <v>172</v>
      </c>
      <c r="M15" s="30" t="s">
        <v>214</v>
      </c>
      <c r="N15" s="30" t="s">
        <v>215</v>
      </c>
      <c r="O15" s="32">
        <v>1.167327</v>
      </c>
      <c r="P15" s="32">
        <v>0.84899999999999998</v>
      </c>
      <c r="Q15" s="32">
        <f t="shared" si="0"/>
        <v>7.8308100646020014E-3</v>
      </c>
    </row>
    <row r="16" spans="1:17" x14ac:dyDescent="0.25">
      <c r="A16" s="30">
        <v>4771</v>
      </c>
      <c r="B16" s="30">
        <v>4739</v>
      </c>
      <c r="C16" s="30">
        <v>1490</v>
      </c>
      <c r="D16" s="30">
        <v>1490</v>
      </c>
      <c r="E16" s="30" t="s">
        <v>151</v>
      </c>
      <c r="F16" s="30" t="s">
        <v>169</v>
      </c>
      <c r="G16" s="31">
        <v>2.5039400000000001</v>
      </c>
      <c r="H16" s="30" t="s">
        <v>170</v>
      </c>
      <c r="I16" s="30" t="s">
        <v>171</v>
      </c>
      <c r="J16" s="30">
        <v>3</v>
      </c>
      <c r="K16" s="30">
        <v>10</v>
      </c>
      <c r="L16" s="30" t="s">
        <v>172</v>
      </c>
      <c r="M16" s="30" t="s">
        <v>201</v>
      </c>
      <c r="N16" s="30" t="s">
        <v>200</v>
      </c>
      <c r="O16" s="32">
        <v>1.7750239999999999</v>
      </c>
      <c r="P16" s="32">
        <v>0.84899999999999998</v>
      </c>
      <c r="Q16" s="32">
        <f t="shared" si="0"/>
        <v>0.67112759277856016</v>
      </c>
    </row>
    <row r="17" spans="1:17" x14ac:dyDescent="0.25">
      <c r="A17" s="30">
        <v>4791</v>
      </c>
      <c r="B17" s="30">
        <v>4759</v>
      </c>
      <c r="C17" s="30">
        <v>1490</v>
      </c>
      <c r="D17" s="30">
        <v>1490</v>
      </c>
      <c r="E17" s="30" t="s">
        <v>151</v>
      </c>
      <c r="F17" s="30" t="s">
        <v>175</v>
      </c>
      <c r="G17" s="31">
        <v>2.2004600000000001</v>
      </c>
      <c r="H17" s="30" t="s">
        <v>170</v>
      </c>
      <c r="I17" s="30" t="s">
        <v>171</v>
      </c>
      <c r="J17" s="30">
        <v>3</v>
      </c>
      <c r="K17" s="30">
        <v>10</v>
      </c>
      <c r="L17" s="30" t="s">
        <v>172</v>
      </c>
      <c r="M17" s="30" t="s">
        <v>201</v>
      </c>
      <c r="N17" s="30" t="s">
        <v>200</v>
      </c>
      <c r="O17" s="32">
        <v>1.7750239999999999</v>
      </c>
      <c r="P17" s="32">
        <v>0.84899999999999998</v>
      </c>
      <c r="Q17" s="32">
        <f t="shared" si="0"/>
        <v>0.58978626596704009</v>
      </c>
    </row>
    <row r="18" spans="1:17" x14ac:dyDescent="0.25">
      <c r="A18" s="30">
        <v>4792</v>
      </c>
      <c r="B18" s="30">
        <v>4760</v>
      </c>
      <c r="C18" s="30">
        <v>1490</v>
      </c>
      <c r="D18" s="30">
        <v>1490</v>
      </c>
      <c r="E18" s="30" t="s">
        <v>151</v>
      </c>
      <c r="F18" s="30" t="s">
        <v>175</v>
      </c>
      <c r="G18" s="31">
        <v>2.8752399999999998</v>
      </c>
      <c r="H18" s="30" t="s">
        <v>170</v>
      </c>
      <c r="I18" s="30" t="s">
        <v>171</v>
      </c>
      <c r="J18" s="30">
        <v>3</v>
      </c>
      <c r="K18" s="30">
        <v>10</v>
      </c>
      <c r="L18" s="30" t="s">
        <v>172</v>
      </c>
      <c r="M18" s="30" t="s">
        <v>201</v>
      </c>
      <c r="N18" s="30" t="s">
        <v>200</v>
      </c>
      <c r="O18" s="32">
        <v>1.7750239999999999</v>
      </c>
      <c r="P18" s="32">
        <v>0.84899999999999998</v>
      </c>
      <c r="Q18" s="32">
        <f t="shared" si="0"/>
        <v>0.7706466208697601</v>
      </c>
    </row>
    <row r="19" spans="1:17" x14ac:dyDescent="0.25">
      <c r="A19" s="30">
        <v>5173</v>
      </c>
      <c r="B19" s="30">
        <v>5173</v>
      </c>
      <c r="C19" s="30">
        <v>1710</v>
      </c>
      <c r="D19" s="30">
        <v>1710</v>
      </c>
      <c r="E19" s="30" t="s">
        <v>151</v>
      </c>
      <c r="F19" s="30" t="s">
        <v>169</v>
      </c>
      <c r="G19" s="31">
        <v>9.9017400000000005E-2</v>
      </c>
      <c r="H19" s="30" t="s">
        <v>170</v>
      </c>
      <c r="I19" s="30" t="s">
        <v>171</v>
      </c>
      <c r="J19" s="30">
        <v>3</v>
      </c>
      <c r="K19" s="30">
        <v>10</v>
      </c>
      <c r="L19" s="30" t="s">
        <v>172</v>
      </c>
      <c r="M19" s="30" t="s">
        <v>225</v>
      </c>
      <c r="N19" s="30" t="s">
        <v>200</v>
      </c>
      <c r="O19" s="32">
        <v>1.7750239999999999</v>
      </c>
      <c r="P19" s="32">
        <v>0.84899999999999998</v>
      </c>
      <c r="Q19" s="32">
        <f t="shared" si="0"/>
        <v>2.6539497474057604E-2</v>
      </c>
    </row>
    <row r="20" spans="1:17" x14ac:dyDescent="0.25">
      <c r="A20" s="30">
        <v>5174</v>
      </c>
      <c r="B20" s="30">
        <v>5174</v>
      </c>
      <c r="C20" s="30">
        <v>1710</v>
      </c>
      <c r="D20" s="30">
        <v>1710</v>
      </c>
      <c r="E20" s="30" t="s">
        <v>151</v>
      </c>
      <c r="F20" s="30" t="s">
        <v>169</v>
      </c>
      <c r="G20" s="31">
        <v>7.3996500000000003</v>
      </c>
      <c r="H20" s="30" t="s">
        <v>170</v>
      </c>
      <c r="I20" s="30" t="s">
        <v>171</v>
      </c>
      <c r="J20" s="30">
        <v>3</v>
      </c>
      <c r="K20" s="30">
        <v>10</v>
      </c>
      <c r="L20" s="30" t="s">
        <v>172</v>
      </c>
      <c r="M20" s="30" t="s">
        <v>225</v>
      </c>
      <c r="N20" s="30" t="s">
        <v>200</v>
      </c>
      <c r="O20" s="32">
        <v>1.7750239999999999</v>
      </c>
      <c r="P20" s="32">
        <v>0.84899999999999998</v>
      </c>
      <c r="Q20" s="32">
        <f t="shared" si="0"/>
        <v>1.9833180075816004</v>
      </c>
    </row>
    <row r="21" spans="1:17" x14ac:dyDescent="0.25">
      <c r="A21" s="30">
        <v>5281</v>
      </c>
      <c r="B21" s="30">
        <v>5203</v>
      </c>
      <c r="C21" s="30">
        <v>1710</v>
      </c>
      <c r="D21" s="30">
        <v>1710</v>
      </c>
      <c r="E21" s="30" t="s">
        <v>151</v>
      </c>
      <c r="F21" s="30" t="s">
        <v>175</v>
      </c>
      <c r="G21" s="31">
        <v>4.7976299999999998</v>
      </c>
      <c r="H21" s="30" t="s">
        <v>170</v>
      </c>
      <c r="I21" s="30" t="s">
        <v>171</v>
      </c>
      <c r="J21" s="30">
        <v>3</v>
      </c>
      <c r="K21" s="30">
        <v>10</v>
      </c>
      <c r="L21" s="30" t="s">
        <v>172</v>
      </c>
      <c r="M21" s="30" t="s">
        <v>225</v>
      </c>
      <c r="N21" s="30" t="s">
        <v>200</v>
      </c>
      <c r="O21" s="32">
        <v>1.7750239999999999</v>
      </c>
      <c r="P21" s="32">
        <v>0.84899999999999998</v>
      </c>
      <c r="Q21" s="32">
        <f t="shared" si="0"/>
        <v>1.2859021673611202</v>
      </c>
    </row>
    <row r="22" spans="1:17" x14ac:dyDescent="0.25">
      <c r="A22" s="30">
        <v>5564</v>
      </c>
      <c r="B22" s="30">
        <v>5486</v>
      </c>
      <c r="C22" s="30">
        <v>1850</v>
      </c>
      <c r="D22" s="30">
        <v>1850</v>
      </c>
      <c r="E22" s="30" t="s">
        <v>151</v>
      </c>
      <c r="F22" s="30" t="s">
        <v>169</v>
      </c>
      <c r="G22" s="31">
        <v>14.9343</v>
      </c>
      <c r="H22" s="30" t="s">
        <v>170</v>
      </c>
      <c r="I22" s="30" t="s">
        <v>171</v>
      </c>
      <c r="J22" s="30">
        <v>23</v>
      </c>
      <c r="K22" s="30">
        <v>10</v>
      </c>
      <c r="L22" s="30" t="s">
        <v>172</v>
      </c>
      <c r="M22" s="30" t="s">
        <v>226</v>
      </c>
      <c r="N22" s="30" t="s">
        <v>215</v>
      </c>
      <c r="O22" s="32">
        <v>1.167327</v>
      </c>
      <c r="P22" s="32">
        <v>0.84899999999999998</v>
      </c>
      <c r="Q22" s="32">
        <f t="shared" si="0"/>
        <v>2.6324149540311002</v>
      </c>
    </row>
    <row r="23" spans="1:17" x14ac:dyDescent="0.25">
      <c r="A23" s="30">
        <v>5582</v>
      </c>
      <c r="B23" s="30">
        <v>5504</v>
      </c>
      <c r="C23" s="30">
        <v>1850</v>
      </c>
      <c r="D23" s="30">
        <v>1850</v>
      </c>
      <c r="E23" s="30" t="s">
        <v>151</v>
      </c>
      <c r="F23" s="30" t="s">
        <v>175</v>
      </c>
      <c r="G23" s="31">
        <v>15.420999999999999</v>
      </c>
      <c r="H23" s="30" t="s">
        <v>170</v>
      </c>
      <c r="I23" s="30" t="s">
        <v>171</v>
      </c>
      <c r="J23" s="30">
        <v>23</v>
      </c>
      <c r="K23" s="30">
        <v>10</v>
      </c>
      <c r="L23" s="30" t="s">
        <v>172</v>
      </c>
      <c r="M23" s="30" t="s">
        <v>226</v>
      </c>
      <c r="N23" s="30" t="s">
        <v>215</v>
      </c>
      <c r="O23" s="32">
        <v>1.167327</v>
      </c>
      <c r="P23" s="32">
        <v>0.84899999999999998</v>
      </c>
      <c r="Q23" s="32">
        <f t="shared" si="0"/>
        <v>2.7182037997170005</v>
      </c>
    </row>
    <row r="24" spans="1:17" x14ac:dyDescent="0.25">
      <c r="A24" s="30">
        <v>5799</v>
      </c>
      <c r="B24" s="30">
        <v>5733</v>
      </c>
      <c r="C24" s="30">
        <v>1900</v>
      </c>
      <c r="D24" s="30">
        <v>1900</v>
      </c>
      <c r="E24" s="30" t="s">
        <v>151</v>
      </c>
      <c r="F24" s="30" t="s">
        <v>169</v>
      </c>
      <c r="G24" s="31">
        <v>3.33108</v>
      </c>
      <c r="H24" s="30" t="s">
        <v>170</v>
      </c>
      <c r="I24" s="30" t="s">
        <v>171</v>
      </c>
      <c r="J24" s="30">
        <v>70</v>
      </c>
      <c r="K24" s="30">
        <v>10</v>
      </c>
      <c r="L24" s="30" t="s">
        <v>172</v>
      </c>
      <c r="M24" s="30" t="s">
        <v>227</v>
      </c>
      <c r="N24" s="30" t="s">
        <v>228</v>
      </c>
      <c r="O24" s="32">
        <v>0.19295699999999999</v>
      </c>
      <c r="P24" s="32">
        <v>0.84899999999999998</v>
      </c>
      <c r="Q24" s="32">
        <f t="shared" si="0"/>
        <v>9.7056035737559998E-2</v>
      </c>
    </row>
    <row r="25" spans="1:17" x14ac:dyDescent="0.25">
      <c r="A25" s="30">
        <v>7176</v>
      </c>
      <c r="B25" s="30">
        <v>7176</v>
      </c>
      <c r="C25" s="30">
        <v>2110</v>
      </c>
      <c r="D25" s="30">
        <v>2110</v>
      </c>
      <c r="E25" s="30" t="s">
        <v>151</v>
      </c>
      <c r="F25" s="30" t="s">
        <v>169</v>
      </c>
      <c r="G25" s="31">
        <v>4.3177199999999999E-2</v>
      </c>
      <c r="H25" s="30" t="s">
        <v>170</v>
      </c>
      <c r="I25" s="30" t="s">
        <v>171</v>
      </c>
      <c r="J25" s="30">
        <v>26</v>
      </c>
      <c r="K25" s="30">
        <v>21</v>
      </c>
      <c r="L25" s="30" t="s">
        <v>229</v>
      </c>
      <c r="M25" s="30" t="s">
        <v>230</v>
      </c>
      <c r="N25" s="30" t="s">
        <v>229</v>
      </c>
      <c r="O25" s="32">
        <v>1.671602</v>
      </c>
      <c r="P25" s="32">
        <v>0.84899999999999998</v>
      </c>
      <c r="Q25" s="32">
        <f t="shared" si="0"/>
        <v>1.0898439175034403E-2</v>
      </c>
    </row>
    <row r="26" spans="1:17" x14ac:dyDescent="0.25">
      <c r="A26" s="30">
        <v>7177</v>
      </c>
      <c r="B26" s="30">
        <v>7177</v>
      </c>
      <c r="C26" s="30">
        <v>2110</v>
      </c>
      <c r="D26" s="30">
        <v>2110</v>
      </c>
      <c r="E26" s="30" t="s">
        <v>151</v>
      </c>
      <c r="F26" s="30" t="s">
        <v>169</v>
      </c>
      <c r="G26" s="31">
        <v>7.7973999999999997</v>
      </c>
      <c r="H26" s="30" t="s">
        <v>170</v>
      </c>
      <c r="I26" s="30" t="s">
        <v>171</v>
      </c>
      <c r="J26" s="30">
        <v>26</v>
      </c>
      <c r="K26" s="30">
        <v>21</v>
      </c>
      <c r="L26" s="30" t="s">
        <v>229</v>
      </c>
      <c r="M26" s="30" t="s">
        <v>230</v>
      </c>
      <c r="N26" s="30" t="s">
        <v>229</v>
      </c>
      <c r="O26" s="32">
        <v>1.671602</v>
      </c>
      <c r="P26" s="32">
        <v>0.84899999999999998</v>
      </c>
      <c r="Q26" s="32">
        <f t="shared" si="0"/>
        <v>1.9681565646548003</v>
      </c>
    </row>
    <row r="27" spans="1:17" x14ac:dyDescent="0.25">
      <c r="A27" s="30">
        <v>11126</v>
      </c>
      <c r="B27" s="30">
        <v>11059</v>
      </c>
      <c r="C27" s="30">
        <v>2130</v>
      </c>
      <c r="D27" s="30">
        <v>2130</v>
      </c>
      <c r="E27" s="30" t="s">
        <v>151</v>
      </c>
      <c r="F27" s="30" t="s">
        <v>169</v>
      </c>
      <c r="G27" s="31">
        <v>1.41774</v>
      </c>
      <c r="H27" s="30" t="s">
        <v>170</v>
      </c>
      <c r="I27" s="30" t="s">
        <v>171</v>
      </c>
      <c r="J27" s="30">
        <v>28</v>
      </c>
      <c r="K27" s="30">
        <v>22</v>
      </c>
      <c r="L27" s="30" t="s">
        <v>237</v>
      </c>
      <c r="M27" s="30" t="s">
        <v>240</v>
      </c>
      <c r="N27" s="30" t="s">
        <v>241</v>
      </c>
      <c r="O27" s="32">
        <v>0.71915099999999998</v>
      </c>
      <c r="P27" s="32">
        <v>0.84899999999999998</v>
      </c>
      <c r="Q27" s="32">
        <f t="shared" si="0"/>
        <v>0.15395493994973999</v>
      </c>
    </row>
    <row r="28" spans="1:17" x14ac:dyDescent="0.25">
      <c r="A28" s="30">
        <v>13878</v>
      </c>
      <c r="B28" s="30">
        <v>13867</v>
      </c>
      <c r="C28" s="30">
        <v>3100</v>
      </c>
      <c r="D28" s="30">
        <v>3100</v>
      </c>
      <c r="E28" s="30" t="s">
        <v>151</v>
      </c>
      <c r="F28" s="30" t="s">
        <v>169</v>
      </c>
      <c r="G28" s="31">
        <v>0.32882800000000001</v>
      </c>
      <c r="H28" s="30" t="s">
        <v>170</v>
      </c>
      <c r="I28" s="30" t="s">
        <v>171</v>
      </c>
      <c r="J28" s="30">
        <v>5</v>
      </c>
      <c r="K28" s="30">
        <v>30</v>
      </c>
      <c r="L28" s="30" t="s">
        <v>243</v>
      </c>
      <c r="M28" s="30" t="s">
        <v>244</v>
      </c>
      <c r="N28" s="30" t="s">
        <v>223</v>
      </c>
      <c r="O28" s="32">
        <v>9.3119999999999994E-2</v>
      </c>
      <c r="P28" s="32">
        <v>0.84899999999999998</v>
      </c>
      <c r="Q28" s="32">
        <f t="shared" si="0"/>
        <v>4.6236899673600005E-3</v>
      </c>
    </row>
    <row r="29" spans="1:17" x14ac:dyDescent="0.25">
      <c r="A29" s="30">
        <v>13880</v>
      </c>
      <c r="B29" s="30">
        <v>13869</v>
      </c>
      <c r="C29" s="30">
        <v>3100</v>
      </c>
      <c r="D29" s="30">
        <v>3100</v>
      </c>
      <c r="E29" s="30" t="s">
        <v>151</v>
      </c>
      <c r="F29" s="30" t="s">
        <v>169</v>
      </c>
      <c r="G29" s="31">
        <v>3.0003899999999999</v>
      </c>
      <c r="H29" s="30" t="s">
        <v>170</v>
      </c>
      <c r="I29" s="30" t="s">
        <v>171</v>
      </c>
      <c r="J29" s="30">
        <v>5</v>
      </c>
      <c r="K29" s="30">
        <v>30</v>
      </c>
      <c r="L29" s="30" t="s">
        <v>243</v>
      </c>
      <c r="M29" s="30" t="s">
        <v>244</v>
      </c>
      <c r="N29" s="30" t="s">
        <v>223</v>
      </c>
      <c r="O29" s="32">
        <v>9.3119999999999994E-2</v>
      </c>
      <c r="P29" s="32">
        <v>0.84899999999999998</v>
      </c>
      <c r="Q29" s="32">
        <f t="shared" si="0"/>
        <v>4.2188843836800008E-2</v>
      </c>
    </row>
    <row r="30" spans="1:17" x14ac:dyDescent="0.25">
      <c r="A30" s="30">
        <v>13881</v>
      </c>
      <c r="B30" s="30">
        <v>13870</v>
      </c>
      <c r="C30" s="30">
        <v>3100</v>
      </c>
      <c r="D30" s="30">
        <v>3100</v>
      </c>
      <c r="E30" s="30" t="s">
        <v>151</v>
      </c>
      <c r="F30" s="30" t="s">
        <v>169</v>
      </c>
      <c r="G30" s="31">
        <v>2.9862899999999999</v>
      </c>
      <c r="H30" s="30" t="s">
        <v>170</v>
      </c>
      <c r="I30" s="30" t="s">
        <v>171</v>
      </c>
      <c r="J30" s="30">
        <v>5</v>
      </c>
      <c r="K30" s="30">
        <v>30</v>
      </c>
      <c r="L30" s="30" t="s">
        <v>243</v>
      </c>
      <c r="M30" s="30" t="s">
        <v>244</v>
      </c>
      <c r="N30" s="30" t="s">
        <v>223</v>
      </c>
      <c r="O30" s="32">
        <v>9.3119999999999994E-2</v>
      </c>
      <c r="P30" s="32">
        <v>0.84899999999999998</v>
      </c>
      <c r="Q30" s="32">
        <f t="shared" si="0"/>
        <v>4.1990582044800003E-2</v>
      </c>
    </row>
    <row r="31" spans="1:17" x14ac:dyDescent="0.25">
      <c r="A31" s="30">
        <v>14848</v>
      </c>
      <c r="B31" s="30">
        <v>14769</v>
      </c>
      <c r="C31" s="30">
        <v>3200</v>
      </c>
      <c r="D31" s="30">
        <v>3200</v>
      </c>
      <c r="E31" s="30" t="s">
        <v>151</v>
      </c>
      <c r="F31" s="30" t="s">
        <v>169</v>
      </c>
      <c r="G31" s="31">
        <v>15.1601</v>
      </c>
      <c r="H31" s="30" t="s">
        <v>170</v>
      </c>
      <c r="I31" s="30" t="s">
        <v>171</v>
      </c>
      <c r="J31" s="30">
        <v>5</v>
      </c>
      <c r="K31" s="30">
        <v>30</v>
      </c>
      <c r="L31" s="30" t="s">
        <v>243</v>
      </c>
      <c r="M31" s="30" t="s">
        <v>248</v>
      </c>
      <c r="N31" s="30" t="s">
        <v>223</v>
      </c>
      <c r="O31" s="32">
        <v>9.3119999999999994E-2</v>
      </c>
      <c r="P31" s="32">
        <v>0.84899999999999998</v>
      </c>
      <c r="Q31" s="32">
        <f t="shared" si="0"/>
        <v>0.21316798531200001</v>
      </c>
    </row>
    <row r="32" spans="1:17" x14ac:dyDescent="0.25">
      <c r="A32" s="30">
        <v>16518</v>
      </c>
      <c r="B32" s="30">
        <v>16485</v>
      </c>
      <c r="C32" s="30">
        <v>4110</v>
      </c>
      <c r="D32" s="30">
        <v>4110</v>
      </c>
      <c r="E32" s="30" t="s">
        <v>151</v>
      </c>
      <c r="F32" s="30" t="s">
        <v>169</v>
      </c>
      <c r="G32" s="31">
        <v>7.8962700000000003</v>
      </c>
      <c r="H32" s="30" t="s">
        <v>170</v>
      </c>
      <c r="I32" s="30" t="s">
        <v>171</v>
      </c>
      <c r="J32" s="30">
        <v>5</v>
      </c>
      <c r="K32" s="30">
        <v>40</v>
      </c>
      <c r="L32" s="30" t="s">
        <v>250</v>
      </c>
      <c r="M32" s="30" t="s">
        <v>251</v>
      </c>
      <c r="N32" s="30" t="s">
        <v>223</v>
      </c>
      <c r="O32" s="32">
        <v>9.3119999999999994E-2</v>
      </c>
      <c r="P32" s="32">
        <v>0.84899999999999998</v>
      </c>
      <c r="Q32" s="32">
        <f t="shared" si="0"/>
        <v>0.11103040002240003</v>
      </c>
    </row>
    <row r="33" spans="1:17" x14ac:dyDescent="0.25">
      <c r="A33" s="30">
        <v>17618</v>
      </c>
      <c r="B33" s="30">
        <v>17618</v>
      </c>
      <c r="C33" s="30">
        <v>4200</v>
      </c>
      <c r="D33" s="30">
        <v>4200</v>
      </c>
      <c r="E33" s="30" t="s">
        <v>151</v>
      </c>
      <c r="F33" s="30" t="s">
        <v>169</v>
      </c>
      <c r="G33" s="31">
        <v>3.49546</v>
      </c>
      <c r="H33" s="30" t="s">
        <v>170</v>
      </c>
      <c r="I33" s="30" t="s">
        <v>171</v>
      </c>
      <c r="J33" s="30">
        <v>7</v>
      </c>
      <c r="K33" s="30">
        <v>40</v>
      </c>
      <c r="L33" s="30" t="s">
        <v>250</v>
      </c>
      <c r="M33" s="30" t="s">
        <v>253</v>
      </c>
      <c r="N33" s="30" t="s">
        <v>252</v>
      </c>
      <c r="O33" s="32">
        <v>0.115981</v>
      </c>
      <c r="P33" s="32">
        <v>0.84899999999999998</v>
      </c>
      <c r="Q33" s="32">
        <f t="shared" si="0"/>
        <v>6.1216448885260011E-2</v>
      </c>
    </row>
    <row r="34" spans="1:17" x14ac:dyDescent="0.25">
      <c r="A34" s="30">
        <v>17619</v>
      </c>
      <c r="B34" s="30">
        <v>17619</v>
      </c>
      <c r="C34" s="30">
        <v>4200</v>
      </c>
      <c r="D34" s="30">
        <v>4200</v>
      </c>
      <c r="E34" s="30" t="s">
        <v>151</v>
      </c>
      <c r="F34" s="30" t="s">
        <v>169</v>
      </c>
      <c r="G34" s="31">
        <v>15.8316</v>
      </c>
      <c r="H34" s="30" t="s">
        <v>170</v>
      </c>
      <c r="I34" s="30" t="s">
        <v>171</v>
      </c>
      <c r="J34" s="30">
        <v>7</v>
      </c>
      <c r="K34" s="30">
        <v>40</v>
      </c>
      <c r="L34" s="30" t="s">
        <v>250</v>
      </c>
      <c r="M34" s="30" t="s">
        <v>253</v>
      </c>
      <c r="N34" s="30" t="s">
        <v>252</v>
      </c>
      <c r="O34" s="32">
        <v>0.115981</v>
      </c>
      <c r="P34" s="32">
        <v>0.84899999999999998</v>
      </c>
      <c r="Q34" s="32">
        <f t="shared" si="0"/>
        <v>0.27726088473960003</v>
      </c>
    </row>
    <row r="35" spans="1:17" x14ac:dyDescent="0.25">
      <c r="A35" s="30">
        <v>17620</v>
      </c>
      <c r="B35" s="30">
        <v>17620</v>
      </c>
      <c r="C35" s="30">
        <v>4200</v>
      </c>
      <c r="D35" s="30">
        <v>4200</v>
      </c>
      <c r="E35" s="30" t="s">
        <v>151</v>
      </c>
      <c r="F35" s="30" t="s">
        <v>169</v>
      </c>
      <c r="G35" s="31">
        <v>5.8857900000000001</v>
      </c>
      <c r="H35" s="30" t="s">
        <v>170</v>
      </c>
      <c r="I35" s="30" t="s">
        <v>171</v>
      </c>
      <c r="J35" s="30">
        <v>7</v>
      </c>
      <c r="K35" s="30">
        <v>40</v>
      </c>
      <c r="L35" s="30" t="s">
        <v>250</v>
      </c>
      <c r="M35" s="30" t="s">
        <v>253</v>
      </c>
      <c r="N35" s="30" t="s">
        <v>252</v>
      </c>
      <c r="O35" s="32">
        <v>0.115981</v>
      </c>
      <c r="P35" s="32">
        <v>0.84899999999999998</v>
      </c>
      <c r="Q35" s="32">
        <f t="shared" si="0"/>
        <v>0.10307861130849003</v>
      </c>
    </row>
    <row r="36" spans="1:17" x14ac:dyDescent="0.25">
      <c r="A36" s="30">
        <v>17621</v>
      </c>
      <c r="B36" s="30">
        <v>17621</v>
      </c>
      <c r="C36" s="30">
        <v>4200</v>
      </c>
      <c r="D36" s="30">
        <v>4200</v>
      </c>
      <c r="E36" s="30" t="s">
        <v>151</v>
      </c>
      <c r="F36" s="30" t="s">
        <v>169</v>
      </c>
      <c r="G36" s="31">
        <v>2.7501199999999999</v>
      </c>
      <c r="H36" s="30" t="s">
        <v>170</v>
      </c>
      <c r="I36" s="30" t="s">
        <v>171</v>
      </c>
      <c r="J36" s="30">
        <v>7</v>
      </c>
      <c r="K36" s="30">
        <v>40</v>
      </c>
      <c r="L36" s="30" t="s">
        <v>250</v>
      </c>
      <c r="M36" s="30" t="s">
        <v>253</v>
      </c>
      <c r="N36" s="30" t="s">
        <v>252</v>
      </c>
      <c r="O36" s="32">
        <v>0.115981</v>
      </c>
      <c r="P36" s="32">
        <v>0.84899999999999998</v>
      </c>
      <c r="Q36" s="32">
        <f t="shared" si="0"/>
        <v>4.8163211825720011E-2</v>
      </c>
    </row>
    <row r="37" spans="1:17" x14ac:dyDescent="0.25">
      <c r="A37" s="30">
        <v>18946</v>
      </c>
      <c r="B37" s="30">
        <v>18865</v>
      </c>
      <c r="C37" s="30">
        <v>4340</v>
      </c>
      <c r="D37" s="30">
        <v>4340</v>
      </c>
      <c r="E37" s="30" t="s">
        <v>151</v>
      </c>
      <c r="F37" s="30" t="s">
        <v>169</v>
      </c>
      <c r="G37" s="31">
        <v>1.08611E-2</v>
      </c>
      <c r="H37" s="30" t="s">
        <v>170</v>
      </c>
      <c r="I37" s="30" t="s">
        <v>171</v>
      </c>
      <c r="J37" s="30">
        <v>7</v>
      </c>
      <c r="K37" s="30">
        <v>40</v>
      </c>
      <c r="L37" s="30" t="s">
        <v>250</v>
      </c>
      <c r="M37" s="30" t="s">
        <v>256</v>
      </c>
      <c r="N37" s="30" t="s">
        <v>252</v>
      </c>
      <c r="O37" s="32">
        <v>0.115981</v>
      </c>
      <c r="P37" s="32">
        <v>0.84899999999999998</v>
      </c>
      <c r="Q37" s="32">
        <f t="shared" si="0"/>
        <v>1.9021186710410005E-4</v>
      </c>
    </row>
    <row r="38" spans="1:17" x14ac:dyDescent="0.25">
      <c r="A38" s="30">
        <v>21415</v>
      </c>
      <c r="B38" s="30">
        <v>21332</v>
      </c>
      <c r="C38" s="30">
        <v>5300</v>
      </c>
      <c r="D38" s="30">
        <v>5300</v>
      </c>
      <c r="E38" s="30" t="s">
        <v>151</v>
      </c>
      <c r="F38" s="30" t="s">
        <v>169</v>
      </c>
      <c r="G38" s="31">
        <v>2.50739</v>
      </c>
      <c r="H38" s="30" t="s">
        <v>170</v>
      </c>
      <c r="I38" s="30" t="s">
        <v>171</v>
      </c>
      <c r="J38" s="30">
        <v>9</v>
      </c>
      <c r="K38" s="30">
        <v>50</v>
      </c>
      <c r="L38" s="30" t="s">
        <v>259</v>
      </c>
      <c r="M38" s="30" t="s">
        <v>264</v>
      </c>
      <c r="N38" s="30" t="s">
        <v>261</v>
      </c>
      <c r="O38" s="32">
        <v>0.128413</v>
      </c>
      <c r="P38" s="32">
        <v>0.84899999999999998</v>
      </c>
      <c r="Q38" s="32">
        <f t="shared" si="0"/>
        <v>4.8619202282570009E-2</v>
      </c>
    </row>
    <row r="39" spans="1:17" x14ac:dyDescent="0.25">
      <c r="A39" s="30">
        <v>21417</v>
      </c>
      <c r="B39" s="30">
        <v>21334</v>
      </c>
      <c r="C39" s="30">
        <v>5300</v>
      </c>
      <c r="D39" s="30">
        <v>5300</v>
      </c>
      <c r="E39" s="30" t="s">
        <v>151</v>
      </c>
      <c r="F39" s="30" t="s">
        <v>169</v>
      </c>
      <c r="G39" s="31">
        <v>2.8451399999999998</v>
      </c>
      <c r="H39" s="30" t="s">
        <v>170</v>
      </c>
      <c r="I39" s="30" t="s">
        <v>171</v>
      </c>
      <c r="J39" s="30">
        <v>9</v>
      </c>
      <c r="K39" s="30">
        <v>50</v>
      </c>
      <c r="L39" s="30" t="s">
        <v>259</v>
      </c>
      <c r="M39" s="30" t="s">
        <v>264</v>
      </c>
      <c r="N39" s="30" t="s">
        <v>261</v>
      </c>
      <c r="O39" s="32">
        <v>0.128413</v>
      </c>
      <c r="P39" s="32">
        <v>0.84899999999999998</v>
      </c>
      <c r="Q39" s="32">
        <f t="shared" si="0"/>
        <v>5.5168297385819999E-2</v>
      </c>
    </row>
    <row r="40" spans="1:17" x14ac:dyDescent="0.25">
      <c r="A40" s="30">
        <v>21419</v>
      </c>
      <c r="B40" s="30">
        <v>21336</v>
      </c>
      <c r="C40" s="30">
        <v>5300</v>
      </c>
      <c r="D40" s="30">
        <v>5300</v>
      </c>
      <c r="E40" s="30" t="s">
        <v>151</v>
      </c>
      <c r="F40" s="30" t="s">
        <v>169</v>
      </c>
      <c r="G40" s="31">
        <v>3.1376400000000002</v>
      </c>
      <c r="H40" s="30" t="s">
        <v>170</v>
      </c>
      <c r="I40" s="30" t="s">
        <v>171</v>
      </c>
      <c r="J40" s="30">
        <v>9</v>
      </c>
      <c r="K40" s="30">
        <v>50</v>
      </c>
      <c r="L40" s="30" t="s">
        <v>259</v>
      </c>
      <c r="M40" s="30" t="s">
        <v>264</v>
      </c>
      <c r="N40" s="30" t="s">
        <v>261</v>
      </c>
      <c r="O40" s="32">
        <v>0.128413</v>
      </c>
      <c r="P40" s="32">
        <v>0.84899999999999998</v>
      </c>
      <c r="Q40" s="32">
        <f t="shared" si="0"/>
        <v>6.0839978563320012E-2</v>
      </c>
    </row>
    <row r="41" spans="1:17" x14ac:dyDescent="0.25">
      <c r="A41" s="30">
        <v>21420</v>
      </c>
      <c r="B41" s="30">
        <v>21337</v>
      </c>
      <c r="C41" s="30">
        <v>5300</v>
      </c>
      <c r="D41" s="30">
        <v>5300</v>
      </c>
      <c r="E41" s="30" t="s">
        <v>151</v>
      </c>
      <c r="F41" s="30" t="s">
        <v>169</v>
      </c>
      <c r="G41" s="31">
        <v>0.43146099999999998</v>
      </c>
      <c r="H41" s="30" t="s">
        <v>170</v>
      </c>
      <c r="I41" s="30" t="s">
        <v>171</v>
      </c>
      <c r="J41" s="30">
        <v>9</v>
      </c>
      <c r="K41" s="30">
        <v>50</v>
      </c>
      <c r="L41" s="30" t="s">
        <v>259</v>
      </c>
      <c r="M41" s="30" t="s">
        <v>264</v>
      </c>
      <c r="N41" s="30" t="s">
        <v>261</v>
      </c>
      <c r="O41" s="32">
        <v>0.128413</v>
      </c>
      <c r="P41" s="32">
        <v>0.84899999999999998</v>
      </c>
      <c r="Q41" s="32">
        <f t="shared" si="0"/>
        <v>8.3661854103430008E-3</v>
      </c>
    </row>
    <row r="42" spans="1:17" x14ac:dyDescent="0.25">
      <c r="A42" s="30">
        <v>21421</v>
      </c>
      <c r="B42" s="30">
        <v>21338</v>
      </c>
      <c r="C42" s="30">
        <v>5300</v>
      </c>
      <c r="D42" s="30">
        <v>5300</v>
      </c>
      <c r="E42" s="30" t="s">
        <v>151</v>
      </c>
      <c r="F42" s="30" t="s">
        <v>169</v>
      </c>
      <c r="G42" s="31">
        <v>68.279300000000006</v>
      </c>
      <c r="H42" s="30" t="s">
        <v>170</v>
      </c>
      <c r="I42" s="30" t="s">
        <v>171</v>
      </c>
      <c r="J42" s="30">
        <v>9</v>
      </c>
      <c r="K42" s="30">
        <v>50</v>
      </c>
      <c r="L42" s="30" t="s">
        <v>259</v>
      </c>
      <c r="M42" s="30" t="s">
        <v>264</v>
      </c>
      <c r="N42" s="30" t="s">
        <v>261</v>
      </c>
      <c r="O42" s="32">
        <v>0.128413</v>
      </c>
      <c r="P42" s="32">
        <v>0.84899999999999998</v>
      </c>
      <c r="Q42" s="32">
        <f t="shared" si="0"/>
        <v>1.3239604123859003</v>
      </c>
    </row>
    <row r="43" spans="1:17" x14ac:dyDescent="0.25">
      <c r="A43" s="30">
        <v>21423</v>
      </c>
      <c r="B43" s="30">
        <v>21340</v>
      </c>
      <c r="C43" s="30">
        <v>5300</v>
      </c>
      <c r="D43" s="30">
        <v>5300</v>
      </c>
      <c r="E43" s="30" t="s">
        <v>151</v>
      </c>
      <c r="F43" s="30" t="s">
        <v>169</v>
      </c>
      <c r="G43" s="31">
        <v>1.01692</v>
      </c>
      <c r="H43" s="30" t="s">
        <v>170</v>
      </c>
      <c r="I43" s="30" t="s">
        <v>171</v>
      </c>
      <c r="J43" s="30">
        <v>9</v>
      </c>
      <c r="K43" s="30">
        <v>50</v>
      </c>
      <c r="L43" s="30" t="s">
        <v>259</v>
      </c>
      <c r="M43" s="30" t="s">
        <v>264</v>
      </c>
      <c r="N43" s="30" t="s">
        <v>261</v>
      </c>
      <c r="O43" s="32">
        <v>0.128413</v>
      </c>
      <c r="P43" s="32">
        <v>0.84899999999999998</v>
      </c>
      <c r="Q43" s="32">
        <f t="shared" si="0"/>
        <v>1.9718447941960003E-2</v>
      </c>
    </row>
    <row r="44" spans="1:17" x14ac:dyDescent="0.25">
      <c r="A44" s="30">
        <v>21424</v>
      </c>
      <c r="B44" s="30">
        <v>21341</v>
      </c>
      <c r="C44" s="30">
        <v>5300</v>
      </c>
      <c r="D44" s="30">
        <v>5300</v>
      </c>
      <c r="E44" s="30" t="s">
        <v>151</v>
      </c>
      <c r="F44" s="30" t="s">
        <v>169</v>
      </c>
      <c r="G44" s="31">
        <v>1.51376</v>
      </c>
      <c r="H44" s="30" t="s">
        <v>170</v>
      </c>
      <c r="I44" s="30" t="s">
        <v>171</v>
      </c>
      <c r="J44" s="30">
        <v>9</v>
      </c>
      <c r="K44" s="30">
        <v>50</v>
      </c>
      <c r="L44" s="30" t="s">
        <v>259</v>
      </c>
      <c r="M44" s="30" t="s">
        <v>264</v>
      </c>
      <c r="N44" s="30" t="s">
        <v>261</v>
      </c>
      <c r="O44" s="32">
        <v>0.128413</v>
      </c>
      <c r="P44" s="32">
        <v>0.84899999999999998</v>
      </c>
      <c r="Q44" s="32">
        <f t="shared" si="0"/>
        <v>2.9352355894880004E-2</v>
      </c>
    </row>
    <row r="45" spans="1:17" x14ac:dyDescent="0.25">
      <c r="A45" s="30">
        <v>21426</v>
      </c>
      <c r="B45" s="30">
        <v>21343</v>
      </c>
      <c r="C45" s="30">
        <v>5300</v>
      </c>
      <c r="D45" s="30">
        <v>5300</v>
      </c>
      <c r="E45" s="30" t="s">
        <v>151</v>
      </c>
      <c r="F45" s="30" t="s">
        <v>169</v>
      </c>
      <c r="G45" s="31">
        <v>2.68059</v>
      </c>
      <c r="H45" s="30" t="s">
        <v>170</v>
      </c>
      <c r="I45" s="30" t="s">
        <v>171</v>
      </c>
      <c r="J45" s="30">
        <v>9</v>
      </c>
      <c r="K45" s="30">
        <v>50</v>
      </c>
      <c r="L45" s="30" t="s">
        <v>259</v>
      </c>
      <c r="M45" s="30" t="s">
        <v>264</v>
      </c>
      <c r="N45" s="30" t="s">
        <v>261</v>
      </c>
      <c r="O45" s="32">
        <v>0.128413</v>
      </c>
      <c r="P45" s="32">
        <v>0.84899999999999998</v>
      </c>
      <c r="Q45" s="32">
        <f t="shared" si="0"/>
        <v>5.1977613154170009E-2</v>
      </c>
    </row>
    <row r="46" spans="1:17" x14ac:dyDescent="0.25">
      <c r="A46" s="30">
        <v>21429</v>
      </c>
      <c r="B46" s="30">
        <v>21346</v>
      </c>
      <c r="C46" s="30">
        <v>5300</v>
      </c>
      <c r="D46" s="30">
        <v>5300</v>
      </c>
      <c r="E46" s="30" t="s">
        <v>151</v>
      </c>
      <c r="F46" s="30" t="s">
        <v>169</v>
      </c>
      <c r="G46" s="31">
        <v>2.2926899999999999</v>
      </c>
      <c r="H46" s="30" t="s">
        <v>170</v>
      </c>
      <c r="I46" s="30" t="s">
        <v>171</v>
      </c>
      <c r="J46" s="30">
        <v>9</v>
      </c>
      <c r="K46" s="30">
        <v>50</v>
      </c>
      <c r="L46" s="30" t="s">
        <v>259</v>
      </c>
      <c r="M46" s="30" t="s">
        <v>264</v>
      </c>
      <c r="N46" s="30" t="s">
        <v>261</v>
      </c>
      <c r="O46" s="32">
        <v>0.128413</v>
      </c>
      <c r="P46" s="32">
        <v>0.84899999999999998</v>
      </c>
      <c r="Q46" s="32">
        <f t="shared" si="0"/>
        <v>4.4456091346470009E-2</v>
      </c>
    </row>
    <row r="47" spans="1:17" x14ac:dyDescent="0.25">
      <c r="A47" s="30">
        <v>21434</v>
      </c>
      <c r="B47" s="30">
        <v>21351</v>
      </c>
      <c r="C47" s="30">
        <v>5300</v>
      </c>
      <c r="D47" s="30">
        <v>5300</v>
      </c>
      <c r="E47" s="30" t="s">
        <v>151</v>
      </c>
      <c r="F47" s="30" t="s">
        <v>169</v>
      </c>
      <c r="G47" s="31">
        <v>6.6810099999999997</v>
      </c>
      <c r="H47" s="30" t="s">
        <v>170</v>
      </c>
      <c r="I47" s="30" t="s">
        <v>171</v>
      </c>
      <c r="J47" s="30">
        <v>9</v>
      </c>
      <c r="K47" s="30">
        <v>50</v>
      </c>
      <c r="L47" s="30" t="s">
        <v>259</v>
      </c>
      <c r="M47" s="30" t="s">
        <v>264</v>
      </c>
      <c r="N47" s="30" t="s">
        <v>261</v>
      </c>
      <c r="O47" s="32">
        <v>0.128413</v>
      </c>
      <c r="P47" s="32">
        <v>0.84899999999999998</v>
      </c>
      <c r="Q47" s="32">
        <f t="shared" si="0"/>
        <v>0.12954720910663001</v>
      </c>
    </row>
    <row r="48" spans="1:17" x14ac:dyDescent="0.25">
      <c r="A48" s="30">
        <v>21441</v>
      </c>
      <c r="B48" s="30">
        <v>21358</v>
      </c>
      <c r="C48" s="30">
        <v>5300</v>
      </c>
      <c r="D48" s="30">
        <v>5300</v>
      </c>
      <c r="E48" s="30" t="s">
        <v>151</v>
      </c>
      <c r="F48" s="30" t="s">
        <v>169</v>
      </c>
      <c r="G48" s="31">
        <v>2.5965699999999998</v>
      </c>
      <c r="H48" s="30" t="s">
        <v>170</v>
      </c>
      <c r="I48" s="30" t="s">
        <v>171</v>
      </c>
      <c r="J48" s="30">
        <v>9</v>
      </c>
      <c r="K48" s="30">
        <v>50</v>
      </c>
      <c r="L48" s="30" t="s">
        <v>259</v>
      </c>
      <c r="M48" s="30" t="s">
        <v>264</v>
      </c>
      <c r="N48" s="30" t="s">
        <v>261</v>
      </c>
      <c r="O48" s="32">
        <v>0.128413</v>
      </c>
      <c r="P48" s="32">
        <v>0.84899999999999998</v>
      </c>
      <c r="Q48" s="32">
        <f t="shared" si="0"/>
        <v>5.0348434854910001E-2</v>
      </c>
    </row>
    <row r="49" spans="1:17" x14ac:dyDescent="0.25">
      <c r="A49" s="30">
        <v>21443</v>
      </c>
      <c r="B49" s="30">
        <v>21360</v>
      </c>
      <c r="C49" s="30">
        <v>5300</v>
      </c>
      <c r="D49" s="30">
        <v>5300</v>
      </c>
      <c r="E49" s="30" t="s">
        <v>151</v>
      </c>
      <c r="F49" s="30" t="s">
        <v>169</v>
      </c>
      <c r="G49" s="31">
        <v>1.4899100000000001</v>
      </c>
      <c r="H49" s="30" t="s">
        <v>170</v>
      </c>
      <c r="I49" s="30" t="s">
        <v>171</v>
      </c>
      <c r="J49" s="30">
        <v>9</v>
      </c>
      <c r="K49" s="30">
        <v>50</v>
      </c>
      <c r="L49" s="30" t="s">
        <v>259</v>
      </c>
      <c r="M49" s="30" t="s">
        <v>264</v>
      </c>
      <c r="N49" s="30" t="s">
        <v>261</v>
      </c>
      <c r="O49" s="32">
        <v>0.128413</v>
      </c>
      <c r="P49" s="32">
        <v>0.84899999999999998</v>
      </c>
      <c r="Q49" s="32">
        <f t="shared" si="0"/>
        <v>2.8889895737330005E-2</v>
      </c>
    </row>
    <row r="50" spans="1:17" x14ac:dyDescent="0.25">
      <c r="A50" s="30">
        <v>22428</v>
      </c>
      <c r="B50" s="30">
        <v>22381</v>
      </c>
      <c r="C50" s="30">
        <v>5300</v>
      </c>
      <c r="D50" s="30">
        <v>5300</v>
      </c>
      <c r="E50" s="30" t="s">
        <v>151</v>
      </c>
      <c r="F50" s="30" t="s">
        <v>175</v>
      </c>
      <c r="G50" s="31">
        <v>0.64590800000000004</v>
      </c>
      <c r="H50" s="30" t="s">
        <v>170</v>
      </c>
      <c r="I50" s="30" t="s">
        <v>171</v>
      </c>
      <c r="J50" s="30">
        <v>9</v>
      </c>
      <c r="K50" s="30">
        <v>50</v>
      </c>
      <c r="L50" s="30" t="s">
        <v>259</v>
      </c>
      <c r="M50" s="30" t="s">
        <v>264</v>
      </c>
      <c r="N50" s="30" t="s">
        <v>261</v>
      </c>
      <c r="O50" s="32">
        <v>0.128413</v>
      </c>
      <c r="P50" s="32">
        <v>0.84899999999999998</v>
      </c>
      <c r="Q50" s="32">
        <f t="shared" si="0"/>
        <v>1.2524390584604002E-2</v>
      </c>
    </row>
    <row r="51" spans="1:17" x14ac:dyDescent="0.25">
      <c r="A51" s="30">
        <v>22430</v>
      </c>
      <c r="B51" s="30">
        <v>22383</v>
      </c>
      <c r="C51" s="30">
        <v>5300</v>
      </c>
      <c r="D51" s="30">
        <v>5300</v>
      </c>
      <c r="E51" s="30" t="s">
        <v>151</v>
      </c>
      <c r="F51" s="30" t="s">
        <v>175</v>
      </c>
      <c r="G51" s="31">
        <v>2.0277400000000001</v>
      </c>
      <c r="H51" s="30" t="s">
        <v>170</v>
      </c>
      <c r="I51" s="30" t="s">
        <v>171</v>
      </c>
      <c r="J51" s="30">
        <v>9</v>
      </c>
      <c r="K51" s="30">
        <v>50</v>
      </c>
      <c r="L51" s="30" t="s">
        <v>259</v>
      </c>
      <c r="M51" s="30" t="s">
        <v>264</v>
      </c>
      <c r="N51" s="30" t="s">
        <v>261</v>
      </c>
      <c r="O51" s="32">
        <v>0.128413</v>
      </c>
      <c r="P51" s="32">
        <v>0.84899999999999998</v>
      </c>
      <c r="Q51" s="32">
        <f t="shared" si="0"/>
        <v>3.9318614669620007E-2</v>
      </c>
    </row>
    <row r="52" spans="1:17" x14ac:dyDescent="0.25">
      <c r="A52" s="30">
        <v>22431</v>
      </c>
      <c r="B52" s="30">
        <v>22384</v>
      </c>
      <c r="C52" s="30">
        <v>5300</v>
      </c>
      <c r="D52" s="30">
        <v>5300</v>
      </c>
      <c r="E52" s="30" t="s">
        <v>151</v>
      </c>
      <c r="F52" s="30" t="s">
        <v>175</v>
      </c>
      <c r="G52" s="31">
        <v>0.58968600000000004</v>
      </c>
      <c r="H52" s="30" t="s">
        <v>170</v>
      </c>
      <c r="I52" s="30" t="s">
        <v>171</v>
      </c>
      <c r="J52" s="30">
        <v>9</v>
      </c>
      <c r="K52" s="30">
        <v>50</v>
      </c>
      <c r="L52" s="30" t="s">
        <v>259</v>
      </c>
      <c r="M52" s="30" t="s">
        <v>264</v>
      </c>
      <c r="N52" s="30" t="s">
        <v>261</v>
      </c>
      <c r="O52" s="32">
        <v>0.128413</v>
      </c>
      <c r="P52" s="32">
        <v>0.84899999999999998</v>
      </c>
      <c r="Q52" s="32">
        <f t="shared" si="0"/>
        <v>1.1434225596018003E-2</v>
      </c>
    </row>
    <row r="53" spans="1:17" x14ac:dyDescent="0.25">
      <c r="A53" s="30">
        <v>23703</v>
      </c>
      <c r="B53" s="30">
        <v>23692</v>
      </c>
      <c r="C53" s="30">
        <v>6110</v>
      </c>
      <c r="D53" s="30">
        <v>6110</v>
      </c>
      <c r="E53" s="30" t="s">
        <v>151</v>
      </c>
      <c r="F53" s="30" t="s">
        <v>169</v>
      </c>
      <c r="G53" s="31">
        <v>3.3783099999999999</v>
      </c>
      <c r="H53" s="30" t="s">
        <v>170</v>
      </c>
      <c r="I53" s="30" t="s">
        <v>171</v>
      </c>
      <c r="J53" s="30">
        <v>10</v>
      </c>
      <c r="K53" s="30">
        <v>60</v>
      </c>
      <c r="L53" s="30" t="s">
        <v>265</v>
      </c>
      <c r="M53" s="30" t="s">
        <v>266</v>
      </c>
      <c r="N53" s="30" t="s">
        <v>266</v>
      </c>
      <c r="O53" s="32">
        <v>0.70995399999999997</v>
      </c>
      <c r="P53" s="32">
        <v>0.84899999999999998</v>
      </c>
      <c r="Q53" s="32">
        <f t="shared" si="0"/>
        <v>0.36216514935874006</v>
      </c>
    </row>
    <row r="54" spans="1:17" x14ac:dyDescent="0.25">
      <c r="A54" s="30">
        <v>24497</v>
      </c>
      <c r="B54" s="30">
        <v>24427</v>
      </c>
      <c r="C54" s="30">
        <v>6170</v>
      </c>
      <c r="D54" s="30">
        <v>6170</v>
      </c>
      <c r="E54" s="30" t="s">
        <v>151</v>
      </c>
      <c r="F54" s="30" t="s">
        <v>169</v>
      </c>
      <c r="G54" s="31">
        <v>2.0674999999999999</v>
      </c>
      <c r="H54" s="30" t="s">
        <v>170</v>
      </c>
      <c r="I54" s="30" t="s">
        <v>171</v>
      </c>
      <c r="J54" s="30">
        <v>12</v>
      </c>
      <c r="K54" s="30">
        <v>60</v>
      </c>
      <c r="L54" s="30" t="s">
        <v>265</v>
      </c>
      <c r="M54" s="30" t="s">
        <v>267</v>
      </c>
      <c r="N54" s="30" t="s">
        <v>267</v>
      </c>
      <c r="O54" s="32">
        <v>0.596611</v>
      </c>
      <c r="P54" s="32">
        <v>0.84899999999999998</v>
      </c>
      <c r="Q54" s="32">
        <f t="shared" si="0"/>
        <v>0.18625747961750003</v>
      </c>
    </row>
    <row r="55" spans="1:17" x14ac:dyDescent="0.25">
      <c r="A55" s="30">
        <v>24498</v>
      </c>
      <c r="B55" s="30">
        <v>24428</v>
      </c>
      <c r="C55" s="30">
        <v>6170</v>
      </c>
      <c r="D55" s="30">
        <v>6170</v>
      </c>
      <c r="E55" s="30" t="s">
        <v>151</v>
      </c>
      <c r="F55" s="30" t="s">
        <v>169</v>
      </c>
      <c r="G55" s="31">
        <v>7.6745700000000001</v>
      </c>
      <c r="H55" s="30" t="s">
        <v>170</v>
      </c>
      <c r="I55" s="30" t="s">
        <v>171</v>
      </c>
      <c r="J55" s="30">
        <v>12</v>
      </c>
      <c r="K55" s="30">
        <v>60</v>
      </c>
      <c r="L55" s="30" t="s">
        <v>265</v>
      </c>
      <c r="M55" s="30" t="s">
        <v>267</v>
      </c>
      <c r="N55" s="30" t="s">
        <v>267</v>
      </c>
      <c r="O55" s="32">
        <v>0.596611</v>
      </c>
      <c r="P55" s="32">
        <v>0.84899999999999998</v>
      </c>
      <c r="Q55" s="32">
        <f t="shared" si="0"/>
        <v>0.69138866522277009</v>
      </c>
    </row>
    <row r="56" spans="1:17" x14ac:dyDescent="0.25">
      <c r="A56" s="30">
        <v>29894</v>
      </c>
      <c r="B56" s="30">
        <v>29869</v>
      </c>
      <c r="C56" s="30">
        <v>6210</v>
      </c>
      <c r="D56" s="30">
        <v>6210</v>
      </c>
      <c r="E56" s="30" t="s">
        <v>151</v>
      </c>
      <c r="F56" s="30" t="s">
        <v>175</v>
      </c>
      <c r="G56" s="31">
        <v>3.4741399999999998</v>
      </c>
      <c r="H56" s="30" t="s">
        <v>170</v>
      </c>
      <c r="I56" s="30" t="s">
        <v>171</v>
      </c>
      <c r="J56" s="30">
        <v>14</v>
      </c>
      <c r="K56" s="30">
        <v>60</v>
      </c>
      <c r="L56" s="30" t="s">
        <v>265</v>
      </c>
      <c r="M56" s="30" t="s">
        <v>269</v>
      </c>
      <c r="N56" s="30" t="s">
        <v>269</v>
      </c>
      <c r="O56" s="32">
        <v>0.44770799999999999</v>
      </c>
      <c r="P56" s="32">
        <v>0.84899999999999998</v>
      </c>
      <c r="Q56" s="32">
        <f t="shared" si="0"/>
        <v>0.23486544093912001</v>
      </c>
    </row>
    <row r="57" spans="1:17" x14ac:dyDescent="0.25">
      <c r="A57" s="30">
        <v>31865</v>
      </c>
      <c r="B57" s="30">
        <v>31821</v>
      </c>
      <c r="C57" s="30">
        <v>6216</v>
      </c>
      <c r="D57" s="30">
        <v>6216</v>
      </c>
      <c r="E57" s="30" t="s">
        <v>151</v>
      </c>
      <c r="F57" s="30" t="s">
        <v>169</v>
      </c>
      <c r="G57" s="31">
        <v>5.9852500000000003E-2</v>
      </c>
      <c r="H57" s="30" t="s">
        <v>170</v>
      </c>
      <c r="I57" s="30" t="s">
        <v>171</v>
      </c>
      <c r="J57" s="30">
        <v>16</v>
      </c>
      <c r="K57" s="30">
        <v>60</v>
      </c>
      <c r="L57" s="30" t="s">
        <v>265</v>
      </c>
      <c r="M57" s="30" t="s">
        <v>273</v>
      </c>
      <c r="N57" s="30" t="s">
        <v>272</v>
      </c>
      <c r="O57" s="32">
        <v>0.78656000000000004</v>
      </c>
      <c r="P57" s="32">
        <v>0.84899999999999998</v>
      </c>
      <c r="Q57" s="32">
        <f t="shared" si="0"/>
        <v>7.1087149424000021E-3</v>
      </c>
    </row>
    <row r="58" spans="1:17" x14ac:dyDescent="0.25">
      <c r="A58" s="30">
        <v>32587</v>
      </c>
      <c r="B58" s="30">
        <v>32565</v>
      </c>
      <c r="C58" s="30">
        <v>6250</v>
      </c>
      <c r="D58" s="30">
        <v>6250</v>
      </c>
      <c r="E58" s="30" t="s">
        <v>151</v>
      </c>
      <c r="F58" s="30" t="s">
        <v>169</v>
      </c>
      <c r="G58" s="31">
        <v>2.3007</v>
      </c>
      <c r="H58" s="30" t="s">
        <v>170</v>
      </c>
      <c r="I58" s="30" t="s">
        <v>171</v>
      </c>
      <c r="J58" s="30">
        <v>15</v>
      </c>
      <c r="K58" s="30">
        <v>60</v>
      </c>
      <c r="L58" s="30" t="s">
        <v>265</v>
      </c>
      <c r="M58" s="30" t="s">
        <v>274</v>
      </c>
      <c r="N58" s="30" t="s">
        <v>270</v>
      </c>
      <c r="O58" s="32">
        <v>0.75712800000000002</v>
      </c>
      <c r="P58" s="32">
        <v>0.84899999999999998</v>
      </c>
      <c r="Q58" s="32">
        <f t="shared" si="0"/>
        <v>0.26303058282960007</v>
      </c>
    </row>
    <row r="59" spans="1:17" x14ac:dyDescent="0.25">
      <c r="A59" s="30">
        <v>41101</v>
      </c>
      <c r="B59" s="30">
        <v>41062</v>
      </c>
      <c r="C59" s="30">
        <v>6410</v>
      </c>
      <c r="D59" s="30">
        <v>6410</v>
      </c>
      <c r="E59" s="30" t="s">
        <v>151</v>
      </c>
      <c r="F59" s="30" t="s">
        <v>169</v>
      </c>
      <c r="G59" s="31">
        <v>11.8674</v>
      </c>
      <c r="H59" s="30" t="s">
        <v>170</v>
      </c>
      <c r="I59" s="30" t="s">
        <v>171</v>
      </c>
      <c r="J59" s="30">
        <v>16</v>
      </c>
      <c r="K59" s="30">
        <v>60</v>
      </c>
      <c r="L59" s="30" t="s">
        <v>265</v>
      </c>
      <c r="M59" s="30" t="s">
        <v>276</v>
      </c>
      <c r="N59" s="30" t="s">
        <v>272</v>
      </c>
      <c r="O59" s="32">
        <v>0.78656000000000004</v>
      </c>
      <c r="P59" s="32">
        <v>0.84899999999999998</v>
      </c>
      <c r="Q59" s="32">
        <f t="shared" si="0"/>
        <v>1.4094977437440004</v>
      </c>
    </row>
    <row r="60" spans="1:17" x14ac:dyDescent="0.25">
      <c r="A60" s="30">
        <v>41107</v>
      </c>
      <c r="B60" s="30">
        <v>41068</v>
      </c>
      <c r="C60" s="30">
        <v>6410</v>
      </c>
      <c r="D60" s="30">
        <v>6410</v>
      </c>
      <c r="E60" s="30" t="s">
        <v>151</v>
      </c>
      <c r="F60" s="30" t="s">
        <v>169</v>
      </c>
      <c r="G60" s="31">
        <v>1.1317199999999999E-2</v>
      </c>
      <c r="H60" s="30" t="s">
        <v>170</v>
      </c>
      <c r="I60" s="30" t="s">
        <v>171</v>
      </c>
      <c r="J60" s="30">
        <v>16</v>
      </c>
      <c r="K60" s="30">
        <v>60</v>
      </c>
      <c r="L60" s="30" t="s">
        <v>265</v>
      </c>
      <c r="M60" s="30" t="s">
        <v>276</v>
      </c>
      <c r="N60" s="30" t="s">
        <v>272</v>
      </c>
      <c r="O60" s="32">
        <v>0.78656000000000004</v>
      </c>
      <c r="P60" s="32">
        <v>0.84899999999999998</v>
      </c>
      <c r="Q60" s="32">
        <f t="shared" si="0"/>
        <v>1.3441501816320001E-3</v>
      </c>
    </row>
    <row r="61" spans="1:17" x14ac:dyDescent="0.25">
      <c r="A61" s="30">
        <v>41109</v>
      </c>
      <c r="B61" s="30">
        <v>41070</v>
      </c>
      <c r="C61" s="30">
        <v>6410</v>
      </c>
      <c r="D61" s="30">
        <v>6410</v>
      </c>
      <c r="E61" s="30" t="s">
        <v>151</v>
      </c>
      <c r="F61" s="30" t="s">
        <v>169</v>
      </c>
      <c r="G61" s="31">
        <v>3.5272199999999998</v>
      </c>
      <c r="H61" s="30" t="s">
        <v>170</v>
      </c>
      <c r="I61" s="30" t="s">
        <v>171</v>
      </c>
      <c r="J61" s="30">
        <v>16</v>
      </c>
      <c r="K61" s="30">
        <v>60</v>
      </c>
      <c r="L61" s="30" t="s">
        <v>265</v>
      </c>
      <c r="M61" s="30" t="s">
        <v>276</v>
      </c>
      <c r="N61" s="30" t="s">
        <v>272</v>
      </c>
      <c r="O61" s="32">
        <v>0.78656000000000004</v>
      </c>
      <c r="P61" s="32">
        <v>0.84899999999999998</v>
      </c>
      <c r="Q61" s="32">
        <f t="shared" si="0"/>
        <v>0.41892989464320007</v>
      </c>
    </row>
    <row r="62" spans="1:17" x14ac:dyDescent="0.25">
      <c r="A62" s="30">
        <v>41113</v>
      </c>
      <c r="B62" s="30">
        <v>41074</v>
      </c>
      <c r="C62" s="30">
        <v>6410</v>
      </c>
      <c r="D62" s="30">
        <v>6410</v>
      </c>
      <c r="E62" s="30" t="s">
        <v>151</v>
      </c>
      <c r="F62" s="30" t="s">
        <v>169</v>
      </c>
      <c r="G62" s="31">
        <v>1.5777200000000002E-2</v>
      </c>
      <c r="H62" s="30" t="s">
        <v>170</v>
      </c>
      <c r="I62" s="30" t="s">
        <v>171</v>
      </c>
      <c r="J62" s="30">
        <v>16</v>
      </c>
      <c r="K62" s="30">
        <v>60</v>
      </c>
      <c r="L62" s="30" t="s">
        <v>265</v>
      </c>
      <c r="M62" s="30" t="s">
        <v>276</v>
      </c>
      <c r="N62" s="30" t="s">
        <v>272</v>
      </c>
      <c r="O62" s="32">
        <v>0.78656000000000004</v>
      </c>
      <c r="P62" s="32">
        <v>0.84899999999999998</v>
      </c>
      <c r="Q62" s="32">
        <f t="shared" si="0"/>
        <v>1.8738668792320006E-3</v>
      </c>
    </row>
    <row r="63" spans="1:17" x14ac:dyDescent="0.25">
      <c r="A63" s="30">
        <v>41114</v>
      </c>
      <c r="B63" s="30">
        <v>41075</v>
      </c>
      <c r="C63" s="30">
        <v>6410</v>
      </c>
      <c r="D63" s="30">
        <v>6410</v>
      </c>
      <c r="E63" s="30" t="s">
        <v>151</v>
      </c>
      <c r="F63" s="30" t="s">
        <v>169</v>
      </c>
      <c r="G63" s="31">
        <v>0.52005000000000001</v>
      </c>
      <c r="H63" s="30" t="s">
        <v>170</v>
      </c>
      <c r="I63" s="30" t="s">
        <v>171</v>
      </c>
      <c r="J63" s="30">
        <v>16</v>
      </c>
      <c r="K63" s="30">
        <v>60</v>
      </c>
      <c r="L63" s="30" t="s">
        <v>265</v>
      </c>
      <c r="M63" s="30" t="s">
        <v>276</v>
      </c>
      <c r="N63" s="30" t="s">
        <v>272</v>
      </c>
      <c r="O63" s="32">
        <v>0.78656000000000004</v>
      </c>
      <c r="P63" s="32">
        <v>0.84899999999999998</v>
      </c>
      <c r="Q63" s="32">
        <f t="shared" si="0"/>
        <v>6.1766629728000011E-2</v>
      </c>
    </row>
    <row r="64" spans="1:17" x14ac:dyDescent="0.25">
      <c r="A64" s="30">
        <v>41115</v>
      </c>
      <c r="B64" s="30">
        <v>41076</v>
      </c>
      <c r="C64" s="30">
        <v>6410</v>
      </c>
      <c r="D64" s="30">
        <v>6410</v>
      </c>
      <c r="E64" s="30" t="s">
        <v>151</v>
      </c>
      <c r="F64" s="30" t="s">
        <v>169</v>
      </c>
      <c r="G64" s="31">
        <v>0.45844200000000002</v>
      </c>
      <c r="H64" s="30" t="s">
        <v>170</v>
      </c>
      <c r="I64" s="30" t="s">
        <v>171</v>
      </c>
      <c r="J64" s="30">
        <v>16</v>
      </c>
      <c r="K64" s="30">
        <v>60</v>
      </c>
      <c r="L64" s="30" t="s">
        <v>265</v>
      </c>
      <c r="M64" s="30" t="s">
        <v>276</v>
      </c>
      <c r="N64" s="30" t="s">
        <v>272</v>
      </c>
      <c r="O64" s="32">
        <v>0.78656000000000004</v>
      </c>
      <c r="P64" s="32">
        <v>0.84899999999999998</v>
      </c>
      <c r="Q64" s="32">
        <f t="shared" si="0"/>
        <v>5.4449413067520012E-2</v>
      </c>
    </row>
    <row r="65" spans="1:17" x14ac:dyDescent="0.25">
      <c r="A65" s="30">
        <v>43265</v>
      </c>
      <c r="B65" s="30">
        <v>43206</v>
      </c>
      <c r="C65" s="30">
        <v>6410</v>
      </c>
      <c r="D65" s="30">
        <v>6410</v>
      </c>
      <c r="E65" s="30" t="s">
        <v>151</v>
      </c>
      <c r="F65" s="30" t="s">
        <v>175</v>
      </c>
      <c r="G65" s="31">
        <v>4.7486300000000002E-2</v>
      </c>
      <c r="H65" s="30" t="s">
        <v>170</v>
      </c>
      <c r="I65" s="30" t="s">
        <v>171</v>
      </c>
      <c r="J65" s="30">
        <v>16</v>
      </c>
      <c r="K65" s="30">
        <v>60</v>
      </c>
      <c r="L65" s="30" t="s">
        <v>265</v>
      </c>
      <c r="M65" s="30" t="s">
        <v>276</v>
      </c>
      <c r="N65" s="30" t="s">
        <v>272</v>
      </c>
      <c r="O65" s="32">
        <v>0.78656000000000004</v>
      </c>
      <c r="P65" s="32">
        <v>0.84899999999999998</v>
      </c>
      <c r="Q65" s="32">
        <f t="shared" si="0"/>
        <v>5.6399744433280018E-3</v>
      </c>
    </row>
    <row r="66" spans="1:17" x14ac:dyDescent="0.25">
      <c r="A66" s="30">
        <v>50160</v>
      </c>
      <c r="B66" s="30">
        <v>50112</v>
      </c>
      <c r="C66" s="30">
        <v>6430</v>
      </c>
      <c r="D66" s="30">
        <v>6430</v>
      </c>
      <c r="E66" s="30" t="s">
        <v>151</v>
      </c>
      <c r="F66" s="30" t="s">
        <v>169</v>
      </c>
      <c r="G66" s="31">
        <v>4.0943199999999997</v>
      </c>
      <c r="H66" s="30" t="s">
        <v>170</v>
      </c>
      <c r="I66" s="30" t="s">
        <v>171</v>
      </c>
      <c r="J66" s="30">
        <v>16</v>
      </c>
      <c r="K66" s="30">
        <v>60</v>
      </c>
      <c r="L66" s="30" t="s">
        <v>265</v>
      </c>
      <c r="M66" s="30" t="s">
        <v>277</v>
      </c>
      <c r="N66" s="30" t="s">
        <v>272</v>
      </c>
      <c r="O66" s="32">
        <v>0.78656000000000004</v>
      </c>
      <c r="P66" s="32">
        <v>0.84899999999999998</v>
      </c>
      <c r="Q66" s="32">
        <f t="shared" si="0"/>
        <v>0.4862846792192001</v>
      </c>
    </row>
    <row r="67" spans="1:17" x14ac:dyDescent="0.25">
      <c r="A67" s="30">
        <v>50162</v>
      </c>
      <c r="B67" s="30">
        <v>50114</v>
      </c>
      <c r="C67" s="30">
        <v>6430</v>
      </c>
      <c r="D67" s="30">
        <v>6430</v>
      </c>
      <c r="E67" s="30" t="s">
        <v>151</v>
      </c>
      <c r="F67" s="30" t="s">
        <v>169</v>
      </c>
      <c r="G67" s="31">
        <v>1.6713</v>
      </c>
      <c r="H67" s="30" t="s">
        <v>170</v>
      </c>
      <c r="I67" s="30" t="s">
        <v>171</v>
      </c>
      <c r="J67" s="30">
        <v>16</v>
      </c>
      <c r="K67" s="30">
        <v>60</v>
      </c>
      <c r="L67" s="30" t="s">
        <v>265</v>
      </c>
      <c r="M67" s="30" t="s">
        <v>277</v>
      </c>
      <c r="N67" s="30" t="s">
        <v>272</v>
      </c>
      <c r="O67" s="32">
        <v>0.78656000000000004</v>
      </c>
      <c r="P67" s="32">
        <v>0.84899999999999998</v>
      </c>
      <c r="Q67" s="32">
        <f t="shared" ref="Q67:Q74" si="1">G67*O67*(1-P67)</f>
        <v>0.19850123692800006</v>
      </c>
    </row>
    <row r="68" spans="1:17" x14ac:dyDescent="0.25">
      <c r="A68" s="30">
        <v>50557</v>
      </c>
      <c r="B68" s="30">
        <v>50521</v>
      </c>
      <c r="C68" s="30">
        <v>6430</v>
      </c>
      <c r="D68" s="30">
        <v>6430</v>
      </c>
      <c r="E68" s="30" t="s">
        <v>151</v>
      </c>
      <c r="F68" s="30" t="s">
        <v>175</v>
      </c>
      <c r="G68" s="31">
        <v>5.5212799999999999E-2</v>
      </c>
      <c r="H68" s="30" t="s">
        <v>170</v>
      </c>
      <c r="I68" s="30" t="s">
        <v>171</v>
      </c>
      <c r="J68" s="30">
        <v>16</v>
      </c>
      <c r="K68" s="30">
        <v>60</v>
      </c>
      <c r="L68" s="30" t="s">
        <v>265</v>
      </c>
      <c r="M68" s="30" t="s">
        <v>277</v>
      </c>
      <c r="N68" s="30" t="s">
        <v>272</v>
      </c>
      <c r="O68" s="32">
        <v>0.78656000000000004</v>
      </c>
      <c r="P68" s="32">
        <v>0.84899999999999998</v>
      </c>
      <c r="Q68" s="32">
        <f t="shared" si="1"/>
        <v>6.5576551751680015E-3</v>
      </c>
    </row>
    <row r="69" spans="1:17" x14ac:dyDescent="0.25">
      <c r="A69" s="30">
        <v>51948</v>
      </c>
      <c r="B69" s="30">
        <v>51868</v>
      </c>
      <c r="C69" s="30">
        <v>6440</v>
      </c>
      <c r="D69" s="30">
        <v>6440</v>
      </c>
      <c r="E69" s="30" t="s">
        <v>151</v>
      </c>
      <c r="F69" s="30" t="s">
        <v>169</v>
      </c>
      <c r="G69" s="31">
        <v>0.26172600000000001</v>
      </c>
      <c r="H69" s="30" t="s">
        <v>170</v>
      </c>
      <c r="I69" s="30" t="s">
        <v>171</v>
      </c>
      <c r="J69" s="30">
        <v>16</v>
      </c>
      <c r="K69" s="30">
        <v>60</v>
      </c>
      <c r="L69" s="30" t="s">
        <v>265</v>
      </c>
      <c r="M69" s="30" t="s">
        <v>278</v>
      </c>
      <c r="N69" s="30" t="s">
        <v>272</v>
      </c>
      <c r="O69" s="32">
        <v>0.78656000000000004</v>
      </c>
      <c r="P69" s="32">
        <v>0.84899999999999998</v>
      </c>
      <c r="Q69" s="32">
        <f t="shared" si="1"/>
        <v>3.1085343586560007E-2</v>
      </c>
    </row>
    <row r="70" spans="1:17" x14ac:dyDescent="0.25">
      <c r="A70" s="30">
        <v>52352</v>
      </c>
      <c r="B70" s="30">
        <v>52294</v>
      </c>
      <c r="C70" s="30">
        <v>7400</v>
      </c>
      <c r="D70" s="30">
        <v>7400</v>
      </c>
      <c r="E70" s="30" t="s">
        <v>151</v>
      </c>
      <c r="F70" s="30" t="s">
        <v>169</v>
      </c>
      <c r="G70" s="31">
        <v>7.3454800000000002</v>
      </c>
      <c r="H70" s="30" t="s">
        <v>170</v>
      </c>
      <c r="I70" s="30" t="s">
        <v>171</v>
      </c>
      <c r="J70" s="30">
        <v>17</v>
      </c>
      <c r="K70" s="30">
        <v>70</v>
      </c>
      <c r="L70" s="30" t="s">
        <v>279</v>
      </c>
      <c r="M70" s="30" t="s">
        <v>280</v>
      </c>
      <c r="N70" s="30" t="s">
        <v>279</v>
      </c>
      <c r="O70" s="32">
        <v>0.78678800000000004</v>
      </c>
      <c r="P70" s="32">
        <v>0.84899999999999998</v>
      </c>
      <c r="Q70" s="32">
        <f t="shared" si="1"/>
        <v>0.87267966325424029</v>
      </c>
    </row>
    <row r="71" spans="1:17" x14ac:dyDescent="0.25">
      <c r="A71" s="30">
        <v>52353</v>
      </c>
      <c r="B71" s="30">
        <v>52295</v>
      </c>
      <c r="C71" s="30">
        <v>7400</v>
      </c>
      <c r="D71" s="30">
        <v>7400</v>
      </c>
      <c r="E71" s="30" t="s">
        <v>151</v>
      </c>
      <c r="F71" s="30" t="s">
        <v>169</v>
      </c>
      <c r="G71" s="31">
        <v>10.1257</v>
      </c>
      <c r="H71" s="30" t="s">
        <v>170</v>
      </c>
      <c r="I71" s="30" t="s">
        <v>171</v>
      </c>
      <c r="J71" s="30">
        <v>17</v>
      </c>
      <c r="K71" s="30">
        <v>70</v>
      </c>
      <c r="L71" s="30" t="s">
        <v>279</v>
      </c>
      <c r="M71" s="30" t="s">
        <v>280</v>
      </c>
      <c r="N71" s="30" t="s">
        <v>279</v>
      </c>
      <c r="O71" s="32">
        <v>0.78678800000000004</v>
      </c>
      <c r="P71" s="32">
        <v>0.84899999999999998</v>
      </c>
      <c r="Q71" s="32">
        <f t="shared" si="1"/>
        <v>1.2029836669916003</v>
      </c>
    </row>
    <row r="72" spans="1:17" x14ac:dyDescent="0.25">
      <c r="A72" s="30">
        <v>52710</v>
      </c>
      <c r="B72" s="30">
        <v>52676</v>
      </c>
      <c r="C72" s="30">
        <v>8140</v>
      </c>
      <c r="D72" s="30">
        <v>8140</v>
      </c>
      <c r="E72" s="30" t="s">
        <v>151</v>
      </c>
      <c r="F72" s="30" t="s">
        <v>169</v>
      </c>
      <c r="G72" s="31">
        <v>5.4813800000000001E-3</v>
      </c>
      <c r="H72" s="30" t="s">
        <v>170</v>
      </c>
      <c r="I72" s="30" t="s">
        <v>171</v>
      </c>
      <c r="J72" s="30">
        <v>18</v>
      </c>
      <c r="K72" s="30">
        <v>10</v>
      </c>
      <c r="L72" s="30" t="s">
        <v>172</v>
      </c>
      <c r="M72" s="30" t="s">
        <v>288</v>
      </c>
      <c r="N72" s="30" t="s">
        <v>285</v>
      </c>
      <c r="O72" s="32">
        <v>0.717032</v>
      </c>
      <c r="P72" s="32">
        <v>0.84899999999999998</v>
      </c>
      <c r="Q72" s="32">
        <f t="shared" si="1"/>
        <v>5.9347905448816013E-4</v>
      </c>
    </row>
    <row r="73" spans="1:17" x14ac:dyDescent="0.25">
      <c r="A73" s="30">
        <v>52713</v>
      </c>
      <c r="B73" s="30">
        <v>52679</v>
      </c>
      <c r="C73" s="30">
        <v>8140</v>
      </c>
      <c r="D73" s="30">
        <v>8140</v>
      </c>
      <c r="E73" s="30" t="s">
        <v>151</v>
      </c>
      <c r="F73" s="30" t="s">
        <v>169</v>
      </c>
      <c r="G73" s="31">
        <v>4.3855399999999998</v>
      </c>
      <c r="H73" s="30" t="s">
        <v>170</v>
      </c>
      <c r="I73" s="30" t="s">
        <v>171</v>
      </c>
      <c r="J73" s="30">
        <v>18</v>
      </c>
      <c r="K73" s="30">
        <v>10</v>
      </c>
      <c r="L73" s="30" t="s">
        <v>172</v>
      </c>
      <c r="M73" s="30" t="s">
        <v>288</v>
      </c>
      <c r="N73" s="30" t="s">
        <v>285</v>
      </c>
      <c r="O73" s="32">
        <v>0.717032</v>
      </c>
      <c r="P73" s="32">
        <v>0.84899999999999998</v>
      </c>
      <c r="Q73" s="32">
        <f t="shared" si="1"/>
        <v>0.47483045010928004</v>
      </c>
    </row>
    <row r="74" spans="1:17" x14ac:dyDescent="0.25">
      <c r="A74" s="30">
        <v>52754</v>
      </c>
      <c r="B74" s="30">
        <v>52720</v>
      </c>
      <c r="C74" s="30">
        <v>8140</v>
      </c>
      <c r="D74" s="30">
        <v>8140</v>
      </c>
      <c r="E74" s="30" t="s">
        <v>151</v>
      </c>
      <c r="F74" s="30" t="s">
        <v>175</v>
      </c>
      <c r="G74" s="31">
        <v>1.4334199999999999</v>
      </c>
      <c r="H74" s="30" t="s">
        <v>170</v>
      </c>
      <c r="I74" s="30" t="s">
        <v>171</v>
      </c>
      <c r="J74" s="30">
        <v>18</v>
      </c>
      <c r="K74" s="30">
        <v>10</v>
      </c>
      <c r="L74" s="30" t="s">
        <v>172</v>
      </c>
      <c r="M74" s="30" t="s">
        <v>288</v>
      </c>
      <c r="N74" s="30" t="s">
        <v>285</v>
      </c>
      <c r="O74" s="32">
        <v>0.717032</v>
      </c>
      <c r="P74" s="32">
        <v>0.84899999999999998</v>
      </c>
      <c r="Q74" s="32">
        <f t="shared" si="1"/>
        <v>0.15519900942544002</v>
      </c>
    </row>
    <row r="75" spans="1:17" x14ac:dyDescent="0.25">
      <c r="G75" s="31">
        <f>SUM(G2:G74)</f>
        <v>561.20733747999986</v>
      </c>
      <c r="Q75" s="32">
        <f>SUM(Q2:Q74)</f>
        <v>49.30951655294551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"/>
  <sheetViews>
    <sheetView topLeftCell="G1" workbookViewId="0">
      <selection activeCell="Q2" sqref="Q2:Q5"/>
    </sheetView>
  </sheetViews>
  <sheetFormatPr defaultRowHeight="15" x14ac:dyDescent="0.25"/>
  <cols>
    <col min="1" max="1" width="11.28515625" style="30" bestFit="1" customWidth="1"/>
    <col min="2" max="2" width="9.28515625" style="30" bestFit="1" customWidth="1"/>
    <col min="3" max="3" width="13.5703125" style="30" bestFit="1" customWidth="1"/>
    <col min="4" max="4" width="8.7109375" style="30" bestFit="1" customWidth="1"/>
    <col min="5" max="5" width="16.7109375" style="30" bestFit="1" customWidth="1"/>
    <col min="6" max="6" width="19.28515625" style="30" bestFit="1" customWidth="1"/>
    <col min="7" max="7" width="13.7109375" style="31" customWidth="1"/>
    <col min="8" max="8" width="12.7109375" style="30" bestFit="1" customWidth="1"/>
    <col min="9" max="9" width="17.7109375" style="30" bestFit="1" customWidth="1"/>
    <col min="10" max="10" width="10.85546875" style="30" bestFit="1" customWidth="1"/>
    <col min="11" max="11" width="10.5703125" style="30" bestFit="1" customWidth="1"/>
    <col min="12" max="12" width="29.85546875" style="30" bestFit="1" customWidth="1"/>
    <col min="13" max="13" width="39.5703125" style="30" bestFit="1" customWidth="1"/>
    <col min="14" max="14" width="26.5703125" style="30" bestFit="1" customWidth="1"/>
    <col min="15" max="15" width="8.85546875" style="32" bestFit="1" customWidth="1"/>
    <col min="16" max="16" width="10.28515625" style="32" bestFit="1" customWidth="1"/>
    <col min="17" max="17" width="8.5703125" style="32" bestFit="1" customWidth="1"/>
  </cols>
  <sheetData>
    <row r="1" spans="1:17" x14ac:dyDescent="0.25">
      <c r="A1" s="30" t="s">
        <v>152</v>
      </c>
      <c r="B1" s="30" t="s">
        <v>153</v>
      </c>
      <c r="C1" s="30" t="s">
        <v>154</v>
      </c>
      <c r="D1" s="30" t="s">
        <v>155</v>
      </c>
      <c r="E1" s="30" t="s">
        <v>156</v>
      </c>
      <c r="F1" s="30" t="s">
        <v>157</v>
      </c>
      <c r="G1" s="31" t="s">
        <v>158</v>
      </c>
      <c r="H1" s="30" t="s">
        <v>159</v>
      </c>
      <c r="I1" s="30" t="s">
        <v>160</v>
      </c>
      <c r="J1" s="30" t="s">
        <v>161</v>
      </c>
      <c r="K1" s="30" t="s">
        <v>162</v>
      </c>
      <c r="L1" s="30" t="s">
        <v>163</v>
      </c>
      <c r="M1" s="30" t="s">
        <v>164</v>
      </c>
      <c r="N1" s="30" t="s">
        <v>165</v>
      </c>
      <c r="O1" s="32" t="s">
        <v>166</v>
      </c>
      <c r="P1" s="32" t="s">
        <v>167</v>
      </c>
      <c r="Q1" s="32" t="s">
        <v>168</v>
      </c>
    </row>
    <row r="2" spans="1:17" x14ac:dyDescent="0.25">
      <c r="A2" s="30">
        <v>2850</v>
      </c>
      <c r="B2" s="30">
        <v>2778</v>
      </c>
      <c r="C2" s="30">
        <v>1210</v>
      </c>
      <c r="D2" s="30">
        <v>1210</v>
      </c>
      <c r="E2" s="30" t="s">
        <v>151</v>
      </c>
      <c r="F2" s="30" t="s">
        <v>175</v>
      </c>
      <c r="G2" s="31">
        <v>5.5980200000000001E-2</v>
      </c>
      <c r="H2" s="30" t="s">
        <v>170</v>
      </c>
      <c r="I2" s="30" t="s">
        <v>171</v>
      </c>
      <c r="J2" s="30">
        <v>19</v>
      </c>
      <c r="K2" s="30">
        <v>10</v>
      </c>
      <c r="L2" s="30" t="s">
        <v>172</v>
      </c>
      <c r="M2" s="30" t="s">
        <v>195</v>
      </c>
      <c r="N2" s="30" t="s">
        <v>196</v>
      </c>
      <c r="O2" s="32">
        <v>0.60924900000000004</v>
      </c>
      <c r="P2" s="32">
        <v>0.84899999999999998</v>
      </c>
      <c r="Q2" s="32">
        <f>G2*O2*(1-P2)</f>
        <v>5.1499880113398009E-3</v>
      </c>
    </row>
    <row r="3" spans="1:17" x14ac:dyDescent="0.25">
      <c r="A3" s="30">
        <v>5961</v>
      </c>
      <c r="B3" s="30">
        <v>5895</v>
      </c>
      <c r="C3" s="30">
        <v>1900</v>
      </c>
      <c r="D3" s="30">
        <v>1900</v>
      </c>
      <c r="E3" s="30" t="s">
        <v>151</v>
      </c>
      <c r="F3" s="30" t="s">
        <v>175</v>
      </c>
      <c r="G3" s="31">
        <v>0.54205300000000001</v>
      </c>
      <c r="H3" s="30" t="s">
        <v>170</v>
      </c>
      <c r="I3" s="30" t="s">
        <v>171</v>
      </c>
      <c r="J3" s="30">
        <v>70</v>
      </c>
      <c r="K3" s="30">
        <v>10</v>
      </c>
      <c r="L3" s="30" t="s">
        <v>172</v>
      </c>
      <c r="M3" s="30" t="s">
        <v>227</v>
      </c>
      <c r="N3" s="30" t="s">
        <v>228</v>
      </c>
      <c r="O3" s="32">
        <v>0.19295699999999999</v>
      </c>
      <c r="P3" s="32">
        <v>0.84899999999999998</v>
      </c>
      <c r="Q3" s="32">
        <f t="shared" ref="Q3:Q4" si="0">G3*O3*(1-P3)</f>
        <v>1.5793531028871002E-2</v>
      </c>
    </row>
    <row r="4" spans="1:17" x14ac:dyDescent="0.25">
      <c r="A4" s="30">
        <v>11464</v>
      </c>
      <c r="B4" s="30">
        <v>11407</v>
      </c>
      <c r="C4" s="30">
        <v>2130</v>
      </c>
      <c r="D4" s="30">
        <v>2130</v>
      </c>
      <c r="E4" s="30" t="s">
        <v>151</v>
      </c>
      <c r="F4" s="30" t="s">
        <v>175</v>
      </c>
      <c r="G4" s="31">
        <v>3.5413800000000002</v>
      </c>
      <c r="H4" s="30" t="s">
        <v>170</v>
      </c>
      <c r="I4" s="30" t="s">
        <v>171</v>
      </c>
      <c r="J4" s="30">
        <v>28</v>
      </c>
      <c r="K4" s="30">
        <v>22</v>
      </c>
      <c r="L4" s="30" t="s">
        <v>237</v>
      </c>
      <c r="M4" s="30" t="s">
        <v>240</v>
      </c>
      <c r="N4" s="30" t="s">
        <v>241</v>
      </c>
      <c r="O4" s="32">
        <v>0.71915099999999998</v>
      </c>
      <c r="P4" s="32">
        <v>0.84899999999999998</v>
      </c>
      <c r="Q4" s="32">
        <f t="shared" si="0"/>
        <v>0.38456483222538007</v>
      </c>
    </row>
    <row r="5" spans="1:17" x14ac:dyDescent="0.25">
      <c r="G5" s="31">
        <f>SUM(G2:G4)</f>
        <v>4.1394131999999999</v>
      </c>
      <c r="Q5" s="32">
        <f>SUM(Q2:Q4)</f>
        <v>0.40550835126559087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topLeftCell="G1" workbookViewId="0">
      <selection activeCell="Q2" sqref="Q2:Q24"/>
    </sheetView>
  </sheetViews>
  <sheetFormatPr defaultRowHeight="15" x14ac:dyDescent="0.25"/>
  <cols>
    <col min="1" max="1" width="11.28515625" style="30" bestFit="1" customWidth="1"/>
    <col min="2" max="2" width="9.28515625" style="30" bestFit="1" customWidth="1"/>
    <col min="3" max="3" width="13.5703125" style="30" bestFit="1" customWidth="1"/>
    <col min="4" max="4" width="8.7109375" style="30" bestFit="1" customWidth="1"/>
    <col min="5" max="5" width="16.7109375" style="30" bestFit="1" customWidth="1"/>
    <col min="6" max="6" width="24.5703125" style="30" bestFit="1" customWidth="1"/>
    <col min="7" max="7" width="15.7109375" style="31" bestFit="1" customWidth="1"/>
    <col min="8" max="8" width="12.7109375" style="30" bestFit="1" customWidth="1"/>
    <col min="9" max="9" width="17.7109375" style="30" bestFit="1" customWidth="1"/>
    <col min="10" max="10" width="10.85546875" style="30" bestFit="1" customWidth="1"/>
    <col min="11" max="11" width="10.5703125" style="30" bestFit="1" customWidth="1"/>
    <col min="12" max="12" width="29.85546875" style="30" bestFit="1" customWidth="1"/>
    <col min="13" max="13" width="44.28515625" style="30" bestFit="1" customWidth="1"/>
    <col min="14" max="14" width="26.5703125" style="30" bestFit="1" customWidth="1"/>
    <col min="15" max="15" width="8.85546875" style="32" bestFit="1" customWidth="1"/>
    <col min="16" max="16" width="10.28515625" style="32" bestFit="1" customWidth="1"/>
    <col min="17" max="17" width="9.5703125" style="32" bestFit="1" customWidth="1"/>
  </cols>
  <sheetData>
    <row r="1" spans="1:17" x14ac:dyDescent="0.25">
      <c r="A1" s="30" t="s">
        <v>152</v>
      </c>
      <c r="B1" s="30" t="s">
        <v>153</v>
      </c>
      <c r="C1" s="30" t="s">
        <v>154</v>
      </c>
      <c r="D1" s="30" t="s">
        <v>155</v>
      </c>
      <c r="E1" s="30" t="s">
        <v>156</v>
      </c>
      <c r="F1" s="30" t="s">
        <v>157</v>
      </c>
      <c r="G1" s="31" t="s">
        <v>158</v>
      </c>
      <c r="H1" s="30" t="s">
        <v>159</v>
      </c>
      <c r="I1" s="30" t="s">
        <v>160</v>
      </c>
      <c r="J1" s="30" t="s">
        <v>161</v>
      </c>
      <c r="K1" s="30" t="s">
        <v>162</v>
      </c>
      <c r="L1" s="30" t="s">
        <v>163</v>
      </c>
      <c r="M1" s="30" t="s">
        <v>164</v>
      </c>
      <c r="N1" s="30" t="s">
        <v>165</v>
      </c>
      <c r="O1" s="32" t="s">
        <v>166</v>
      </c>
      <c r="P1" s="32" t="s">
        <v>167</v>
      </c>
      <c r="Q1" s="32" t="s">
        <v>168</v>
      </c>
    </row>
    <row r="2" spans="1:17" x14ac:dyDescent="0.25">
      <c r="A2" s="30">
        <v>1531</v>
      </c>
      <c r="B2" s="30">
        <v>1491</v>
      </c>
      <c r="C2" s="30">
        <v>1110</v>
      </c>
      <c r="D2" s="30">
        <v>1110</v>
      </c>
      <c r="E2" s="30" t="s">
        <v>151</v>
      </c>
      <c r="F2" s="30" t="s">
        <v>182</v>
      </c>
      <c r="G2" s="31">
        <v>0.26116299999999998</v>
      </c>
      <c r="H2" s="30" t="s">
        <v>170</v>
      </c>
      <c r="I2" s="30" t="s">
        <v>171</v>
      </c>
      <c r="J2" s="30">
        <v>2</v>
      </c>
      <c r="K2" s="30">
        <v>10</v>
      </c>
      <c r="L2" s="30" t="s">
        <v>172</v>
      </c>
      <c r="M2" s="30" t="s">
        <v>173</v>
      </c>
      <c r="N2" s="30" t="s">
        <v>174</v>
      </c>
      <c r="O2" s="32">
        <v>0.48648799999999998</v>
      </c>
      <c r="P2" s="32">
        <v>0.84899999999999998</v>
      </c>
      <c r="Q2" s="32">
        <f>G2*O2*(1-P2)</f>
        <v>1.9184952497144001E-2</v>
      </c>
    </row>
    <row r="3" spans="1:17" x14ac:dyDescent="0.25">
      <c r="A3" s="30">
        <v>1533</v>
      </c>
      <c r="B3" s="30">
        <v>1493</v>
      </c>
      <c r="C3" s="30">
        <v>1110</v>
      </c>
      <c r="D3" s="30">
        <v>1110</v>
      </c>
      <c r="E3" s="30" t="s">
        <v>151</v>
      </c>
      <c r="F3" s="30" t="s">
        <v>182</v>
      </c>
      <c r="G3" s="31">
        <v>3.5580399999999998E-2</v>
      </c>
      <c r="H3" s="30" t="s">
        <v>170</v>
      </c>
      <c r="I3" s="30" t="s">
        <v>171</v>
      </c>
      <c r="J3" s="30">
        <v>2</v>
      </c>
      <c r="K3" s="30">
        <v>10</v>
      </c>
      <c r="L3" s="30" t="s">
        <v>172</v>
      </c>
      <c r="M3" s="30" t="s">
        <v>173</v>
      </c>
      <c r="N3" s="30" t="s">
        <v>174</v>
      </c>
      <c r="O3" s="32">
        <v>0.48648799999999998</v>
      </c>
      <c r="P3" s="32">
        <v>0.84899999999999998</v>
      </c>
      <c r="Q3" s="32">
        <f t="shared" ref="Q3:Q23" si="0">G3*O3*(1-P3)</f>
        <v>2.6137250829151998E-3</v>
      </c>
    </row>
    <row r="4" spans="1:17" x14ac:dyDescent="0.25">
      <c r="A4" s="30">
        <v>2927</v>
      </c>
      <c r="B4" s="30">
        <v>2855</v>
      </c>
      <c r="C4" s="30">
        <v>1210</v>
      </c>
      <c r="D4" s="30">
        <v>1210</v>
      </c>
      <c r="E4" s="30" t="s">
        <v>151</v>
      </c>
      <c r="F4" s="30" t="s">
        <v>182</v>
      </c>
      <c r="G4" s="31">
        <v>17.8645</v>
      </c>
      <c r="H4" s="30" t="s">
        <v>170</v>
      </c>
      <c r="I4" s="30" t="s">
        <v>171</v>
      </c>
      <c r="J4" s="30">
        <v>19</v>
      </c>
      <c r="K4" s="30">
        <v>10</v>
      </c>
      <c r="L4" s="30" t="s">
        <v>172</v>
      </c>
      <c r="M4" s="30" t="s">
        <v>195</v>
      </c>
      <c r="N4" s="30" t="s">
        <v>196</v>
      </c>
      <c r="O4" s="32">
        <v>0.60924900000000004</v>
      </c>
      <c r="P4" s="32">
        <v>0.84899999999999998</v>
      </c>
      <c r="Q4" s="32">
        <f t="shared" si="0"/>
        <v>1.6434732428355003</v>
      </c>
    </row>
    <row r="5" spans="1:17" x14ac:dyDescent="0.25">
      <c r="A5" s="30">
        <v>2928</v>
      </c>
      <c r="B5" s="30">
        <v>2856</v>
      </c>
      <c r="C5" s="30">
        <v>1210</v>
      </c>
      <c r="D5" s="30">
        <v>1210</v>
      </c>
      <c r="E5" s="30" t="s">
        <v>151</v>
      </c>
      <c r="F5" s="30" t="s">
        <v>182</v>
      </c>
      <c r="G5" s="31">
        <v>16.927299999999999</v>
      </c>
      <c r="H5" s="30" t="s">
        <v>170</v>
      </c>
      <c r="I5" s="30" t="s">
        <v>171</v>
      </c>
      <c r="J5" s="30">
        <v>19</v>
      </c>
      <c r="K5" s="30">
        <v>10</v>
      </c>
      <c r="L5" s="30" t="s">
        <v>172</v>
      </c>
      <c r="M5" s="30" t="s">
        <v>195</v>
      </c>
      <c r="N5" s="30" t="s">
        <v>196</v>
      </c>
      <c r="O5" s="32">
        <v>0.60924900000000004</v>
      </c>
      <c r="P5" s="32">
        <v>0.84899999999999998</v>
      </c>
      <c r="Q5" s="32">
        <f t="shared" si="0"/>
        <v>1.5572540302527003</v>
      </c>
    </row>
    <row r="6" spans="1:17" x14ac:dyDescent="0.25">
      <c r="A6" s="30">
        <v>3698</v>
      </c>
      <c r="B6" s="30">
        <v>3655</v>
      </c>
      <c r="C6" s="30">
        <v>1330</v>
      </c>
      <c r="D6" s="30">
        <v>1330</v>
      </c>
      <c r="E6" s="30" t="s">
        <v>151</v>
      </c>
      <c r="F6" s="30" t="s">
        <v>182</v>
      </c>
      <c r="G6" s="31">
        <v>3.7751999999999999</v>
      </c>
      <c r="H6" s="30" t="s">
        <v>170</v>
      </c>
      <c r="I6" s="30" t="s">
        <v>171</v>
      </c>
      <c r="J6" s="30">
        <v>21</v>
      </c>
      <c r="K6" s="30">
        <v>10</v>
      </c>
      <c r="L6" s="30" t="s">
        <v>172</v>
      </c>
      <c r="M6" s="30" t="s">
        <v>198</v>
      </c>
      <c r="N6" s="30" t="s">
        <v>199</v>
      </c>
      <c r="O6" s="32">
        <v>1.2503169999999999</v>
      </c>
      <c r="P6" s="32">
        <v>0.84899999999999998</v>
      </c>
      <c r="Q6" s="32">
        <f t="shared" si="0"/>
        <v>0.71274970749840005</v>
      </c>
    </row>
    <row r="7" spans="1:17" x14ac:dyDescent="0.25">
      <c r="A7" s="30">
        <v>5505</v>
      </c>
      <c r="B7" s="30">
        <v>5427</v>
      </c>
      <c r="C7" s="30">
        <v>1820</v>
      </c>
      <c r="D7" s="30">
        <v>1820</v>
      </c>
      <c r="E7" s="30" t="s">
        <v>151</v>
      </c>
      <c r="F7" s="30" t="s">
        <v>182</v>
      </c>
      <c r="G7" s="31">
        <v>44.8264</v>
      </c>
      <c r="H7" s="30" t="s">
        <v>170</v>
      </c>
      <c r="I7" s="30" t="s">
        <v>171</v>
      </c>
      <c r="J7" s="30">
        <v>23</v>
      </c>
      <c r="K7" s="30">
        <v>10</v>
      </c>
      <c r="L7" s="30" t="s">
        <v>172</v>
      </c>
      <c r="M7" s="30" t="s">
        <v>232</v>
      </c>
      <c r="N7" s="30" t="s">
        <v>215</v>
      </c>
      <c r="O7" s="32">
        <v>1.167327</v>
      </c>
      <c r="P7" s="32">
        <v>0.84899999999999998</v>
      </c>
      <c r="Q7" s="32">
        <f t="shared" si="0"/>
        <v>7.9013871219528014</v>
      </c>
    </row>
    <row r="8" spans="1:17" x14ac:dyDescent="0.25">
      <c r="A8" s="30">
        <v>5506</v>
      </c>
      <c r="B8" s="30">
        <v>5428</v>
      </c>
      <c r="C8" s="30">
        <v>1820</v>
      </c>
      <c r="D8" s="30">
        <v>1820</v>
      </c>
      <c r="E8" s="30" t="s">
        <v>151</v>
      </c>
      <c r="F8" s="30" t="s">
        <v>182</v>
      </c>
      <c r="G8" s="31">
        <v>4.6601800000000004</v>
      </c>
      <c r="H8" s="30" t="s">
        <v>170</v>
      </c>
      <c r="I8" s="30" t="s">
        <v>171</v>
      </c>
      <c r="J8" s="30">
        <v>23</v>
      </c>
      <c r="K8" s="30">
        <v>10</v>
      </c>
      <c r="L8" s="30" t="s">
        <v>172</v>
      </c>
      <c r="M8" s="30" t="s">
        <v>232</v>
      </c>
      <c r="N8" s="30" t="s">
        <v>215</v>
      </c>
      <c r="O8" s="32">
        <v>1.167327</v>
      </c>
      <c r="P8" s="32">
        <v>0.84899999999999998</v>
      </c>
      <c r="Q8" s="32">
        <f t="shared" si="0"/>
        <v>0.82143304476786017</v>
      </c>
    </row>
    <row r="9" spans="1:17" x14ac:dyDescent="0.25">
      <c r="A9" s="30">
        <v>5507</v>
      </c>
      <c r="B9" s="30">
        <v>5429</v>
      </c>
      <c r="C9" s="30">
        <v>1820</v>
      </c>
      <c r="D9" s="30">
        <v>1820</v>
      </c>
      <c r="E9" s="30" t="s">
        <v>151</v>
      </c>
      <c r="F9" s="30" t="s">
        <v>182</v>
      </c>
      <c r="G9" s="31">
        <v>0.90365899999999999</v>
      </c>
      <c r="H9" s="30" t="s">
        <v>170</v>
      </c>
      <c r="I9" s="30" t="s">
        <v>171</v>
      </c>
      <c r="J9" s="30">
        <v>23</v>
      </c>
      <c r="K9" s="30">
        <v>10</v>
      </c>
      <c r="L9" s="30" t="s">
        <v>172</v>
      </c>
      <c r="M9" s="30" t="s">
        <v>232</v>
      </c>
      <c r="N9" s="30" t="s">
        <v>215</v>
      </c>
      <c r="O9" s="32">
        <v>1.167327</v>
      </c>
      <c r="P9" s="32">
        <v>0.84899999999999998</v>
      </c>
      <c r="Q9" s="32">
        <f t="shared" si="0"/>
        <v>0.15928469797344302</v>
      </c>
    </row>
    <row r="10" spans="1:17" x14ac:dyDescent="0.25">
      <c r="A10" s="30">
        <v>6023</v>
      </c>
      <c r="B10" s="30">
        <v>5957</v>
      </c>
      <c r="C10" s="30">
        <v>1900</v>
      </c>
      <c r="D10" s="30">
        <v>1900</v>
      </c>
      <c r="E10" s="30" t="s">
        <v>151</v>
      </c>
      <c r="F10" s="30" t="s">
        <v>182</v>
      </c>
      <c r="G10" s="31">
        <v>4.1748799999999999</v>
      </c>
      <c r="H10" s="30" t="s">
        <v>170</v>
      </c>
      <c r="I10" s="30" t="s">
        <v>171</v>
      </c>
      <c r="J10" s="30">
        <v>70</v>
      </c>
      <c r="K10" s="30">
        <v>10</v>
      </c>
      <c r="L10" s="30" t="s">
        <v>172</v>
      </c>
      <c r="M10" s="30" t="s">
        <v>227</v>
      </c>
      <c r="N10" s="30" t="s">
        <v>228</v>
      </c>
      <c r="O10" s="32">
        <v>0.19295699999999999</v>
      </c>
      <c r="P10" s="32">
        <v>0.84899999999999998</v>
      </c>
      <c r="Q10" s="32">
        <f t="shared" si="0"/>
        <v>0.12164142034416001</v>
      </c>
    </row>
    <row r="11" spans="1:17" x14ac:dyDescent="0.25">
      <c r="A11" s="30">
        <v>7858</v>
      </c>
      <c r="B11" s="30">
        <v>7784</v>
      </c>
      <c r="C11" s="30">
        <v>2110</v>
      </c>
      <c r="D11" s="30">
        <v>2110</v>
      </c>
      <c r="E11" s="30" t="s">
        <v>151</v>
      </c>
      <c r="F11" s="30" t="s">
        <v>182</v>
      </c>
      <c r="G11" s="31">
        <v>0.20916799999999999</v>
      </c>
      <c r="H11" s="30" t="s">
        <v>170</v>
      </c>
      <c r="I11" s="30" t="s">
        <v>171</v>
      </c>
      <c r="J11" s="30">
        <v>26</v>
      </c>
      <c r="K11" s="30">
        <v>21</v>
      </c>
      <c r="L11" s="30" t="s">
        <v>229</v>
      </c>
      <c r="M11" s="30" t="s">
        <v>230</v>
      </c>
      <c r="N11" s="30" t="s">
        <v>229</v>
      </c>
      <c r="O11" s="32">
        <v>1.671602</v>
      </c>
      <c r="P11" s="32">
        <v>0.84899999999999998</v>
      </c>
      <c r="Q11" s="32">
        <f t="shared" si="0"/>
        <v>5.279649271753601E-2</v>
      </c>
    </row>
    <row r="12" spans="1:17" x14ac:dyDescent="0.25">
      <c r="A12" s="30">
        <v>11721</v>
      </c>
      <c r="B12" s="30">
        <v>11664</v>
      </c>
      <c r="C12" s="30">
        <v>2130</v>
      </c>
      <c r="D12" s="30">
        <v>2130</v>
      </c>
      <c r="E12" s="30" t="s">
        <v>151</v>
      </c>
      <c r="F12" s="30" t="s">
        <v>182</v>
      </c>
      <c r="G12" s="31">
        <v>0.90781900000000004</v>
      </c>
      <c r="H12" s="30" t="s">
        <v>170</v>
      </c>
      <c r="I12" s="30" t="s">
        <v>171</v>
      </c>
      <c r="J12" s="30">
        <v>28</v>
      </c>
      <c r="K12" s="30">
        <v>22</v>
      </c>
      <c r="L12" s="30" t="s">
        <v>237</v>
      </c>
      <c r="M12" s="30" t="s">
        <v>240</v>
      </c>
      <c r="N12" s="30" t="s">
        <v>241</v>
      </c>
      <c r="O12" s="32">
        <v>0.71915099999999998</v>
      </c>
      <c r="P12" s="32">
        <v>0.84899999999999998</v>
      </c>
      <c r="Q12" s="32">
        <f t="shared" si="0"/>
        <v>9.858170019201902E-2</v>
      </c>
    </row>
    <row r="13" spans="1:17" x14ac:dyDescent="0.25">
      <c r="A13" s="30">
        <v>11723</v>
      </c>
      <c r="B13" s="30">
        <v>11666</v>
      </c>
      <c r="C13" s="30">
        <v>2130</v>
      </c>
      <c r="D13" s="30">
        <v>2130</v>
      </c>
      <c r="E13" s="30" t="s">
        <v>151</v>
      </c>
      <c r="F13" s="30" t="s">
        <v>182</v>
      </c>
      <c r="G13" s="31">
        <v>0.15191099999999999</v>
      </c>
      <c r="H13" s="30" t="s">
        <v>170</v>
      </c>
      <c r="I13" s="30" t="s">
        <v>171</v>
      </c>
      <c r="J13" s="30">
        <v>28</v>
      </c>
      <c r="K13" s="30">
        <v>22</v>
      </c>
      <c r="L13" s="30" t="s">
        <v>237</v>
      </c>
      <c r="M13" s="30" t="s">
        <v>240</v>
      </c>
      <c r="N13" s="30" t="s">
        <v>241</v>
      </c>
      <c r="O13" s="32">
        <v>0.71915099999999998</v>
      </c>
      <c r="P13" s="32">
        <v>0.84899999999999998</v>
      </c>
      <c r="Q13" s="32">
        <f t="shared" si="0"/>
        <v>1.6496289081711E-2</v>
      </c>
    </row>
    <row r="14" spans="1:17" x14ac:dyDescent="0.25">
      <c r="A14" s="30">
        <v>20478</v>
      </c>
      <c r="B14" s="30">
        <v>20453</v>
      </c>
      <c r="C14" s="30">
        <v>5200</v>
      </c>
      <c r="D14" s="30">
        <v>5200</v>
      </c>
      <c r="E14" s="30" t="s">
        <v>151</v>
      </c>
      <c r="F14" s="30" t="s">
        <v>182</v>
      </c>
      <c r="G14" s="31">
        <v>9.8941299999999996E-2</v>
      </c>
      <c r="H14" s="30" t="s">
        <v>170</v>
      </c>
      <c r="I14" s="30" t="s">
        <v>171</v>
      </c>
      <c r="J14" s="30">
        <v>9</v>
      </c>
      <c r="K14" s="30">
        <v>50</v>
      </c>
      <c r="L14" s="30" t="s">
        <v>259</v>
      </c>
      <c r="M14" s="30" t="s">
        <v>263</v>
      </c>
      <c r="N14" s="30" t="s">
        <v>261</v>
      </c>
      <c r="O14" s="32">
        <v>0.128413</v>
      </c>
      <c r="P14" s="32">
        <v>0.84899999999999998</v>
      </c>
      <c r="Q14" s="32">
        <f t="shared" si="0"/>
        <v>1.9185077226919001E-3</v>
      </c>
    </row>
    <row r="15" spans="1:17" x14ac:dyDescent="0.25">
      <c r="A15" s="30">
        <v>22710</v>
      </c>
      <c r="B15" s="30">
        <v>22675</v>
      </c>
      <c r="C15" s="30">
        <v>5300</v>
      </c>
      <c r="D15" s="30">
        <v>5300</v>
      </c>
      <c r="E15" s="30" t="s">
        <v>151</v>
      </c>
      <c r="F15" s="30" t="s">
        <v>182</v>
      </c>
      <c r="G15" s="31">
        <v>3.7784599999999999</v>
      </c>
      <c r="H15" s="30" t="s">
        <v>170</v>
      </c>
      <c r="I15" s="30" t="s">
        <v>171</v>
      </c>
      <c r="J15" s="30">
        <v>9</v>
      </c>
      <c r="K15" s="30">
        <v>50</v>
      </c>
      <c r="L15" s="30" t="s">
        <v>259</v>
      </c>
      <c r="M15" s="30" t="s">
        <v>264</v>
      </c>
      <c r="N15" s="30" t="s">
        <v>261</v>
      </c>
      <c r="O15" s="32">
        <v>0.128413</v>
      </c>
      <c r="P15" s="32">
        <v>0.84899999999999998</v>
      </c>
      <c r="Q15" s="32">
        <f t="shared" si="0"/>
        <v>7.3265710980980017E-2</v>
      </c>
    </row>
    <row r="16" spans="1:17" x14ac:dyDescent="0.25">
      <c r="A16" s="30">
        <v>22711</v>
      </c>
      <c r="B16" s="30">
        <v>22676</v>
      </c>
      <c r="C16" s="30">
        <v>5300</v>
      </c>
      <c r="D16" s="30">
        <v>5300</v>
      </c>
      <c r="E16" s="30" t="s">
        <v>151</v>
      </c>
      <c r="F16" s="30" t="s">
        <v>182</v>
      </c>
      <c r="G16" s="31">
        <v>2.8573200000000001</v>
      </c>
      <c r="H16" s="30" t="s">
        <v>170</v>
      </c>
      <c r="I16" s="30" t="s">
        <v>171</v>
      </c>
      <c r="J16" s="30">
        <v>9</v>
      </c>
      <c r="K16" s="30">
        <v>50</v>
      </c>
      <c r="L16" s="30" t="s">
        <v>259</v>
      </c>
      <c r="M16" s="30" t="s">
        <v>264</v>
      </c>
      <c r="N16" s="30" t="s">
        <v>261</v>
      </c>
      <c r="O16" s="32">
        <v>0.128413</v>
      </c>
      <c r="P16" s="32">
        <v>0.84899999999999998</v>
      </c>
      <c r="Q16" s="32">
        <f t="shared" si="0"/>
        <v>5.5404472007160012E-2</v>
      </c>
    </row>
    <row r="17" spans="1:17" x14ac:dyDescent="0.25">
      <c r="A17" s="30">
        <v>22712</v>
      </c>
      <c r="B17" s="30">
        <v>22677</v>
      </c>
      <c r="C17" s="30">
        <v>5300</v>
      </c>
      <c r="D17" s="30">
        <v>5300</v>
      </c>
      <c r="E17" s="30" t="s">
        <v>151</v>
      </c>
      <c r="F17" s="30" t="s">
        <v>182</v>
      </c>
      <c r="G17" s="31">
        <v>1.2256499999999999</v>
      </c>
      <c r="H17" s="30" t="s">
        <v>170</v>
      </c>
      <c r="I17" s="30" t="s">
        <v>171</v>
      </c>
      <c r="J17" s="30">
        <v>9</v>
      </c>
      <c r="K17" s="30">
        <v>50</v>
      </c>
      <c r="L17" s="30" t="s">
        <v>259</v>
      </c>
      <c r="M17" s="30" t="s">
        <v>264</v>
      </c>
      <c r="N17" s="30" t="s">
        <v>261</v>
      </c>
      <c r="O17" s="32">
        <v>0.128413</v>
      </c>
      <c r="P17" s="32">
        <v>0.84899999999999998</v>
      </c>
      <c r="Q17" s="32">
        <f t="shared" si="0"/>
        <v>2.3765798410950004E-2</v>
      </c>
    </row>
    <row r="18" spans="1:17" x14ac:dyDescent="0.25">
      <c r="A18" s="30">
        <v>22713</v>
      </c>
      <c r="B18" s="30">
        <v>22678</v>
      </c>
      <c r="C18" s="30">
        <v>5300</v>
      </c>
      <c r="D18" s="30">
        <v>5300</v>
      </c>
      <c r="E18" s="30" t="s">
        <v>151</v>
      </c>
      <c r="F18" s="30" t="s">
        <v>182</v>
      </c>
      <c r="G18" s="31">
        <v>0.786242</v>
      </c>
      <c r="H18" s="30" t="s">
        <v>170</v>
      </c>
      <c r="I18" s="30" t="s">
        <v>171</v>
      </c>
      <c r="J18" s="30">
        <v>9</v>
      </c>
      <c r="K18" s="30">
        <v>50</v>
      </c>
      <c r="L18" s="30" t="s">
        <v>259</v>
      </c>
      <c r="M18" s="30" t="s">
        <v>264</v>
      </c>
      <c r="N18" s="30" t="s">
        <v>261</v>
      </c>
      <c r="O18" s="32">
        <v>0.128413</v>
      </c>
      <c r="P18" s="32">
        <v>0.84899999999999998</v>
      </c>
      <c r="Q18" s="32">
        <f t="shared" si="0"/>
        <v>1.5245517785846001E-2</v>
      </c>
    </row>
    <row r="19" spans="1:17" x14ac:dyDescent="0.25">
      <c r="A19" s="30">
        <v>22715</v>
      </c>
      <c r="B19" s="30">
        <v>22680</v>
      </c>
      <c r="C19" s="30">
        <v>5300</v>
      </c>
      <c r="D19" s="30">
        <v>5300</v>
      </c>
      <c r="E19" s="30" t="s">
        <v>151</v>
      </c>
      <c r="F19" s="30" t="s">
        <v>182</v>
      </c>
      <c r="G19" s="31">
        <v>1.3243799999999999</v>
      </c>
      <c r="H19" s="30" t="s">
        <v>170</v>
      </c>
      <c r="I19" s="30" t="s">
        <v>171</v>
      </c>
      <c r="J19" s="30">
        <v>9</v>
      </c>
      <c r="K19" s="30">
        <v>50</v>
      </c>
      <c r="L19" s="30" t="s">
        <v>259</v>
      </c>
      <c r="M19" s="30" t="s">
        <v>264</v>
      </c>
      <c r="N19" s="30" t="s">
        <v>261</v>
      </c>
      <c r="O19" s="32">
        <v>0.128413</v>
      </c>
      <c r="P19" s="32">
        <v>0.84899999999999998</v>
      </c>
      <c r="Q19" s="32">
        <f t="shared" si="0"/>
        <v>2.5680208949940001E-2</v>
      </c>
    </row>
    <row r="20" spans="1:17" x14ac:dyDescent="0.25">
      <c r="A20" s="30">
        <v>22716</v>
      </c>
      <c r="B20" s="30">
        <v>22681</v>
      </c>
      <c r="C20" s="30">
        <v>5300</v>
      </c>
      <c r="D20" s="30">
        <v>5300</v>
      </c>
      <c r="E20" s="30" t="s">
        <v>151</v>
      </c>
      <c r="F20" s="30" t="s">
        <v>182</v>
      </c>
      <c r="G20" s="31">
        <v>1.67696</v>
      </c>
      <c r="H20" s="30" t="s">
        <v>170</v>
      </c>
      <c r="I20" s="30" t="s">
        <v>171</v>
      </c>
      <c r="J20" s="30">
        <v>9</v>
      </c>
      <c r="K20" s="30">
        <v>50</v>
      </c>
      <c r="L20" s="30" t="s">
        <v>259</v>
      </c>
      <c r="M20" s="30" t="s">
        <v>264</v>
      </c>
      <c r="N20" s="30" t="s">
        <v>261</v>
      </c>
      <c r="O20" s="32">
        <v>0.128413</v>
      </c>
      <c r="P20" s="32">
        <v>0.84899999999999998</v>
      </c>
      <c r="Q20" s="32">
        <f t="shared" si="0"/>
        <v>3.2516863136480008E-2</v>
      </c>
    </row>
    <row r="21" spans="1:17" x14ac:dyDescent="0.25">
      <c r="A21" s="30">
        <v>22717</v>
      </c>
      <c r="B21" s="30">
        <v>22682</v>
      </c>
      <c r="C21" s="30">
        <v>5300</v>
      </c>
      <c r="D21" s="30">
        <v>5300</v>
      </c>
      <c r="E21" s="30" t="s">
        <v>151</v>
      </c>
      <c r="F21" s="30" t="s">
        <v>182</v>
      </c>
      <c r="G21" s="31">
        <v>0.47674800000000001</v>
      </c>
      <c r="H21" s="30" t="s">
        <v>170</v>
      </c>
      <c r="I21" s="30" t="s">
        <v>171</v>
      </c>
      <c r="J21" s="30">
        <v>9</v>
      </c>
      <c r="K21" s="30">
        <v>50</v>
      </c>
      <c r="L21" s="30" t="s">
        <v>259</v>
      </c>
      <c r="M21" s="30" t="s">
        <v>264</v>
      </c>
      <c r="N21" s="30" t="s">
        <v>261</v>
      </c>
      <c r="O21" s="32">
        <v>0.128413</v>
      </c>
      <c r="P21" s="32">
        <v>0.84899999999999998</v>
      </c>
      <c r="Q21" s="32">
        <f t="shared" si="0"/>
        <v>9.2443167795240016E-3</v>
      </c>
    </row>
    <row r="22" spans="1:17" x14ac:dyDescent="0.25">
      <c r="A22" s="30">
        <v>44822</v>
      </c>
      <c r="B22" s="30">
        <v>44813</v>
      </c>
      <c r="C22" s="30">
        <v>6410</v>
      </c>
      <c r="D22" s="30">
        <v>6410</v>
      </c>
      <c r="E22" s="30" t="s">
        <v>151</v>
      </c>
      <c r="F22" s="30" t="s">
        <v>182</v>
      </c>
      <c r="G22" s="31">
        <v>2.5592600000000001</v>
      </c>
      <c r="H22" s="30" t="s">
        <v>170</v>
      </c>
      <c r="I22" s="30" t="s">
        <v>171</v>
      </c>
      <c r="J22" s="30">
        <v>16</v>
      </c>
      <c r="K22" s="30">
        <v>60</v>
      </c>
      <c r="L22" s="30" t="s">
        <v>265</v>
      </c>
      <c r="M22" s="30" t="s">
        <v>276</v>
      </c>
      <c r="N22" s="30" t="s">
        <v>272</v>
      </c>
      <c r="O22" s="32">
        <v>0.78656000000000004</v>
      </c>
      <c r="P22" s="32">
        <v>0.84899999999999998</v>
      </c>
      <c r="Q22" s="32">
        <f t="shared" si="0"/>
        <v>0.30396474338560003</v>
      </c>
    </row>
    <row r="23" spans="1:17" x14ac:dyDescent="0.25">
      <c r="A23" s="30">
        <v>44844</v>
      </c>
      <c r="B23" s="30">
        <v>44835</v>
      </c>
      <c r="C23" s="30">
        <v>6410</v>
      </c>
      <c r="D23" s="30">
        <v>6410</v>
      </c>
      <c r="E23" s="30" t="s">
        <v>151</v>
      </c>
      <c r="F23" s="30" t="s">
        <v>182</v>
      </c>
      <c r="G23" s="31">
        <v>0.20268</v>
      </c>
      <c r="H23" s="30" t="s">
        <v>170</v>
      </c>
      <c r="I23" s="30" t="s">
        <v>171</v>
      </c>
      <c r="J23" s="30">
        <v>16</v>
      </c>
      <c r="K23" s="30">
        <v>60</v>
      </c>
      <c r="L23" s="30" t="s">
        <v>265</v>
      </c>
      <c r="M23" s="30" t="s">
        <v>276</v>
      </c>
      <c r="N23" s="30" t="s">
        <v>272</v>
      </c>
      <c r="O23" s="32">
        <v>0.78656000000000004</v>
      </c>
      <c r="P23" s="32">
        <v>0.84899999999999998</v>
      </c>
      <c r="Q23" s="32">
        <f t="shared" si="0"/>
        <v>2.4072417100800002E-2</v>
      </c>
    </row>
    <row r="24" spans="1:17" x14ac:dyDescent="0.25">
      <c r="G24" s="31">
        <f>SUM(G2:G23)</f>
        <v>109.68440170000001</v>
      </c>
      <c r="Q24" s="32">
        <f>SUM(Q2:Q23)</f>
        <v>13.671974981456165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topLeftCell="G1" workbookViewId="0">
      <selection activeCell="Q2" sqref="Q2:Q30"/>
    </sheetView>
  </sheetViews>
  <sheetFormatPr defaultRowHeight="15" x14ac:dyDescent="0.25"/>
  <cols>
    <col min="1" max="1" width="11.28515625" style="30" bestFit="1" customWidth="1"/>
    <col min="2" max="2" width="9.28515625" style="30" bestFit="1" customWidth="1"/>
    <col min="3" max="3" width="13.5703125" style="30" bestFit="1" customWidth="1"/>
    <col min="4" max="4" width="8.7109375" style="30" bestFit="1" customWidth="1"/>
    <col min="5" max="5" width="16.7109375" style="30" bestFit="1" customWidth="1"/>
    <col min="6" max="6" width="24.5703125" style="30" bestFit="1" customWidth="1"/>
    <col min="7" max="7" width="14.7109375" style="31" bestFit="1" customWidth="1"/>
    <col min="8" max="8" width="12.7109375" style="30" bestFit="1" customWidth="1"/>
    <col min="9" max="9" width="17.7109375" style="30" bestFit="1" customWidth="1"/>
    <col min="10" max="10" width="10.85546875" style="30" bestFit="1" customWidth="1"/>
    <col min="11" max="11" width="10.5703125" style="30" bestFit="1" customWidth="1"/>
    <col min="12" max="12" width="14.28515625" style="30" bestFit="1" customWidth="1"/>
    <col min="13" max="13" width="44.28515625" style="30" bestFit="1" customWidth="1"/>
    <col min="14" max="14" width="26.5703125" style="30" bestFit="1" customWidth="1"/>
    <col min="15" max="15" width="8.85546875" style="32" bestFit="1" customWidth="1"/>
    <col min="16" max="16" width="10.28515625" style="32" bestFit="1" customWidth="1"/>
    <col min="17" max="17" width="8.5703125" style="32" bestFit="1" customWidth="1"/>
  </cols>
  <sheetData>
    <row r="1" spans="1:17" x14ac:dyDescent="0.25">
      <c r="A1" s="30" t="s">
        <v>152</v>
      </c>
      <c r="B1" s="30" t="s">
        <v>153</v>
      </c>
      <c r="C1" s="30" t="s">
        <v>154</v>
      </c>
      <c r="D1" s="30" t="s">
        <v>155</v>
      </c>
      <c r="E1" s="30" t="s">
        <v>156</v>
      </c>
      <c r="F1" s="30" t="s">
        <v>157</v>
      </c>
      <c r="G1" s="31" t="s">
        <v>158</v>
      </c>
      <c r="H1" s="30" t="s">
        <v>159</v>
      </c>
      <c r="I1" s="30" t="s">
        <v>160</v>
      </c>
      <c r="J1" s="30" t="s">
        <v>161</v>
      </c>
      <c r="K1" s="30" t="s">
        <v>162</v>
      </c>
      <c r="L1" s="30" t="s">
        <v>163</v>
      </c>
      <c r="M1" s="30" t="s">
        <v>164</v>
      </c>
      <c r="N1" s="30" t="s">
        <v>165</v>
      </c>
      <c r="O1" s="32" t="s">
        <v>166</v>
      </c>
      <c r="P1" s="32" t="s">
        <v>167</v>
      </c>
      <c r="Q1" s="32" t="s">
        <v>168</v>
      </c>
    </row>
    <row r="2" spans="1:17" x14ac:dyDescent="0.25">
      <c r="A2" s="30">
        <v>2014</v>
      </c>
      <c r="B2" s="30">
        <v>1985</v>
      </c>
      <c r="C2" s="30">
        <v>1180</v>
      </c>
      <c r="D2" s="30">
        <v>1180</v>
      </c>
      <c r="E2" s="30" t="s">
        <v>151</v>
      </c>
      <c r="F2" s="30" t="s">
        <v>169</v>
      </c>
      <c r="G2" s="31">
        <v>6.6395099999999999E-2</v>
      </c>
      <c r="H2" s="30" t="s">
        <v>170</v>
      </c>
      <c r="I2" s="30" t="s">
        <v>171</v>
      </c>
      <c r="J2" s="30">
        <v>2</v>
      </c>
      <c r="K2" s="30">
        <v>10</v>
      </c>
      <c r="L2" s="30" t="s">
        <v>172</v>
      </c>
      <c r="M2" s="30" t="s">
        <v>177</v>
      </c>
      <c r="N2" s="30" t="s">
        <v>174</v>
      </c>
      <c r="O2" s="32">
        <v>0.48648799999999998</v>
      </c>
      <c r="P2" s="32">
        <v>0.84899999999999998</v>
      </c>
      <c r="Q2" s="32">
        <f>G2*O2*(1-P2)</f>
        <v>4.8773633307288003E-3</v>
      </c>
    </row>
    <row r="3" spans="1:17" x14ac:dyDescent="0.25">
      <c r="A3" s="30">
        <v>2351</v>
      </c>
      <c r="B3" s="30">
        <v>2342</v>
      </c>
      <c r="C3" s="30">
        <v>1180</v>
      </c>
      <c r="D3" s="30">
        <v>1180</v>
      </c>
      <c r="E3" s="30" t="s">
        <v>151</v>
      </c>
      <c r="F3" s="30" t="s">
        <v>182</v>
      </c>
      <c r="G3" s="31">
        <v>0.123219</v>
      </c>
      <c r="H3" s="30" t="s">
        <v>170</v>
      </c>
      <c r="I3" s="30" t="s">
        <v>171</v>
      </c>
      <c r="J3" s="30">
        <v>2</v>
      </c>
      <c r="K3" s="30">
        <v>10</v>
      </c>
      <c r="L3" s="30" t="s">
        <v>172</v>
      </c>
      <c r="M3" s="30" t="s">
        <v>177</v>
      </c>
      <c r="N3" s="30" t="s">
        <v>174</v>
      </c>
      <c r="O3" s="32">
        <v>0.48648799999999998</v>
      </c>
      <c r="P3" s="32">
        <v>0.84899999999999998</v>
      </c>
      <c r="Q3" s="32">
        <f t="shared" ref="Q3:Q29" si="0">G3*O3*(1-P3)</f>
        <v>9.0516292956719993E-3</v>
      </c>
    </row>
    <row r="4" spans="1:17" x14ac:dyDescent="0.25">
      <c r="A4" s="30">
        <v>2594</v>
      </c>
      <c r="B4" s="30">
        <v>2585</v>
      </c>
      <c r="C4" s="30">
        <v>1210</v>
      </c>
      <c r="D4" s="30">
        <v>1210</v>
      </c>
      <c r="E4" s="30" t="s">
        <v>151</v>
      </c>
      <c r="F4" s="30" t="s">
        <v>169</v>
      </c>
      <c r="G4" s="31">
        <v>0.29691200000000001</v>
      </c>
      <c r="H4" s="30" t="s">
        <v>170</v>
      </c>
      <c r="I4" s="30" t="s">
        <v>171</v>
      </c>
      <c r="J4" s="30">
        <v>19</v>
      </c>
      <c r="K4" s="30">
        <v>10</v>
      </c>
      <c r="L4" s="30" t="s">
        <v>172</v>
      </c>
      <c r="M4" s="30" t="s">
        <v>195</v>
      </c>
      <c r="N4" s="30" t="s">
        <v>196</v>
      </c>
      <c r="O4" s="32">
        <v>0.60924900000000004</v>
      </c>
      <c r="P4" s="32">
        <v>0.84899999999999998</v>
      </c>
      <c r="Q4" s="32">
        <f t="shared" si="0"/>
        <v>2.7314894202288005E-2</v>
      </c>
    </row>
    <row r="5" spans="1:17" x14ac:dyDescent="0.25">
      <c r="A5" s="30">
        <v>2595</v>
      </c>
      <c r="B5" s="30">
        <v>2586</v>
      </c>
      <c r="C5" s="30">
        <v>1210</v>
      </c>
      <c r="D5" s="30">
        <v>1210</v>
      </c>
      <c r="E5" s="30" t="s">
        <v>151</v>
      </c>
      <c r="F5" s="30" t="s">
        <v>169</v>
      </c>
      <c r="G5" s="31">
        <v>0.23660300000000001</v>
      </c>
      <c r="H5" s="30" t="s">
        <v>170</v>
      </c>
      <c r="I5" s="30" t="s">
        <v>171</v>
      </c>
      <c r="J5" s="30">
        <v>19</v>
      </c>
      <c r="K5" s="30">
        <v>10</v>
      </c>
      <c r="L5" s="30" t="s">
        <v>172</v>
      </c>
      <c r="M5" s="30" t="s">
        <v>195</v>
      </c>
      <c r="N5" s="30" t="s">
        <v>196</v>
      </c>
      <c r="O5" s="32">
        <v>0.60924900000000004</v>
      </c>
      <c r="P5" s="32">
        <v>0.84899999999999998</v>
      </c>
      <c r="Q5" s="32">
        <f t="shared" si="0"/>
        <v>2.1766671313197004E-2</v>
      </c>
    </row>
    <row r="6" spans="1:17" x14ac:dyDescent="0.25">
      <c r="A6" s="30">
        <v>2599</v>
      </c>
      <c r="B6" s="30">
        <v>2590</v>
      </c>
      <c r="C6" s="30">
        <v>1210</v>
      </c>
      <c r="D6" s="30">
        <v>1210</v>
      </c>
      <c r="E6" s="30" t="s">
        <v>151</v>
      </c>
      <c r="F6" s="30" t="s">
        <v>169</v>
      </c>
      <c r="G6" s="31">
        <v>0.194774</v>
      </c>
      <c r="H6" s="30" t="s">
        <v>170</v>
      </c>
      <c r="I6" s="30" t="s">
        <v>171</v>
      </c>
      <c r="J6" s="30">
        <v>19</v>
      </c>
      <c r="K6" s="30">
        <v>10</v>
      </c>
      <c r="L6" s="30" t="s">
        <v>172</v>
      </c>
      <c r="M6" s="30" t="s">
        <v>195</v>
      </c>
      <c r="N6" s="30" t="s">
        <v>196</v>
      </c>
      <c r="O6" s="32">
        <v>0.60924900000000004</v>
      </c>
      <c r="P6" s="32">
        <v>0.84899999999999998</v>
      </c>
      <c r="Q6" s="32">
        <f t="shared" si="0"/>
        <v>1.7918545573626005E-2</v>
      </c>
    </row>
    <row r="7" spans="1:17" x14ac:dyDescent="0.25">
      <c r="A7" s="30">
        <v>2934</v>
      </c>
      <c r="B7" s="30">
        <v>2862</v>
      </c>
      <c r="C7" s="30">
        <v>1210</v>
      </c>
      <c r="D7" s="30">
        <v>1210</v>
      </c>
      <c r="E7" s="30" t="s">
        <v>151</v>
      </c>
      <c r="F7" s="30" t="s">
        <v>182</v>
      </c>
      <c r="G7" s="31">
        <v>0.56788899999999998</v>
      </c>
      <c r="H7" s="30" t="s">
        <v>170</v>
      </c>
      <c r="I7" s="30" t="s">
        <v>171</v>
      </c>
      <c r="J7" s="30">
        <v>19</v>
      </c>
      <c r="K7" s="30">
        <v>10</v>
      </c>
      <c r="L7" s="30" t="s">
        <v>172</v>
      </c>
      <c r="M7" s="30" t="s">
        <v>195</v>
      </c>
      <c r="N7" s="30" t="s">
        <v>196</v>
      </c>
      <c r="O7" s="32">
        <v>0.60924900000000004</v>
      </c>
      <c r="P7" s="32">
        <v>0.84899999999999998</v>
      </c>
      <c r="Q7" s="32">
        <f t="shared" si="0"/>
        <v>5.2243856609511009E-2</v>
      </c>
    </row>
    <row r="8" spans="1:17" x14ac:dyDescent="0.25">
      <c r="A8" s="30">
        <v>2935</v>
      </c>
      <c r="B8" s="30">
        <v>2863</v>
      </c>
      <c r="C8" s="30">
        <v>1210</v>
      </c>
      <c r="D8" s="30">
        <v>1210</v>
      </c>
      <c r="E8" s="30" t="s">
        <v>151</v>
      </c>
      <c r="F8" s="30" t="s">
        <v>182</v>
      </c>
      <c r="G8" s="31">
        <v>0.61256200000000005</v>
      </c>
      <c r="H8" s="30" t="s">
        <v>170</v>
      </c>
      <c r="I8" s="30" t="s">
        <v>171</v>
      </c>
      <c r="J8" s="30">
        <v>19</v>
      </c>
      <c r="K8" s="30">
        <v>10</v>
      </c>
      <c r="L8" s="30" t="s">
        <v>172</v>
      </c>
      <c r="M8" s="30" t="s">
        <v>195</v>
      </c>
      <c r="N8" s="30" t="s">
        <v>196</v>
      </c>
      <c r="O8" s="32">
        <v>0.60924900000000004</v>
      </c>
      <c r="P8" s="32">
        <v>0.84899999999999998</v>
      </c>
      <c r="Q8" s="32">
        <f t="shared" si="0"/>
        <v>5.6353620676638017E-2</v>
      </c>
    </row>
    <row r="9" spans="1:17" x14ac:dyDescent="0.25">
      <c r="A9" s="30">
        <v>2936</v>
      </c>
      <c r="B9" s="30">
        <v>2864</v>
      </c>
      <c r="C9" s="30">
        <v>1210</v>
      </c>
      <c r="D9" s="30">
        <v>1210</v>
      </c>
      <c r="E9" s="30" t="s">
        <v>151</v>
      </c>
      <c r="F9" s="30" t="s">
        <v>182</v>
      </c>
      <c r="G9" s="31">
        <v>0.78616299999999995</v>
      </c>
      <c r="H9" s="30" t="s">
        <v>170</v>
      </c>
      <c r="I9" s="30" t="s">
        <v>171</v>
      </c>
      <c r="J9" s="30">
        <v>19</v>
      </c>
      <c r="K9" s="30">
        <v>10</v>
      </c>
      <c r="L9" s="30" t="s">
        <v>172</v>
      </c>
      <c r="M9" s="30" t="s">
        <v>195</v>
      </c>
      <c r="N9" s="30" t="s">
        <v>196</v>
      </c>
      <c r="O9" s="32">
        <v>0.60924900000000004</v>
      </c>
      <c r="P9" s="32">
        <v>0.84899999999999998</v>
      </c>
      <c r="Q9" s="32">
        <f t="shared" si="0"/>
        <v>7.2324322259637017E-2</v>
      </c>
    </row>
    <row r="10" spans="1:17" x14ac:dyDescent="0.25">
      <c r="A10" s="30">
        <v>2937</v>
      </c>
      <c r="B10" s="30">
        <v>2865</v>
      </c>
      <c r="C10" s="30">
        <v>1210</v>
      </c>
      <c r="D10" s="30">
        <v>1210</v>
      </c>
      <c r="E10" s="30" t="s">
        <v>151</v>
      </c>
      <c r="F10" s="30" t="s">
        <v>182</v>
      </c>
      <c r="G10" s="31">
        <v>0.119463</v>
      </c>
      <c r="H10" s="30" t="s">
        <v>170</v>
      </c>
      <c r="I10" s="30" t="s">
        <v>171</v>
      </c>
      <c r="J10" s="30">
        <v>19</v>
      </c>
      <c r="K10" s="30">
        <v>10</v>
      </c>
      <c r="L10" s="30" t="s">
        <v>172</v>
      </c>
      <c r="M10" s="30" t="s">
        <v>195</v>
      </c>
      <c r="N10" s="30" t="s">
        <v>196</v>
      </c>
      <c r="O10" s="32">
        <v>0.60924900000000004</v>
      </c>
      <c r="P10" s="32">
        <v>0.84899999999999998</v>
      </c>
      <c r="Q10" s="32">
        <f t="shared" si="0"/>
        <v>1.0990189706337002E-2</v>
      </c>
    </row>
    <row r="11" spans="1:17" x14ac:dyDescent="0.25">
      <c r="A11" s="30">
        <v>2938</v>
      </c>
      <c r="B11" s="30">
        <v>2866</v>
      </c>
      <c r="C11" s="30">
        <v>1210</v>
      </c>
      <c r="D11" s="30">
        <v>1210</v>
      </c>
      <c r="E11" s="30" t="s">
        <v>151</v>
      </c>
      <c r="F11" s="30" t="s">
        <v>182</v>
      </c>
      <c r="G11" s="31">
        <v>0.26525500000000002</v>
      </c>
      <c r="H11" s="30" t="s">
        <v>170</v>
      </c>
      <c r="I11" s="30" t="s">
        <v>171</v>
      </c>
      <c r="J11" s="30">
        <v>19</v>
      </c>
      <c r="K11" s="30">
        <v>10</v>
      </c>
      <c r="L11" s="30" t="s">
        <v>172</v>
      </c>
      <c r="M11" s="30" t="s">
        <v>195</v>
      </c>
      <c r="N11" s="30" t="s">
        <v>196</v>
      </c>
      <c r="O11" s="32">
        <v>0.60924900000000004</v>
      </c>
      <c r="P11" s="32">
        <v>0.84899999999999998</v>
      </c>
      <c r="Q11" s="32">
        <f t="shared" si="0"/>
        <v>2.4402557867745006E-2</v>
      </c>
    </row>
    <row r="12" spans="1:17" x14ac:dyDescent="0.25">
      <c r="A12" s="30">
        <v>2939</v>
      </c>
      <c r="B12" s="30">
        <v>2867</v>
      </c>
      <c r="C12" s="30">
        <v>1210</v>
      </c>
      <c r="D12" s="30">
        <v>1210</v>
      </c>
      <c r="E12" s="30" t="s">
        <v>151</v>
      </c>
      <c r="F12" s="30" t="s">
        <v>182</v>
      </c>
      <c r="G12" s="31">
        <v>7.5072700000000006E-2</v>
      </c>
      <c r="H12" s="30" t="s">
        <v>170</v>
      </c>
      <c r="I12" s="30" t="s">
        <v>171</v>
      </c>
      <c r="J12" s="30">
        <v>19</v>
      </c>
      <c r="K12" s="30">
        <v>10</v>
      </c>
      <c r="L12" s="30" t="s">
        <v>172</v>
      </c>
      <c r="M12" s="30" t="s">
        <v>195</v>
      </c>
      <c r="N12" s="30" t="s">
        <v>196</v>
      </c>
      <c r="O12" s="32">
        <v>0.60924900000000004</v>
      </c>
      <c r="P12" s="32">
        <v>0.84899999999999998</v>
      </c>
      <c r="Q12" s="32">
        <f t="shared" si="0"/>
        <v>6.9064330777473025E-3</v>
      </c>
    </row>
    <row r="13" spans="1:17" x14ac:dyDescent="0.25">
      <c r="A13" s="30">
        <v>3356</v>
      </c>
      <c r="B13" s="30">
        <v>3293</v>
      </c>
      <c r="C13" s="30">
        <v>1290</v>
      </c>
      <c r="D13" s="30">
        <v>1290</v>
      </c>
      <c r="E13" s="30" t="s">
        <v>151</v>
      </c>
      <c r="F13" s="30" t="s">
        <v>182</v>
      </c>
      <c r="G13" s="31">
        <v>0.16631199999999999</v>
      </c>
      <c r="H13" s="30" t="s">
        <v>170</v>
      </c>
      <c r="I13" s="30" t="s">
        <v>171</v>
      </c>
      <c r="J13" s="30">
        <v>19</v>
      </c>
      <c r="K13" s="30">
        <v>10</v>
      </c>
      <c r="L13" s="30" t="s">
        <v>172</v>
      </c>
      <c r="M13" s="30" t="s">
        <v>206</v>
      </c>
      <c r="N13" s="30" t="s">
        <v>196</v>
      </c>
      <c r="O13" s="32">
        <v>0.60924900000000004</v>
      </c>
      <c r="P13" s="32">
        <v>0.84899999999999998</v>
      </c>
      <c r="Q13" s="32">
        <f t="shared" si="0"/>
        <v>1.5300138372888003E-2</v>
      </c>
    </row>
    <row r="14" spans="1:17" x14ac:dyDescent="0.25">
      <c r="A14" s="30">
        <v>3699</v>
      </c>
      <c r="B14" s="30">
        <v>3656</v>
      </c>
      <c r="C14" s="30">
        <v>1330</v>
      </c>
      <c r="D14" s="30">
        <v>1330</v>
      </c>
      <c r="E14" s="30" t="s">
        <v>151</v>
      </c>
      <c r="F14" s="30" t="s">
        <v>182</v>
      </c>
      <c r="G14" s="31">
        <v>0.48335600000000001</v>
      </c>
      <c r="H14" s="30" t="s">
        <v>170</v>
      </c>
      <c r="I14" s="30" t="s">
        <v>171</v>
      </c>
      <c r="J14" s="30">
        <v>21</v>
      </c>
      <c r="K14" s="30">
        <v>10</v>
      </c>
      <c r="L14" s="30" t="s">
        <v>172</v>
      </c>
      <c r="M14" s="30" t="s">
        <v>198</v>
      </c>
      <c r="N14" s="30" t="s">
        <v>199</v>
      </c>
      <c r="O14" s="32">
        <v>1.2503169999999999</v>
      </c>
      <c r="P14" s="32">
        <v>0.84899999999999998</v>
      </c>
      <c r="Q14" s="32">
        <f t="shared" si="0"/>
        <v>9.1256581801651998E-2</v>
      </c>
    </row>
    <row r="15" spans="1:17" x14ac:dyDescent="0.25">
      <c r="A15" s="30">
        <v>5404</v>
      </c>
      <c r="B15" s="30">
        <v>5326</v>
      </c>
      <c r="C15" s="30">
        <v>1820</v>
      </c>
      <c r="D15" s="30">
        <v>1820</v>
      </c>
      <c r="E15" s="30" t="s">
        <v>151</v>
      </c>
      <c r="F15" s="30" t="s">
        <v>169</v>
      </c>
      <c r="G15" s="31">
        <v>10.5008</v>
      </c>
      <c r="H15" s="30" t="s">
        <v>170</v>
      </c>
      <c r="I15" s="30" t="s">
        <v>171</v>
      </c>
      <c r="J15" s="30">
        <v>23</v>
      </c>
      <c r="K15" s="30">
        <v>10</v>
      </c>
      <c r="L15" s="30" t="s">
        <v>172</v>
      </c>
      <c r="M15" s="30" t="s">
        <v>232</v>
      </c>
      <c r="N15" s="30" t="s">
        <v>215</v>
      </c>
      <c r="O15" s="32">
        <v>1.167327</v>
      </c>
      <c r="P15" s="32">
        <v>0.84899999999999998</v>
      </c>
      <c r="Q15" s="32">
        <f t="shared" si="0"/>
        <v>1.8509379716016003</v>
      </c>
    </row>
    <row r="16" spans="1:17" x14ac:dyDescent="0.25">
      <c r="A16" s="30">
        <v>5508</v>
      </c>
      <c r="B16" s="30">
        <v>5430</v>
      </c>
      <c r="C16" s="30">
        <v>1820</v>
      </c>
      <c r="D16" s="30">
        <v>1820</v>
      </c>
      <c r="E16" s="30" t="s">
        <v>151</v>
      </c>
      <c r="F16" s="30" t="s">
        <v>182</v>
      </c>
      <c r="G16" s="31">
        <v>38.084099999999999</v>
      </c>
      <c r="H16" s="30" t="s">
        <v>170</v>
      </c>
      <c r="I16" s="30" t="s">
        <v>171</v>
      </c>
      <c r="J16" s="30">
        <v>23</v>
      </c>
      <c r="K16" s="30">
        <v>10</v>
      </c>
      <c r="L16" s="30" t="s">
        <v>172</v>
      </c>
      <c r="M16" s="30" t="s">
        <v>232</v>
      </c>
      <c r="N16" s="30" t="s">
        <v>215</v>
      </c>
      <c r="O16" s="32">
        <v>1.167327</v>
      </c>
      <c r="P16" s="32">
        <v>0.84899999999999998</v>
      </c>
      <c r="Q16" s="32">
        <f t="shared" si="0"/>
        <v>6.7129463283057014</v>
      </c>
    </row>
    <row r="17" spans="1:17" x14ac:dyDescent="0.25">
      <c r="A17" s="30">
        <v>5509</v>
      </c>
      <c r="B17" s="30">
        <v>5431</v>
      </c>
      <c r="C17" s="30">
        <v>1820</v>
      </c>
      <c r="D17" s="30">
        <v>1820</v>
      </c>
      <c r="E17" s="30" t="s">
        <v>151</v>
      </c>
      <c r="F17" s="30" t="s">
        <v>182</v>
      </c>
      <c r="G17" s="31">
        <v>1.13741</v>
      </c>
      <c r="H17" s="30" t="s">
        <v>170</v>
      </c>
      <c r="I17" s="30" t="s">
        <v>171</v>
      </c>
      <c r="J17" s="30">
        <v>23</v>
      </c>
      <c r="K17" s="30">
        <v>10</v>
      </c>
      <c r="L17" s="30" t="s">
        <v>172</v>
      </c>
      <c r="M17" s="30" t="s">
        <v>232</v>
      </c>
      <c r="N17" s="30" t="s">
        <v>215</v>
      </c>
      <c r="O17" s="32">
        <v>1.167327</v>
      </c>
      <c r="P17" s="32">
        <v>0.84899999999999998</v>
      </c>
      <c r="Q17" s="32">
        <f t="shared" si="0"/>
        <v>0.20048713986357003</v>
      </c>
    </row>
    <row r="18" spans="1:17" x14ac:dyDescent="0.25">
      <c r="A18" s="30">
        <v>17897</v>
      </c>
      <c r="B18" s="30">
        <v>17897</v>
      </c>
      <c r="C18" s="30">
        <v>4200</v>
      </c>
      <c r="D18" s="30">
        <v>4200</v>
      </c>
      <c r="E18" s="30" t="s">
        <v>151</v>
      </c>
      <c r="F18" s="30" t="s">
        <v>182</v>
      </c>
      <c r="G18" s="31">
        <v>9.7521099999999999E-2</v>
      </c>
      <c r="H18" s="30" t="s">
        <v>170</v>
      </c>
      <c r="I18" s="30" t="s">
        <v>171</v>
      </c>
      <c r="J18" s="30">
        <v>7</v>
      </c>
      <c r="K18" s="30">
        <v>40</v>
      </c>
      <c r="L18" s="30" t="s">
        <v>250</v>
      </c>
      <c r="M18" s="30" t="s">
        <v>253</v>
      </c>
      <c r="N18" s="30" t="s">
        <v>252</v>
      </c>
      <c r="O18" s="32">
        <v>0.115981</v>
      </c>
      <c r="P18" s="32">
        <v>0.84899999999999998</v>
      </c>
      <c r="Q18" s="32">
        <f t="shared" si="0"/>
        <v>1.7078997995641004E-3</v>
      </c>
    </row>
    <row r="19" spans="1:17" x14ac:dyDescent="0.25">
      <c r="A19" s="30">
        <v>21134</v>
      </c>
      <c r="B19" s="30">
        <v>21134</v>
      </c>
      <c r="C19" s="30">
        <v>5300</v>
      </c>
      <c r="D19" s="30">
        <v>5300</v>
      </c>
      <c r="E19" s="30" t="s">
        <v>151</v>
      </c>
      <c r="F19" s="30" t="s">
        <v>169</v>
      </c>
      <c r="G19" s="31">
        <v>2.23449E-3</v>
      </c>
      <c r="H19" s="30" t="s">
        <v>170</v>
      </c>
      <c r="I19" s="30" t="s">
        <v>171</v>
      </c>
      <c r="J19" s="30">
        <v>9</v>
      </c>
      <c r="K19" s="30">
        <v>50</v>
      </c>
      <c r="L19" s="30" t="s">
        <v>259</v>
      </c>
      <c r="M19" s="30" t="s">
        <v>264</v>
      </c>
      <c r="N19" s="30" t="s">
        <v>261</v>
      </c>
      <c r="O19" s="32">
        <v>0.128413</v>
      </c>
      <c r="P19" s="32">
        <v>0.84899999999999998</v>
      </c>
      <c r="Q19" s="32">
        <f t="shared" si="0"/>
        <v>4.3327572219870005E-5</v>
      </c>
    </row>
    <row r="20" spans="1:17" x14ac:dyDescent="0.25">
      <c r="A20" s="30">
        <v>22722</v>
      </c>
      <c r="B20" s="30">
        <v>22687</v>
      </c>
      <c r="C20" s="30">
        <v>5300</v>
      </c>
      <c r="D20" s="30">
        <v>5300</v>
      </c>
      <c r="E20" s="30" t="s">
        <v>151</v>
      </c>
      <c r="F20" s="30" t="s">
        <v>182</v>
      </c>
      <c r="G20" s="31">
        <v>2.18486</v>
      </c>
      <c r="H20" s="30" t="s">
        <v>170</v>
      </c>
      <c r="I20" s="30" t="s">
        <v>171</v>
      </c>
      <c r="J20" s="30">
        <v>9</v>
      </c>
      <c r="K20" s="30">
        <v>50</v>
      </c>
      <c r="L20" s="30" t="s">
        <v>259</v>
      </c>
      <c r="M20" s="30" t="s">
        <v>264</v>
      </c>
      <c r="N20" s="30" t="s">
        <v>261</v>
      </c>
      <c r="O20" s="32">
        <v>0.128413</v>
      </c>
      <c r="P20" s="32">
        <v>0.84899999999999998</v>
      </c>
      <c r="Q20" s="32">
        <f t="shared" si="0"/>
        <v>4.2365228504180008E-2</v>
      </c>
    </row>
    <row r="21" spans="1:17" x14ac:dyDescent="0.25">
      <c r="A21" s="30">
        <v>22723</v>
      </c>
      <c r="B21" s="30">
        <v>22688</v>
      </c>
      <c r="C21" s="30">
        <v>5300</v>
      </c>
      <c r="D21" s="30">
        <v>5300</v>
      </c>
      <c r="E21" s="30" t="s">
        <v>151</v>
      </c>
      <c r="F21" s="30" t="s">
        <v>182</v>
      </c>
      <c r="G21" s="31">
        <v>4.3041099999999999E-3</v>
      </c>
      <c r="H21" s="30" t="s">
        <v>170</v>
      </c>
      <c r="I21" s="30" t="s">
        <v>171</v>
      </c>
      <c r="J21" s="30">
        <v>9</v>
      </c>
      <c r="K21" s="30">
        <v>50</v>
      </c>
      <c r="L21" s="30" t="s">
        <v>259</v>
      </c>
      <c r="M21" s="30" t="s">
        <v>264</v>
      </c>
      <c r="N21" s="30" t="s">
        <v>261</v>
      </c>
      <c r="O21" s="32">
        <v>0.128413</v>
      </c>
      <c r="P21" s="32">
        <v>0.84899999999999998</v>
      </c>
      <c r="Q21" s="32">
        <f t="shared" si="0"/>
        <v>8.3458255291930011E-5</v>
      </c>
    </row>
    <row r="22" spans="1:17" x14ac:dyDescent="0.25">
      <c r="A22" s="30">
        <v>22724</v>
      </c>
      <c r="B22" s="30">
        <v>22689</v>
      </c>
      <c r="C22" s="30">
        <v>5300</v>
      </c>
      <c r="D22" s="30">
        <v>5300</v>
      </c>
      <c r="E22" s="30" t="s">
        <v>151</v>
      </c>
      <c r="F22" s="30" t="s">
        <v>182</v>
      </c>
      <c r="G22" s="31">
        <v>3.7678199999999999</v>
      </c>
      <c r="H22" s="30" t="s">
        <v>170</v>
      </c>
      <c r="I22" s="30" t="s">
        <v>171</v>
      </c>
      <c r="J22" s="30">
        <v>9</v>
      </c>
      <c r="K22" s="30">
        <v>50</v>
      </c>
      <c r="L22" s="30" t="s">
        <v>259</v>
      </c>
      <c r="M22" s="30" t="s">
        <v>264</v>
      </c>
      <c r="N22" s="30" t="s">
        <v>261</v>
      </c>
      <c r="O22" s="32">
        <v>0.128413</v>
      </c>
      <c r="P22" s="32">
        <v>0.84899999999999998</v>
      </c>
      <c r="Q22" s="32">
        <f t="shared" si="0"/>
        <v>7.3059397518660016E-2</v>
      </c>
    </row>
    <row r="23" spans="1:17" x14ac:dyDescent="0.25">
      <c r="A23" s="30">
        <v>22725</v>
      </c>
      <c r="B23" s="30">
        <v>22690</v>
      </c>
      <c r="C23" s="30">
        <v>5300</v>
      </c>
      <c r="D23" s="30">
        <v>5300</v>
      </c>
      <c r="E23" s="30" t="s">
        <v>151</v>
      </c>
      <c r="F23" s="30" t="s">
        <v>182</v>
      </c>
      <c r="G23" s="31">
        <v>1.17462E-2</v>
      </c>
      <c r="H23" s="30" t="s">
        <v>170</v>
      </c>
      <c r="I23" s="30" t="s">
        <v>171</v>
      </c>
      <c r="J23" s="30">
        <v>9</v>
      </c>
      <c r="K23" s="30">
        <v>50</v>
      </c>
      <c r="L23" s="30" t="s">
        <v>259</v>
      </c>
      <c r="M23" s="30" t="s">
        <v>264</v>
      </c>
      <c r="N23" s="30" t="s">
        <v>261</v>
      </c>
      <c r="O23" s="32">
        <v>0.128413</v>
      </c>
      <c r="P23" s="32">
        <v>0.84899999999999998</v>
      </c>
      <c r="Q23" s="32">
        <f t="shared" si="0"/>
        <v>2.2776308187060006E-4</v>
      </c>
    </row>
    <row r="24" spans="1:17" x14ac:dyDescent="0.25">
      <c r="A24" s="30">
        <v>22726</v>
      </c>
      <c r="B24" s="30">
        <v>22691</v>
      </c>
      <c r="C24" s="30">
        <v>5300</v>
      </c>
      <c r="D24" s="30">
        <v>5300</v>
      </c>
      <c r="E24" s="30" t="s">
        <v>151</v>
      </c>
      <c r="F24" s="30" t="s">
        <v>182</v>
      </c>
      <c r="G24" s="31">
        <v>7.16448E-3</v>
      </c>
      <c r="H24" s="30" t="s">
        <v>170</v>
      </c>
      <c r="I24" s="30" t="s">
        <v>171</v>
      </c>
      <c r="J24" s="30">
        <v>9</v>
      </c>
      <c r="K24" s="30">
        <v>50</v>
      </c>
      <c r="L24" s="30" t="s">
        <v>259</v>
      </c>
      <c r="M24" s="30" t="s">
        <v>264</v>
      </c>
      <c r="N24" s="30" t="s">
        <v>261</v>
      </c>
      <c r="O24" s="32">
        <v>0.128413</v>
      </c>
      <c r="P24" s="32">
        <v>0.84899999999999998</v>
      </c>
      <c r="Q24" s="32">
        <f t="shared" si="0"/>
        <v>1.3892186790624003E-4</v>
      </c>
    </row>
    <row r="25" spans="1:17" x14ac:dyDescent="0.25">
      <c r="A25" s="30">
        <v>22729</v>
      </c>
      <c r="B25" s="30">
        <v>22694</v>
      </c>
      <c r="C25" s="30">
        <v>5300</v>
      </c>
      <c r="D25" s="30">
        <v>5300</v>
      </c>
      <c r="E25" s="30" t="s">
        <v>151</v>
      </c>
      <c r="F25" s="30" t="s">
        <v>182</v>
      </c>
      <c r="G25" s="31">
        <v>2.61955E-3</v>
      </c>
      <c r="H25" s="30" t="s">
        <v>170</v>
      </c>
      <c r="I25" s="30" t="s">
        <v>171</v>
      </c>
      <c r="J25" s="30">
        <v>9</v>
      </c>
      <c r="K25" s="30">
        <v>50</v>
      </c>
      <c r="L25" s="30" t="s">
        <v>259</v>
      </c>
      <c r="M25" s="30" t="s">
        <v>264</v>
      </c>
      <c r="N25" s="30" t="s">
        <v>261</v>
      </c>
      <c r="O25" s="32">
        <v>0.128413</v>
      </c>
      <c r="P25" s="32">
        <v>0.84899999999999998</v>
      </c>
      <c r="Q25" s="32">
        <f t="shared" si="0"/>
        <v>5.0794025396650008E-5</v>
      </c>
    </row>
    <row r="26" spans="1:17" x14ac:dyDescent="0.25">
      <c r="A26" s="30">
        <v>22730</v>
      </c>
      <c r="B26" s="30">
        <v>22695</v>
      </c>
      <c r="C26" s="30">
        <v>5300</v>
      </c>
      <c r="D26" s="30">
        <v>5300</v>
      </c>
      <c r="E26" s="30" t="s">
        <v>151</v>
      </c>
      <c r="F26" s="30" t="s">
        <v>182</v>
      </c>
      <c r="G26" s="31">
        <v>2.57883E-2</v>
      </c>
      <c r="H26" s="30" t="s">
        <v>170</v>
      </c>
      <c r="I26" s="30" t="s">
        <v>171</v>
      </c>
      <c r="J26" s="30">
        <v>9</v>
      </c>
      <c r="K26" s="30">
        <v>50</v>
      </c>
      <c r="L26" s="30" t="s">
        <v>259</v>
      </c>
      <c r="M26" s="30" t="s">
        <v>264</v>
      </c>
      <c r="N26" s="30" t="s">
        <v>261</v>
      </c>
      <c r="O26" s="32">
        <v>0.128413</v>
      </c>
      <c r="P26" s="32">
        <v>0.84899999999999998</v>
      </c>
      <c r="Q26" s="32">
        <f t="shared" si="0"/>
        <v>5.0004449815290006E-4</v>
      </c>
    </row>
    <row r="27" spans="1:17" x14ac:dyDescent="0.25">
      <c r="A27" s="30">
        <v>22731</v>
      </c>
      <c r="B27" s="30">
        <v>22696</v>
      </c>
      <c r="C27" s="30">
        <v>5300</v>
      </c>
      <c r="D27" s="30">
        <v>5300</v>
      </c>
      <c r="E27" s="30" t="s">
        <v>151</v>
      </c>
      <c r="F27" s="30" t="s">
        <v>182</v>
      </c>
      <c r="G27" s="31">
        <v>0.10986</v>
      </c>
      <c r="H27" s="30" t="s">
        <v>170</v>
      </c>
      <c r="I27" s="30" t="s">
        <v>171</v>
      </c>
      <c r="J27" s="30">
        <v>9</v>
      </c>
      <c r="K27" s="30">
        <v>50</v>
      </c>
      <c r="L27" s="30" t="s">
        <v>259</v>
      </c>
      <c r="M27" s="30" t="s">
        <v>264</v>
      </c>
      <c r="N27" s="30" t="s">
        <v>261</v>
      </c>
      <c r="O27" s="32">
        <v>0.128413</v>
      </c>
      <c r="P27" s="32">
        <v>0.84899999999999998</v>
      </c>
      <c r="Q27" s="32">
        <f t="shared" si="0"/>
        <v>2.1302252791800002E-3</v>
      </c>
    </row>
    <row r="28" spans="1:17" x14ac:dyDescent="0.25">
      <c r="A28" s="30">
        <v>25172</v>
      </c>
      <c r="B28" s="30">
        <v>25112</v>
      </c>
      <c r="C28" s="30">
        <v>6170</v>
      </c>
      <c r="D28" s="30">
        <v>6170</v>
      </c>
      <c r="E28" s="30" t="s">
        <v>151</v>
      </c>
      <c r="F28" s="30" t="s">
        <v>182</v>
      </c>
      <c r="G28" s="31">
        <v>0.34202399999999999</v>
      </c>
      <c r="H28" s="30" t="s">
        <v>170</v>
      </c>
      <c r="I28" s="30" t="s">
        <v>171</v>
      </c>
      <c r="J28" s="30">
        <v>12</v>
      </c>
      <c r="K28" s="30">
        <v>60</v>
      </c>
      <c r="L28" s="30" t="s">
        <v>265</v>
      </c>
      <c r="M28" s="30" t="s">
        <v>267</v>
      </c>
      <c r="N28" s="30" t="s">
        <v>267</v>
      </c>
      <c r="O28" s="32">
        <v>0.596611</v>
      </c>
      <c r="P28" s="32">
        <v>0.84899999999999998</v>
      </c>
      <c r="Q28" s="32">
        <f t="shared" si="0"/>
        <v>3.0812347380264005E-2</v>
      </c>
    </row>
    <row r="29" spans="1:17" x14ac:dyDescent="0.25">
      <c r="A29" s="30">
        <v>44856</v>
      </c>
      <c r="B29" s="30">
        <v>44847</v>
      </c>
      <c r="C29" s="30">
        <v>6410</v>
      </c>
      <c r="D29" s="30">
        <v>6410</v>
      </c>
      <c r="E29" s="30" t="s">
        <v>151</v>
      </c>
      <c r="F29" s="30" t="s">
        <v>182</v>
      </c>
      <c r="G29" s="31">
        <v>0.18684999999999999</v>
      </c>
      <c r="H29" s="30" t="s">
        <v>170</v>
      </c>
      <c r="I29" s="30" t="s">
        <v>171</v>
      </c>
      <c r="J29" s="30">
        <v>16</v>
      </c>
      <c r="K29" s="30">
        <v>60</v>
      </c>
      <c r="L29" s="30" t="s">
        <v>265</v>
      </c>
      <c r="M29" s="30" t="s">
        <v>276</v>
      </c>
      <c r="N29" s="30" t="s">
        <v>272</v>
      </c>
      <c r="O29" s="32">
        <v>0.78656000000000004</v>
      </c>
      <c r="P29" s="32">
        <v>0.84899999999999998</v>
      </c>
      <c r="Q29" s="32">
        <f t="shared" si="0"/>
        <v>2.2192279136000002E-2</v>
      </c>
    </row>
    <row r="30" spans="1:17" x14ac:dyDescent="0.25">
      <c r="G30" s="31">
        <f>SUM(G2:G29)</f>
        <v>60.459078030000001</v>
      </c>
      <c r="Q30" s="32">
        <f>SUM(Q2:Q29)</f>
        <v>9.3483899307772251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topLeftCell="F1" workbookViewId="0">
      <selection activeCell="Q2" sqref="Q2:Q31"/>
    </sheetView>
  </sheetViews>
  <sheetFormatPr defaultColWidth="50.85546875" defaultRowHeight="15" x14ac:dyDescent="0.25"/>
  <cols>
    <col min="1" max="1" width="11.28515625" style="30" bestFit="1" customWidth="1"/>
    <col min="2" max="2" width="9.28515625" style="30" bestFit="1" customWidth="1"/>
    <col min="3" max="3" width="13.5703125" style="30" bestFit="1" customWidth="1"/>
    <col min="4" max="4" width="8.7109375" style="30" bestFit="1" customWidth="1"/>
    <col min="5" max="5" width="16.7109375" style="30" bestFit="1" customWidth="1"/>
    <col min="6" max="6" width="19.7109375" style="30" bestFit="1" customWidth="1"/>
    <col min="7" max="7" width="15.7109375" style="31" bestFit="1" customWidth="1"/>
    <col min="8" max="8" width="12.7109375" style="30" bestFit="1" customWidth="1"/>
    <col min="9" max="9" width="17.7109375" style="30" bestFit="1" customWidth="1"/>
    <col min="10" max="10" width="10.85546875" style="30" bestFit="1" customWidth="1"/>
    <col min="11" max="11" width="10.5703125" style="30" bestFit="1" customWidth="1"/>
    <col min="12" max="12" width="14.28515625" style="30" bestFit="1" customWidth="1"/>
    <col min="13" max="13" width="44.28515625" style="30" bestFit="1" customWidth="1"/>
    <col min="14" max="14" width="26.5703125" style="30" bestFit="1" customWidth="1"/>
    <col min="15" max="15" width="8.85546875" style="32" bestFit="1" customWidth="1"/>
    <col min="16" max="16" width="10.28515625" style="32" bestFit="1" customWidth="1"/>
    <col min="17" max="17" width="9.5703125" style="32" bestFit="1" customWidth="1"/>
  </cols>
  <sheetData>
    <row r="1" spans="1:17" x14ac:dyDescent="0.25">
      <c r="A1" s="30" t="s">
        <v>152</v>
      </c>
      <c r="B1" s="30" t="s">
        <v>153</v>
      </c>
      <c r="C1" s="30" t="s">
        <v>154</v>
      </c>
      <c r="D1" s="30" t="s">
        <v>155</v>
      </c>
      <c r="E1" s="30" t="s">
        <v>156</v>
      </c>
      <c r="F1" s="30" t="s">
        <v>157</v>
      </c>
      <c r="G1" s="31" t="s">
        <v>158</v>
      </c>
      <c r="H1" s="30" t="s">
        <v>159</v>
      </c>
      <c r="I1" s="30" t="s">
        <v>160</v>
      </c>
      <c r="J1" s="30" t="s">
        <v>161</v>
      </c>
      <c r="K1" s="30" t="s">
        <v>162</v>
      </c>
      <c r="L1" s="30" t="s">
        <v>163</v>
      </c>
      <c r="M1" s="30" t="s">
        <v>164</v>
      </c>
      <c r="N1" s="30" t="s">
        <v>165</v>
      </c>
      <c r="O1" s="32" t="s">
        <v>166</v>
      </c>
      <c r="P1" s="32" t="s">
        <v>167</v>
      </c>
      <c r="Q1" s="32" t="s">
        <v>168</v>
      </c>
    </row>
    <row r="2" spans="1:17" x14ac:dyDescent="0.25">
      <c r="A2" s="30">
        <v>1373</v>
      </c>
      <c r="B2" s="30">
        <v>1323</v>
      </c>
      <c r="C2" s="30">
        <v>1110</v>
      </c>
      <c r="D2" s="30">
        <v>1110</v>
      </c>
      <c r="E2" s="30" t="s">
        <v>151</v>
      </c>
      <c r="F2" s="30" t="s">
        <v>169</v>
      </c>
      <c r="G2" s="31">
        <v>1.09642</v>
      </c>
      <c r="H2" s="30" t="s">
        <v>170</v>
      </c>
      <c r="I2" s="30" t="s">
        <v>171</v>
      </c>
      <c r="J2" s="30">
        <v>2</v>
      </c>
      <c r="K2" s="30">
        <v>10</v>
      </c>
      <c r="L2" s="30" t="s">
        <v>172</v>
      </c>
      <c r="M2" s="30" t="s">
        <v>173</v>
      </c>
      <c r="N2" s="30" t="s">
        <v>174</v>
      </c>
      <c r="O2" s="32">
        <v>0.48648799999999998</v>
      </c>
      <c r="P2" s="32">
        <v>0.84899999999999998</v>
      </c>
      <c r="Q2" s="32">
        <f>G2*O2*(1-P2)</f>
        <v>8.0542671116960007E-2</v>
      </c>
    </row>
    <row r="3" spans="1:17" x14ac:dyDescent="0.25">
      <c r="A3" s="30">
        <v>2033</v>
      </c>
      <c r="B3" s="30">
        <v>2004</v>
      </c>
      <c r="C3" s="30">
        <v>1180</v>
      </c>
      <c r="D3" s="30">
        <v>1180</v>
      </c>
      <c r="E3" s="30" t="s">
        <v>151</v>
      </c>
      <c r="F3" s="30" t="s">
        <v>169</v>
      </c>
      <c r="G3" s="31">
        <v>0.17166400000000001</v>
      </c>
      <c r="H3" s="30" t="s">
        <v>170</v>
      </c>
      <c r="I3" s="30" t="s">
        <v>171</v>
      </c>
      <c r="J3" s="30">
        <v>2</v>
      </c>
      <c r="K3" s="30">
        <v>10</v>
      </c>
      <c r="L3" s="30" t="s">
        <v>172</v>
      </c>
      <c r="M3" s="30" t="s">
        <v>177</v>
      </c>
      <c r="N3" s="30" t="s">
        <v>174</v>
      </c>
      <c r="O3" s="32">
        <v>0.48648799999999998</v>
      </c>
      <c r="P3" s="32">
        <v>0.84899999999999998</v>
      </c>
      <c r="Q3" s="32">
        <f t="shared" ref="Q3:Q30" si="0">G3*O3*(1-P3)</f>
        <v>1.2610383880832002E-2</v>
      </c>
    </row>
    <row r="4" spans="1:17" x14ac:dyDescent="0.25">
      <c r="A4" s="30">
        <v>2633</v>
      </c>
      <c r="B4" s="30">
        <v>2624</v>
      </c>
      <c r="C4" s="30">
        <v>1210</v>
      </c>
      <c r="D4" s="30">
        <v>1210</v>
      </c>
      <c r="E4" s="30" t="s">
        <v>151</v>
      </c>
      <c r="F4" s="30" t="s">
        <v>169</v>
      </c>
      <c r="G4" s="31">
        <v>60.018300000000004</v>
      </c>
      <c r="H4" s="30" t="s">
        <v>170</v>
      </c>
      <c r="I4" s="30" t="s">
        <v>171</v>
      </c>
      <c r="J4" s="30">
        <v>19</v>
      </c>
      <c r="K4" s="30">
        <v>10</v>
      </c>
      <c r="L4" s="30" t="s">
        <v>172</v>
      </c>
      <c r="M4" s="30" t="s">
        <v>195</v>
      </c>
      <c r="N4" s="30" t="s">
        <v>196</v>
      </c>
      <c r="O4" s="32">
        <v>0.60924900000000004</v>
      </c>
      <c r="P4" s="32">
        <v>0.84899999999999998</v>
      </c>
      <c r="Q4" s="32">
        <f t="shared" si="0"/>
        <v>5.5214794777617016</v>
      </c>
    </row>
    <row r="5" spans="1:17" x14ac:dyDescent="0.25">
      <c r="A5" s="30">
        <v>3273</v>
      </c>
      <c r="B5" s="30">
        <v>3210</v>
      </c>
      <c r="C5" s="30">
        <v>1290</v>
      </c>
      <c r="D5" s="30">
        <v>1290</v>
      </c>
      <c r="E5" s="30" t="s">
        <v>151</v>
      </c>
      <c r="F5" s="30" t="s">
        <v>169</v>
      </c>
      <c r="G5" s="31">
        <v>16.6572</v>
      </c>
      <c r="H5" s="30" t="s">
        <v>170</v>
      </c>
      <c r="I5" s="30" t="s">
        <v>171</v>
      </c>
      <c r="J5" s="30">
        <v>19</v>
      </c>
      <c r="K5" s="30">
        <v>10</v>
      </c>
      <c r="L5" s="30" t="s">
        <v>172</v>
      </c>
      <c r="M5" s="30" t="s">
        <v>206</v>
      </c>
      <c r="N5" s="30" t="s">
        <v>196</v>
      </c>
      <c r="O5" s="32">
        <v>0.60924900000000004</v>
      </c>
      <c r="P5" s="32">
        <v>0.84899999999999998</v>
      </c>
      <c r="Q5" s="32">
        <f t="shared" si="0"/>
        <v>1.5324057488628005</v>
      </c>
    </row>
    <row r="6" spans="1:17" x14ac:dyDescent="0.25">
      <c r="A6" s="30">
        <v>13874</v>
      </c>
      <c r="B6" s="30">
        <v>13863</v>
      </c>
      <c r="C6" s="30">
        <v>3100</v>
      </c>
      <c r="D6" s="30">
        <v>3100</v>
      </c>
      <c r="E6" s="30" t="s">
        <v>151</v>
      </c>
      <c r="F6" s="30" t="s">
        <v>169</v>
      </c>
      <c r="G6" s="31">
        <v>1.8676200000000001</v>
      </c>
      <c r="H6" s="30" t="s">
        <v>170</v>
      </c>
      <c r="I6" s="30" t="s">
        <v>171</v>
      </c>
      <c r="J6" s="30">
        <v>5</v>
      </c>
      <c r="K6" s="30">
        <v>30</v>
      </c>
      <c r="L6" s="30" t="s">
        <v>243</v>
      </c>
      <c r="M6" s="30" t="s">
        <v>244</v>
      </c>
      <c r="N6" s="30" t="s">
        <v>223</v>
      </c>
      <c r="O6" s="32">
        <v>9.3119999999999994E-2</v>
      </c>
      <c r="P6" s="32">
        <v>0.84899999999999998</v>
      </c>
      <c r="Q6" s="32">
        <f t="shared" si="0"/>
        <v>2.6260828934400005E-2</v>
      </c>
    </row>
    <row r="7" spans="1:17" x14ac:dyDescent="0.25">
      <c r="A7" s="30">
        <v>14839</v>
      </c>
      <c r="B7" s="30">
        <v>14760</v>
      </c>
      <c r="C7" s="30">
        <v>3200</v>
      </c>
      <c r="D7" s="30">
        <v>3200</v>
      </c>
      <c r="E7" s="30" t="s">
        <v>151</v>
      </c>
      <c r="F7" s="30" t="s">
        <v>169</v>
      </c>
      <c r="G7" s="31">
        <v>5.8102300000000003E-2</v>
      </c>
      <c r="H7" s="30" t="s">
        <v>170</v>
      </c>
      <c r="I7" s="30" t="s">
        <v>171</v>
      </c>
      <c r="J7" s="30">
        <v>5</v>
      </c>
      <c r="K7" s="30">
        <v>30</v>
      </c>
      <c r="L7" s="30" t="s">
        <v>243</v>
      </c>
      <c r="M7" s="30" t="s">
        <v>248</v>
      </c>
      <c r="N7" s="30" t="s">
        <v>223</v>
      </c>
      <c r="O7" s="32">
        <v>9.3119999999999994E-2</v>
      </c>
      <c r="P7" s="32">
        <v>0.84899999999999998</v>
      </c>
      <c r="Q7" s="32">
        <f t="shared" si="0"/>
        <v>8.1698341257600013E-4</v>
      </c>
    </row>
    <row r="8" spans="1:17" x14ac:dyDescent="0.25">
      <c r="A8" s="30">
        <v>15739</v>
      </c>
      <c r="B8" s="30">
        <v>15683</v>
      </c>
      <c r="C8" s="30">
        <v>3210</v>
      </c>
      <c r="D8" s="30">
        <v>3210</v>
      </c>
      <c r="E8" s="30" t="s">
        <v>151</v>
      </c>
      <c r="F8" s="30" t="s">
        <v>169</v>
      </c>
      <c r="G8" s="31">
        <v>3.7479800000000001</v>
      </c>
      <c r="H8" s="30" t="s">
        <v>170</v>
      </c>
      <c r="I8" s="30" t="s">
        <v>171</v>
      </c>
      <c r="J8" s="30">
        <v>5</v>
      </c>
      <c r="K8" s="30">
        <v>30</v>
      </c>
      <c r="L8" s="30" t="s">
        <v>243</v>
      </c>
      <c r="M8" s="30" t="s">
        <v>249</v>
      </c>
      <c r="N8" s="30" t="s">
        <v>223</v>
      </c>
      <c r="O8" s="32">
        <v>9.3119999999999994E-2</v>
      </c>
      <c r="P8" s="32">
        <v>0.84899999999999998</v>
      </c>
      <c r="Q8" s="32">
        <f t="shared" si="0"/>
        <v>5.2700796537600007E-2</v>
      </c>
    </row>
    <row r="9" spans="1:17" x14ac:dyDescent="0.25">
      <c r="A9" s="30">
        <v>16508</v>
      </c>
      <c r="B9" s="30">
        <v>16475</v>
      </c>
      <c r="C9" s="30">
        <v>4110</v>
      </c>
      <c r="D9" s="30">
        <v>4110</v>
      </c>
      <c r="E9" s="30" t="s">
        <v>151</v>
      </c>
      <c r="F9" s="30" t="s">
        <v>169</v>
      </c>
      <c r="G9" s="31">
        <v>10.1692</v>
      </c>
      <c r="H9" s="30" t="s">
        <v>170</v>
      </c>
      <c r="I9" s="30" t="s">
        <v>171</v>
      </c>
      <c r="J9" s="30">
        <v>5</v>
      </c>
      <c r="K9" s="30">
        <v>40</v>
      </c>
      <c r="L9" s="30" t="s">
        <v>250</v>
      </c>
      <c r="M9" s="30" t="s">
        <v>251</v>
      </c>
      <c r="N9" s="30" t="s">
        <v>223</v>
      </c>
      <c r="O9" s="32">
        <v>9.3119999999999994E-2</v>
      </c>
      <c r="P9" s="32">
        <v>0.84899999999999998</v>
      </c>
      <c r="Q9" s="32">
        <f t="shared" si="0"/>
        <v>0.14299034150400003</v>
      </c>
    </row>
    <row r="10" spans="1:17" x14ac:dyDescent="0.25">
      <c r="A10" s="30">
        <v>21338</v>
      </c>
      <c r="B10" s="30">
        <v>21255</v>
      </c>
      <c r="C10" s="30">
        <v>5300</v>
      </c>
      <c r="D10" s="30">
        <v>5300</v>
      </c>
      <c r="E10" s="30" t="s">
        <v>151</v>
      </c>
      <c r="F10" s="30" t="s">
        <v>169</v>
      </c>
      <c r="G10" s="31">
        <v>10.3432</v>
      </c>
      <c r="H10" s="30" t="s">
        <v>170</v>
      </c>
      <c r="I10" s="30" t="s">
        <v>171</v>
      </c>
      <c r="J10" s="30">
        <v>9</v>
      </c>
      <c r="K10" s="30">
        <v>50</v>
      </c>
      <c r="L10" s="30" t="s">
        <v>259</v>
      </c>
      <c r="M10" s="30" t="s">
        <v>264</v>
      </c>
      <c r="N10" s="30" t="s">
        <v>261</v>
      </c>
      <c r="O10" s="32">
        <v>0.128413</v>
      </c>
      <c r="P10" s="32">
        <v>0.84899999999999998</v>
      </c>
      <c r="Q10" s="32">
        <f t="shared" si="0"/>
        <v>0.20055840258160004</v>
      </c>
    </row>
    <row r="11" spans="1:17" x14ac:dyDescent="0.25">
      <c r="A11" s="30">
        <v>21347</v>
      </c>
      <c r="B11" s="30">
        <v>21264</v>
      </c>
      <c r="C11" s="30">
        <v>5300</v>
      </c>
      <c r="D11" s="30">
        <v>5300</v>
      </c>
      <c r="E11" s="30" t="s">
        <v>151</v>
      </c>
      <c r="F11" s="30" t="s">
        <v>169</v>
      </c>
      <c r="G11" s="31">
        <v>2.4286099999999999</v>
      </c>
      <c r="H11" s="30" t="s">
        <v>170</v>
      </c>
      <c r="I11" s="30" t="s">
        <v>171</v>
      </c>
      <c r="J11" s="30">
        <v>9</v>
      </c>
      <c r="K11" s="30">
        <v>50</v>
      </c>
      <c r="L11" s="30" t="s">
        <v>259</v>
      </c>
      <c r="M11" s="30" t="s">
        <v>264</v>
      </c>
      <c r="N11" s="30" t="s">
        <v>261</v>
      </c>
      <c r="O11" s="32">
        <v>0.128413</v>
      </c>
      <c r="P11" s="32">
        <v>0.84899999999999998</v>
      </c>
      <c r="Q11" s="32">
        <f t="shared" si="0"/>
        <v>4.7091629485430005E-2</v>
      </c>
    </row>
    <row r="12" spans="1:17" x14ac:dyDescent="0.25">
      <c r="A12" s="30">
        <v>21356</v>
      </c>
      <c r="B12" s="30">
        <v>21273</v>
      </c>
      <c r="C12" s="30">
        <v>5300</v>
      </c>
      <c r="D12" s="30">
        <v>5300</v>
      </c>
      <c r="E12" s="30" t="s">
        <v>151</v>
      </c>
      <c r="F12" s="30" t="s">
        <v>169</v>
      </c>
      <c r="G12" s="31">
        <v>4.0348800000000002</v>
      </c>
      <c r="H12" s="30" t="s">
        <v>170</v>
      </c>
      <c r="I12" s="30" t="s">
        <v>171</v>
      </c>
      <c r="J12" s="30">
        <v>9</v>
      </c>
      <c r="K12" s="30">
        <v>50</v>
      </c>
      <c r="L12" s="30" t="s">
        <v>259</v>
      </c>
      <c r="M12" s="30" t="s">
        <v>264</v>
      </c>
      <c r="N12" s="30" t="s">
        <v>261</v>
      </c>
      <c r="O12" s="32">
        <v>0.128413</v>
      </c>
      <c r="P12" s="32">
        <v>0.84899999999999998</v>
      </c>
      <c r="Q12" s="32">
        <f t="shared" si="0"/>
        <v>7.8237787861440006E-2</v>
      </c>
    </row>
    <row r="13" spans="1:17" x14ac:dyDescent="0.25">
      <c r="A13" s="30">
        <v>24482</v>
      </c>
      <c r="B13" s="30">
        <v>24412</v>
      </c>
      <c r="C13" s="30">
        <v>6170</v>
      </c>
      <c r="D13" s="30">
        <v>6170</v>
      </c>
      <c r="E13" s="30" t="s">
        <v>151</v>
      </c>
      <c r="F13" s="30" t="s">
        <v>169</v>
      </c>
      <c r="G13" s="31">
        <v>7.1307899999999994E-2</v>
      </c>
      <c r="H13" s="30" t="s">
        <v>170</v>
      </c>
      <c r="I13" s="30" t="s">
        <v>171</v>
      </c>
      <c r="J13" s="30">
        <v>12</v>
      </c>
      <c r="K13" s="30">
        <v>60</v>
      </c>
      <c r="L13" s="30" t="s">
        <v>265</v>
      </c>
      <c r="M13" s="30" t="s">
        <v>267</v>
      </c>
      <c r="N13" s="30" t="s">
        <v>267</v>
      </c>
      <c r="O13" s="32">
        <v>0.596611</v>
      </c>
      <c r="P13" s="32">
        <v>0.84899999999999998</v>
      </c>
      <c r="Q13" s="32">
        <f t="shared" si="0"/>
        <v>6.4240047065618998E-3</v>
      </c>
    </row>
    <row r="14" spans="1:17" x14ac:dyDescent="0.25">
      <c r="A14" s="30">
        <v>26954</v>
      </c>
      <c r="B14" s="30">
        <v>26944</v>
      </c>
      <c r="C14" s="30">
        <v>6172</v>
      </c>
      <c r="D14" s="30">
        <v>6172</v>
      </c>
      <c r="E14" s="30" t="s">
        <v>151</v>
      </c>
      <c r="F14" s="30" t="s">
        <v>169</v>
      </c>
      <c r="G14" s="31">
        <v>3.0962100000000001</v>
      </c>
      <c r="H14" s="30" t="s">
        <v>170</v>
      </c>
      <c r="I14" s="30" t="s">
        <v>171</v>
      </c>
      <c r="J14" s="30">
        <v>12</v>
      </c>
      <c r="K14" s="30">
        <v>60</v>
      </c>
      <c r="L14" s="30" t="s">
        <v>265</v>
      </c>
      <c r="M14" s="30" t="s">
        <v>268</v>
      </c>
      <c r="N14" s="30" t="s">
        <v>267</v>
      </c>
      <c r="O14" s="32">
        <v>0.596611</v>
      </c>
      <c r="P14" s="32">
        <v>0.84899999999999998</v>
      </c>
      <c r="Q14" s="32">
        <f t="shared" si="0"/>
        <v>0.27893217459081004</v>
      </c>
    </row>
    <row r="15" spans="1:17" x14ac:dyDescent="0.25">
      <c r="A15" s="30">
        <v>26956</v>
      </c>
      <c r="B15" s="30">
        <v>26946</v>
      </c>
      <c r="C15" s="30">
        <v>6172</v>
      </c>
      <c r="D15" s="30">
        <v>6172</v>
      </c>
      <c r="E15" s="30" t="s">
        <v>151</v>
      </c>
      <c r="F15" s="30" t="s">
        <v>169</v>
      </c>
      <c r="G15" s="31">
        <v>0.91943200000000003</v>
      </c>
      <c r="H15" s="30" t="s">
        <v>170</v>
      </c>
      <c r="I15" s="30" t="s">
        <v>171</v>
      </c>
      <c r="J15" s="30">
        <v>12</v>
      </c>
      <c r="K15" s="30">
        <v>60</v>
      </c>
      <c r="L15" s="30" t="s">
        <v>265</v>
      </c>
      <c r="M15" s="30" t="s">
        <v>268</v>
      </c>
      <c r="N15" s="30" t="s">
        <v>267</v>
      </c>
      <c r="O15" s="32">
        <v>0.596611</v>
      </c>
      <c r="P15" s="32">
        <v>0.84899999999999998</v>
      </c>
      <c r="Q15" s="32">
        <f t="shared" si="0"/>
        <v>8.2830029987752019E-2</v>
      </c>
    </row>
    <row r="16" spans="1:17" x14ac:dyDescent="0.25">
      <c r="A16" s="30">
        <v>26959</v>
      </c>
      <c r="B16" s="30">
        <v>26949</v>
      </c>
      <c r="C16" s="30">
        <v>6172</v>
      </c>
      <c r="D16" s="30">
        <v>6172</v>
      </c>
      <c r="E16" s="30" t="s">
        <v>151</v>
      </c>
      <c r="F16" s="30" t="s">
        <v>169</v>
      </c>
      <c r="G16" s="31">
        <v>5.2470200000000002E-2</v>
      </c>
      <c r="H16" s="30" t="s">
        <v>170</v>
      </c>
      <c r="I16" s="30" t="s">
        <v>171</v>
      </c>
      <c r="J16" s="30">
        <v>12</v>
      </c>
      <c r="K16" s="30">
        <v>60</v>
      </c>
      <c r="L16" s="30" t="s">
        <v>265</v>
      </c>
      <c r="M16" s="30" t="s">
        <v>268</v>
      </c>
      <c r="N16" s="30" t="s">
        <v>267</v>
      </c>
      <c r="O16" s="32">
        <v>0.596611</v>
      </c>
      <c r="P16" s="32">
        <v>0.84899999999999998</v>
      </c>
      <c r="Q16" s="32">
        <f t="shared" si="0"/>
        <v>4.7269490723222014E-3</v>
      </c>
    </row>
    <row r="17" spans="1:17" x14ac:dyDescent="0.25">
      <c r="A17" s="30">
        <v>29301</v>
      </c>
      <c r="B17" s="30">
        <v>29276</v>
      </c>
      <c r="C17" s="30">
        <v>6210</v>
      </c>
      <c r="D17" s="30">
        <v>6210</v>
      </c>
      <c r="E17" s="30" t="s">
        <v>151</v>
      </c>
      <c r="F17" s="30" t="s">
        <v>169</v>
      </c>
      <c r="G17" s="31">
        <v>5.1582600000000003</v>
      </c>
      <c r="H17" s="30" t="s">
        <v>170</v>
      </c>
      <c r="I17" s="30" t="s">
        <v>171</v>
      </c>
      <c r="J17" s="30">
        <v>14</v>
      </c>
      <c r="K17" s="30">
        <v>60</v>
      </c>
      <c r="L17" s="30" t="s">
        <v>265</v>
      </c>
      <c r="M17" s="30" t="s">
        <v>269</v>
      </c>
      <c r="N17" s="30" t="s">
        <v>269</v>
      </c>
      <c r="O17" s="32">
        <v>0.44770799999999999</v>
      </c>
      <c r="P17" s="32">
        <v>0.84899999999999998</v>
      </c>
      <c r="Q17" s="32">
        <f t="shared" si="0"/>
        <v>0.34871853448008006</v>
      </c>
    </row>
    <row r="18" spans="1:17" x14ac:dyDescent="0.25">
      <c r="A18" s="30">
        <v>29303</v>
      </c>
      <c r="B18" s="30">
        <v>29278</v>
      </c>
      <c r="C18" s="30">
        <v>6210</v>
      </c>
      <c r="D18" s="30">
        <v>6210</v>
      </c>
      <c r="E18" s="30" t="s">
        <v>151</v>
      </c>
      <c r="F18" s="30" t="s">
        <v>169</v>
      </c>
      <c r="G18" s="31">
        <v>2.6944900000000001</v>
      </c>
      <c r="H18" s="30" t="s">
        <v>170</v>
      </c>
      <c r="I18" s="30" t="s">
        <v>171</v>
      </c>
      <c r="J18" s="30">
        <v>14</v>
      </c>
      <c r="K18" s="30">
        <v>60</v>
      </c>
      <c r="L18" s="30" t="s">
        <v>265</v>
      </c>
      <c r="M18" s="30" t="s">
        <v>269</v>
      </c>
      <c r="N18" s="30" t="s">
        <v>269</v>
      </c>
      <c r="O18" s="32">
        <v>0.44770799999999999</v>
      </c>
      <c r="P18" s="32">
        <v>0.84899999999999998</v>
      </c>
      <c r="Q18" s="32">
        <f t="shared" si="0"/>
        <v>0.18215805406692004</v>
      </c>
    </row>
    <row r="19" spans="1:17" x14ac:dyDescent="0.25">
      <c r="A19" s="30">
        <v>29304</v>
      </c>
      <c r="B19" s="30">
        <v>29279</v>
      </c>
      <c r="C19" s="30">
        <v>6210</v>
      </c>
      <c r="D19" s="30">
        <v>6210</v>
      </c>
      <c r="E19" s="30" t="s">
        <v>151</v>
      </c>
      <c r="F19" s="30" t="s">
        <v>169</v>
      </c>
      <c r="G19" s="31">
        <v>0.68521699999999996</v>
      </c>
      <c r="H19" s="30" t="s">
        <v>170</v>
      </c>
      <c r="I19" s="30" t="s">
        <v>171</v>
      </c>
      <c r="J19" s="30">
        <v>14</v>
      </c>
      <c r="K19" s="30">
        <v>60</v>
      </c>
      <c r="L19" s="30" t="s">
        <v>265</v>
      </c>
      <c r="M19" s="30" t="s">
        <v>269</v>
      </c>
      <c r="N19" s="30" t="s">
        <v>269</v>
      </c>
      <c r="O19" s="32">
        <v>0.44770799999999999</v>
      </c>
      <c r="P19" s="32">
        <v>0.84899999999999998</v>
      </c>
      <c r="Q19" s="32">
        <f t="shared" si="0"/>
        <v>4.6323347028036005E-2</v>
      </c>
    </row>
    <row r="20" spans="1:17" x14ac:dyDescent="0.25">
      <c r="A20" s="30">
        <v>29307</v>
      </c>
      <c r="B20" s="30">
        <v>29282</v>
      </c>
      <c r="C20" s="30">
        <v>6210</v>
      </c>
      <c r="D20" s="30">
        <v>6210</v>
      </c>
      <c r="E20" s="30" t="s">
        <v>151</v>
      </c>
      <c r="F20" s="30" t="s">
        <v>169</v>
      </c>
      <c r="G20" s="31">
        <v>1.66981</v>
      </c>
      <c r="H20" s="30" t="s">
        <v>170</v>
      </c>
      <c r="I20" s="30" t="s">
        <v>171</v>
      </c>
      <c r="J20" s="30">
        <v>14</v>
      </c>
      <c r="K20" s="30">
        <v>60</v>
      </c>
      <c r="L20" s="30" t="s">
        <v>265</v>
      </c>
      <c r="M20" s="30" t="s">
        <v>269</v>
      </c>
      <c r="N20" s="30" t="s">
        <v>269</v>
      </c>
      <c r="O20" s="32">
        <v>0.44770799999999999</v>
      </c>
      <c r="P20" s="32">
        <v>0.84899999999999998</v>
      </c>
      <c r="Q20" s="32">
        <f t="shared" si="0"/>
        <v>0.11288568161748003</v>
      </c>
    </row>
    <row r="21" spans="1:17" x14ac:dyDescent="0.25">
      <c r="A21" s="30">
        <v>31855</v>
      </c>
      <c r="B21" s="30">
        <v>31811</v>
      </c>
      <c r="C21" s="30">
        <v>6216</v>
      </c>
      <c r="D21" s="30">
        <v>6216</v>
      </c>
      <c r="E21" s="30" t="s">
        <v>151</v>
      </c>
      <c r="F21" s="30" t="s">
        <v>169</v>
      </c>
      <c r="G21" s="31">
        <v>0.48808600000000002</v>
      </c>
      <c r="H21" s="30" t="s">
        <v>170</v>
      </c>
      <c r="I21" s="30" t="s">
        <v>171</v>
      </c>
      <c r="J21" s="30">
        <v>16</v>
      </c>
      <c r="K21" s="30">
        <v>60</v>
      </c>
      <c r="L21" s="30" t="s">
        <v>265</v>
      </c>
      <c r="M21" s="30" t="s">
        <v>273</v>
      </c>
      <c r="N21" s="30" t="s">
        <v>272</v>
      </c>
      <c r="O21" s="32">
        <v>0.78656000000000004</v>
      </c>
      <c r="P21" s="32">
        <v>0.84899999999999998</v>
      </c>
      <c r="Q21" s="32">
        <f t="shared" si="0"/>
        <v>5.797024754816002E-2</v>
      </c>
    </row>
    <row r="22" spans="1:17" x14ac:dyDescent="0.25">
      <c r="A22" s="30">
        <v>31856</v>
      </c>
      <c r="B22" s="30">
        <v>31812</v>
      </c>
      <c r="C22" s="30">
        <v>6216</v>
      </c>
      <c r="D22" s="30">
        <v>6216</v>
      </c>
      <c r="E22" s="30" t="s">
        <v>151</v>
      </c>
      <c r="F22" s="30" t="s">
        <v>169</v>
      </c>
      <c r="G22" s="31">
        <v>6.56257</v>
      </c>
      <c r="H22" s="30" t="s">
        <v>170</v>
      </c>
      <c r="I22" s="30" t="s">
        <v>171</v>
      </c>
      <c r="J22" s="30">
        <v>16</v>
      </c>
      <c r="K22" s="30">
        <v>60</v>
      </c>
      <c r="L22" s="30" t="s">
        <v>265</v>
      </c>
      <c r="M22" s="30" t="s">
        <v>273</v>
      </c>
      <c r="N22" s="30" t="s">
        <v>272</v>
      </c>
      <c r="O22" s="32">
        <v>0.78656000000000004</v>
      </c>
      <c r="P22" s="32">
        <v>0.84899999999999998</v>
      </c>
      <c r="Q22" s="32">
        <f t="shared" si="0"/>
        <v>0.77944011393920021</v>
      </c>
    </row>
    <row r="23" spans="1:17" x14ac:dyDescent="0.25">
      <c r="A23" s="30">
        <v>31857</v>
      </c>
      <c r="B23" s="30">
        <v>31813</v>
      </c>
      <c r="C23" s="30">
        <v>6216</v>
      </c>
      <c r="D23" s="30">
        <v>6216</v>
      </c>
      <c r="E23" s="30" t="s">
        <v>151</v>
      </c>
      <c r="F23" s="30" t="s">
        <v>169</v>
      </c>
      <c r="G23" s="31">
        <v>3.7702199999999998E-2</v>
      </c>
      <c r="H23" s="30" t="s">
        <v>170</v>
      </c>
      <c r="I23" s="30" t="s">
        <v>171</v>
      </c>
      <c r="J23" s="30">
        <v>16</v>
      </c>
      <c r="K23" s="30">
        <v>60</v>
      </c>
      <c r="L23" s="30" t="s">
        <v>265</v>
      </c>
      <c r="M23" s="30" t="s">
        <v>273</v>
      </c>
      <c r="N23" s="30" t="s">
        <v>272</v>
      </c>
      <c r="O23" s="32">
        <v>0.78656000000000004</v>
      </c>
      <c r="P23" s="32">
        <v>0.84899999999999998</v>
      </c>
      <c r="Q23" s="32">
        <f t="shared" si="0"/>
        <v>4.4779114072320009E-3</v>
      </c>
    </row>
    <row r="24" spans="1:17" x14ac:dyDescent="0.25">
      <c r="A24" s="30">
        <v>41062</v>
      </c>
      <c r="B24" s="30">
        <v>41023</v>
      </c>
      <c r="C24" s="30">
        <v>6410</v>
      </c>
      <c r="D24" s="30">
        <v>6410</v>
      </c>
      <c r="E24" s="30" t="s">
        <v>151</v>
      </c>
      <c r="F24" s="30" t="s">
        <v>169</v>
      </c>
      <c r="G24" s="31">
        <v>3.4315600000000002</v>
      </c>
      <c r="H24" s="30" t="s">
        <v>170</v>
      </c>
      <c r="I24" s="30" t="s">
        <v>171</v>
      </c>
      <c r="J24" s="30">
        <v>16</v>
      </c>
      <c r="K24" s="30">
        <v>60</v>
      </c>
      <c r="L24" s="30" t="s">
        <v>265</v>
      </c>
      <c r="M24" s="30" t="s">
        <v>276</v>
      </c>
      <c r="N24" s="30" t="s">
        <v>272</v>
      </c>
      <c r="O24" s="32">
        <v>0.78656000000000004</v>
      </c>
      <c r="P24" s="32">
        <v>0.84899999999999998</v>
      </c>
      <c r="Q24" s="32">
        <f t="shared" si="0"/>
        <v>0.40756830287360013</v>
      </c>
    </row>
    <row r="25" spans="1:17" x14ac:dyDescent="0.25">
      <c r="A25" s="30">
        <v>41064</v>
      </c>
      <c r="B25" s="30">
        <v>41025</v>
      </c>
      <c r="C25" s="30">
        <v>6410</v>
      </c>
      <c r="D25" s="30">
        <v>6410</v>
      </c>
      <c r="E25" s="30" t="s">
        <v>151</v>
      </c>
      <c r="F25" s="30" t="s">
        <v>169</v>
      </c>
      <c r="G25" s="31">
        <v>0.70082100000000003</v>
      </c>
      <c r="H25" s="30" t="s">
        <v>170</v>
      </c>
      <c r="I25" s="30" t="s">
        <v>171</v>
      </c>
      <c r="J25" s="30">
        <v>16</v>
      </c>
      <c r="K25" s="30">
        <v>60</v>
      </c>
      <c r="L25" s="30" t="s">
        <v>265</v>
      </c>
      <c r="M25" s="30" t="s">
        <v>276</v>
      </c>
      <c r="N25" s="30" t="s">
        <v>272</v>
      </c>
      <c r="O25" s="32">
        <v>0.78656000000000004</v>
      </c>
      <c r="P25" s="32">
        <v>0.84899999999999998</v>
      </c>
      <c r="Q25" s="32">
        <f t="shared" si="0"/>
        <v>8.3236902629760023E-2</v>
      </c>
    </row>
    <row r="26" spans="1:17" x14ac:dyDescent="0.25">
      <c r="A26" s="30">
        <v>41066</v>
      </c>
      <c r="B26" s="30">
        <v>41027</v>
      </c>
      <c r="C26" s="30">
        <v>6410</v>
      </c>
      <c r="D26" s="30">
        <v>6410</v>
      </c>
      <c r="E26" s="30" t="s">
        <v>151</v>
      </c>
      <c r="F26" s="30" t="s">
        <v>169</v>
      </c>
      <c r="G26" s="31">
        <v>0.93066400000000005</v>
      </c>
      <c r="H26" s="30" t="s">
        <v>170</v>
      </c>
      <c r="I26" s="30" t="s">
        <v>171</v>
      </c>
      <c r="J26" s="30">
        <v>16</v>
      </c>
      <c r="K26" s="30">
        <v>60</v>
      </c>
      <c r="L26" s="30" t="s">
        <v>265</v>
      </c>
      <c r="M26" s="30" t="s">
        <v>276</v>
      </c>
      <c r="N26" s="30" t="s">
        <v>272</v>
      </c>
      <c r="O26" s="32">
        <v>0.78656000000000004</v>
      </c>
      <c r="P26" s="32">
        <v>0.84899999999999998</v>
      </c>
      <c r="Q26" s="32">
        <f t="shared" si="0"/>
        <v>0.11053548445184003</v>
      </c>
    </row>
    <row r="27" spans="1:17" x14ac:dyDescent="0.25">
      <c r="A27" s="30">
        <v>41069</v>
      </c>
      <c r="B27" s="30">
        <v>41030</v>
      </c>
      <c r="C27" s="30">
        <v>6410</v>
      </c>
      <c r="D27" s="30">
        <v>6410</v>
      </c>
      <c r="E27" s="30" t="s">
        <v>151</v>
      </c>
      <c r="F27" s="30" t="s">
        <v>169</v>
      </c>
      <c r="G27" s="31">
        <v>0.93754800000000005</v>
      </c>
      <c r="H27" s="30" t="s">
        <v>170</v>
      </c>
      <c r="I27" s="30" t="s">
        <v>171</v>
      </c>
      <c r="J27" s="30">
        <v>16</v>
      </c>
      <c r="K27" s="30">
        <v>60</v>
      </c>
      <c r="L27" s="30" t="s">
        <v>265</v>
      </c>
      <c r="M27" s="30" t="s">
        <v>276</v>
      </c>
      <c r="N27" s="30" t="s">
        <v>272</v>
      </c>
      <c r="O27" s="32">
        <v>0.78656000000000004</v>
      </c>
      <c r="P27" s="32">
        <v>0.84899999999999998</v>
      </c>
      <c r="Q27" s="32">
        <f t="shared" si="0"/>
        <v>0.11135310098688003</v>
      </c>
    </row>
    <row r="28" spans="1:17" x14ac:dyDescent="0.25">
      <c r="A28" s="30">
        <v>51938</v>
      </c>
      <c r="B28" s="30">
        <v>51858</v>
      </c>
      <c r="C28" s="30">
        <v>6440</v>
      </c>
      <c r="D28" s="30">
        <v>6440</v>
      </c>
      <c r="E28" s="30" t="s">
        <v>151</v>
      </c>
      <c r="F28" s="30" t="s">
        <v>169</v>
      </c>
      <c r="G28" s="31">
        <v>0.31604700000000002</v>
      </c>
      <c r="H28" s="30" t="s">
        <v>170</v>
      </c>
      <c r="I28" s="30" t="s">
        <v>171</v>
      </c>
      <c r="J28" s="30">
        <v>16</v>
      </c>
      <c r="K28" s="30">
        <v>60</v>
      </c>
      <c r="L28" s="30" t="s">
        <v>265</v>
      </c>
      <c r="M28" s="30" t="s">
        <v>278</v>
      </c>
      <c r="N28" s="30" t="s">
        <v>272</v>
      </c>
      <c r="O28" s="32">
        <v>0.78656000000000004</v>
      </c>
      <c r="P28" s="32">
        <v>0.84899999999999998</v>
      </c>
      <c r="Q28" s="32">
        <f t="shared" si="0"/>
        <v>3.7537079176320015E-2</v>
      </c>
    </row>
    <row r="29" spans="1:17" x14ac:dyDescent="0.25">
      <c r="A29" s="30">
        <v>52351</v>
      </c>
      <c r="B29" s="30">
        <v>52293</v>
      </c>
      <c r="C29" s="30">
        <v>7400</v>
      </c>
      <c r="D29" s="30">
        <v>7400</v>
      </c>
      <c r="E29" s="30" t="s">
        <v>151</v>
      </c>
      <c r="F29" s="30" t="s">
        <v>169</v>
      </c>
      <c r="G29" s="31">
        <v>37.276299999999999</v>
      </c>
      <c r="H29" s="30" t="s">
        <v>170</v>
      </c>
      <c r="I29" s="30" t="s">
        <v>171</v>
      </c>
      <c r="J29" s="30">
        <v>17</v>
      </c>
      <c r="K29" s="30">
        <v>70</v>
      </c>
      <c r="L29" s="30" t="s">
        <v>279</v>
      </c>
      <c r="M29" s="30" t="s">
        <v>280</v>
      </c>
      <c r="N29" s="30" t="s">
        <v>279</v>
      </c>
      <c r="O29" s="32">
        <v>0.78678800000000004</v>
      </c>
      <c r="P29" s="32">
        <v>0.84899999999999998</v>
      </c>
      <c r="Q29" s="32">
        <f t="shared" si="0"/>
        <v>4.4286103741844007</v>
      </c>
    </row>
    <row r="30" spans="1:17" x14ac:dyDescent="0.25">
      <c r="A30" s="30">
        <v>52710</v>
      </c>
      <c r="B30" s="30">
        <v>52676</v>
      </c>
      <c r="C30" s="30">
        <v>8140</v>
      </c>
      <c r="D30" s="30">
        <v>8140</v>
      </c>
      <c r="E30" s="30" t="s">
        <v>151</v>
      </c>
      <c r="F30" s="30" t="s">
        <v>169</v>
      </c>
      <c r="G30" s="31">
        <v>0.46576600000000001</v>
      </c>
      <c r="H30" s="30" t="s">
        <v>170</v>
      </c>
      <c r="I30" s="30" t="s">
        <v>171</v>
      </c>
      <c r="J30" s="30">
        <v>18</v>
      </c>
      <c r="K30" s="30">
        <v>10</v>
      </c>
      <c r="L30" s="30" t="s">
        <v>172</v>
      </c>
      <c r="M30" s="30" t="s">
        <v>288</v>
      </c>
      <c r="N30" s="30" t="s">
        <v>285</v>
      </c>
      <c r="O30" s="32">
        <v>0.717032</v>
      </c>
      <c r="P30" s="32">
        <v>0.84899999999999998</v>
      </c>
      <c r="Q30" s="32">
        <f t="shared" si="0"/>
        <v>5.0429338103312009E-2</v>
      </c>
    </row>
    <row r="31" spans="1:17" x14ac:dyDescent="0.25">
      <c r="G31" s="31">
        <f>SUM(G2:G30)</f>
        <v>176.08743759999999</v>
      </c>
      <c r="Q31" s="32">
        <f>SUM(Q2:Q30)</f>
        <v>14.829852682790007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opLeftCell="F1" workbookViewId="0">
      <selection activeCell="Q2" sqref="Q2:Q8"/>
    </sheetView>
  </sheetViews>
  <sheetFormatPr defaultRowHeight="15" x14ac:dyDescent="0.25"/>
  <cols>
    <col min="1" max="1" width="11.28515625" style="30" bestFit="1" customWidth="1"/>
    <col min="2" max="2" width="9.28515625" style="30" bestFit="1" customWidth="1"/>
    <col min="3" max="3" width="13.5703125" style="30" bestFit="1" customWidth="1"/>
    <col min="4" max="4" width="8.7109375" style="30" bestFit="1" customWidth="1"/>
    <col min="5" max="5" width="16.7109375" style="30" bestFit="1" customWidth="1"/>
    <col min="6" max="6" width="14.42578125" style="30" bestFit="1" customWidth="1"/>
    <col min="7" max="7" width="13.7109375" style="31" customWidth="1"/>
    <col min="8" max="8" width="12.7109375" style="30" bestFit="1" customWidth="1"/>
    <col min="9" max="9" width="17.7109375" style="30" bestFit="1" customWidth="1"/>
    <col min="10" max="10" width="10.85546875" style="30" bestFit="1" customWidth="1"/>
    <col min="11" max="11" width="10.5703125" style="30" bestFit="1" customWidth="1"/>
    <col min="12" max="12" width="14.28515625" style="30" bestFit="1" customWidth="1"/>
    <col min="13" max="13" width="36" style="30" bestFit="1" customWidth="1"/>
    <col min="14" max="14" width="23.7109375" style="30" bestFit="1" customWidth="1"/>
    <col min="15" max="15" width="8.85546875" style="32" bestFit="1" customWidth="1"/>
    <col min="16" max="16" width="10.28515625" style="32" bestFit="1" customWidth="1"/>
    <col min="17" max="17" width="9.5703125" style="32" bestFit="1" customWidth="1"/>
  </cols>
  <sheetData>
    <row r="1" spans="1:17" x14ac:dyDescent="0.25">
      <c r="A1" s="30" t="s">
        <v>152</v>
      </c>
      <c r="B1" s="30" t="s">
        <v>153</v>
      </c>
      <c r="C1" s="30" t="s">
        <v>154</v>
      </c>
      <c r="D1" s="30" t="s">
        <v>155</v>
      </c>
      <c r="E1" s="30" t="s">
        <v>156</v>
      </c>
      <c r="F1" s="30" t="s">
        <v>157</v>
      </c>
      <c r="G1" s="31" t="s">
        <v>158</v>
      </c>
      <c r="H1" s="30" t="s">
        <v>159</v>
      </c>
      <c r="I1" s="30" t="s">
        <v>160</v>
      </c>
      <c r="J1" s="30" t="s">
        <v>161</v>
      </c>
      <c r="K1" s="30" t="s">
        <v>162</v>
      </c>
      <c r="L1" s="30" t="s">
        <v>163</v>
      </c>
      <c r="M1" s="30" t="s">
        <v>164</v>
      </c>
      <c r="N1" s="30" t="s">
        <v>165</v>
      </c>
      <c r="O1" s="32" t="s">
        <v>166</v>
      </c>
      <c r="P1" s="32" t="s">
        <v>167</v>
      </c>
      <c r="Q1" s="32" t="s">
        <v>168</v>
      </c>
    </row>
    <row r="2" spans="1:17" x14ac:dyDescent="0.25">
      <c r="A2" s="30">
        <v>3434</v>
      </c>
      <c r="B2" s="30">
        <v>3371</v>
      </c>
      <c r="C2" s="30">
        <v>1310</v>
      </c>
      <c r="D2" s="30">
        <v>1310</v>
      </c>
      <c r="E2" s="30" t="s">
        <v>151</v>
      </c>
      <c r="F2" s="30" t="s">
        <v>183</v>
      </c>
      <c r="G2" s="31">
        <v>2.14256E-2</v>
      </c>
      <c r="H2" s="30" t="s">
        <v>170</v>
      </c>
      <c r="I2" s="30" t="s">
        <v>171</v>
      </c>
      <c r="J2" s="30">
        <v>20</v>
      </c>
      <c r="K2" s="30">
        <v>10</v>
      </c>
      <c r="L2" s="30" t="s">
        <v>172</v>
      </c>
      <c r="M2" s="30" t="s">
        <v>207</v>
      </c>
      <c r="N2" s="30" t="s">
        <v>208</v>
      </c>
      <c r="O2" s="32">
        <v>0.81160900000000002</v>
      </c>
      <c r="P2" s="32">
        <v>0.84899999999999998</v>
      </c>
      <c r="Q2" s="32">
        <f>G2*O2*(1-P2)</f>
        <v>2.6257706783504005E-3</v>
      </c>
    </row>
    <row r="3" spans="1:17" x14ac:dyDescent="0.25">
      <c r="A3" s="30">
        <v>4475</v>
      </c>
      <c r="B3" s="30">
        <v>4443</v>
      </c>
      <c r="C3" s="30">
        <v>1400</v>
      </c>
      <c r="D3" s="30">
        <v>1400</v>
      </c>
      <c r="E3" s="30" t="s">
        <v>151</v>
      </c>
      <c r="F3" s="30" t="s">
        <v>183</v>
      </c>
      <c r="G3" s="31">
        <v>5.0050100000000004</v>
      </c>
      <c r="H3" s="30" t="s">
        <v>170</v>
      </c>
      <c r="I3" s="30" t="s">
        <v>171</v>
      </c>
      <c r="J3" s="30">
        <v>3</v>
      </c>
      <c r="K3" s="30">
        <v>10</v>
      </c>
      <c r="L3" s="30" t="s">
        <v>172</v>
      </c>
      <c r="M3" s="30" t="s">
        <v>200</v>
      </c>
      <c r="N3" s="30" t="s">
        <v>200</v>
      </c>
      <c r="O3" s="32">
        <v>1.7750239999999999</v>
      </c>
      <c r="P3" s="32">
        <v>0.84899999999999998</v>
      </c>
      <c r="Q3" s="32">
        <f t="shared" ref="Q3:Q7" si="0">G3*O3*(1-P3)</f>
        <v>1.3414859434062403</v>
      </c>
    </row>
    <row r="4" spans="1:17" x14ac:dyDescent="0.25">
      <c r="A4" s="30">
        <v>6139</v>
      </c>
      <c r="B4" s="30">
        <v>6084</v>
      </c>
      <c r="C4" s="30">
        <v>1900</v>
      </c>
      <c r="D4" s="30">
        <v>1900</v>
      </c>
      <c r="E4" s="30" t="s">
        <v>151</v>
      </c>
      <c r="F4" s="30" t="s">
        <v>183</v>
      </c>
      <c r="G4" s="31">
        <v>1.2607E-2</v>
      </c>
      <c r="H4" s="30" t="s">
        <v>170</v>
      </c>
      <c r="I4" s="30" t="s">
        <v>171</v>
      </c>
      <c r="J4" s="30">
        <v>70</v>
      </c>
      <c r="K4" s="30">
        <v>10</v>
      </c>
      <c r="L4" s="30" t="s">
        <v>172</v>
      </c>
      <c r="M4" s="30" t="s">
        <v>227</v>
      </c>
      <c r="N4" s="30" t="s">
        <v>228</v>
      </c>
      <c r="O4" s="32">
        <v>0.19295699999999999</v>
      </c>
      <c r="P4" s="32">
        <v>0.84899999999999998</v>
      </c>
      <c r="Q4" s="32">
        <f t="shared" si="0"/>
        <v>3.6732394374900008E-4</v>
      </c>
    </row>
    <row r="5" spans="1:17" x14ac:dyDescent="0.25">
      <c r="A5" s="30">
        <v>19344</v>
      </c>
      <c r="B5" s="30">
        <v>19353</v>
      </c>
      <c r="C5" s="30">
        <v>4340</v>
      </c>
      <c r="D5" s="30">
        <v>4340</v>
      </c>
      <c r="E5" s="30" t="s">
        <v>151</v>
      </c>
      <c r="F5" s="30" t="s">
        <v>183</v>
      </c>
      <c r="G5" s="31">
        <v>8.5089299999999996E-3</v>
      </c>
      <c r="H5" s="30" t="s">
        <v>170</v>
      </c>
      <c r="I5" s="30" t="s">
        <v>171</v>
      </c>
      <c r="J5" s="30">
        <v>7</v>
      </c>
      <c r="K5" s="30">
        <v>40</v>
      </c>
      <c r="L5" s="30" t="s">
        <v>250</v>
      </c>
      <c r="M5" s="30" t="s">
        <v>256</v>
      </c>
      <c r="N5" s="30" t="s">
        <v>252</v>
      </c>
      <c r="O5" s="32">
        <v>0.115981</v>
      </c>
      <c r="P5" s="32">
        <v>0.84899999999999998</v>
      </c>
      <c r="Q5" s="32">
        <f t="shared" si="0"/>
        <v>1.4901800575983001E-4</v>
      </c>
    </row>
    <row r="6" spans="1:17" x14ac:dyDescent="0.25">
      <c r="A6" s="30">
        <v>33917</v>
      </c>
      <c r="B6" s="30">
        <v>33856</v>
      </c>
      <c r="C6" s="30">
        <v>6300</v>
      </c>
      <c r="D6" s="30">
        <v>6300</v>
      </c>
      <c r="E6" s="30" t="s">
        <v>151</v>
      </c>
      <c r="F6" s="30" t="s">
        <v>183</v>
      </c>
      <c r="G6" s="31">
        <v>1.0108700000000001E-3</v>
      </c>
      <c r="H6" s="30" t="s">
        <v>170</v>
      </c>
      <c r="I6" s="30" t="s">
        <v>171</v>
      </c>
      <c r="J6" s="30">
        <v>15</v>
      </c>
      <c r="K6" s="30">
        <v>60</v>
      </c>
      <c r="L6" s="30" t="s">
        <v>265</v>
      </c>
      <c r="M6" s="30" t="s">
        <v>270</v>
      </c>
      <c r="N6" s="30" t="s">
        <v>270</v>
      </c>
      <c r="O6" s="32">
        <v>0.75712800000000002</v>
      </c>
      <c r="P6" s="32">
        <v>0.84899999999999998</v>
      </c>
      <c r="Q6" s="32">
        <f t="shared" si="0"/>
        <v>1.1556905518536004E-4</v>
      </c>
    </row>
    <row r="7" spans="1:17" x14ac:dyDescent="0.25">
      <c r="A7" s="30">
        <v>52775</v>
      </c>
      <c r="B7" s="30">
        <v>52741</v>
      </c>
      <c r="C7" s="30">
        <v>8140</v>
      </c>
      <c r="D7" s="30">
        <v>8140</v>
      </c>
      <c r="E7" s="30" t="s">
        <v>151</v>
      </c>
      <c r="F7" s="30" t="s">
        <v>183</v>
      </c>
      <c r="G7" s="31">
        <v>2.4106200000000001E-2</v>
      </c>
      <c r="H7" s="30" t="s">
        <v>170</v>
      </c>
      <c r="I7" s="30" t="s">
        <v>171</v>
      </c>
      <c r="J7" s="30">
        <v>18</v>
      </c>
      <c r="K7" s="30">
        <v>10</v>
      </c>
      <c r="L7" s="30" t="s">
        <v>172</v>
      </c>
      <c r="M7" s="30" t="s">
        <v>288</v>
      </c>
      <c r="N7" s="30" t="s">
        <v>285</v>
      </c>
      <c r="O7" s="32">
        <v>0.717032</v>
      </c>
      <c r="P7" s="32">
        <v>0.84899999999999998</v>
      </c>
      <c r="Q7" s="32">
        <f t="shared" si="0"/>
        <v>2.6100224365584006E-3</v>
      </c>
    </row>
    <row r="8" spans="1:17" x14ac:dyDescent="0.25">
      <c r="G8" s="31">
        <f>SUM(G2:G7)</f>
        <v>5.0726686000000001</v>
      </c>
      <c r="Q8" s="32">
        <f>SUM(Q2:Q7)</f>
        <v>1.347353647525843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"/>
  <sheetViews>
    <sheetView topLeftCell="F1" workbookViewId="0">
      <pane ySplit="1" topLeftCell="A26" activePane="bottomLeft" state="frozen"/>
      <selection pane="bottomLeft" activeCell="Q2" sqref="Q2:Q45"/>
    </sheetView>
  </sheetViews>
  <sheetFormatPr defaultColWidth="50.85546875" defaultRowHeight="15" x14ac:dyDescent="0.25"/>
  <cols>
    <col min="1" max="1" width="11.28515625" style="30" bestFit="1" customWidth="1"/>
    <col min="2" max="2" width="9.28515625" style="30" bestFit="1" customWidth="1"/>
    <col min="3" max="3" width="13.5703125" style="30" bestFit="1" customWidth="1"/>
    <col min="4" max="4" width="8.7109375" style="30" bestFit="1" customWidth="1"/>
    <col min="5" max="5" width="16.7109375" style="30" bestFit="1" customWidth="1"/>
    <col min="6" max="6" width="24.5703125" style="30" bestFit="1" customWidth="1"/>
    <col min="7" max="7" width="15.7109375" style="31" bestFit="1" customWidth="1"/>
    <col min="8" max="8" width="12.7109375" style="30" bestFit="1" customWidth="1"/>
    <col min="9" max="9" width="17.7109375" style="30" bestFit="1" customWidth="1"/>
    <col min="10" max="10" width="10.85546875" style="30" bestFit="1" customWidth="1"/>
    <col min="11" max="11" width="10.5703125" style="30" bestFit="1" customWidth="1"/>
    <col min="12" max="12" width="14.28515625" style="30" bestFit="1" customWidth="1"/>
    <col min="13" max="13" width="44.28515625" style="30" bestFit="1" customWidth="1"/>
    <col min="14" max="14" width="26.5703125" style="30" bestFit="1" customWidth="1"/>
    <col min="15" max="15" width="8.85546875" style="32" bestFit="1" customWidth="1"/>
    <col min="16" max="16" width="10.28515625" style="32" bestFit="1" customWidth="1"/>
    <col min="17" max="17" width="9.5703125" style="32" bestFit="1" customWidth="1"/>
  </cols>
  <sheetData>
    <row r="1" spans="1:17" x14ac:dyDescent="0.25">
      <c r="A1" s="30" t="s">
        <v>152</v>
      </c>
      <c r="B1" s="30" t="s">
        <v>153</v>
      </c>
      <c r="C1" s="30" t="s">
        <v>154</v>
      </c>
      <c r="D1" s="30" t="s">
        <v>155</v>
      </c>
      <c r="E1" s="30" t="s">
        <v>156</v>
      </c>
      <c r="F1" s="30" t="s">
        <v>157</v>
      </c>
      <c r="G1" s="31" t="s">
        <v>158</v>
      </c>
      <c r="H1" s="30" t="s">
        <v>159</v>
      </c>
      <c r="I1" s="30" t="s">
        <v>160</v>
      </c>
      <c r="J1" s="30" t="s">
        <v>161</v>
      </c>
      <c r="K1" s="30" t="s">
        <v>162</v>
      </c>
      <c r="L1" s="30" t="s">
        <v>163</v>
      </c>
      <c r="M1" s="30" t="s">
        <v>164</v>
      </c>
      <c r="N1" s="30" t="s">
        <v>165</v>
      </c>
      <c r="O1" s="32" t="s">
        <v>166</v>
      </c>
      <c r="P1" s="32" t="s">
        <v>167</v>
      </c>
      <c r="Q1" s="32" t="s">
        <v>168</v>
      </c>
    </row>
    <row r="2" spans="1:17" x14ac:dyDescent="0.25">
      <c r="A2" s="30">
        <v>2563</v>
      </c>
      <c r="B2" s="30">
        <v>2554</v>
      </c>
      <c r="C2" s="30">
        <v>1210</v>
      </c>
      <c r="D2" s="30">
        <v>1210</v>
      </c>
      <c r="E2" s="30" t="s">
        <v>151</v>
      </c>
      <c r="F2" s="30" t="s">
        <v>169</v>
      </c>
      <c r="G2" s="31">
        <v>94.850700000000003</v>
      </c>
      <c r="H2" s="30" t="s">
        <v>170</v>
      </c>
      <c r="I2" s="30" t="s">
        <v>171</v>
      </c>
      <c r="J2" s="30">
        <v>19</v>
      </c>
      <c r="K2" s="30">
        <v>10</v>
      </c>
      <c r="L2" s="30" t="s">
        <v>172</v>
      </c>
      <c r="M2" s="30" t="s">
        <v>195</v>
      </c>
      <c r="N2" s="30" t="s">
        <v>196</v>
      </c>
      <c r="O2" s="32">
        <v>0.60924900000000004</v>
      </c>
      <c r="P2" s="32">
        <v>0.84899999999999998</v>
      </c>
      <c r="Q2" s="32">
        <f>G2*O2*(1-P2)</f>
        <v>8.7259418127693014</v>
      </c>
    </row>
    <row r="3" spans="1:17" x14ac:dyDescent="0.25">
      <c r="A3" s="30">
        <v>2565</v>
      </c>
      <c r="B3" s="30">
        <v>2556</v>
      </c>
      <c r="C3" s="30">
        <v>1210</v>
      </c>
      <c r="D3" s="30">
        <v>1210</v>
      </c>
      <c r="E3" s="30" t="s">
        <v>151</v>
      </c>
      <c r="F3" s="30" t="s">
        <v>169</v>
      </c>
      <c r="G3" s="31">
        <v>3.3984399999999998E-2</v>
      </c>
      <c r="H3" s="30" t="s">
        <v>170</v>
      </c>
      <c r="I3" s="30" t="s">
        <v>171</v>
      </c>
      <c r="J3" s="30">
        <v>19</v>
      </c>
      <c r="K3" s="30">
        <v>10</v>
      </c>
      <c r="L3" s="30" t="s">
        <v>172</v>
      </c>
      <c r="M3" s="30" t="s">
        <v>195</v>
      </c>
      <c r="N3" s="30" t="s">
        <v>196</v>
      </c>
      <c r="O3" s="32">
        <v>0.60924900000000004</v>
      </c>
      <c r="P3" s="32">
        <v>0.84899999999999998</v>
      </c>
      <c r="Q3" s="32">
        <f t="shared" ref="Q3:Q44" si="0">G3*O3*(1-P3)</f>
        <v>3.1264492190556004E-3</v>
      </c>
    </row>
    <row r="4" spans="1:17" x14ac:dyDescent="0.25">
      <c r="A4" s="30">
        <v>2738</v>
      </c>
      <c r="B4" s="30">
        <v>3651</v>
      </c>
      <c r="C4" s="30">
        <v>1330</v>
      </c>
      <c r="D4" s="30">
        <v>1330</v>
      </c>
      <c r="E4" s="30" t="s">
        <v>151</v>
      </c>
      <c r="F4" s="30" t="s">
        <v>182</v>
      </c>
      <c r="G4" s="31">
        <v>5.2694799999999997</v>
      </c>
      <c r="H4" s="30" t="s">
        <v>170</v>
      </c>
      <c r="I4" s="30" t="s">
        <v>171</v>
      </c>
      <c r="J4" s="30">
        <v>21</v>
      </c>
      <c r="K4" s="30">
        <v>10</v>
      </c>
      <c r="L4" s="30" t="s">
        <v>172</v>
      </c>
      <c r="M4" s="30" t="s">
        <v>198</v>
      </c>
      <c r="N4" s="30" t="s">
        <v>199</v>
      </c>
      <c r="O4" s="32">
        <v>1.2503169999999999</v>
      </c>
      <c r="P4" s="32">
        <v>0.84899999999999998</v>
      </c>
      <c r="Q4" s="32">
        <f t="shared" si="0"/>
        <v>0.99486658419915996</v>
      </c>
    </row>
    <row r="5" spans="1:17" x14ac:dyDescent="0.25">
      <c r="A5" s="30">
        <v>2749</v>
      </c>
      <c r="B5" s="30">
        <v>4272</v>
      </c>
      <c r="C5" s="30">
        <v>1400</v>
      </c>
      <c r="D5" s="30">
        <v>1400</v>
      </c>
      <c r="E5" s="30" t="s">
        <v>151</v>
      </c>
      <c r="F5" s="30" t="s">
        <v>182</v>
      </c>
      <c r="G5" s="31">
        <v>21.249600000000001</v>
      </c>
      <c r="H5" s="30" t="s">
        <v>170</v>
      </c>
      <c r="I5" s="30" t="s">
        <v>171</v>
      </c>
      <c r="J5" s="30">
        <v>3</v>
      </c>
      <c r="K5" s="30">
        <v>10</v>
      </c>
      <c r="L5" s="30" t="s">
        <v>172</v>
      </c>
      <c r="M5" s="30" t="s">
        <v>200</v>
      </c>
      <c r="N5" s="30" t="s">
        <v>200</v>
      </c>
      <c r="O5" s="32">
        <v>1.7750239999999999</v>
      </c>
      <c r="P5" s="32">
        <v>0.84899999999999998</v>
      </c>
      <c r="Q5" s="32">
        <f t="shared" si="0"/>
        <v>5.6955010485504012</v>
      </c>
    </row>
    <row r="6" spans="1:17" x14ac:dyDescent="0.25">
      <c r="A6" s="30">
        <v>2913</v>
      </c>
      <c r="B6" s="30">
        <v>2841</v>
      </c>
      <c r="C6" s="30">
        <v>1210</v>
      </c>
      <c r="D6" s="30">
        <v>1210</v>
      </c>
      <c r="E6" s="30" t="s">
        <v>151</v>
      </c>
      <c r="F6" s="30" t="s">
        <v>182</v>
      </c>
      <c r="G6" s="31">
        <v>15.090999999999999</v>
      </c>
      <c r="H6" s="30" t="s">
        <v>170</v>
      </c>
      <c r="I6" s="30" t="s">
        <v>171</v>
      </c>
      <c r="J6" s="30">
        <v>19</v>
      </c>
      <c r="K6" s="30">
        <v>10</v>
      </c>
      <c r="L6" s="30" t="s">
        <v>172</v>
      </c>
      <c r="M6" s="30" t="s">
        <v>195</v>
      </c>
      <c r="N6" s="30" t="s">
        <v>196</v>
      </c>
      <c r="O6" s="32">
        <v>0.60924900000000004</v>
      </c>
      <c r="P6" s="32">
        <v>0.84899999999999998</v>
      </c>
      <c r="Q6" s="32">
        <f t="shared" si="0"/>
        <v>1.3883206755090003</v>
      </c>
    </row>
    <row r="7" spans="1:17" x14ac:dyDescent="0.25">
      <c r="A7" s="30">
        <v>2917</v>
      </c>
      <c r="B7" s="30">
        <v>2845</v>
      </c>
      <c r="C7" s="30">
        <v>1210</v>
      </c>
      <c r="D7" s="30">
        <v>1210</v>
      </c>
      <c r="E7" s="30" t="s">
        <v>151</v>
      </c>
      <c r="F7" s="30" t="s">
        <v>182</v>
      </c>
      <c r="G7" s="31">
        <v>5.1287199999999998E-2</v>
      </c>
      <c r="H7" s="30" t="s">
        <v>170</v>
      </c>
      <c r="I7" s="30" t="s">
        <v>171</v>
      </c>
      <c r="J7" s="30">
        <v>19</v>
      </c>
      <c r="K7" s="30">
        <v>10</v>
      </c>
      <c r="L7" s="30" t="s">
        <v>172</v>
      </c>
      <c r="M7" s="30" t="s">
        <v>195</v>
      </c>
      <c r="N7" s="30" t="s">
        <v>196</v>
      </c>
      <c r="O7" s="32">
        <v>0.60924900000000004</v>
      </c>
      <c r="P7" s="32">
        <v>0.84899999999999998</v>
      </c>
      <c r="Q7" s="32">
        <f t="shared" si="0"/>
        <v>4.7182479722328004E-3</v>
      </c>
    </row>
    <row r="8" spans="1:17" x14ac:dyDescent="0.25">
      <c r="A8" s="30">
        <v>2918</v>
      </c>
      <c r="B8" s="30">
        <v>2846</v>
      </c>
      <c r="C8" s="30">
        <v>1210</v>
      </c>
      <c r="D8" s="30">
        <v>1210</v>
      </c>
      <c r="E8" s="30" t="s">
        <v>151</v>
      </c>
      <c r="F8" s="30" t="s">
        <v>182</v>
      </c>
      <c r="G8" s="31">
        <v>5.4399499999999998E-3</v>
      </c>
      <c r="H8" s="30" t="s">
        <v>170</v>
      </c>
      <c r="I8" s="30" t="s">
        <v>171</v>
      </c>
      <c r="J8" s="30">
        <v>19</v>
      </c>
      <c r="K8" s="30">
        <v>10</v>
      </c>
      <c r="L8" s="30" t="s">
        <v>172</v>
      </c>
      <c r="M8" s="30" t="s">
        <v>195</v>
      </c>
      <c r="N8" s="30" t="s">
        <v>196</v>
      </c>
      <c r="O8" s="32">
        <v>0.60924900000000004</v>
      </c>
      <c r="P8" s="32">
        <v>0.84899999999999998</v>
      </c>
      <c r="Q8" s="32">
        <f t="shared" si="0"/>
        <v>5.0045689873005005E-4</v>
      </c>
    </row>
    <row r="9" spans="1:17" x14ac:dyDescent="0.25">
      <c r="A9" s="30">
        <v>2920</v>
      </c>
      <c r="B9" s="30">
        <v>2848</v>
      </c>
      <c r="C9" s="30">
        <v>1210</v>
      </c>
      <c r="D9" s="30">
        <v>1210</v>
      </c>
      <c r="E9" s="30" t="s">
        <v>151</v>
      </c>
      <c r="F9" s="30" t="s">
        <v>182</v>
      </c>
      <c r="G9" s="31">
        <v>8.0264199999999999</v>
      </c>
      <c r="H9" s="30" t="s">
        <v>170</v>
      </c>
      <c r="I9" s="30" t="s">
        <v>171</v>
      </c>
      <c r="J9" s="30">
        <v>19</v>
      </c>
      <c r="K9" s="30">
        <v>10</v>
      </c>
      <c r="L9" s="30" t="s">
        <v>172</v>
      </c>
      <c r="M9" s="30" t="s">
        <v>195</v>
      </c>
      <c r="N9" s="30" t="s">
        <v>196</v>
      </c>
      <c r="O9" s="32">
        <v>0.60924900000000004</v>
      </c>
      <c r="P9" s="32">
        <v>0.84899999999999998</v>
      </c>
      <c r="Q9" s="32">
        <f t="shared" si="0"/>
        <v>0.73840334214558012</v>
      </c>
    </row>
    <row r="10" spans="1:17" x14ac:dyDescent="0.25">
      <c r="A10" s="30">
        <v>3695</v>
      </c>
      <c r="B10" s="30">
        <v>3652</v>
      </c>
      <c r="C10" s="30">
        <v>1330</v>
      </c>
      <c r="D10" s="30">
        <v>1330</v>
      </c>
      <c r="E10" s="30" t="s">
        <v>151</v>
      </c>
      <c r="F10" s="30" t="s">
        <v>182</v>
      </c>
      <c r="G10" s="31">
        <v>4.8438299999999996</v>
      </c>
      <c r="H10" s="30" t="s">
        <v>170</v>
      </c>
      <c r="I10" s="30" t="s">
        <v>171</v>
      </c>
      <c r="J10" s="30">
        <v>21</v>
      </c>
      <c r="K10" s="30">
        <v>10</v>
      </c>
      <c r="L10" s="30" t="s">
        <v>172</v>
      </c>
      <c r="M10" s="30" t="s">
        <v>198</v>
      </c>
      <c r="N10" s="30" t="s">
        <v>199</v>
      </c>
      <c r="O10" s="32">
        <v>1.2503169999999999</v>
      </c>
      <c r="P10" s="32">
        <v>0.84899999999999998</v>
      </c>
      <c r="Q10" s="32">
        <f t="shared" si="0"/>
        <v>0.9145047721106101</v>
      </c>
    </row>
    <row r="11" spans="1:17" x14ac:dyDescent="0.25">
      <c r="A11" s="30">
        <v>4059</v>
      </c>
      <c r="B11" s="30">
        <v>4016</v>
      </c>
      <c r="C11" s="30">
        <v>1400</v>
      </c>
      <c r="D11" s="30">
        <v>1400</v>
      </c>
      <c r="E11" s="30" t="s">
        <v>151</v>
      </c>
      <c r="F11" s="30" t="s">
        <v>169</v>
      </c>
      <c r="G11" s="31">
        <v>0.65471800000000002</v>
      </c>
      <c r="H11" s="30" t="s">
        <v>170</v>
      </c>
      <c r="I11" s="30" t="s">
        <v>171</v>
      </c>
      <c r="J11" s="30">
        <v>3</v>
      </c>
      <c r="K11" s="30">
        <v>10</v>
      </c>
      <c r="L11" s="30" t="s">
        <v>172</v>
      </c>
      <c r="M11" s="30" t="s">
        <v>200</v>
      </c>
      <c r="N11" s="30" t="s">
        <v>200</v>
      </c>
      <c r="O11" s="32">
        <v>1.7750239999999999</v>
      </c>
      <c r="P11" s="32">
        <v>0.84899999999999998</v>
      </c>
      <c r="Q11" s="32">
        <f t="shared" si="0"/>
        <v>0.17548316464803204</v>
      </c>
    </row>
    <row r="12" spans="1:17" x14ac:dyDescent="0.25">
      <c r="A12" s="30">
        <v>4060</v>
      </c>
      <c r="B12" s="30">
        <v>4017</v>
      </c>
      <c r="C12" s="30">
        <v>1400</v>
      </c>
      <c r="D12" s="30">
        <v>1400</v>
      </c>
      <c r="E12" s="30" t="s">
        <v>151</v>
      </c>
      <c r="F12" s="30" t="s">
        <v>169</v>
      </c>
      <c r="G12" s="31">
        <v>0.876973</v>
      </c>
      <c r="H12" s="30" t="s">
        <v>170</v>
      </c>
      <c r="I12" s="30" t="s">
        <v>171</v>
      </c>
      <c r="J12" s="30">
        <v>3</v>
      </c>
      <c r="K12" s="30">
        <v>10</v>
      </c>
      <c r="L12" s="30" t="s">
        <v>172</v>
      </c>
      <c r="M12" s="30" t="s">
        <v>200</v>
      </c>
      <c r="N12" s="30" t="s">
        <v>200</v>
      </c>
      <c r="O12" s="32">
        <v>1.7750239999999999</v>
      </c>
      <c r="P12" s="32">
        <v>0.84899999999999998</v>
      </c>
      <c r="Q12" s="32">
        <f t="shared" si="0"/>
        <v>0.23505386647515203</v>
      </c>
    </row>
    <row r="13" spans="1:17" x14ac:dyDescent="0.25">
      <c r="A13" s="30">
        <v>4061</v>
      </c>
      <c r="B13" s="30">
        <v>4018</v>
      </c>
      <c r="C13" s="30">
        <v>1400</v>
      </c>
      <c r="D13" s="30">
        <v>1400</v>
      </c>
      <c r="E13" s="30" t="s">
        <v>151</v>
      </c>
      <c r="F13" s="30" t="s">
        <v>169</v>
      </c>
      <c r="G13" s="31">
        <v>2.87364</v>
      </c>
      <c r="H13" s="30" t="s">
        <v>170</v>
      </c>
      <c r="I13" s="30" t="s">
        <v>171</v>
      </c>
      <c r="J13" s="30">
        <v>3</v>
      </c>
      <c r="K13" s="30">
        <v>10</v>
      </c>
      <c r="L13" s="30" t="s">
        <v>172</v>
      </c>
      <c r="M13" s="30" t="s">
        <v>200</v>
      </c>
      <c r="N13" s="30" t="s">
        <v>200</v>
      </c>
      <c r="O13" s="32">
        <v>1.7750239999999999</v>
      </c>
      <c r="P13" s="32">
        <v>0.84899999999999998</v>
      </c>
      <c r="Q13" s="32">
        <f t="shared" si="0"/>
        <v>0.77021777507136002</v>
      </c>
    </row>
    <row r="14" spans="1:17" x14ac:dyDescent="0.25">
      <c r="A14" s="30">
        <v>4062</v>
      </c>
      <c r="B14" s="30">
        <v>4019</v>
      </c>
      <c r="C14" s="30">
        <v>1400</v>
      </c>
      <c r="D14" s="30">
        <v>1400</v>
      </c>
      <c r="E14" s="30" t="s">
        <v>151</v>
      </c>
      <c r="F14" s="30" t="s">
        <v>169</v>
      </c>
      <c r="G14" s="31">
        <v>9.3156600000000006E-2</v>
      </c>
      <c r="H14" s="30" t="s">
        <v>170</v>
      </c>
      <c r="I14" s="30" t="s">
        <v>171</v>
      </c>
      <c r="J14" s="30">
        <v>3</v>
      </c>
      <c r="K14" s="30">
        <v>10</v>
      </c>
      <c r="L14" s="30" t="s">
        <v>172</v>
      </c>
      <c r="M14" s="30" t="s">
        <v>200</v>
      </c>
      <c r="N14" s="30" t="s">
        <v>200</v>
      </c>
      <c r="O14" s="32">
        <v>1.7750239999999999</v>
      </c>
      <c r="P14" s="32">
        <v>0.84899999999999998</v>
      </c>
      <c r="Q14" s="32">
        <f t="shared" si="0"/>
        <v>2.4968635314518407E-2</v>
      </c>
    </row>
    <row r="15" spans="1:17" x14ac:dyDescent="0.25">
      <c r="A15" s="30">
        <v>4306</v>
      </c>
      <c r="B15" s="30">
        <v>4274</v>
      </c>
      <c r="C15" s="30">
        <v>1400</v>
      </c>
      <c r="D15" s="30">
        <v>1400</v>
      </c>
      <c r="E15" s="30" t="s">
        <v>151</v>
      </c>
      <c r="F15" s="30" t="s">
        <v>182</v>
      </c>
      <c r="G15" s="31">
        <v>1.20667E-3</v>
      </c>
      <c r="H15" s="30" t="s">
        <v>170</v>
      </c>
      <c r="I15" s="30" t="s">
        <v>171</v>
      </c>
      <c r="J15" s="30">
        <v>3</v>
      </c>
      <c r="K15" s="30">
        <v>10</v>
      </c>
      <c r="L15" s="30" t="s">
        <v>172</v>
      </c>
      <c r="M15" s="30" t="s">
        <v>200</v>
      </c>
      <c r="N15" s="30" t="s">
        <v>200</v>
      </c>
      <c r="O15" s="32">
        <v>1.7750239999999999</v>
      </c>
      <c r="P15" s="32">
        <v>0.84899999999999998</v>
      </c>
      <c r="Q15" s="32">
        <f t="shared" si="0"/>
        <v>3.2342209972208001E-4</v>
      </c>
    </row>
    <row r="16" spans="1:17" x14ac:dyDescent="0.25">
      <c r="A16" s="30">
        <v>4616</v>
      </c>
      <c r="B16" s="30">
        <v>4584</v>
      </c>
      <c r="C16" s="30">
        <v>1411</v>
      </c>
      <c r="D16" s="30">
        <v>1411</v>
      </c>
      <c r="E16" s="30" t="s">
        <v>151</v>
      </c>
      <c r="F16" s="30" t="s">
        <v>169</v>
      </c>
      <c r="G16" s="31">
        <v>9.3374400000000009</v>
      </c>
      <c r="H16" s="30" t="s">
        <v>170</v>
      </c>
      <c r="I16" s="30" t="s">
        <v>171</v>
      </c>
      <c r="J16" s="30">
        <v>3</v>
      </c>
      <c r="K16" s="30">
        <v>10</v>
      </c>
      <c r="L16" s="30" t="s">
        <v>172</v>
      </c>
      <c r="M16" s="30" t="s">
        <v>212</v>
      </c>
      <c r="N16" s="30" t="s">
        <v>200</v>
      </c>
      <c r="O16" s="32">
        <v>1.7750239999999999</v>
      </c>
      <c r="P16" s="32">
        <v>0.84899999999999998</v>
      </c>
      <c r="Q16" s="32">
        <f t="shared" si="0"/>
        <v>2.5027011948825604</v>
      </c>
    </row>
    <row r="17" spans="1:17" x14ac:dyDescent="0.25">
      <c r="A17" s="30">
        <v>4652</v>
      </c>
      <c r="B17" s="30">
        <v>4620</v>
      </c>
      <c r="C17" s="30">
        <v>1411</v>
      </c>
      <c r="D17" s="30">
        <v>1411</v>
      </c>
      <c r="E17" s="30" t="s">
        <v>151</v>
      </c>
      <c r="F17" s="30" t="s">
        <v>182</v>
      </c>
      <c r="G17" s="31">
        <v>0.92617499999999997</v>
      </c>
      <c r="H17" s="30" t="s">
        <v>170</v>
      </c>
      <c r="I17" s="30" t="s">
        <v>171</v>
      </c>
      <c r="J17" s="30">
        <v>3</v>
      </c>
      <c r="K17" s="30">
        <v>10</v>
      </c>
      <c r="L17" s="30" t="s">
        <v>172</v>
      </c>
      <c r="M17" s="30" t="s">
        <v>212</v>
      </c>
      <c r="N17" s="30" t="s">
        <v>200</v>
      </c>
      <c r="O17" s="32">
        <v>1.7750239999999999</v>
      </c>
      <c r="P17" s="32">
        <v>0.84899999999999998</v>
      </c>
      <c r="Q17" s="32">
        <f t="shared" si="0"/>
        <v>0.2482414108332</v>
      </c>
    </row>
    <row r="18" spans="1:17" x14ac:dyDescent="0.25">
      <c r="A18" s="30">
        <v>4653</v>
      </c>
      <c r="B18" s="30">
        <v>4621</v>
      </c>
      <c r="C18" s="30">
        <v>1411</v>
      </c>
      <c r="D18" s="30">
        <v>1411</v>
      </c>
      <c r="E18" s="30" t="s">
        <v>151</v>
      </c>
      <c r="F18" s="30" t="s">
        <v>182</v>
      </c>
      <c r="G18" s="31">
        <v>0.16928499999999999</v>
      </c>
      <c r="H18" s="30" t="s">
        <v>170</v>
      </c>
      <c r="I18" s="30" t="s">
        <v>171</v>
      </c>
      <c r="J18" s="30">
        <v>3</v>
      </c>
      <c r="K18" s="30">
        <v>10</v>
      </c>
      <c r="L18" s="30" t="s">
        <v>172</v>
      </c>
      <c r="M18" s="30" t="s">
        <v>212</v>
      </c>
      <c r="N18" s="30" t="s">
        <v>200</v>
      </c>
      <c r="O18" s="32">
        <v>1.7750239999999999</v>
      </c>
      <c r="P18" s="32">
        <v>0.84899999999999998</v>
      </c>
      <c r="Q18" s="32">
        <f t="shared" si="0"/>
        <v>4.5373225613840003E-2</v>
      </c>
    </row>
    <row r="19" spans="1:17" x14ac:dyDescent="0.25">
      <c r="A19" s="30">
        <v>5396</v>
      </c>
      <c r="B19" s="30">
        <v>5318</v>
      </c>
      <c r="C19" s="30">
        <v>1820</v>
      </c>
      <c r="D19" s="30">
        <v>1820</v>
      </c>
      <c r="E19" s="30" t="s">
        <v>151</v>
      </c>
      <c r="F19" s="30" t="s">
        <v>169</v>
      </c>
      <c r="G19" s="31">
        <v>0.32012699999999999</v>
      </c>
      <c r="H19" s="30" t="s">
        <v>170</v>
      </c>
      <c r="I19" s="30" t="s">
        <v>171</v>
      </c>
      <c r="J19" s="30">
        <v>23</v>
      </c>
      <c r="K19" s="30">
        <v>10</v>
      </c>
      <c r="L19" s="30" t="s">
        <v>172</v>
      </c>
      <c r="M19" s="30" t="s">
        <v>232</v>
      </c>
      <c r="N19" s="30" t="s">
        <v>215</v>
      </c>
      <c r="O19" s="32">
        <v>1.167327</v>
      </c>
      <c r="P19" s="32">
        <v>0.84899999999999998</v>
      </c>
      <c r="Q19" s="32">
        <f t="shared" si="0"/>
        <v>5.6427626469879012E-2</v>
      </c>
    </row>
    <row r="20" spans="1:17" x14ac:dyDescent="0.25">
      <c r="A20" s="30">
        <v>5397</v>
      </c>
      <c r="B20" s="30">
        <v>5319</v>
      </c>
      <c r="C20" s="30">
        <v>1820</v>
      </c>
      <c r="D20" s="30">
        <v>1820</v>
      </c>
      <c r="E20" s="30" t="s">
        <v>151</v>
      </c>
      <c r="F20" s="30" t="s">
        <v>169</v>
      </c>
      <c r="G20" s="31">
        <v>9.0906000000000002</v>
      </c>
      <c r="H20" s="30" t="s">
        <v>170</v>
      </c>
      <c r="I20" s="30" t="s">
        <v>171</v>
      </c>
      <c r="J20" s="30">
        <v>23</v>
      </c>
      <c r="K20" s="30">
        <v>10</v>
      </c>
      <c r="L20" s="30" t="s">
        <v>172</v>
      </c>
      <c r="M20" s="30" t="s">
        <v>232</v>
      </c>
      <c r="N20" s="30" t="s">
        <v>215</v>
      </c>
      <c r="O20" s="32">
        <v>1.167327</v>
      </c>
      <c r="P20" s="32">
        <v>0.84899999999999998</v>
      </c>
      <c r="Q20" s="32">
        <f t="shared" si="0"/>
        <v>1.6023671267562003</v>
      </c>
    </row>
    <row r="21" spans="1:17" x14ac:dyDescent="0.25">
      <c r="A21" s="30">
        <v>5398</v>
      </c>
      <c r="B21" s="30">
        <v>5320</v>
      </c>
      <c r="C21" s="30">
        <v>1820</v>
      </c>
      <c r="D21" s="30">
        <v>1820</v>
      </c>
      <c r="E21" s="30" t="s">
        <v>151</v>
      </c>
      <c r="F21" s="30" t="s">
        <v>169</v>
      </c>
      <c r="G21" s="31">
        <v>1.1390600000000001E-2</v>
      </c>
      <c r="H21" s="30" t="s">
        <v>170</v>
      </c>
      <c r="I21" s="30" t="s">
        <v>171</v>
      </c>
      <c r="J21" s="30">
        <v>23</v>
      </c>
      <c r="K21" s="30">
        <v>10</v>
      </c>
      <c r="L21" s="30" t="s">
        <v>172</v>
      </c>
      <c r="M21" s="30" t="s">
        <v>232</v>
      </c>
      <c r="N21" s="30" t="s">
        <v>215</v>
      </c>
      <c r="O21" s="32">
        <v>1.167327</v>
      </c>
      <c r="P21" s="32">
        <v>0.84899999999999998</v>
      </c>
      <c r="Q21" s="32">
        <f t="shared" si="0"/>
        <v>2.0077797938562003E-3</v>
      </c>
    </row>
    <row r="22" spans="1:17" x14ac:dyDescent="0.25">
      <c r="A22" s="30">
        <v>5399</v>
      </c>
      <c r="B22" s="30">
        <v>5321</v>
      </c>
      <c r="C22" s="30">
        <v>1820</v>
      </c>
      <c r="D22" s="30">
        <v>1820</v>
      </c>
      <c r="E22" s="30" t="s">
        <v>151</v>
      </c>
      <c r="F22" s="30" t="s">
        <v>169</v>
      </c>
      <c r="G22" s="31">
        <v>1.34739E-3</v>
      </c>
      <c r="H22" s="30" t="s">
        <v>170</v>
      </c>
      <c r="I22" s="30" t="s">
        <v>171</v>
      </c>
      <c r="J22" s="30">
        <v>23</v>
      </c>
      <c r="K22" s="30">
        <v>10</v>
      </c>
      <c r="L22" s="30" t="s">
        <v>172</v>
      </c>
      <c r="M22" s="30" t="s">
        <v>232</v>
      </c>
      <c r="N22" s="30" t="s">
        <v>215</v>
      </c>
      <c r="O22" s="32">
        <v>1.167327</v>
      </c>
      <c r="P22" s="32">
        <v>0.84899999999999998</v>
      </c>
      <c r="Q22" s="32">
        <f t="shared" si="0"/>
        <v>2.3749955370603001E-4</v>
      </c>
    </row>
    <row r="23" spans="1:17" x14ac:dyDescent="0.25">
      <c r="A23" s="30">
        <v>5400</v>
      </c>
      <c r="B23" s="30">
        <v>5322</v>
      </c>
      <c r="C23" s="30">
        <v>1820</v>
      </c>
      <c r="D23" s="30">
        <v>1820</v>
      </c>
      <c r="E23" s="30" t="s">
        <v>151</v>
      </c>
      <c r="F23" s="30" t="s">
        <v>169</v>
      </c>
      <c r="G23" s="31">
        <v>2.50528</v>
      </c>
      <c r="H23" s="30" t="s">
        <v>170</v>
      </c>
      <c r="I23" s="30" t="s">
        <v>171</v>
      </c>
      <c r="J23" s="30">
        <v>23</v>
      </c>
      <c r="K23" s="30">
        <v>10</v>
      </c>
      <c r="L23" s="30" t="s">
        <v>172</v>
      </c>
      <c r="M23" s="30" t="s">
        <v>232</v>
      </c>
      <c r="N23" s="30" t="s">
        <v>215</v>
      </c>
      <c r="O23" s="32">
        <v>1.167327</v>
      </c>
      <c r="P23" s="32">
        <v>0.84899999999999998</v>
      </c>
      <c r="Q23" s="32">
        <f t="shared" si="0"/>
        <v>0.44159662897056007</v>
      </c>
    </row>
    <row r="24" spans="1:17" x14ac:dyDescent="0.25">
      <c r="A24" s="30">
        <v>5499</v>
      </c>
      <c r="B24" s="30">
        <v>5421</v>
      </c>
      <c r="C24" s="30">
        <v>1820</v>
      </c>
      <c r="D24" s="30">
        <v>1820</v>
      </c>
      <c r="E24" s="30" t="s">
        <v>151</v>
      </c>
      <c r="F24" s="30" t="s">
        <v>182</v>
      </c>
      <c r="G24" s="31">
        <v>10.868</v>
      </c>
      <c r="H24" s="30" t="s">
        <v>170</v>
      </c>
      <c r="I24" s="30" t="s">
        <v>171</v>
      </c>
      <c r="J24" s="30">
        <v>23</v>
      </c>
      <c r="K24" s="30">
        <v>10</v>
      </c>
      <c r="L24" s="30" t="s">
        <v>172</v>
      </c>
      <c r="M24" s="30" t="s">
        <v>232</v>
      </c>
      <c r="N24" s="30" t="s">
        <v>215</v>
      </c>
      <c r="O24" s="32">
        <v>1.167327</v>
      </c>
      <c r="P24" s="32">
        <v>0.84899999999999998</v>
      </c>
      <c r="Q24" s="32">
        <f t="shared" si="0"/>
        <v>1.9156629852360003</v>
      </c>
    </row>
    <row r="25" spans="1:17" x14ac:dyDescent="0.25">
      <c r="A25" s="30">
        <v>5500</v>
      </c>
      <c r="B25" s="30">
        <v>5422</v>
      </c>
      <c r="C25" s="30">
        <v>1820</v>
      </c>
      <c r="D25" s="30">
        <v>1820</v>
      </c>
      <c r="E25" s="30" t="s">
        <v>151</v>
      </c>
      <c r="F25" s="30" t="s">
        <v>182</v>
      </c>
      <c r="G25" s="31">
        <v>0.17255200000000001</v>
      </c>
      <c r="H25" s="30" t="s">
        <v>170</v>
      </c>
      <c r="I25" s="30" t="s">
        <v>171</v>
      </c>
      <c r="J25" s="30">
        <v>23</v>
      </c>
      <c r="K25" s="30">
        <v>10</v>
      </c>
      <c r="L25" s="30" t="s">
        <v>172</v>
      </c>
      <c r="M25" s="30" t="s">
        <v>232</v>
      </c>
      <c r="N25" s="30" t="s">
        <v>215</v>
      </c>
      <c r="O25" s="32">
        <v>1.167327</v>
      </c>
      <c r="P25" s="32">
        <v>0.84899999999999998</v>
      </c>
      <c r="Q25" s="32">
        <f t="shared" si="0"/>
        <v>3.0415115884104008E-2</v>
      </c>
    </row>
    <row r="26" spans="1:17" x14ac:dyDescent="0.25">
      <c r="A26" s="30">
        <v>5501</v>
      </c>
      <c r="B26" s="30">
        <v>5423</v>
      </c>
      <c r="C26" s="30">
        <v>1820</v>
      </c>
      <c r="D26" s="30">
        <v>1820</v>
      </c>
      <c r="E26" s="30" t="s">
        <v>151</v>
      </c>
      <c r="F26" s="30" t="s">
        <v>182</v>
      </c>
      <c r="G26" s="31">
        <v>0.22006800000000001</v>
      </c>
      <c r="H26" s="30" t="s">
        <v>170</v>
      </c>
      <c r="I26" s="30" t="s">
        <v>171</v>
      </c>
      <c r="J26" s="30">
        <v>23</v>
      </c>
      <c r="K26" s="30">
        <v>10</v>
      </c>
      <c r="L26" s="30" t="s">
        <v>172</v>
      </c>
      <c r="M26" s="30" t="s">
        <v>232</v>
      </c>
      <c r="N26" s="30" t="s">
        <v>215</v>
      </c>
      <c r="O26" s="32">
        <v>1.167327</v>
      </c>
      <c r="P26" s="32">
        <v>0.84899999999999998</v>
      </c>
      <c r="Q26" s="32">
        <f t="shared" si="0"/>
        <v>3.8790589053636013E-2</v>
      </c>
    </row>
    <row r="27" spans="1:17" x14ac:dyDescent="0.25">
      <c r="A27" s="30">
        <v>5738</v>
      </c>
      <c r="B27" s="30">
        <v>5661</v>
      </c>
      <c r="C27" s="30">
        <v>1900</v>
      </c>
      <c r="D27" s="30">
        <v>1900</v>
      </c>
      <c r="E27" s="30" t="s">
        <v>151</v>
      </c>
      <c r="F27" s="30" t="s">
        <v>169</v>
      </c>
      <c r="G27" s="31">
        <v>4.2117800000000001</v>
      </c>
      <c r="H27" s="30" t="s">
        <v>170</v>
      </c>
      <c r="I27" s="30" t="s">
        <v>171</v>
      </c>
      <c r="J27" s="30">
        <v>70</v>
      </c>
      <c r="K27" s="30">
        <v>10</v>
      </c>
      <c r="L27" s="30" t="s">
        <v>172</v>
      </c>
      <c r="M27" s="30" t="s">
        <v>227</v>
      </c>
      <c r="N27" s="30" t="s">
        <v>228</v>
      </c>
      <c r="O27" s="32">
        <v>0.19295699999999999</v>
      </c>
      <c r="P27" s="32">
        <v>0.84899999999999998</v>
      </c>
      <c r="Q27" s="32">
        <f t="shared" si="0"/>
        <v>0.12271655745246002</v>
      </c>
    </row>
    <row r="28" spans="1:17" x14ac:dyDescent="0.25">
      <c r="A28" s="30">
        <v>6011</v>
      </c>
      <c r="B28" s="30">
        <v>5945</v>
      </c>
      <c r="C28" s="30">
        <v>1900</v>
      </c>
      <c r="D28" s="30">
        <v>1900</v>
      </c>
      <c r="E28" s="30" t="s">
        <v>151</v>
      </c>
      <c r="F28" s="30" t="s">
        <v>182</v>
      </c>
      <c r="G28" s="31">
        <v>0.28745399999999999</v>
      </c>
      <c r="H28" s="30" t="s">
        <v>170</v>
      </c>
      <c r="I28" s="30" t="s">
        <v>171</v>
      </c>
      <c r="J28" s="30">
        <v>70</v>
      </c>
      <c r="K28" s="30">
        <v>10</v>
      </c>
      <c r="L28" s="30" t="s">
        <v>172</v>
      </c>
      <c r="M28" s="30" t="s">
        <v>227</v>
      </c>
      <c r="N28" s="30" t="s">
        <v>228</v>
      </c>
      <c r="O28" s="32">
        <v>0.19295699999999999</v>
      </c>
      <c r="P28" s="32">
        <v>0.84899999999999998</v>
      </c>
      <c r="Q28" s="32">
        <f t="shared" si="0"/>
        <v>8.375405483178E-3</v>
      </c>
    </row>
    <row r="29" spans="1:17" x14ac:dyDescent="0.25">
      <c r="A29" s="30">
        <v>17587</v>
      </c>
      <c r="B29" s="30">
        <v>17587</v>
      </c>
      <c r="C29" s="30">
        <v>4200</v>
      </c>
      <c r="D29" s="30">
        <v>4200</v>
      </c>
      <c r="E29" s="30" t="s">
        <v>151</v>
      </c>
      <c r="F29" s="30" t="s">
        <v>169</v>
      </c>
      <c r="G29" s="31">
        <v>0.153535</v>
      </c>
      <c r="H29" s="30" t="s">
        <v>170</v>
      </c>
      <c r="I29" s="30" t="s">
        <v>171</v>
      </c>
      <c r="J29" s="30">
        <v>7</v>
      </c>
      <c r="K29" s="30">
        <v>40</v>
      </c>
      <c r="L29" s="30" t="s">
        <v>250</v>
      </c>
      <c r="M29" s="30" t="s">
        <v>253</v>
      </c>
      <c r="N29" s="30" t="s">
        <v>252</v>
      </c>
      <c r="O29" s="32">
        <v>0.115981</v>
      </c>
      <c r="P29" s="32">
        <v>0.84899999999999998</v>
      </c>
      <c r="Q29" s="32">
        <f t="shared" si="0"/>
        <v>2.6888785680850005E-3</v>
      </c>
    </row>
    <row r="30" spans="1:17" x14ac:dyDescent="0.25">
      <c r="A30" s="30">
        <v>21036</v>
      </c>
      <c r="B30" s="30">
        <v>21036</v>
      </c>
      <c r="C30" s="30">
        <v>5300</v>
      </c>
      <c r="D30" s="30">
        <v>5300</v>
      </c>
      <c r="E30" s="30" t="s">
        <v>151</v>
      </c>
      <c r="F30" s="30" t="s">
        <v>169</v>
      </c>
      <c r="G30" s="31">
        <v>2.6292300000000002</v>
      </c>
      <c r="H30" s="30" t="s">
        <v>170</v>
      </c>
      <c r="I30" s="30" t="s">
        <v>171</v>
      </c>
      <c r="J30" s="30">
        <v>9</v>
      </c>
      <c r="K30" s="30">
        <v>50</v>
      </c>
      <c r="L30" s="30" t="s">
        <v>259</v>
      </c>
      <c r="M30" s="30" t="s">
        <v>264</v>
      </c>
      <c r="N30" s="30" t="s">
        <v>261</v>
      </c>
      <c r="O30" s="32">
        <v>0.128413</v>
      </c>
      <c r="P30" s="32">
        <v>0.84899999999999998</v>
      </c>
      <c r="Q30" s="32">
        <f t="shared" si="0"/>
        <v>5.0981724110490012E-2</v>
      </c>
    </row>
    <row r="31" spans="1:17" x14ac:dyDescent="0.25">
      <c r="A31" s="30">
        <v>21042</v>
      </c>
      <c r="B31" s="30">
        <v>21042</v>
      </c>
      <c r="C31" s="30">
        <v>5300</v>
      </c>
      <c r="D31" s="30">
        <v>5300</v>
      </c>
      <c r="E31" s="30" t="s">
        <v>151</v>
      </c>
      <c r="F31" s="30" t="s">
        <v>169</v>
      </c>
      <c r="G31" s="31">
        <v>0.82091800000000004</v>
      </c>
      <c r="H31" s="30" t="s">
        <v>170</v>
      </c>
      <c r="I31" s="30" t="s">
        <v>171</v>
      </c>
      <c r="J31" s="30">
        <v>9</v>
      </c>
      <c r="K31" s="30">
        <v>50</v>
      </c>
      <c r="L31" s="30" t="s">
        <v>259</v>
      </c>
      <c r="M31" s="30" t="s">
        <v>264</v>
      </c>
      <c r="N31" s="30" t="s">
        <v>261</v>
      </c>
      <c r="O31" s="32">
        <v>0.128413</v>
      </c>
      <c r="P31" s="32">
        <v>0.84899999999999998</v>
      </c>
      <c r="Q31" s="32">
        <f t="shared" si="0"/>
        <v>1.5917898013234004E-2</v>
      </c>
    </row>
    <row r="32" spans="1:17" x14ac:dyDescent="0.25">
      <c r="A32" s="30">
        <v>21043</v>
      </c>
      <c r="B32" s="30">
        <v>21043</v>
      </c>
      <c r="C32" s="30">
        <v>5300</v>
      </c>
      <c r="D32" s="30">
        <v>5300</v>
      </c>
      <c r="E32" s="30" t="s">
        <v>151</v>
      </c>
      <c r="F32" s="30" t="s">
        <v>169</v>
      </c>
      <c r="G32" s="31">
        <v>0.572905</v>
      </c>
      <c r="H32" s="30" t="s">
        <v>170</v>
      </c>
      <c r="I32" s="30" t="s">
        <v>171</v>
      </c>
      <c r="J32" s="30">
        <v>9</v>
      </c>
      <c r="K32" s="30">
        <v>50</v>
      </c>
      <c r="L32" s="30" t="s">
        <v>259</v>
      </c>
      <c r="M32" s="30" t="s">
        <v>264</v>
      </c>
      <c r="N32" s="30" t="s">
        <v>261</v>
      </c>
      <c r="O32" s="32">
        <v>0.128413</v>
      </c>
      <c r="P32" s="32">
        <v>0.84899999999999998</v>
      </c>
      <c r="Q32" s="32">
        <f t="shared" si="0"/>
        <v>1.1108835914515001E-2</v>
      </c>
    </row>
    <row r="33" spans="1:17" x14ac:dyDescent="0.25">
      <c r="A33" s="30">
        <v>21045</v>
      </c>
      <c r="B33" s="30">
        <v>21045</v>
      </c>
      <c r="C33" s="30">
        <v>5300</v>
      </c>
      <c r="D33" s="30">
        <v>5300</v>
      </c>
      <c r="E33" s="30" t="s">
        <v>151</v>
      </c>
      <c r="F33" s="30" t="s">
        <v>169</v>
      </c>
      <c r="G33" s="31">
        <v>2.7945500000000001</v>
      </c>
      <c r="H33" s="30" t="s">
        <v>170</v>
      </c>
      <c r="I33" s="30" t="s">
        <v>171</v>
      </c>
      <c r="J33" s="30">
        <v>9</v>
      </c>
      <c r="K33" s="30">
        <v>50</v>
      </c>
      <c r="L33" s="30" t="s">
        <v>259</v>
      </c>
      <c r="M33" s="30" t="s">
        <v>264</v>
      </c>
      <c r="N33" s="30" t="s">
        <v>261</v>
      </c>
      <c r="O33" s="32">
        <v>0.128413</v>
      </c>
      <c r="P33" s="32">
        <v>0.84899999999999998</v>
      </c>
      <c r="Q33" s="32">
        <f t="shared" si="0"/>
        <v>5.4187338921650015E-2</v>
      </c>
    </row>
    <row r="34" spans="1:17" x14ac:dyDescent="0.25">
      <c r="A34" s="30">
        <v>21046</v>
      </c>
      <c r="B34" s="30">
        <v>21046</v>
      </c>
      <c r="C34" s="30">
        <v>5300</v>
      </c>
      <c r="D34" s="30">
        <v>5300</v>
      </c>
      <c r="E34" s="30" t="s">
        <v>151</v>
      </c>
      <c r="F34" s="30" t="s">
        <v>169</v>
      </c>
      <c r="G34" s="31">
        <v>0.53497399999999995</v>
      </c>
      <c r="H34" s="30" t="s">
        <v>170</v>
      </c>
      <c r="I34" s="30" t="s">
        <v>171</v>
      </c>
      <c r="J34" s="30">
        <v>9</v>
      </c>
      <c r="K34" s="30">
        <v>50</v>
      </c>
      <c r="L34" s="30" t="s">
        <v>259</v>
      </c>
      <c r="M34" s="30" t="s">
        <v>264</v>
      </c>
      <c r="N34" s="30" t="s">
        <v>261</v>
      </c>
      <c r="O34" s="32">
        <v>0.128413</v>
      </c>
      <c r="P34" s="32">
        <v>0.84899999999999998</v>
      </c>
      <c r="Q34" s="32">
        <f t="shared" si="0"/>
        <v>1.0373340055562001E-2</v>
      </c>
    </row>
    <row r="35" spans="1:17" x14ac:dyDescent="0.25">
      <c r="A35" s="30">
        <v>21049</v>
      </c>
      <c r="B35" s="30">
        <v>21049</v>
      </c>
      <c r="C35" s="30">
        <v>5300</v>
      </c>
      <c r="D35" s="30">
        <v>5300</v>
      </c>
      <c r="E35" s="30" t="s">
        <v>151</v>
      </c>
      <c r="F35" s="30" t="s">
        <v>169</v>
      </c>
      <c r="G35" s="31">
        <v>1.00647</v>
      </c>
      <c r="H35" s="30" t="s">
        <v>170</v>
      </c>
      <c r="I35" s="30" t="s">
        <v>171</v>
      </c>
      <c r="J35" s="30">
        <v>9</v>
      </c>
      <c r="K35" s="30">
        <v>50</v>
      </c>
      <c r="L35" s="30" t="s">
        <v>259</v>
      </c>
      <c r="M35" s="30" t="s">
        <v>264</v>
      </c>
      <c r="N35" s="30" t="s">
        <v>261</v>
      </c>
      <c r="O35" s="32">
        <v>0.128413</v>
      </c>
      <c r="P35" s="32">
        <v>0.84899999999999998</v>
      </c>
      <c r="Q35" s="32">
        <f t="shared" si="0"/>
        <v>1.951581864861E-2</v>
      </c>
    </row>
    <row r="36" spans="1:17" x14ac:dyDescent="0.25">
      <c r="A36" s="30">
        <v>21053</v>
      </c>
      <c r="B36" s="30">
        <v>21053</v>
      </c>
      <c r="C36" s="30">
        <v>5300</v>
      </c>
      <c r="D36" s="30">
        <v>5300</v>
      </c>
      <c r="E36" s="30" t="s">
        <v>151</v>
      </c>
      <c r="F36" s="30" t="s">
        <v>169</v>
      </c>
      <c r="G36" s="31">
        <v>2.8070400000000002</v>
      </c>
      <c r="H36" s="30" t="s">
        <v>170</v>
      </c>
      <c r="I36" s="30" t="s">
        <v>171</v>
      </c>
      <c r="J36" s="30">
        <v>9</v>
      </c>
      <c r="K36" s="30">
        <v>50</v>
      </c>
      <c r="L36" s="30" t="s">
        <v>259</v>
      </c>
      <c r="M36" s="30" t="s">
        <v>264</v>
      </c>
      <c r="N36" s="30" t="s">
        <v>261</v>
      </c>
      <c r="O36" s="32">
        <v>0.128413</v>
      </c>
      <c r="P36" s="32">
        <v>0.84899999999999998</v>
      </c>
      <c r="Q36" s="32">
        <f t="shared" si="0"/>
        <v>5.4429524555520012E-2</v>
      </c>
    </row>
    <row r="37" spans="1:17" x14ac:dyDescent="0.25">
      <c r="A37" s="30">
        <v>21055</v>
      </c>
      <c r="B37" s="30">
        <v>21055</v>
      </c>
      <c r="C37" s="30">
        <v>5300</v>
      </c>
      <c r="D37" s="30">
        <v>5300</v>
      </c>
      <c r="E37" s="30" t="s">
        <v>151</v>
      </c>
      <c r="F37" s="30" t="s">
        <v>169</v>
      </c>
      <c r="G37" s="31">
        <v>3.4546000000000002E-4</v>
      </c>
      <c r="H37" s="30" t="s">
        <v>170</v>
      </c>
      <c r="I37" s="30" t="s">
        <v>171</v>
      </c>
      <c r="J37" s="30">
        <v>9</v>
      </c>
      <c r="K37" s="30">
        <v>50</v>
      </c>
      <c r="L37" s="30" t="s">
        <v>259</v>
      </c>
      <c r="M37" s="30" t="s">
        <v>264</v>
      </c>
      <c r="N37" s="30" t="s">
        <v>261</v>
      </c>
      <c r="O37" s="32">
        <v>0.128413</v>
      </c>
      <c r="P37" s="32">
        <v>0.84899999999999998</v>
      </c>
      <c r="Q37" s="32">
        <f t="shared" si="0"/>
        <v>6.6985948019800017E-6</v>
      </c>
    </row>
    <row r="38" spans="1:17" x14ac:dyDescent="0.25">
      <c r="A38" s="30">
        <v>22628</v>
      </c>
      <c r="B38" s="30">
        <v>22593</v>
      </c>
      <c r="C38" s="30">
        <v>5300</v>
      </c>
      <c r="D38" s="30">
        <v>5300</v>
      </c>
      <c r="E38" s="30" t="s">
        <v>151</v>
      </c>
      <c r="F38" s="30" t="s">
        <v>182</v>
      </c>
      <c r="G38" s="31">
        <v>1.2825</v>
      </c>
      <c r="H38" s="30" t="s">
        <v>170</v>
      </c>
      <c r="I38" s="30" t="s">
        <v>171</v>
      </c>
      <c r="J38" s="30">
        <v>9</v>
      </c>
      <c r="K38" s="30">
        <v>50</v>
      </c>
      <c r="L38" s="30" t="s">
        <v>259</v>
      </c>
      <c r="M38" s="30" t="s">
        <v>264</v>
      </c>
      <c r="N38" s="30" t="s">
        <v>261</v>
      </c>
      <c r="O38" s="32">
        <v>0.128413</v>
      </c>
      <c r="P38" s="32">
        <v>0.84899999999999998</v>
      </c>
      <c r="Q38" s="32">
        <f t="shared" si="0"/>
        <v>2.4868140547500004E-2</v>
      </c>
    </row>
    <row r="39" spans="1:17" x14ac:dyDescent="0.25">
      <c r="A39" s="30">
        <v>22645</v>
      </c>
      <c r="B39" s="30">
        <v>22610</v>
      </c>
      <c r="C39" s="30">
        <v>5300</v>
      </c>
      <c r="D39" s="30">
        <v>5300</v>
      </c>
      <c r="E39" s="30" t="s">
        <v>151</v>
      </c>
      <c r="F39" s="30" t="s">
        <v>182</v>
      </c>
      <c r="G39" s="31">
        <v>4.0145600000000004</v>
      </c>
      <c r="H39" s="30" t="s">
        <v>170</v>
      </c>
      <c r="I39" s="30" t="s">
        <v>171</v>
      </c>
      <c r="J39" s="30">
        <v>9</v>
      </c>
      <c r="K39" s="30">
        <v>50</v>
      </c>
      <c r="L39" s="30" t="s">
        <v>259</v>
      </c>
      <c r="M39" s="30" t="s">
        <v>264</v>
      </c>
      <c r="N39" s="30" t="s">
        <v>261</v>
      </c>
      <c r="O39" s="32">
        <v>0.128413</v>
      </c>
      <c r="P39" s="32">
        <v>0.84899999999999998</v>
      </c>
      <c r="Q39" s="32">
        <f t="shared" si="0"/>
        <v>7.7843775685280031E-2</v>
      </c>
    </row>
    <row r="40" spans="1:17" x14ac:dyDescent="0.25">
      <c r="A40" s="30">
        <v>22649</v>
      </c>
      <c r="B40" s="30">
        <v>22614</v>
      </c>
      <c r="C40" s="30">
        <v>5300</v>
      </c>
      <c r="D40" s="30">
        <v>5300</v>
      </c>
      <c r="E40" s="30" t="s">
        <v>151</v>
      </c>
      <c r="F40" s="30" t="s">
        <v>182</v>
      </c>
      <c r="G40" s="31">
        <v>1.07672E-3</v>
      </c>
      <c r="H40" s="30" t="s">
        <v>170</v>
      </c>
      <c r="I40" s="30" t="s">
        <v>171</v>
      </c>
      <c r="J40" s="30">
        <v>9</v>
      </c>
      <c r="K40" s="30">
        <v>50</v>
      </c>
      <c r="L40" s="30" t="s">
        <v>259</v>
      </c>
      <c r="M40" s="30" t="s">
        <v>264</v>
      </c>
      <c r="N40" s="30" t="s">
        <v>261</v>
      </c>
      <c r="O40" s="32">
        <v>0.128413</v>
      </c>
      <c r="P40" s="32">
        <v>0.84899999999999998</v>
      </c>
      <c r="Q40" s="32">
        <f t="shared" si="0"/>
        <v>2.0877991649360002E-5</v>
      </c>
    </row>
    <row r="41" spans="1:17" x14ac:dyDescent="0.25">
      <c r="A41" s="30">
        <v>29256</v>
      </c>
      <c r="B41" s="30">
        <v>29231</v>
      </c>
      <c r="C41" s="30">
        <v>6210</v>
      </c>
      <c r="D41" s="30">
        <v>6210</v>
      </c>
      <c r="E41" s="30" t="s">
        <v>151</v>
      </c>
      <c r="F41" s="30" t="s">
        <v>169</v>
      </c>
      <c r="G41" s="31">
        <v>5.5725400000000001E-2</v>
      </c>
      <c r="H41" s="30" t="s">
        <v>170</v>
      </c>
      <c r="I41" s="30" t="s">
        <v>171</v>
      </c>
      <c r="J41" s="30">
        <v>14</v>
      </c>
      <c r="K41" s="30">
        <v>60</v>
      </c>
      <c r="L41" s="30" t="s">
        <v>265</v>
      </c>
      <c r="M41" s="30" t="s">
        <v>269</v>
      </c>
      <c r="N41" s="30" t="s">
        <v>269</v>
      </c>
      <c r="O41" s="32">
        <v>0.44770799999999999</v>
      </c>
      <c r="P41" s="32">
        <v>0.84899999999999998</v>
      </c>
      <c r="Q41" s="32">
        <f t="shared" si="0"/>
        <v>3.7672548148632006E-3</v>
      </c>
    </row>
    <row r="42" spans="1:17" x14ac:dyDescent="0.25">
      <c r="A42" s="30">
        <v>29268</v>
      </c>
      <c r="B42" s="30">
        <v>29243</v>
      </c>
      <c r="C42" s="30">
        <v>6210</v>
      </c>
      <c r="D42" s="30">
        <v>6210</v>
      </c>
      <c r="E42" s="30" t="s">
        <v>151</v>
      </c>
      <c r="F42" s="30" t="s">
        <v>169</v>
      </c>
      <c r="G42" s="31">
        <v>5.9385799999999997E-3</v>
      </c>
      <c r="H42" s="30" t="s">
        <v>170</v>
      </c>
      <c r="I42" s="30" t="s">
        <v>171</v>
      </c>
      <c r="J42" s="30">
        <v>14</v>
      </c>
      <c r="K42" s="30">
        <v>60</v>
      </c>
      <c r="L42" s="30" t="s">
        <v>265</v>
      </c>
      <c r="M42" s="30" t="s">
        <v>269</v>
      </c>
      <c r="N42" s="30" t="s">
        <v>269</v>
      </c>
      <c r="O42" s="32">
        <v>0.44770799999999999</v>
      </c>
      <c r="P42" s="32">
        <v>0.84899999999999998</v>
      </c>
      <c r="Q42" s="32">
        <f t="shared" si="0"/>
        <v>4.0147121597064006E-4</v>
      </c>
    </row>
    <row r="43" spans="1:17" x14ac:dyDescent="0.25">
      <c r="A43" s="30">
        <v>41004</v>
      </c>
      <c r="B43" s="30">
        <v>40965</v>
      </c>
      <c r="C43" s="30">
        <v>6410</v>
      </c>
      <c r="D43" s="30">
        <v>6410</v>
      </c>
      <c r="E43" s="30" t="s">
        <v>151</v>
      </c>
      <c r="F43" s="30" t="s">
        <v>169</v>
      </c>
      <c r="G43" s="31">
        <v>0.65389799999999998</v>
      </c>
      <c r="H43" s="30" t="s">
        <v>170</v>
      </c>
      <c r="I43" s="30" t="s">
        <v>171</v>
      </c>
      <c r="J43" s="30">
        <v>16</v>
      </c>
      <c r="K43" s="30">
        <v>60</v>
      </c>
      <c r="L43" s="30" t="s">
        <v>265</v>
      </c>
      <c r="M43" s="30" t="s">
        <v>276</v>
      </c>
      <c r="N43" s="30" t="s">
        <v>272</v>
      </c>
      <c r="O43" s="32">
        <v>0.78656000000000004</v>
      </c>
      <c r="P43" s="32">
        <v>0.84899999999999998</v>
      </c>
      <c r="Q43" s="32">
        <f t="shared" si="0"/>
        <v>7.7663831642880002E-2</v>
      </c>
    </row>
    <row r="44" spans="1:17" x14ac:dyDescent="0.25">
      <c r="A44" s="30">
        <v>52702</v>
      </c>
      <c r="B44" s="30">
        <v>52668</v>
      </c>
      <c r="C44" s="30">
        <v>8140</v>
      </c>
      <c r="D44" s="30">
        <v>8140</v>
      </c>
      <c r="E44" s="30" t="s">
        <v>151</v>
      </c>
      <c r="F44" s="30" t="s">
        <v>169</v>
      </c>
      <c r="G44" s="31">
        <v>0.122584</v>
      </c>
      <c r="H44" s="30" t="s">
        <v>170</v>
      </c>
      <c r="I44" s="30" t="s">
        <v>171</v>
      </c>
      <c r="J44" s="30">
        <v>18</v>
      </c>
      <c r="K44" s="30">
        <v>10</v>
      </c>
      <c r="L44" s="30" t="s">
        <v>172</v>
      </c>
      <c r="M44" s="30" t="s">
        <v>288</v>
      </c>
      <c r="N44" s="30" t="s">
        <v>285</v>
      </c>
      <c r="O44" s="32">
        <v>0.717032</v>
      </c>
      <c r="P44" s="32">
        <v>0.84899999999999998</v>
      </c>
      <c r="Q44" s="32">
        <f t="shared" si="0"/>
        <v>1.3272394253888001E-2</v>
      </c>
    </row>
    <row r="45" spans="1:17" x14ac:dyDescent="0.25">
      <c r="G45" s="31">
        <f>SUM(G2:G44)</f>
        <v>209.49918496999993</v>
      </c>
      <c r="Q45" s="32">
        <f>SUM(Q2:Q44)</f>
        <v>27.103891202500545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"/>
  <sheetViews>
    <sheetView topLeftCell="I1" workbookViewId="0">
      <selection activeCell="U14" sqref="U14:U21"/>
    </sheetView>
  </sheetViews>
  <sheetFormatPr defaultRowHeight="15" x14ac:dyDescent="0.25"/>
  <cols>
    <col min="1" max="1" width="10.42578125" style="30" bestFit="1" customWidth="1"/>
    <col min="2" max="2" width="3" style="30" bestFit="1" customWidth="1"/>
    <col min="3" max="3" width="17.5703125" style="30" bestFit="1" customWidth="1"/>
    <col min="4" max="4" width="12.140625" style="30" bestFit="1" customWidth="1"/>
    <col min="5" max="5" width="11.28515625" style="30" bestFit="1" customWidth="1"/>
    <col min="6" max="6" width="9.28515625" style="30" bestFit="1" customWidth="1"/>
    <col min="7" max="7" width="13.5703125" style="30" bestFit="1" customWidth="1"/>
    <col min="8" max="8" width="8.7109375" style="30" bestFit="1" customWidth="1"/>
    <col min="9" max="9" width="16.7109375" style="30" bestFit="1" customWidth="1"/>
    <col min="10" max="10" width="19.7109375" style="30" bestFit="1" customWidth="1"/>
    <col min="11" max="11" width="15.7109375" style="31" bestFit="1" customWidth="1"/>
    <col min="12" max="12" width="12.7109375" style="30" bestFit="1" customWidth="1"/>
    <col min="13" max="13" width="17.7109375" style="30" bestFit="1" customWidth="1"/>
    <col min="14" max="14" width="10.85546875" style="30" bestFit="1" customWidth="1"/>
    <col min="15" max="15" width="10.5703125" style="30" bestFit="1" customWidth="1"/>
    <col min="16" max="16" width="29.85546875" style="30" bestFit="1" customWidth="1"/>
    <col min="17" max="17" width="49.28515625" style="30" bestFit="1" customWidth="1"/>
    <col min="18" max="18" width="26.5703125" style="30" bestFit="1" customWidth="1"/>
    <col min="19" max="19" width="8.85546875" style="32" bestFit="1" customWidth="1"/>
    <col min="20" max="20" width="10.28515625" style="32" bestFit="1" customWidth="1"/>
    <col min="21" max="21" width="10.5703125" style="32" bestFit="1" customWidth="1"/>
  </cols>
  <sheetData>
    <row r="1" spans="1:21" x14ac:dyDescent="0.25">
      <c r="A1" s="30" t="s">
        <v>316</v>
      </c>
      <c r="B1" s="30" t="s">
        <v>317</v>
      </c>
      <c r="C1" s="30" t="s">
        <v>318</v>
      </c>
      <c r="D1" s="30" t="s">
        <v>300</v>
      </c>
      <c r="E1" s="30" t="s">
        <v>152</v>
      </c>
      <c r="F1" s="30" t="s">
        <v>153</v>
      </c>
      <c r="G1" s="30" t="s">
        <v>154</v>
      </c>
      <c r="H1" s="30" t="s">
        <v>155</v>
      </c>
      <c r="I1" s="30" t="s">
        <v>156</v>
      </c>
      <c r="J1" s="30" t="s">
        <v>157</v>
      </c>
      <c r="K1" s="31" t="s">
        <v>158</v>
      </c>
      <c r="L1" s="30" t="s">
        <v>159</v>
      </c>
      <c r="M1" s="30" t="s">
        <v>160</v>
      </c>
      <c r="N1" s="30" t="s">
        <v>161</v>
      </c>
      <c r="O1" s="30" t="s">
        <v>162</v>
      </c>
      <c r="P1" s="30" t="s">
        <v>163</v>
      </c>
      <c r="Q1" s="30" t="s">
        <v>164</v>
      </c>
      <c r="R1" s="30" t="s">
        <v>165</v>
      </c>
      <c r="S1" s="32" t="s">
        <v>166</v>
      </c>
      <c r="T1" s="32" t="s">
        <v>167</v>
      </c>
      <c r="U1" s="32" t="s">
        <v>168</v>
      </c>
    </row>
    <row r="2" spans="1:21" x14ac:dyDescent="0.25">
      <c r="A2" s="30">
        <v>4</v>
      </c>
      <c r="B2" s="30">
        <v>38</v>
      </c>
      <c r="C2" s="30" t="s">
        <v>322</v>
      </c>
      <c r="D2" s="30">
        <v>1390</v>
      </c>
      <c r="E2" s="30">
        <v>1391</v>
      </c>
      <c r="F2" s="30">
        <v>1341</v>
      </c>
      <c r="G2" s="30">
        <v>1110</v>
      </c>
      <c r="H2" s="30">
        <v>1110</v>
      </c>
      <c r="I2" s="30" t="s">
        <v>151</v>
      </c>
      <c r="J2" s="30" t="s">
        <v>176</v>
      </c>
      <c r="K2" s="31">
        <v>0.13836999999999999</v>
      </c>
      <c r="L2" s="30" t="s">
        <v>170</v>
      </c>
      <c r="M2" s="30" t="s">
        <v>171</v>
      </c>
      <c r="N2" s="30">
        <v>2</v>
      </c>
      <c r="O2" s="30">
        <v>10</v>
      </c>
      <c r="P2" s="30" t="s">
        <v>172</v>
      </c>
      <c r="Q2" s="30" t="s">
        <v>173</v>
      </c>
      <c r="R2" s="30" t="s">
        <v>174</v>
      </c>
      <c r="S2" s="32">
        <v>0.48648799999999998</v>
      </c>
      <c r="T2" s="32">
        <v>0.84899999999999998</v>
      </c>
      <c r="U2" s="32">
        <f t="shared" ref="U2:U8" si="0">K2*S2*(1-T2)</f>
        <v>1.0164617028560001E-2</v>
      </c>
    </row>
    <row r="3" spans="1:21" x14ac:dyDescent="0.25">
      <c r="A3" s="30">
        <v>4</v>
      </c>
      <c r="B3" s="30">
        <v>38</v>
      </c>
      <c r="C3" s="30" t="s">
        <v>322</v>
      </c>
      <c r="D3" s="30">
        <v>2649</v>
      </c>
      <c r="E3" s="30">
        <v>2650</v>
      </c>
      <c r="F3" s="30">
        <v>2641</v>
      </c>
      <c r="G3" s="30">
        <v>1210</v>
      </c>
      <c r="H3" s="30">
        <v>1210</v>
      </c>
      <c r="I3" s="30" t="s">
        <v>151</v>
      </c>
      <c r="J3" s="30" t="s">
        <v>176</v>
      </c>
      <c r="K3" s="31">
        <v>2.6107399999999999E-2</v>
      </c>
      <c r="L3" s="30" t="s">
        <v>170</v>
      </c>
      <c r="M3" s="30" t="s">
        <v>171</v>
      </c>
      <c r="N3" s="30">
        <v>19</v>
      </c>
      <c r="O3" s="30">
        <v>10</v>
      </c>
      <c r="P3" s="30" t="s">
        <v>172</v>
      </c>
      <c r="Q3" s="30" t="s">
        <v>195</v>
      </c>
      <c r="R3" s="30" t="s">
        <v>196</v>
      </c>
      <c r="S3" s="32">
        <v>0.60924900000000004</v>
      </c>
      <c r="T3" s="32">
        <v>0.84899999999999998</v>
      </c>
      <c r="U3" s="32">
        <f t="shared" si="0"/>
        <v>2.4017920087326004E-3</v>
      </c>
    </row>
    <row r="4" spans="1:21" x14ac:dyDescent="0.25">
      <c r="A4" s="30">
        <v>4</v>
      </c>
      <c r="B4" s="30">
        <v>38</v>
      </c>
      <c r="C4" s="30" t="s">
        <v>322</v>
      </c>
      <c r="D4" s="30">
        <v>13895</v>
      </c>
      <c r="E4" s="30">
        <v>13896</v>
      </c>
      <c r="F4" s="30">
        <v>13885</v>
      </c>
      <c r="G4" s="30">
        <v>3100</v>
      </c>
      <c r="H4" s="30">
        <v>3100</v>
      </c>
      <c r="I4" s="30" t="s">
        <v>151</v>
      </c>
      <c r="J4" s="30" t="s">
        <v>176</v>
      </c>
      <c r="K4" s="31">
        <v>2.1385800000000001</v>
      </c>
      <c r="L4" s="30" t="s">
        <v>170</v>
      </c>
      <c r="M4" s="30" t="s">
        <v>171</v>
      </c>
      <c r="N4" s="30">
        <v>5</v>
      </c>
      <c r="O4" s="30">
        <v>30</v>
      </c>
      <c r="P4" s="30" t="s">
        <v>243</v>
      </c>
      <c r="Q4" s="30" t="s">
        <v>244</v>
      </c>
      <c r="R4" s="30" t="s">
        <v>223</v>
      </c>
      <c r="S4" s="32">
        <v>9.3119999999999994E-2</v>
      </c>
      <c r="T4" s="32">
        <v>0.84899999999999998</v>
      </c>
      <c r="U4" s="32">
        <f t="shared" si="0"/>
        <v>3.0070830009600008E-2</v>
      </c>
    </row>
    <row r="5" spans="1:21" x14ac:dyDescent="0.25">
      <c r="A5" s="30">
        <v>4</v>
      </c>
      <c r="B5" s="30">
        <v>38</v>
      </c>
      <c r="C5" s="30" t="s">
        <v>322</v>
      </c>
      <c r="D5" s="30">
        <v>16563</v>
      </c>
      <c r="E5" s="30">
        <v>16564</v>
      </c>
      <c r="F5" s="30">
        <v>16531</v>
      </c>
      <c r="G5" s="30">
        <v>4110</v>
      </c>
      <c r="H5" s="30">
        <v>4110</v>
      </c>
      <c r="I5" s="30" t="s">
        <v>151</v>
      </c>
      <c r="J5" s="30" t="s">
        <v>176</v>
      </c>
      <c r="K5" s="31">
        <v>9.26328</v>
      </c>
      <c r="L5" s="30" t="s">
        <v>170</v>
      </c>
      <c r="M5" s="30" t="s">
        <v>171</v>
      </c>
      <c r="N5" s="30">
        <v>5</v>
      </c>
      <c r="O5" s="30">
        <v>40</v>
      </c>
      <c r="P5" s="30" t="s">
        <v>250</v>
      </c>
      <c r="Q5" s="30" t="s">
        <v>251</v>
      </c>
      <c r="R5" s="30" t="s">
        <v>223</v>
      </c>
      <c r="S5" s="32">
        <v>9.3119999999999994E-2</v>
      </c>
      <c r="T5" s="32">
        <v>0.84899999999999998</v>
      </c>
      <c r="U5" s="32">
        <f t="shared" si="0"/>
        <v>0.13025209167360002</v>
      </c>
    </row>
    <row r="6" spans="1:21" x14ac:dyDescent="0.25">
      <c r="A6" s="30">
        <v>4</v>
      </c>
      <c r="B6" s="30">
        <v>38</v>
      </c>
      <c r="C6" s="30" t="s">
        <v>322</v>
      </c>
      <c r="D6" s="30">
        <v>16565</v>
      </c>
      <c r="E6" s="30">
        <v>16566</v>
      </c>
      <c r="F6" s="30">
        <v>16533</v>
      </c>
      <c r="G6" s="30">
        <v>4110</v>
      </c>
      <c r="H6" s="30">
        <v>4110</v>
      </c>
      <c r="I6" s="30" t="s">
        <v>151</v>
      </c>
      <c r="J6" s="30" t="s">
        <v>176</v>
      </c>
      <c r="K6" s="31">
        <v>4.7155199999999997E-4</v>
      </c>
      <c r="L6" s="30" t="s">
        <v>170</v>
      </c>
      <c r="M6" s="30" t="s">
        <v>171</v>
      </c>
      <c r="N6" s="30">
        <v>5</v>
      </c>
      <c r="O6" s="30">
        <v>40</v>
      </c>
      <c r="P6" s="30" t="s">
        <v>250</v>
      </c>
      <c r="Q6" s="30" t="s">
        <v>251</v>
      </c>
      <c r="R6" s="30" t="s">
        <v>223</v>
      </c>
      <c r="S6" s="32">
        <v>9.3119999999999994E-2</v>
      </c>
      <c r="T6" s="32">
        <v>0.84899999999999998</v>
      </c>
      <c r="U6" s="32">
        <f t="shared" si="0"/>
        <v>6.6305492582400001E-6</v>
      </c>
    </row>
    <row r="7" spans="1:21" x14ac:dyDescent="0.25">
      <c r="A7" s="30">
        <v>4</v>
      </c>
      <c r="B7" s="30">
        <v>38</v>
      </c>
      <c r="C7" s="30" t="s">
        <v>322</v>
      </c>
      <c r="D7" s="30">
        <v>41242</v>
      </c>
      <c r="E7" s="30">
        <v>41243</v>
      </c>
      <c r="F7" s="30">
        <v>41204</v>
      </c>
      <c r="G7" s="30">
        <v>6410</v>
      </c>
      <c r="H7" s="30">
        <v>6410</v>
      </c>
      <c r="I7" s="30" t="s">
        <v>151</v>
      </c>
      <c r="J7" s="30" t="s">
        <v>176</v>
      </c>
      <c r="K7" s="31">
        <v>1.4475199999999999</v>
      </c>
      <c r="L7" s="30" t="s">
        <v>170</v>
      </c>
      <c r="M7" s="30" t="s">
        <v>171</v>
      </c>
      <c r="N7" s="30">
        <v>16</v>
      </c>
      <c r="O7" s="30">
        <v>60</v>
      </c>
      <c r="P7" s="30" t="s">
        <v>265</v>
      </c>
      <c r="Q7" s="30" t="s">
        <v>276</v>
      </c>
      <c r="R7" s="30" t="s">
        <v>272</v>
      </c>
      <c r="S7" s="32">
        <v>0.78656000000000004</v>
      </c>
      <c r="T7" s="32">
        <v>0.84899999999999998</v>
      </c>
      <c r="U7" s="32">
        <f t="shared" si="0"/>
        <v>0.17192276101120002</v>
      </c>
    </row>
    <row r="8" spans="1:21" x14ac:dyDescent="0.25">
      <c r="A8" s="30">
        <v>4</v>
      </c>
      <c r="B8" s="30">
        <v>38</v>
      </c>
      <c r="C8" s="30" t="s">
        <v>322</v>
      </c>
      <c r="D8" s="30">
        <v>51964</v>
      </c>
      <c r="E8" s="30">
        <v>51965</v>
      </c>
      <c r="F8" s="30">
        <v>51885</v>
      </c>
      <c r="G8" s="30">
        <v>6440</v>
      </c>
      <c r="H8" s="30">
        <v>6440</v>
      </c>
      <c r="I8" s="30" t="s">
        <v>151</v>
      </c>
      <c r="J8" s="30" t="s">
        <v>176</v>
      </c>
      <c r="K8" s="31">
        <v>1.20115E-2</v>
      </c>
      <c r="L8" s="30" t="s">
        <v>170</v>
      </c>
      <c r="M8" s="30" t="s">
        <v>171</v>
      </c>
      <c r="N8" s="30">
        <v>16</v>
      </c>
      <c r="O8" s="30">
        <v>60</v>
      </c>
      <c r="P8" s="30" t="s">
        <v>265</v>
      </c>
      <c r="Q8" s="30" t="s">
        <v>278</v>
      </c>
      <c r="R8" s="30" t="s">
        <v>272</v>
      </c>
      <c r="S8" s="32">
        <v>0.78656000000000004</v>
      </c>
      <c r="T8" s="32">
        <v>0.84899999999999998</v>
      </c>
      <c r="U8" s="32">
        <f t="shared" si="0"/>
        <v>1.4266125814400002E-3</v>
      </c>
    </row>
    <row r="9" spans="1:21" x14ac:dyDescent="0.25">
      <c r="K9" s="31">
        <f>SUM(K2:K8)</f>
        <v>13.026340451999999</v>
      </c>
      <c r="U9" s="32">
        <f>SUM(U2:U8)</f>
        <v>0.3462453348623909</v>
      </c>
    </row>
    <row r="12" spans="1:21" x14ac:dyDescent="0.25">
      <c r="K12" s="31" t="s">
        <v>325</v>
      </c>
    </row>
    <row r="13" spans="1:21" x14ac:dyDescent="0.25">
      <c r="K13" s="31" t="s">
        <v>158</v>
      </c>
      <c r="L13" s="30" t="s">
        <v>159</v>
      </c>
      <c r="M13" s="30" t="s">
        <v>160</v>
      </c>
      <c r="N13" s="30" t="s">
        <v>161</v>
      </c>
      <c r="O13" s="30" t="s">
        <v>162</v>
      </c>
      <c r="P13" s="30" t="s">
        <v>163</v>
      </c>
      <c r="Q13" s="30" t="s">
        <v>164</v>
      </c>
      <c r="R13" s="30" t="s">
        <v>165</v>
      </c>
      <c r="S13" s="32" t="s">
        <v>166</v>
      </c>
      <c r="T13" s="32" t="s">
        <v>167</v>
      </c>
      <c r="U13" s="32" t="s">
        <v>168</v>
      </c>
    </row>
    <row r="14" spans="1:21" x14ac:dyDescent="0.25">
      <c r="K14" s="31">
        <v>0.13836999999999999</v>
      </c>
      <c r="L14" s="30" t="s">
        <v>170</v>
      </c>
      <c r="M14" s="30" t="s">
        <v>171</v>
      </c>
      <c r="N14" s="30">
        <v>5</v>
      </c>
      <c r="O14" s="30">
        <v>30</v>
      </c>
      <c r="P14" s="30" t="s">
        <v>243</v>
      </c>
      <c r="Q14" s="30" t="s">
        <v>244</v>
      </c>
      <c r="R14" s="30" t="s">
        <v>223</v>
      </c>
      <c r="S14" s="32">
        <v>9.3119999999999994E-2</v>
      </c>
      <c r="T14" s="32">
        <v>0.84899999999999998</v>
      </c>
      <c r="U14" s="32">
        <f t="shared" ref="U14:U20" si="1">K14*S14*(1-T14)</f>
        <v>1.9456371744000001E-3</v>
      </c>
    </row>
    <row r="15" spans="1:21" x14ac:dyDescent="0.25">
      <c r="K15" s="31">
        <v>2.6107399999999999E-2</v>
      </c>
      <c r="L15" s="30" t="s">
        <v>170</v>
      </c>
      <c r="M15" s="30" t="s">
        <v>171</v>
      </c>
      <c r="N15" s="30">
        <v>5</v>
      </c>
      <c r="O15" s="30">
        <v>30</v>
      </c>
      <c r="P15" s="30" t="s">
        <v>243</v>
      </c>
      <c r="Q15" s="30" t="s">
        <v>244</v>
      </c>
      <c r="R15" s="30" t="s">
        <v>223</v>
      </c>
      <c r="S15" s="32">
        <v>9.3119999999999994E-2</v>
      </c>
      <c r="T15" s="32">
        <v>0.84899999999999998</v>
      </c>
      <c r="U15" s="32">
        <f t="shared" si="1"/>
        <v>3.67099284288E-4</v>
      </c>
    </row>
    <row r="16" spans="1:21" x14ac:dyDescent="0.25">
      <c r="K16" s="31">
        <v>2.1385800000000001</v>
      </c>
      <c r="L16" s="30" t="s">
        <v>170</v>
      </c>
      <c r="M16" s="30" t="s">
        <v>171</v>
      </c>
      <c r="N16" s="30">
        <v>5</v>
      </c>
      <c r="O16" s="30">
        <v>30</v>
      </c>
      <c r="P16" s="30" t="s">
        <v>243</v>
      </c>
      <c r="Q16" s="30" t="s">
        <v>244</v>
      </c>
      <c r="R16" s="30" t="s">
        <v>223</v>
      </c>
      <c r="S16" s="32">
        <v>9.3119999999999994E-2</v>
      </c>
      <c r="T16" s="32">
        <v>0.84899999999999998</v>
      </c>
      <c r="U16" s="32">
        <f t="shared" si="1"/>
        <v>3.0070830009600008E-2</v>
      </c>
    </row>
    <row r="17" spans="11:21" x14ac:dyDescent="0.25">
      <c r="K17" s="31">
        <v>9.26328</v>
      </c>
      <c r="L17" s="30" t="s">
        <v>170</v>
      </c>
      <c r="M17" s="30" t="s">
        <v>171</v>
      </c>
      <c r="N17" s="30">
        <v>5</v>
      </c>
      <c r="O17" s="30">
        <v>40</v>
      </c>
      <c r="P17" s="30" t="s">
        <v>250</v>
      </c>
      <c r="Q17" s="30" t="s">
        <v>251</v>
      </c>
      <c r="R17" s="30" t="s">
        <v>223</v>
      </c>
      <c r="S17" s="32">
        <v>9.3119999999999994E-2</v>
      </c>
      <c r="T17" s="32">
        <v>0.84899999999999998</v>
      </c>
      <c r="U17" s="32">
        <f t="shared" si="1"/>
        <v>0.13025209167360002</v>
      </c>
    </row>
    <row r="18" spans="11:21" x14ac:dyDescent="0.25">
      <c r="K18" s="31">
        <v>4.7155199999999997E-4</v>
      </c>
      <c r="L18" s="30" t="s">
        <v>170</v>
      </c>
      <c r="M18" s="30" t="s">
        <v>171</v>
      </c>
      <c r="N18" s="30">
        <v>5</v>
      </c>
      <c r="O18" s="30">
        <v>40</v>
      </c>
      <c r="P18" s="30" t="s">
        <v>250</v>
      </c>
      <c r="Q18" s="30" t="s">
        <v>251</v>
      </c>
      <c r="R18" s="30" t="s">
        <v>223</v>
      </c>
      <c r="S18" s="32">
        <v>9.3119999999999994E-2</v>
      </c>
      <c r="T18" s="32">
        <v>0.84899999999999998</v>
      </c>
      <c r="U18" s="32">
        <f t="shared" si="1"/>
        <v>6.6305492582400001E-6</v>
      </c>
    </row>
    <row r="19" spans="11:21" x14ac:dyDescent="0.25">
      <c r="K19" s="31">
        <v>1.4475199999999999</v>
      </c>
      <c r="L19" s="30" t="s">
        <v>170</v>
      </c>
      <c r="M19" s="30" t="s">
        <v>171</v>
      </c>
      <c r="N19" s="30">
        <v>16</v>
      </c>
      <c r="O19" s="30">
        <v>60</v>
      </c>
      <c r="P19" s="30" t="s">
        <v>265</v>
      </c>
      <c r="Q19" s="30" t="s">
        <v>276</v>
      </c>
      <c r="R19" s="30" t="s">
        <v>272</v>
      </c>
      <c r="S19" s="32">
        <v>0.78656000000000004</v>
      </c>
      <c r="T19" s="32">
        <v>0.84899999999999998</v>
      </c>
      <c r="U19" s="32">
        <f t="shared" si="1"/>
        <v>0.17192276101120002</v>
      </c>
    </row>
    <row r="20" spans="11:21" x14ac:dyDescent="0.25">
      <c r="K20" s="31">
        <v>1.20115E-2</v>
      </c>
      <c r="L20" s="30" t="s">
        <v>170</v>
      </c>
      <c r="M20" s="30" t="s">
        <v>171</v>
      </c>
      <c r="N20" s="30">
        <v>16</v>
      </c>
      <c r="O20" s="30">
        <v>60</v>
      </c>
      <c r="P20" s="30" t="s">
        <v>265</v>
      </c>
      <c r="Q20" s="30" t="s">
        <v>278</v>
      </c>
      <c r="R20" s="30" t="s">
        <v>272</v>
      </c>
      <c r="S20" s="32">
        <v>0.78656000000000004</v>
      </c>
      <c r="T20" s="32">
        <v>0.84899999999999998</v>
      </c>
      <c r="U20" s="32">
        <f t="shared" si="1"/>
        <v>1.4266125814400002E-3</v>
      </c>
    </row>
    <row r="21" spans="11:21" x14ac:dyDescent="0.25">
      <c r="U21" s="32">
        <f>SUM(U14:U20)</f>
        <v>0.33599166228378624</v>
      </c>
    </row>
  </sheetData>
  <sortState ref="A2:U40">
    <sortCondition ref="B1"/>
  </sortState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"/>
  <sheetViews>
    <sheetView workbookViewId="0">
      <selection activeCell="F8" sqref="F8"/>
    </sheetView>
  </sheetViews>
  <sheetFormatPr defaultRowHeight="15" x14ac:dyDescent="0.25"/>
  <cols>
    <col min="1" max="1" width="10.42578125" bestFit="1" customWidth="1"/>
    <col min="2" max="2" width="3" bestFit="1" customWidth="1"/>
    <col min="3" max="3" width="15.7109375" bestFit="1" customWidth="1"/>
    <col min="4" max="4" width="12.140625" bestFit="1" customWidth="1"/>
    <col min="5" max="5" width="11.28515625" bestFit="1" customWidth="1"/>
    <col min="6" max="6" width="9.28515625" bestFit="1" customWidth="1"/>
    <col min="7" max="7" width="13.5703125" bestFit="1" customWidth="1"/>
    <col min="8" max="8" width="8.7109375" bestFit="1" customWidth="1"/>
    <col min="9" max="9" width="16.7109375" bestFit="1" customWidth="1"/>
    <col min="10" max="10" width="15.5703125" bestFit="1" customWidth="1"/>
    <col min="11" max="11" width="13.7109375" bestFit="1" customWidth="1"/>
    <col min="12" max="12" width="12.7109375" bestFit="1" customWidth="1"/>
    <col min="13" max="13" width="17.7109375" bestFit="1" customWidth="1"/>
    <col min="14" max="14" width="10.85546875" bestFit="1" customWidth="1"/>
    <col min="15" max="15" width="10.5703125" bestFit="1" customWidth="1"/>
    <col min="16" max="16" width="14.28515625" bestFit="1" customWidth="1"/>
    <col min="17" max="17" width="44.28515625" bestFit="1" customWidth="1"/>
    <col min="18" max="18" width="25.5703125" bestFit="1" customWidth="1"/>
    <col min="19" max="19" width="8.85546875" bestFit="1" customWidth="1"/>
    <col min="20" max="20" width="10.28515625" bestFit="1" customWidth="1"/>
    <col min="21" max="21" width="8.5703125" bestFit="1" customWidth="1"/>
  </cols>
  <sheetData>
    <row r="1" spans="1:21" x14ac:dyDescent="0.25">
      <c r="A1" s="30" t="s">
        <v>316</v>
      </c>
      <c r="B1" s="30" t="s">
        <v>317</v>
      </c>
      <c r="C1" s="30" t="s">
        <v>318</v>
      </c>
      <c r="D1" s="30" t="s">
        <v>300</v>
      </c>
      <c r="E1" s="30" t="s">
        <v>152</v>
      </c>
      <c r="F1" s="30" t="s">
        <v>153</v>
      </c>
      <c r="G1" s="30" t="s">
        <v>154</v>
      </c>
      <c r="H1" s="30" t="s">
        <v>155</v>
      </c>
      <c r="I1" s="30" t="s">
        <v>156</v>
      </c>
      <c r="J1" s="30" t="s">
        <v>157</v>
      </c>
      <c r="K1" s="31" t="s">
        <v>158</v>
      </c>
      <c r="L1" s="30" t="s">
        <v>159</v>
      </c>
      <c r="M1" s="30" t="s">
        <v>160</v>
      </c>
      <c r="N1" s="30" t="s">
        <v>161</v>
      </c>
      <c r="O1" s="30" t="s">
        <v>162</v>
      </c>
      <c r="P1" s="30" t="s">
        <v>163</v>
      </c>
      <c r="Q1" s="30" t="s">
        <v>164</v>
      </c>
      <c r="R1" s="30" t="s">
        <v>165</v>
      </c>
      <c r="S1" s="32" t="s">
        <v>166</v>
      </c>
      <c r="T1" s="32" t="s">
        <v>167</v>
      </c>
      <c r="U1" s="32" t="s">
        <v>168</v>
      </c>
    </row>
    <row r="2" spans="1:21" x14ac:dyDescent="0.25">
      <c r="A2" s="30">
        <v>6</v>
      </c>
      <c r="B2" s="30">
        <v>39</v>
      </c>
      <c r="C2" s="30" t="s">
        <v>324</v>
      </c>
      <c r="D2" s="30">
        <v>16563</v>
      </c>
      <c r="E2" s="30">
        <v>16564</v>
      </c>
      <c r="F2" s="30">
        <v>16531</v>
      </c>
      <c r="G2" s="30">
        <v>4110</v>
      </c>
      <c r="H2" s="30">
        <v>4110</v>
      </c>
      <c r="I2" s="30" t="s">
        <v>151</v>
      </c>
      <c r="J2" s="30" t="s">
        <v>176</v>
      </c>
      <c r="K2" s="31">
        <v>1.04589</v>
      </c>
      <c r="L2" s="30" t="s">
        <v>170</v>
      </c>
      <c r="M2" s="30" t="s">
        <v>171</v>
      </c>
      <c r="N2" s="30">
        <v>5</v>
      </c>
      <c r="O2" s="30">
        <v>40</v>
      </c>
      <c r="P2" s="30" t="s">
        <v>250</v>
      </c>
      <c r="Q2" s="30" t="s">
        <v>251</v>
      </c>
      <c r="R2" s="30" t="s">
        <v>223</v>
      </c>
      <c r="S2" s="32">
        <v>9.3119999999999994E-2</v>
      </c>
      <c r="T2" s="32">
        <v>0.84899999999999998</v>
      </c>
      <c r="U2" s="32">
        <f t="shared" ref="U2:U7" si="0">K2*S2*(1-T2)</f>
        <v>1.4706384796800002E-2</v>
      </c>
    </row>
    <row r="3" spans="1:21" x14ac:dyDescent="0.25">
      <c r="A3" s="30">
        <v>6</v>
      </c>
      <c r="B3" s="30">
        <v>39</v>
      </c>
      <c r="C3" s="30" t="s">
        <v>324</v>
      </c>
      <c r="D3" s="30">
        <v>20198</v>
      </c>
      <c r="E3" s="30">
        <v>20228</v>
      </c>
      <c r="F3" s="30">
        <v>20191</v>
      </c>
      <c r="G3" s="30">
        <v>5200</v>
      </c>
      <c r="H3" s="30">
        <v>5200</v>
      </c>
      <c r="I3" s="30" t="s">
        <v>151</v>
      </c>
      <c r="J3" s="30" t="s">
        <v>176</v>
      </c>
      <c r="K3" s="31">
        <v>7.2695600000000004E-3</v>
      </c>
      <c r="L3" s="30" t="s">
        <v>170</v>
      </c>
      <c r="M3" s="30" t="s">
        <v>171</v>
      </c>
      <c r="N3" s="30">
        <v>9</v>
      </c>
      <c r="O3" s="30">
        <v>50</v>
      </c>
      <c r="P3" s="30" t="s">
        <v>259</v>
      </c>
      <c r="Q3" s="30" t="s">
        <v>263</v>
      </c>
      <c r="R3" s="30" t="s">
        <v>261</v>
      </c>
      <c r="S3" s="32">
        <v>0.128413</v>
      </c>
      <c r="T3" s="32">
        <v>0.84899999999999998</v>
      </c>
      <c r="U3" s="32">
        <f t="shared" si="0"/>
        <v>1.4095940725028001E-4</v>
      </c>
    </row>
    <row r="4" spans="1:21" x14ac:dyDescent="0.25">
      <c r="A4" s="30">
        <v>6</v>
      </c>
      <c r="B4" s="30">
        <v>39</v>
      </c>
      <c r="C4" s="30" t="s">
        <v>324</v>
      </c>
      <c r="D4" s="30">
        <v>27078</v>
      </c>
      <c r="E4" s="30">
        <v>27079</v>
      </c>
      <c r="F4" s="30">
        <v>27069</v>
      </c>
      <c r="G4" s="30">
        <v>6172</v>
      </c>
      <c r="H4" s="30">
        <v>6172</v>
      </c>
      <c r="I4" s="30" t="s">
        <v>151</v>
      </c>
      <c r="J4" s="30" t="s">
        <v>176</v>
      </c>
      <c r="K4" s="31">
        <v>0.28061799999999998</v>
      </c>
      <c r="L4" s="30" t="s">
        <v>170</v>
      </c>
      <c r="M4" s="30" t="s">
        <v>171</v>
      </c>
      <c r="N4" s="30">
        <v>12</v>
      </c>
      <c r="O4" s="30">
        <v>60</v>
      </c>
      <c r="P4" s="30" t="s">
        <v>265</v>
      </c>
      <c r="Q4" s="30" t="s">
        <v>268</v>
      </c>
      <c r="R4" s="30" t="s">
        <v>267</v>
      </c>
      <c r="S4" s="32">
        <v>0.596611</v>
      </c>
      <c r="T4" s="32">
        <v>0.84899999999999998</v>
      </c>
      <c r="U4" s="32">
        <f t="shared" si="0"/>
        <v>2.5280387625298002E-2</v>
      </c>
    </row>
    <row r="5" spans="1:21" x14ac:dyDescent="0.25">
      <c r="A5" s="30">
        <v>6</v>
      </c>
      <c r="B5" s="30">
        <v>39</v>
      </c>
      <c r="C5" s="30" t="s">
        <v>324</v>
      </c>
      <c r="D5" s="30">
        <v>33332</v>
      </c>
      <c r="E5" s="30">
        <v>33333</v>
      </c>
      <c r="F5" s="30">
        <v>33261</v>
      </c>
      <c r="G5" s="30">
        <v>6300</v>
      </c>
      <c r="H5" s="30">
        <v>6300</v>
      </c>
      <c r="I5" s="30" t="s">
        <v>151</v>
      </c>
      <c r="J5" s="30" t="s">
        <v>176</v>
      </c>
      <c r="K5" s="31">
        <v>2.85175</v>
      </c>
      <c r="L5" s="30" t="s">
        <v>170</v>
      </c>
      <c r="M5" s="30" t="s">
        <v>171</v>
      </c>
      <c r="N5" s="30">
        <v>15</v>
      </c>
      <c r="O5" s="30">
        <v>60</v>
      </c>
      <c r="P5" s="30" t="s">
        <v>265</v>
      </c>
      <c r="Q5" s="30" t="s">
        <v>270</v>
      </c>
      <c r="R5" s="30" t="s">
        <v>270</v>
      </c>
      <c r="S5" s="32">
        <v>0.75712800000000002</v>
      </c>
      <c r="T5" s="32">
        <v>0.84899999999999998</v>
      </c>
      <c r="U5" s="32">
        <f t="shared" si="0"/>
        <v>0.32603010587400011</v>
      </c>
    </row>
    <row r="6" spans="1:21" x14ac:dyDescent="0.25">
      <c r="A6" s="30">
        <v>6</v>
      </c>
      <c r="B6" s="30">
        <v>39</v>
      </c>
      <c r="C6" s="30" t="s">
        <v>324</v>
      </c>
      <c r="D6" s="30">
        <v>41250</v>
      </c>
      <c r="E6" s="30">
        <v>41251</v>
      </c>
      <c r="F6" s="30">
        <v>41212</v>
      </c>
      <c r="G6" s="30">
        <v>6410</v>
      </c>
      <c r="H6" s="30">
        <v>6410</v>
      </c>
      <c r="I6" s="30" t="s">
        <v>151</v>
      </c>
      <c r="J6" s="30" t="s">
        <v>176</v>
      </c>
      <c r="K6" s="31">
        <v>8.7821300000000005E-2</v>
      </c>
      <c r="L6" s="30" t="s">
        <v>170</v>
      </c>
      <c r="M6" s="30" t="s">
        <v>171</v>
      </c>
      <c r="N6" s="30">
        <v>16</v>
      </c>
      <c r="O6" s="30">
        <v>60</v>
      </c>
      <c r="P6" s="30" t="s">
        <v>265</v>
      </c>
      <c r="Q6" s="30" t="s">
        <v>276</v>
      </c>
      <c r="R6" s="30" t="s">
        <v>272</v>
      </c>
      <c r="S6" s="32">
        <v>0.78656000000000004</v>
      </c>
      <c r="T6" s="32">
        <v>0.84899999999999998</v>
      </c>
      <c r="U6" s="32">
        <f t="shared" si="0"/>
        <v>1.0430584980928002E-2</v>
      </c>
    </row>
    <row r="7" spans="1:21" x14ac:dyDescent="0.25">
      <c r="A7" s="30">
        <v>6</v>
      </c>
      <c r="B7" s="30">
        <v>39</v>
      </c>
      <c r="C7" s="30" t="s">
        <v>324</v>
      </c>
      <c r="D7" s="30">
        <v>41253</v>
      </c>
      <c r="E7" s="30">
        <v>41254</v>
      </c>
      <c r="F7" s="30">
        <v>41215</v>
      </c>
      <c r="G7" s="30">
        <v>6410</v>
      </c>
      <c r="H7" s="30">
        <v>6410</v>
      </c>
      <c r="I7" s="30" t="s">
        <v>151</v>
      </c>
      <c r="J7" s="30" t="s">
        <v>176</v>
      </c>
      <c r="K7" s="31">
        <v>1.8697299999999999</v>
      </c>
      <c r="L7" s="30" t="s">
        <v>170</v>
      </c>
      <c r="M7" s="30" t="s">
        <v>171</v>
      </c>
      <c r="N7" s="30">
        <v>16</v>
      </c>
      <c r="O7" s="30">
        <v>60</v>
      </c>
      <c r="P7" s="30" t="s">
        <v>265</v>
      </c>
      <c r="Q7" s="30" t="s">
        <v>276</v>
      </c>
      <c r="R7" s="30" t="s">
        <v>272</v>
      </c>
      <c r="S7" s="32">
        <v>0.78656000000000004</v>
      </c>
      <c r="T7" s="32">
        <v>0.84899999999999998</v>
      </c>
      <c r="U7" s="32">
        <f t="shared" si="0"/>
        <v>0.22206887914880005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I32" sqref="I32"/>
    </sheetView>
  </sheetViews>
  <sheetFormatPr defaultRowHeight="15" x14ac:dyDescent="0.25"/>
  <sheetData>
    <row r="1" spans="1:7" x14ac:dyDescent="0.25">
      <c r="A1" s="15" t="s">
        <v>55</v>
      </c>
    </row>
    <row r="2" spans="1:7" x14ac:dyDescent="0.25">
      <c r="A2" t="s">
        <v>74</v>
      </c>
      <c r="B2">
        <v>4.62</v>
      </c>
      <c r="C2" t="s">
        <v>75</v>
      </c>
      <c r="D2">
        <f>(B2/B3)*D3</f>
        <v>0.99354838709677418</v>
      </c>
      <c r="E2" t="s">
        <v>76</v>
      </c>
      <c r="F2" s="16">
        <f>0.3178*LN(D2)+0.7405</f>
        <v>0.73844303489011476</v>
      </c>
      <c r="G2" s="16"/>
    </row>
    <row r="3" spans="1:7" x14ac:dyDescent="0.25">
      <c r="A3" t="s">
        <v>77</v>
      </c>
      <c r="B3">
        <v>4.6500000000000004</v>
      </c>
      <c r="C3" t="s">
        <v>75</v>
      </c>
      <c r="D3">
        <v>1</v>
      </c>
      <c r="E3" t="s">
        <v>76</v>
      </c>
      <c r="F3" s="16">
        <f>0.3178*LN(D3)+0.7405</f>
        <v>0.74050000000000005</v>
      </c>
      <c r="G3" s="16">
        <f>F3-F2</f>
        <v>2.0569651098852892E-3</v>
      </c>
    </row>
    <row r="5" spans="1:7" x14ac:dyDescent="0.25">
      <c r="A5" s="15" t="s">
        <v>94</v>
      </c>
    </row>
    <row r="6" spans="1:7" x14ac:dyDescent="0.25">
      <c r="B6" t="s">
        <v>61</v>
      </c>
      <c r="D6" t="s">
        <v>62</v>
      </c>
      <c r="F6" t="s">
        <v>63</v>
      </c>
    </row>
    <row r="7" spans="1:7" x14ac:dyDescent="0.25">
      <c r="A7" t="s">
        <v>92</v>
      </c>
      <c r="B7" s="17">
        <f>ROUND((C21/D21)*12,2)</f>
        <v>0.8</v>
      </c>
      <c r="C7" t="s">
        <v>76</v>
      </c>
      <c r="D7">
        <f>ROUND((B21/D21)*12,2)</f>
        <v>0.75</v>
      </c>
      <c r="E7" t="s">
        <v>76</v>
      </c>
      <c r="F7">
        <f>B7-D7</f>
        <v>5.0000000000000044E-2</v>
      </c>
      <c r="G7" t="s">
        <v>76</v>
      </c>
    </row>
    <row r="8" spans="1:7" x14ac:dyDescent="0.25">
      <c r="A8" t="s">
        <v>93</v>
      </c>
      <c r="B8" s="16">
        <f>(0.3178*LN(B7)+0.7405)/2</f>
        <v>0.33479248969617209</v>
      </c>
      <c r="C8" s="16"/>
      <c r="D8" s="16">
        <f>(0.3178*LN(D7)+0.7405)/2</f>
        <v>0.32453731868741204</v>
      </c>
      <c r="E8" s="16"/>
      <c r="F8" s="16">
        <f>B8-D8</f>
        <v>1.0255171008760056E-2</v>
      </c>
    </row>
    <row r="10" spans="1:7" x14ac:dyDescent="0.25">
      <c r="A10" s="15" t="s">
        <v>95</v>
      </c>
    </row>
    <row r="11" spans="1:7" x14ac:dyDescent="0.25">
      <c r="B11" t="s">
        <v>61</v>
      </c>
      <c r="D11" t="s">
        <v>62</v>
      </c>
      <c r="F11" t="s">
        <v>63</v>
      </c>
    </row>
    <row r="12" spans="1:7" x14ac:dyDescent="0.25">
      <c r="A12" t="s">
        <v>92</v>
      </c>
      <c r="B12" s="17">
        <f>ROUND((C22/D22)*12,2)</f>
        <v>7.94</v>
      </c>
      <c r="C12" t="s">
        <v>76</v>
      </c>
      <c r="D12">
        <f>ROUND((B22/D22)*12,2)</f>
        <v>0.97</v>
      </c>
      <c r="E12" t="s">
        <v>76</v>
      </c>
      <c r="F12">
        <f>B12-D12</f>
        <v>6.9700000000000006</v>
      </c>
      <c r="G12" t="s">
        <v>76</v>
      </c>
    </row>
    <row r="13" spans="1:7" x14ac:dyDescent="0.25">
      <c r="A13" t="s">
        <v>93</v>
      </c>
      <c r="B13" s="16">
        <f>(0.3178*LN(B12)+0.7405)/2</f>
        <v>0.69947701943866214</v>
      </c>
      <c r="C13" s="16"/>
      <c r="D13" s="16">
        <f>(0.3178*LN(D12)+0.7405)/2</f>
        <v>0.36541003193067984</v>
      </c>
      <c r="E13" s="16"/>
      <c r="F13" s="16">
        <f>B13-D13</f>
        <v>0.3340669875079823</v>
      </c>
    </row>
    <row r="14" spans="1:7" x14ac:dyDescent="0.25">
      <c r="B14" s="16"/>
      <c r="C14" s="16"/>
      <c r="D14" s="16"/>
      <c r="E14" s="16"/>
      <c r="F14" s="16"/>
    </row>
    <row r="15" spans="1:7" x14ac:dyDescent="0.25">
      <c r="A15" s="15" t="s">
        <v>96</v>
      </c>
      <c r="B15" s="16"/>
      <c r="C15" s="16"/>
      <c r="D15" s="16"/>
      <c r="E15" s="16"/>
      <c r="F15" s="16"/>
    </row>
    <row r="16" spans="1:7" x14ac:dyDescent="0.25">
      <c r="B16" s="16" t="s">
        <v>61</v>
      </c>
      <c r="C16" s="16"/>
      <c r="D16" s="16" t="s">
        <v>62</v>
      </c>
      <c r="E16" s="16"/>
      <c r="F16" s="16" t="s">
        <v>63</v>
      </c>
    </row>
    <row r="17" spans="1:7" x14ac:dyDescent="0.25">
      <c r="A17" t="s">
        <v>92</v>
      </c>
      <c r="B17" s="17">
        <f>ROUND((C23/D23)*12,2)</f>
        <v>4.99</v>
      </c>
      <c r="C17" s="16" t="s">
        <v>76</v>
      </c>
      <c r="D17" s="17">
        <f>ROUND((B23/D23)*12,2)</f>
        <v>1.01</v>
      </c>
      <c r="E17" s="16" t="s">
        <v>76</v>
      </c>
      <c r="F17" s="17">
        <f>B17-D17</f>
        <v>3.9800000000000004</v>
      </c>
      <c r="G17" t="s">
        <v>76</v>
      </c>
    </row>
    <row r="18" spans="1:7" x14ac:dyDescent="0.25">
      <c r="A18" t="s">
        <v>93</v>
      </c>
      <c r="B18" s="16">
        <f>(0.3178*LN(B17)+0.7405)/2</f>
        <v>0.62567156606140872</v>
      </c>
      <c r="C18" s="16"/>
      <c r="D18" s="16">
        <f>(0.3178*LN(D17)+0.7405)/2</f>
        <v>0.37183110757256843</v>
      </c>
      <c r="E18" s="16"/>
      <c r="F18" s="16">
        <f>B18-D18</f>
        <v>0.25384045848884029</v>
      </c>
    </row>
    <row r="19" spans="1:7" x14ac:dyDescent="0.25">
      <c r="B19" s="16"/>
      <c r="C19" s="16"/>
      <c r="D19" s="16"/>
      <c r="E19" s="16"/>
      <c r="F19" s="16"/>
    </row>
    <row r="20" spans="1:7" x14ac:dyDescent="0.25">
      <c r="A20" t="s">
        <v>85</v>
      </c>
      <c r="B20" t="s">
        <v>86</v>
      </c>
      <c r="C20" t="s">
        <v>87</v>
      </c>
      <c r="D20" t="s">
        <v>88</v>
      </c>
    </row>
    <row r="21" spans="1:7" x14ac:dyDescent="0.25">
      <c r="A21" t="s">
        <v>89</v>
      </c>
      <c r="B21">
        <v>0.89</v>
      </c>
      <c r="C21">
        <v>0.95</v>
      </c>
      <c r="D21">
        <v>14.21</v>
      </c>
    </row>
    <row r="22" spans="1:7" x14ac:dyDescent="0.25">
      <c r="A22" t="s">
        <v>90</v>
      </c>
      <c r="B22">
        <v>1.57</v>
      </c>
      <c r="C22">
        <v>12.87</v>
      </c>
      <c r="D22">
        <v>19.440000000000001</v>
      </c>
    </row>
    <row r="23" spans="1:7" x14ac:dyDescent="0.25">
      <c r="A23" t="s">
        <v>91</v>
      </c>
      <c r="B23">
        <v>1.41</v>
      </c>
      <c r="C23">
        <v>6.95</v>
      </c>
      <c r="D23">
        <v>16.71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"/>
  <sheetViews>
    <sheetView topLeftCell="F1" workbookViewId="0">
      <selection activeCell="N10" sqref="N10:T10"/>
    </sheetView>
  </sheetViews>
  <sheetFormatPr defaultRowHeight="15" x14ac:dyDescent="0.25"/>
  <cols>
    <col min="1" max="1" width="10.42578125" bestFit="1" customWidth="1"/>
    <col min="2" max="2" width="3" bestFit="1" customWidth="1"/>
    <col min="3" max="3" width="14.140625" bestFit="1" customWidth="1"/>
    <col min="4" max="4" width="12.140625" bestFit="1" customWidth="1"/>
    <col min="5" max="5" width="11.28515625" bestFit="1" customWidth="1"/>
    <col min="6" max="6" width="9.28515625" bestFit="1" customWidth="1"/>
    <col min="7" max="7" width="13.5703125" bestFit="1" customWidth="1"/>
    <col min="8" max="8" width="8.7109375" bestFit="1" customWidth="1"/>
    <col min="9" max="9" width="16.7109375" bestFit="1" customWidth="1"/>
    <col min="10" max="10" width="15.5703125" bestFit="1" customWidth="1"/>
    <col min="11" max="11" width="13.7109375" bestFit="1" customWidth="1"/>
    <col min="12" max="12" width="12.7109375" bestFit="1" customWidth="1"/>
    <col min="13" max="13" width="17.7109375" bestFit="1" customWidth="1"/>
    <col min="14" max="14" width="10.85546875" bestFit="1" customWidth="1"/>
    <col min="15" max="15" width="10.5703125" bestFit="1" customWidth="1"/>
    <col min="16" max="16" width="14.28515625" bestFit="1" customWidth="1"/>
    <col min="17" max="17" width="35.5703125" bestFit="1" customWidth="1"/>
    <col min="18" max="18" width="22.5703125" bestFit="1" customWidth="1"/>
    <col min="19" max="19" width="8.85546875" bestFit="1" customWidth="1"/>
    <col min="20" max="20" width="10.28515625" bestFit="1" customWidth="1"/>
    <col min="21" max="21" width="8.5703125" bestFit="1" customWidth="1"/>
  </cols>
  <sheetData>
    <row r="1" spans="1:21" x14ac:dyDescent="0.25">
      <c r="A1" s="30" t="s">
        <v>316</v>
      </c>
      <c r="B1" s="30" t="s">
        <v>317</v>
      </c>
      <c r="C1" s="30" t="s">
        <v>318</v>
      </c>
      <c r="D1" s="30" t="s">
        <v>300</v>
      </c>
      <c r="E1" s="30" t="s">
        <v>152</v>
      </c>
      <c r="F1" s="30" t="s">
        <v>153</v>
      </c>
      <c r="G1" s="30" t="s">
        <v>154</v>
      </c>
      <c r="H1" s="30" t="s">
        <v>155</v>
      </c>
      <c r="I1" s="30" t="s">
        <v>156</v>
      </c>
      <c r="J1" s="30" t="s">
        <v>157</v>
      </c>
      <c r="K1" s="31" t="s">
        <v>158</v>
      </c>
      <c r="L1" s="30" t="s">
        <v>159</v>
      </c>
      <c r="M1" s="30" t="s">
        <v>160</v>
      </c>
      <c r="N1" s="30" t="s">
        <v>161</v>
      </c>
      <c r="O1" s="30" t="s">
        <v>162</v>
      </c>
      <c r="P1" s="30" t="s">
        <v>163</v>
      </c>
      <c r="Q1" s="30" t="s">
        <v>164</v>
      </c>
      <c r="R1" s="30" t="s">
        <v>165</v>
      </c>
      <c r="S1" s="32" t="s">
        <v>166</v>
      </c>
      <c r="T1" s="32" t="s">
        <v>167</v>
      </c>
      <c r="U1" s="32" t="s">
        <v>168</v>
      </c>
    </row>
    <row r="2" spans="1:21" x14ac:dyDescent="0.25">
      <c r="A2" s="30">
        <v>5</v>
      </c>
      <c r="B2" s="30">
        <v>40</v>
      </c>
      <c r="C2" s="30" t="s">
        <v>323</v>
      </c>
      <c r="D2" s="30">
        <v>1390</v>
      </c>
      <c r="E2" s="30">
        <v>1391</v>
      </c>
      <c r="F2" s="30">
        <v>1341</v>
      </c>
      <c r="G2" s="30">
        <v>1110</v>
      </c>
      <c r="H2" s="30">
        <v>1110</v>
      </c>
      <c r="I2" s="30" t="s">
        <v>151</v>
      </c>
      <c r="J2" s="30" t="s">
        <v>176</v>
      </c>
      <c r="K2" s="31">
        <v>0.141823</v>
      </c>
      <c r="L2" s="30" t="s">
        <v>170</v>
      </c>
      <c r="M2" s="30" t="s">
        <v>171</v>
      </c>
      <c r="N2" s="30">
        <v>2</v>
      </c>
      <c r="O2" s="30">
        <v>10</v>
      </c>
      <c r="P2" s="30" t="s">
        <v>172</v>
      </c>
      <c r="Q2" s="30" t="s">
        <v>173</v>
      </c>
      <c r="R2" s="30" t="s">
        <v>174</v>
      </c>
      <c r="S2" s="32">
        <v>0.48648799999999998</v>
      </c>
      <c r="T2" s="32">
        <v>0.84899999999999998</v>
      </c>
      <c r="U2" s="32">
        <f>K2*S2*(1-T2)</f>
        <v>1.0418273331224002E-2</v>
      </c>
    </row>
    <row r="3" spans="1:21" x14ac:dyDescent="0.25">
      <c r="A3" s="30">
        <v>5</v>
      </c>
      <c r="B3" s="30">
        <v>40</v>
      </c>
      <c r="C3" s="30" t="s">
        <v>323</v>
      </c>
      <c r="D3" s="30">
        <v>13895</v>
      </c>
      <c r="E3" s="30">
        <v>13896</v>
      </c>
      <c r="F3" s="30">
        <v>13885</v>
      </c>
      <c r="G3" s="30">
        <v>3100</v>
      </c>
      <c r="H3" s="30">
        <v>3100</v>
      </c>
      <c r="I3" s="30" t="s">
        <v>151</v>
      </c>
      <c r="J3" s="30" t="s">
        <v>176</v>
      </c>
      <c r="K3" s="31">
        <v>8.1821699999999997E-2</v>
      </c>
      <c r="L3" s="30" t="s">
        <v>170</v>
      </c>
      <c r="M3" s="30" t="s">
        <v>171</v>
      </c>
      <c r="N3" s="30">
        <v>5</v>
      </c>
      <c r="O3" s="30">
        <v>30</v>
      </c>
      <c r="P3" s="30" t="s">
        <v>243</v>
      </c>
      <c r="Q3" s="30" t="s">
        <v>244</v>
      </c>
      <c r="R3" s="30" t="s">
        <v>223</v>
      </c>
      <c r="S3" s="32">
        <v>9.3119999999999994E-2</v>
      </c>
      <c r="T3" s="32">
        <v>0.84899999999999998</v>
      </c>
      <c r="U3" s="32">
        <f>K3*S3*(1-T3)</f>
        <v>1.1505047423040001E-3</v>
      </c>
    </row>
    <row r="4" spans="1:21" x14ac:dyDescent="0.25">
      <c r="A4" s="30">
        <v>5</v>
      </c>
      <c r="B4" s="30">
        <v>40</v>
      </c>
      <c r="C4" s="30" t="s">
        <v>323</v>
      </c>
      <c r="D4" s="30">
        <v>16563</v>
      </c>
      <c r="E4" s="30">
        <v>16564</v>
      </c>
      <c r="F4" s="30">
        <v>16531</v>
      </c>
      <c r="G4" s="30">
        <v>4110</v>
      </c>
      <c r="H4" s="30">
        <v>4110</v>
      </c>
      <c r="I4" s="30" t="s">
        <v>151</v>
      </c>
      <c r="J4" s="30" t="s">
        <v>176</v>
      </c>
      <c r="K4" s="31">
        <v>1.8565100000000001</v>
      </c>
      <c r="L4" s="30" t="s">
        <v>170</v>
      </c>
      <c r="M4" s="30" t="s">
        <v>171</v>
      </c>
      <c r="N4" s="30">
        <v>5</v>
      </c>
      <c r="O4" s="30">
        <v>40</v>
      </c>
      <c r="P4" s="30" t="s">
        <v>250</v>
      </c>
      <c r="Q4" s="30" t="s">
        <v>251</v>
      </c>
      <c r="R4" s="30" t="s">
        <v>223</v>
      </c>
      <c r="S4" s="32">
        <v>9.3119999999999994E-2</v>
      </c>
      <c r="T4" s="32">
        <v>0.84899999999999998</v>
      </c>
      <c r="U4" s="32">
        <f>K4*S4*(1-T4)</f>
        <v>2.6104609891200004E-2</v>
      </c>
    </row>
    <row r="5" spans="1:21" x14ac:dyDescent="0.25">
      <c r="K5" s="31">
        <f>SUM(K2:K4)</f>
        <v>2.0801547</v>
      </c>
      <c r="U5" s="32">
        <f>SUM(U2:U4)</f>
        <v>3.7673387964728008E-2</v>
      </c>
    </row>
    <row r="8" spans="1:21" x14ac:dyDescent="0.25">
      <c r="K8" t="s">
        <v>325</v>
      </c>
    </row>
    <row r="9" spans="1:21" x14ac:dyDescent="0.25">
      <c r="K9" s="31" t="s">
        <v>158</v>
      </c>
      <c r="L9" s="30" t="s">
        <v>159</v>
      </c>
      <c r="M9" s="30" t="s">
        <v>160</v>
      </c>
      <c r="N9" s="30" t="s">
        <v>161</v>
      </c>
      <c r="O9" s="30" t="s">
        <v>162</v>
      </c>
      <c r="P9" s="30" t="s">
        <v>163</v>
      </c>
      <c r="Q9" s="30" t="s">
        <v>164</v>
      </c>
      <c r="R9" s="30" t="s">
        <v>165</v>
      </c>
      <c r="S9" s="32" t="s">
        <v>166</v>
      </c>
      <c r="T9" s="32" t="s">
        <v>167</v>
      </c>
      <c r="U9" s="32" t="s">
        <v>168</v>
      </c>
    </row>
    <row r="10" spans="1:21" x14ac:dyDescent="0.25">
      <c r="K10" s="31">
        <v>0.141823</v>
      </c>
      <c r="L10" s="30" t="s">
        <v>170</v>
      </c>
      <c r="M10" s="30" t="s">
        <v>171</v>
      </c>
      <c r="N10" s="30">
        <v>5</v>
      </c>
      <c r="O10" s="30">
        <v>30</v>
      </c>
      <c r="P10" s="30" t="s">
        <v>243</v>
      </c>
      <c r="Q10" s="30" t="s">
        <v>244</v>
      </c>
      <c r="R10" s="30" t="s">
        <v>223</v>
      </c>
      <c r="S10" s="32">
        <v>9.3119999999999994E-2</v>
      </c>
      <c r="T10" s="32">
        <v>0.84899999999999998</v>
      </c>
      <c r="U10" s="32">
        <f>K10*S10*(1-T10)</f>
        <v>1.9941902217600004E-3</v>
      </c>
    </row>
    <row r="11" spans="1:21" x14ac:dyDescent="0.25">
      <c r="K11" s="31">
        <v>8.1821699999999997E-2</v>
      </c>
      <c r="L11" s="30" t="s">
        <v>170</v>
      </c>
      <c r="M11" s="30" t="s">
        <v>171</v>
      </c>
      <c r="N11" s="30">
        <v>5</v>
      </c>
      <c r="O11" s="30">
        <v>30</v>
      </c>
      <c r="P11" s="30" t="s">
        <v>243</v>
      </c>
      <c r="Q11" s="30" t="s">
        <v>244</v>
      </c>
      <c r="R11" s="30" t="s">
        <v>223</v>
      </c>
      <c r="S11" s="32">
        <v>9.3119999999999994E-2</v>
      </c>
      <c r="T11" s="32">
        <v>0.84899999999999998</v>
      </c>
      <c r="U11" s="32">
        <f>K11*S11*(1-T11)</f>
        <v>1.1505047423040001E-3</v>
      </c>
    </row>
    <row r="12" spans="1:21" x14ac:dyDescent="0.25">
      <c r="K12" s="31">
        <v>1.8565100000000001</v>
      </c>
      <c r="L12" s="30" t="s">
        <v>170</v>
      </c>
      <c r="M12" s="30" t="s">
        <v>171</v>
      </c>
      <c r="N12" s="30">
        <v>5</v>
      </c>
      <c r="O12" s="30">
        <v>40</v>
      </c>
      <c r="P12" s="30" t="s">
        <v>250</v>
      </c>
      <c r="Q12" s="30" t="s">
        <v>251</v>
      </c>
      <c r="R12" s="30" t="s">
        <v>223</v>
      </c>
      <c r="S12" s="32">
        <v>9.3119999999999994E-2</v>
      </c>
      <c r="T12" s="32">
        <v>0.84899999999999998</v>
      </c>
      <c r="U12" s="32">
        <f>K12*S12*(1-T12)</f>
        <v>2.6104609891200004E-2</v>
      </c>
    </row>
    <row r="13" spans="1:21" x14ac:dyDescent="0.25">
      <c r="U13" s="32">
        <f>SUM(U10:U12)</f>
        <v>2.9249304855264002E-2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"/>
  <sheetViews>
    <sheetView topLeftCell="F1" workbookViewId="0">
      <selection activeCell="N11" sqref="N11:T11"/>
    </sheetView>
  </sheetViews>
  <sheetFormatPr defaultRowHeight="15" x14ac:dyDescent="0.25"/>
  <cols>
    <col min="1" max="1" width="10.42578125" bestFit="1" customWidth="1"/>
    <col min="2" max="2" width="3" bestFit="1" customWidth="1"/>
    <col min="3" max="3" width="17.5703125" bestFit="1" customWidth="1"/>
    <col min="4" max="4" width="12.140625" bestFit="1" customWidth="1"/>
    <col min="5" max="5" width="11.28515625" bestFit="1" customWidth="1"/>
    <col min="6" max="6" width="9.28515625" bestFit="1" customWidth="1"/>
    <col min="7" max="7" width="13.5703125" bestFit="1" customWidth="1"/>
    <col min="8" max="8" width="8.7109375" bestFit="1" customWidth="1"/>
    <col min="9" max="9" width="16.7109375" bestFit="1" customWidth="1"/>
    <col min="10" max="10" width="14.42578125" bestFit="1" customWidth="1"/>
    <col min="11" max="11" width="13.7109375" bestFit="1" customWidth="1"/>
    <col min="12" max="12" width="12.7109375" bestFit="1" customWidth="1"/>
    <col min="13" max="13" width="17.7109375" bestFit="1" customWidth="1"/>
    <col min="14" max="14" width="10.85546875" bestFit="1" customWidth="1"/>
    <col min="15" max="15" width="10.5703125" bestFit="1" customWidth="1"/>
    <col min="16" max="16" width="16.85546875" bestFit="1" customWidth="1"/>
    <col min="17" max="17" width="39.5703125" bestFit="1" customWidth="1"/>
    <col min="18" max="18" width="26.5703125" bestFit="1" customWidth="1"/>
    <col min="19" max="19" width="8.85546875" bestFit="1" customWidth="1"/>
    <col min="20" max="20" width="10.28515625" bestFit="1" customWidth="1"/>
    <col min="21" max="21" width="8.5703125" bestFit="1" customWidth="1"/>
  </cols>
  <sheetData>
    <row r="1" spans="1:21" x14ac:dyDescent="0.25">
      <c r="A1" s="30" t="s">
        <v>316</v>
      </c>
      <c r="B1" s="30" t="s">
        <v>317</v>
      </c>
      <c r="C1" s="30" t="s">
        <v>318</v>
      </c>
      <c r="D1" s="30" t="s">
        <v>300</v>
      </c>
      <c r="E1" s="30" t="s">
        <v>152</v>
      </c>
      <c r="F1" s="30" t="s">
        <v>153</v>
      </c>
      <c r="G1" s="30" t="s">
        <v>154</v>
      </c>
      <c r="H1" s="30" t="s">
        <v>155</v>
      </c>
      <c r="I1" s="30" t="s">
        <v>156</v>
      </c>
      <c r="J1" s="30" t="s">
        <v>157</v>
      </c>
      <c r="K1" s="31" t="s">
        <v>158</v>
      </c>
      <c r="L1" s="30" t="s">
        <v>159</v>
      </c>
      <c r="M1" s="30" t="s">
        <v>160</v>
      </c>
      <c r="N1" s="30" t="s">
        <v>161</v>
      </c>
      <c r="O1" s="30" t="s">
        <v>162</v>
      </c>
      <c r="P1" s="30" t="s">
        <v>163</v>
      </c>
      <c r="Q1" s="30" t="s">
        <v>164</v>
      </c>
      <c r="R1" s="30" t="s">
        <v>165</v>
      </c>
      <c r="S1" s="32" t="s">
        <v>166</v>
      </c>
      <c r="T1" s="32" t="s">
        <v>167</v>
      </c>
      <c r="U1" s="32" t="s">
        <v>168</v>
      </c>
    </row>
    <row r="2" spans="1:21" x14ac:dyDescent="0.25">
      <c r="A2" s="30">
        <v>1</v>
      </c>
      <c r="B2" s="30">
        <v>42</v>
      </c>
      <c r="C2" s="30" t="s">
        <v>320</v>
      </c>
      <c r="D2" s="30">
        <v>3023</v>
      </c>
      <c r="E2" s="30">
        <v>3024</v>
      </c>
      <c r="F2" s="30">
        <v>2952</v>
      </c>
      <c r="G2" s="30">
        <v>1210</v>
      </c>
      <c r="H2" s="30">
        <v>1210</v>
      </c>
      <c r="I2" s="30" t="s">
        <v>151</v>
      </c>
      <c r="J2" s="30" t="s">
        <v>183</v>
      </c>
      <c r="K2" s="31">
        <v>1.54667E-2</v>
      </c>
      <c r="L2" s="30" t="s">
        <v>170</v>
      </c>
      <c r="M2" s="30" t="s">
        <v>171</v>
      </c>
      <c r="N2" s="30">
        <v>19</v>
      </c>
      <c r="O2" s="30">
        <v>10</v>
      </c>
      <c r="P2" s="30" t="s">
        <v>172</v>
      </c>
      <c r="Q2" s="30" t="s">
        <v>195</v>
      </c>
      <c r="R2" s="30" t="s">
        <v>196</v>
      </c>
      <c r="S2" s="32">
        <v>0.60924900000000004</v>
      </c>
      <c r="T2" s="32">
        <v>0.84899999999999998</v>
      </c>
      <c r="U2" s="32">
        <f>K2*S2*(1-T2)</f>
        <v>1.4228837977533003E-3</v>
      </c>
    </row>
    <row r="3" spans="1:21" x14ac:dyDescent="0.25">
      <c r="A3" s="30">
        <v>1</v>
      </c>
      <c r="B3" s="30">
        <v>42</v>
      </c>
      <c r="C3" s="30" t="s">
        <v>320</v>
      </c>
      <c r="D3" s="30">
        <v>7882</v>
      </c>
      <c r="E3" s="30">
        <v>7883</v>
      </c>
      <c r="F3" s="30">
        <v>7809</v>
      </c>
      <c r="G3" s="30">
        <v>2110</v>
      </c>
      <c r="H3" s="30">
        <v>2110</v>
      </c>
      <c r="I3" s="30" t="s">
        <v>151</v>
      </c>
      <c r="J3" s="30" t="s">
        <v>183</v>
      </c>
      <c r="K3" s="31">
        <v>1.58718</v>
      </c>
      <c r="L3" s="30" t="s">
        <v>170</v>
      </c>
      <c r="M3" s="30" t="s">
        <v>171</v>
      </c>
      <c r="N3" s="30">
        <v>26</v>
      </c>
      <c r="O3" s="30">
        <v>21</v>
      </c>
      <c r="P3" s="30" t="s">
        <v>229</v>
      </c>
      <c r="Q3" s="30" t="s">
        <v>230</v>
      </c>
      <c r="R3" s="30" t="s">
        <v>229</v>
      </c>
      <c r="S3" s="32">
        <v>1.671602</v>
      </c>
      <c r="T3" s="32">
        <v>0.84899999999999998</v>
      </c>
      <c r="U3" s="32">
        <f>K3*S3*(1-T3)</f>
        <v>0.40062312261636007</v>
      </c>
    </row>
    <row r="4" spans="1:21" x14ac:dyDescent="0.25">
      <c r="A4" s="30">
        <v>1</v>
      </c>
      <c r="B4" s="30">
        <v>42</v>
      </c>
      <c r="C4" s="30" t="s">
        <v>320</v>
      </c>
      <c r="D4" s="30">
        <v>19421</v>
      </c>
      <c r="E4" s="30">
        <v>19422</v>
      </c>
      <c r="F4" s="30">
        <v>19361</v>
      </c>
      <c r="G4" s="30">
        <v>4340</v>
      </c>
      <c r="H4" s="30">
        <v>4340</v>
      </c>
      <c r="I4" s="30" t="s">
        <v>151</v>
      </c>
      <c r="J4" s="30" t="s">
        <v>183</v>
      </c>
      <c r="K4" s="31">
        <v>0.28858</v>
      </c>
      <c r="L4" s="30" t="s">
        <v>170</v>
      </c>
      <c r="M4" s="30" t="s">
        <v>171</v>
      </c>
      <c r="N4" s="30">
        <v>7</v>
      </c>
      <c r="O4" s="30">
        <v>40</v>
      </c>
      <c r="P4" s="30" t="s">
        <v>250</v>
      </c>
      <c r="Q4" s="30" t="s">
        <v>256</v>
      </c>
      <c r="R4" s="30" t="s">
        <v>252</v>
      </c>
      <c r="S4" s="32">
        <v>0.115981</v>
      </c>
      <c r="T4" s="32">
        <v>0.84899999999999998</v>
      </c>
      <c r="U4" s="32">
        <f>K4*S4*(1-T4)</f>
        <v>5.0539393439800011E-3</v>
      </c>
    </row>
    <row r="5" spans="1:21" x14ac:dyDescent="0.25">
      <c r="A5" s="30">
        <v>1</v>
      </c>
      <c r="B5" s="30">
        <v>42</v>
      </c>
      <c r="C5" s="30" t="s">
        <v>320</v>
      </c>
      <c r="D5" s="30">
        <v>30249</v>
      </c>
      <c r="E5" s="30">
        <v>30250</v>
      </c>
      <c r="F5" s="30">
        <v>30250</v>
      </c>
      <c r="G5" s="30">
        <v>6210</v>
      </c>
      <c r="H5" s="30">
        <v>6210</v>
      </c>
      <c r="I5" s="30" t="s">
        <v>151</v>
      </c>
      <c r="J5" s="30" t="s">
        <v>183</v>
      </c>
      <c r="K5" s="31">
        <v>0.24014199999999999</v>
      </c>
      <c r="L5" s="30" t="s">
        <v>170</v>
      </c>
      <c r="M5" s="30" t="s">
        <v>171</v>
      </c>
      <c r="N5" s="30">
        <v>14</v>
      </c>
      <c r="O5" s="30">
        <v>60</v>
      </c>
      <c r="P5" s="30" t="s">
        <v>265</v>
      </c>
      <c r="Q5" s="30" t="s">
        <v>269</v>
      </c>
      <c r="R5" s="30" t="s">
        <v>269</v>
      </c>
      <c r="S5" s="32">
        <v>0.44770799999999999</v>
      </c>
      <c r="T5" s="32">
        <v>0.84899999999999998</v>
      </c>
      <c r="U5" s="32">
        <f>K5*S5*(1-T5)</f>
        <v>1.6234537674936003E-2</v>
      </c>
    </row>
    <row r="6" spans="1:21" x14ac:dyDescent="0.25">
      <c r="K6" s="31">
        <f>SUM(K2:K5)</f>
        <v>2.1313686999999999</v>
      </c>
      <c r="U6" s="32">
        <f>SUM(U2:U5)</f>
        <v>0.42333448343302937</v>
      </c>
    </row>
    <row r="9" spans="1:21" x14ac:dyDescent="0.25">
      <c r="K9" t="s">
        <v>325</v>
      </c>
    </row>
    <row r="10" spans="1:21" x14ac:dyDescent="0.25">
      <c r="K10" s="31" t="s">
        <v>158</v>
      </c>
      <c r="L10" s="30" t="s">
        <v>159</v>
      </c>
      <c r="M10" s="30" t="s">
        <v>160</v>
      </c>
      <c r="N10" s="30" t="s">
        <v>161</v>
      </c>
      <c r="O10" s="30" t="s">
        <v>162</v>
      </c>
      <c r="P10" s="30" t="s">
        <v>163</v>
      </c>
      <c r="Q10" s="30" t="s">
        <v>164</v>
      </c>
      <c r="R10" s="30" t="s">
        <v>165</v>
      </c>
      <c r="S10" s="32" t="s">
        <v>166</v>
      </c>
      <c r="T10" s="32" t="s">
        <v>167</v>
      </c>
      <c r="U10" s="32" t="s">
        <v>168</v>
      </c>
    </row>
    <row r="11" spans="1:21" x14ac:dyDescent="0.25">
      <c r="K11" s="31">
        <v>1.54667E-2</v>
      </c>
      <c r="L11" s="30" t="s">
        <v>170</v>
      </c>
      <c r="M11" s="30" t="s">
        <v>171</v>
      </c>
      <c r="N11" s="30">
        <v>5</v>
      </c>
      <c r="O11" s="30">
        <v>30</v>
      </c>
      <c r="P11" s="30" t="s">
        <v>243</v>
      </c>
      <c r="Q11" s="30" t="s">
        <v>244</v>
      </c>
      <c r="R11" s="30" t="s">
        <v>223</v>
      </c>
      <c r="S11" s="32">
        <v>9.3119999999999994E-2</v>
      </c>
      <c r="T11" s="32">
        <v>0.84899999999999998</v>
      </c>
      <c r="U11" s="32">
        <f>K11*S11*(1-T11)</f>
        <v>2.1747912470400002E-4</v>
      </c>
    </row>
    <row r="12" spans="1:21" x14ac:dyDescent="0.25">
      <c r="K12" s="31">
        <v>1.58718</v>
      </c>
      <c r="L12" s="30" t="s">
        <v>170</v>
      </c>
      <c r="M12" s="30" t="s">
        <v>171</v>
      </c>
      <c r="N12" s="30">
        <v>5</v>
      </c>
      <c r="O12" s="30">
        <v>30</v>
      </c>
      <c r="P12" s="30" t="s">
        <v>243</v>
      </c>
      <c r="Q12" s="30" t="s">
        <v>244</v>
      </c>
      <c r="R12" s="30" t="s">
        <v>223</v>
      </c>
      <c r="S12" s="32">
        <v>9.3119999999999994E-2</v>
      </c>
      <c r="T12" s="32">
        <v>0.84899999999999998</v>
      </c>
      <c r="U12" s="32">
        <f>K12*S12*(1-T12)</f>
        <v>2.2317528441600003E-2</v>
      </c>
    </row>
    <row r="13" spans="1:21" x14ac:dyDescent="0.25">
      <c r="K13" s="31">
        <v>0.28858</v>
      </c>
      <c r="L13" s="30" t="s">
        <v>170</v>
      </c>
      <c r="M13" s="30" t="s">
        <v>171</v>
      </c>
      <c r="N13" s="30">
        <v>7</v>
      </c>
      <c r="O13" s="30">
        <v>40</v>
      </c>
      <c r="P13" s="30" t="s">
        <v>250</v>
      </c>
      <c r="Q13" s="30" t="s">
        <v>256</v>
      </c>
      <c r="R13" s="30" t="s">
        <v>252</v>
      </c>
      <c r="S13" s="32">
        <v>0.115981</v>
      </c>
      <c r="T13" s="32">
        <v>0.84899999999999998</v>
      </c>
      <c r="U13" s="32">
        <f>K13*S13*(1-T13)</f>
        <v>5.0539393439800011E-3</v>
      </c>
    </row>
    <row r="14" spans="1:21" x14ac:dyDescent="0.25">
      <c r="K14" s="31">
        <v>0.24014199999999999</v>
      </c>
      <c r="L14" s="30" t="s">
        <v>170</v>
      </c>
      <c r="M14" s="30" t="s">
        <v>171</v>
      </c>
      <c r="N14" s="30">
        <v>14</v>
      </c>
      <c r="O14" s="30">
        <v>60</v>
      </c>
      <c r="P14" s="30" t="s">
        <v>265</v>
      </c>
      <c r="Q14" s="30" t="s">
        <v>269</v>
      </c>
      <c r="R14" s="30" t="s">
        <v>269</v>
      </c>
      <c r="S14" s="32">
        <v>0.44770799999999999</v>
      </c>
      <c r="T14" s="32">
        <v>0.84899999999999998</v>
      </c>
      <c r="U14" s="32">
        <f>K14*S14*(1-T14)</f>
        <v>1.6234537674936003E-2</v>
      </c>
    </row>
    <row r="15" spans="1:21" x14ac:dyDescent="0.25">
      <c r="U15" s="32">
        <f>SUM(U11:U14)</f>
        <v>4.3823484585220007E-2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"/>
  <sheetViews>
    <sheetView topLeftCell="D1" workbookViewId="0">
      <selection activeCell="N10" sqref="N10:T10"/>
    </sheetView>
  </sheetViews>
  <sheetFormatPr defaultRowHeight="15" x14ac:dyDescent="0.25"/>
  <cols>
    <col min="1" max="1" width="10.42578125" bestFit="1" customWidth="1"/>
    <col min="2" max="2" width="3" bestFit="1" customWidth="1"/>
    <col min="3" max="3" width="15.42578125" bestFit="1" customWidth="1"/>
    <col min="4" max="4" width="12.140625" bestFit="1" customWidth="1"/>
    <col min="5" max="5" width="11.28515625" bestFit="1" customWidth="1"/>
    <col min="6" max="6" width="9.28515625" bestFit="1" customWidth="1"/>
    <col min="7" max="7" width="13.5703125" bestFit="1" customWidth="1"/>
    <col min="8" max="8" width="8.7109375" bestFit="1" customWidth="1"/>
    <col min="9" max="9" width="16.7109375" bestFit="1" customWidth="1"/>
    <col min="10" max="10" width="14.42578125" bestFit="1" customWidth="1"/>
    <col min="11" max="11" width="13.7109375" bestFit="1" customWidth="1"/>
    <col min="12" max="12" width="12.7109375" bestFit="1" customWidth="1"/>
    <col min="13" max="13" width="17.7109375" bestFit="1" customWidth="1"/>
    <col min="14" max="14" width="10.85546875" bestFit="1" customWidth="1"/>
    <col min="15" max="15" width="10.5703125" bestFit="1" customWidth="1"/>
    <col min="16" max="16" width="16.85546875" bestFit="1" customWidth="1"/>
    <col min="17" max="17" width="39.5703125" bestFit="1" customWidth="1"/>
    <col min="18" max="18" width="26.5703125" bestFit="1" customWidth="1"/>
    <col min="19" max="19" width="8.85546875" bestFit="1" customWidth="1"/>
    <col min="20" max="20" width="10.28515625" bestFit="1" customWidth="1"/>
    <col min="21" max="21" width="8.5703125" bestFit="1" customWidth="1"/>
  </cols>
  <sheetData>
    <row r="1" spans="1:21" x14ac:dyDescent="0.25">
      <c r="A1" s="30" t="s">
        <v>316</v>
      </c>
      <c r="B1" s="30" t="s">
        <v>317</v>
      </c>
      <c r="C1" s="30" t="s">
        <v>318</v>
      </c>
      <c r="D1" s="30" t="s">
        <v>300</v>
      </c>
      <c r="E1" s="30" t="s">
        <v>152</v>
      </c>
      <c r="F1" s="30" t="s">
        <v>153</v>
      </c>
      <c r="G1" s="30" t="s">
        <v>154</v>
      </c>
      <c r="H1" s="30" t="s">
        <v>155</v>
      </c>
      <c r="I1" s="30" t="s">
        <v>156</v>
      </c>
      <c r="J1" s="30" t="s">
        <v>157</v>
      </c>
      <c r="K1" s="31" t="s">
        <v>158</v>
      </c>
      <c r="L1" s="30" t="s">
        <v>159</v>
      </c>
      <c r="M1" s="30" t="s">
        <v>160</v>
      </c>
      <c r="N1" s="30" t="s">
        <v>161</v>
      </c>
      <c r="O1" s="30" t="s">
        <v>162</v>
      </c>
      <c r="P1" s="30" t="s">
        <v>163</v>
      </c>
      <c r="Q1" s="30" t="s">
        <v>164</v>
      </c>
      <c r="R1" s="30" t="s">
        <v>165</v>
      </c>
      <c r="S1" s="32" t="s">
        <v>166</v>
      </c>
      <c r="T1" s="32" t="s">
        <v>167</v>
      </c>
      <c r="U1" s="32" t="s">
        <v>168</v>
      </c>
    </row>
    <row r="2" spans="1:21" x14ac:dyDescent="0.25">
      <c r="A2" s="30">
        <v>0</v>
      </c>
      <c r="B2" s="30">
        <v>43</v>
      </c>
      <c r="C2" s="30" t="s">
        <v>319</v>
      </c>
      <c r="D2" s="30">
        <v>3023</v>
      </c>
      <c r="E2" s="30">
        <v>3024</v>
      </c>
      <c r="F2" s="30">
        <v>2952</v>
      </c>
      <c r="G2" s="30">
        <v>1210</v>
      </c>
      <c r="H2" s="30">
        <v>1210</v>
      </c>
      <c r="I2" s="30" t="s">
        <v>151</v>
      </c>
      <c r="J2" s="30" t="s">
        <v>183</v>
      </c>
      <c r="K2" s="31">
        <v>0.83125800000000005</v>
      </c>
      <c r="L2" s="30" t="s">
        <v>170</v>
      </c>
      <c r="M2" s="30" t="s">
        <v>171</v>
      </c>
      <c r="N2" s="30">
        <v>19</v>
      </c>
      <c r="O2" s="30">
        <v>10</v>
      </c>
      <c r="P2" s="30" t="s">
        <v>172</v>
      </c>
      <c r="Q2" s="30" t="s">
        <v>195</v>
      </c>
      <c r="R2" s="30" t="s">
        <v>196</v>
      </c>
      <c r="S2" s="32">
        <v>0.60924900000000004</v>
      </c>
      <c r="T2" s="32">
        <v>0.84899999999999998</v>
      </c>
      <c r="U2" s="32">
        <f>K2*S2*(1-T2)</f>
        <v>7.6472908891542027E-2</v>
      </c>
    </row>
    <row r="3" spans="1:21" x14ac:dyDescent="0.25">
      <c r="A3" s="30">
        <v>0</v>
      </c>
      <c r="B3" s="30">
        <v>43</v>
      </c>
      <c r="C3" s="30" t="s">
        <v>319</v>
      </c>
      <c r="D3" s="30">
        <v>7882</v>
      </c>
      <c r="E3" s="30">
        <v>7883</v>
      </c>
      <c r="F3" s="30">
        <v>7809</v>
      </c>
      <c r="G3" s="30">
        <v>2110</v>
      </c>
      <c r="H3" s="30">
        <v>2110</v>
      </c>
      <c r="I3" s="30" t="s">
        <v>151</v>
      </c>
      <c r="J3" s="30" t="s">
        <v>183</v>
      </c>
      <c r="K3" s="31">
        <v>1.35412</v>
      </c>
      <c r="L3" s="30" t="s">
        <v>170</v>
      </c>
      <c r="M3" s="30" t="s">
        <v>171</v>
      </c>
      <c r="N3" s="30">
        <v>26</v>
      </c>
      <c r="O3" s="30">
        <v>21</v>
      </c>
      <c r="P3" s="30" t="s">
        <v>229</v>
      </c>
      <c r="Q3" s="30" t="s">
        <v>230</v>
      </c>
      <c r="R3" s="30" t="s">
        <v>229</v>
      </c>
      <c r="S3" s="32">
        <v>1.671602</v>
      </c>
      <c r="T3" s="32">
        <v>0.84899999999999998</v>
      </c>
      <c r="U3" s="32">
        <f>K3*S3*(1-T3)</f>
        <v>0.34179600473624006</v>
      </c>
    </row>
    <row r="4" spans="1:21" x14ac:dyDescent="0.25">
      <c r="A4" s="30">
        <v>0</v>
      </c>
      <c r="B4" s="30">
        <v>43</v>
      </c>
      <c r="C4" s="30" t="s">
        <v>319</v>
      </c>
      <c r="D4" s="30">
        <v>19421</v>
      </c>
      <c r="E4" s="30">
        <v>19422</v>
      </c>
      <c r="F4" s="30">
        <v>19361</v>
      </c>
      <c r="G4" s="30">
        <v>4340</v>
      </c>
      <c r="H4" s="30">
        <v>4340</v>
      </c>
      <c r="I4" s="30" t="s">
        <v>151</v>
      </c>
      <c r="J4" s="30" t="s">
        <v>183</v>
      </c>
      <c r="K4" s="31">
        <v>1.10658E-3</v>
      </c>
      <c r="L4" s="30" t="s">
        <v>170</v>
      </c>
      <c r="M4" s="30" t="s">
        <v>171</v>
      </c>
      <c r="N4" s="30">
        <v>7</v>
      </c>
      <c r="O4" s="30">
        <v>40</v>
      </c>
      <c r="P4" s="30" t="s">
        <v>250</v>
      </c>
      <c r="Q4" s="30" t="s">
        <v>256</v>
      </c>
      <c r="R4" s="30" t="s">
        <v>252</v>
      </c>
      <c r="S4" s="32">
        <v>0.115981</v>
      </c>
      <c r="T4" s="32">
        <v>0.84899999999999998</v>
      </c>
      <c r="U4" s="32">
        <f>K4*S4*(1-T4)</f>
        <v>1.9379680501980001E-5</v>
      </c>
    </row>
    <row r="5" spans="1:21" x14ac:dyDescent="0.25">
      <c r="A5" s="30">
        <v>0</v>
      </c>
      <c r="B5" s="30">
        <v>43</v>
      </c>
      <c r="C5" s="30" t="s">
        <v>319</v>
      </c>
      <c r="D5" s="30">
        <v>30249</v>
      </c>
      <c r="E5" s="30">
        <v>30250</v>
      </c>
      <c r="F5" s="30">
        <v>30250</v>
      </c>
      <c r="G5" s="30">
        <v>6210</v>
      </c>
      <c r="H5" s="30">
        <v>6210</v>
      </c>
      <c r="I5" s="30" t="s">
        <v>151</v>
      </c>
      <c r="J5" s="30" t="s">
        <v>183</v>
      </c>
      <c r="K5" s="31">
        <v>0.201046</v>
      </c>
      <c r="L5" s="30" t="s">
        <v>170</v>
      </c>
      <c r="M5" s="30" t="s">
        <v>171</v>
      </c>
      <c r="N5" s="30">
        <v>14</v>
      </c>
      <c r="O5" s="30">
        <v>60</v>
      </c>
      <c r="P5" s="30" t="s">
        <v>265</v>
      </c>
      <c r="Q5" s="30" t="s">
        <v>269</v>
      </c>
      <c r="R5" s="30" t="s">
        <v>269</v>
      </c>
      <c r="S5" s="32">
        <v>0.44770799999999999</v>
      </c>
      <c r="T5" s="32">
        <v>0.84899999999999998</v>
      </c>
      <c r="U5" s="32">
        <f>K5*S5*(1-T5)</f>
        <v>1.3591495287768002E-2</v>
      </c>
    </row>
    <row r="6" spans="1:21" x14ac:dyDescent="0.25">
      <c r="K6" s="31">
        <f>SUM(K2:K5)</f>
        <v>2.38753058</v>
      </c>
      <c r="U6" s="32">
        <f>SUM(U2:U5)</f>
        <v>0.43187978859605203</v>
      </c>
    </row>
    <row r="8" spans="1:21" x14ac:dyDescent="0.25">
      <c r="K8" t="s">
        <v>325</v>
      </c>
    </row>
    <row r="9" spans="1:21" x14ac:dyDescent="0.25">
      <c r="K9" s="31" t="s">
        <v>158</v>
      </c>
      <c r="L9" s="30" t="s">
        <v>159</v>
      </c>
      <c r="M9" s="30" t="s">
        <v>160</v>
      </c>
      <c r="N9" s="30" t="s">
        <v>161</v>
      </c>
      <c r="O9" s="30" t="s">
        <v>162</v>
      </c>
      <c r="P9" s="30" t="s">
        <v>163</v>
      </c>
      <c r="Q9" s="30" t="s">
        <v>164</v>
      </c>
      <c r="R9" s="30" t="s">
        <v>165</v>
      </c>
      <c r="S9" s="32" t="s">
        <v>166</v>
      </c>
      <c r="T9" s="32" t="s">
        <v>167</v>
      </c>
      <c r="U9" s="32" t="s">
        <v>168</v>
      </c>
    </row>
    <row r="10" spans="1:21" x14ac:dyDescent="0.25">
      <c r="K10" s="31">
        <v>0.83125800000000005</v>
      </c>
      <c r="L10" s="30" t="s">
        <v>170</v>
      </c>
      <c r="M10" s="30" t="s">
        <v>171</v>
      </c>
      <c r="N10" s="30">
        <v>5</v>
      </c>
      <c r="O10" s="30">
        <v>30</v>
      </c>
      <c r="P10" s="30" t="s">
        <v>243</v>
      </c>
      <c r="Q10" s="30" t="s">
        <v>244</v>
      </c>
      <c r="R10" s="30" t="s">
        <v>223</v>
      </c>
      <c r="S10" s="32">
        <v>9.3119999999999994E-2</v>
      </c>
      <c r="T10" s="32">
        <v>0.84899999999999998</v>
      </c>
      <c r="U10" s="32">
        <f>K10*S10*(1-T10)</f>
        <v>1.1688418488960002E-2</v>
      </c>
    </row>
    <row r="11" spans="1:21" x14ac:dyDescent="0.25">
      <c r="K11" s="31">
        <v>1.35412</v>
      </c>
      <c r="L11" s="30" t="s">
        <v>170</v>
      </c>
      <c r="M11" s="30" t="s">
        <v>171</v>
      </c>
      <c r="N11" s="30">
        <v>5</v>
      </c>
      <c r="O11" s="30">
        <v>30</v>
      </c>
      <c r="P11" s="30" t="s">
        <v>243</v>
      </c>
      <c r="Q11" s="30" t="s">
        <v>244</v>
      </c>
      <c r="R11" s="30" t="s">
        <v>223</v>
      </c>
      <c r="S11" s="32">
        <v>9.3119999999999994E-2</v>
      </c>
      <c r="T11" s="32">
        <v>0.84899999999999998</v>
      </c>
      <c r="U11" s="32">
        <f>K11*S11*(1-T11)</f>
        <v>1.9040443814399999E-2</v>
      </c>
    </row>
    <row r="12" spans="1:21" x14ac:dyDescent="0.25">
      <c r="K12" s="31">
        <v>1.10658E-3</v>
      </c>
      <c r="L12" s="30" t="s">
        <v>170</v>
      </c>
      <c r="M12" s="30" t="s">
        <v>171</v>
      </c>
      <c r="N12" s="30">
        <v>7</v>
      </c>
      <c r="O12" s="30">
        <v>40</v>
      </c>
      <c r="P12" s="30" t="s">
        <v>250</v>
      </c>
      <c r="Q12" s="30" t="s">
        <v>256</v>
      </c>
      <c r="R12" s="30" t="s">
        <v>252</v>
      </c>
      <c r="S12" s="32">
        <v>0.115981</v>
      </c>
      <c r="T12" s="32">
        <v>0.84899999999999998</v>
      </c>
      <c r="U12" s="32">
        <f>K12*S12*(1-T12)</f>
        <v>1.9379680501980001E-5</v>
      </c>
    </row>
    <row r="13" spans="1:21" x14ac:dyDescent="0.25">
      <c r="K13" s="31">
        <v>0.201046</v>
      </c>
      <c r="L13" s="30" t="s">
        <v>170</v>
      </c>
      <c r="M13" s="30" t="s">
        <v>171</v>
      </c>
      <c r="N13" s="30">
        <v>14</v>
      </c>
      <c r="O13" s="30">
        <v>60</v>
      </c>
      <c r="P13" s="30" t="s">
        <v>265</v>
      </c>
      <c r="Q13" s="30" t="s">
        <v>269</v>
      </c>
      <c r="R13" s="30" t="s">
        <v>269</v>
      </c>
      <c r="S13" s="32">
        <v>0.44770799999999999</v>
      </c>
      <c r="T13" s="32">
        <v>0.84899999999999998</v>
      </c>
      <c r="U13" s="32">
        <f>K13*S13*(1-T13)</f>
        <v>1.3591495287768002E-2</v>
      </c>
    </row>
    <row r="14" spans="1:21" x14ac:dyDescent="0.25">
      <c r="U14" s="32">
        <f>SUM(U10:U13)</f>
        <v>4.4339737271629986E-2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"/>
  <sheetViews>
    <sheetView topLeftCell="F1" workbookViewId="0">
      <selection activeCell="N9" sqref="N9:T9"/>
    </sheetView>
  </sheetViews>
  <sheetFormatPr defaultColWidth="9.28515625" defaultRowHeight="15" x14ac:dyDescent="0.25"/>
  <cols>
    <col min="1" max="1" width="10.42578125" bestFit="1" customWidth="1"/>
    <col min="2" max="2" width="3" bestFit="1" customWidth="1"/>
    <col min="3" max="3" width="15.7109375" bestFit="1" customWidth="1"/>
    <col min="4" max="4" width="12.140625" bestFit="1" customWidth="1"/>
    <col min="5" max="5" width="11.28515625" bestFit="1" customWidth="1"/>
    <col min="7" max="7" width="13.5703125" bestFit="1" customWidth="1"/>
    <col min="8" max="8" width="8.7109375" bestFit="1" customWidth="1"/>
    <col min="9" max="9" width="16.7109375" bestFit="1" customWidth="1"/>
    <col min="10" max="10" width="14.42578125" bestFit="1" customWidth="1"/>
    <col min="11" max="11" width="13.7109375" bestFit="1" customWidth="1"/>
    <col min="12" max="12" width="12.7109375" bestFit="1" customWidth="1"/>
    <col min="13" max="13" width="17.7109375" bestFit="1" customWidth="1"/>
    <col min="14" max="14" width="10.85546875" bestFit="1" customWidth="1"/>
    <col min="15" max="15" width="10.5703125" bestFit="1" customWidth="1"/>
    <col min="16" max="16" width="12.85546875" bestFit="1" customWidth="1"/>
    <col min="17" max="17" width="49.28515625" bestFit="1" customWidth="1"/>
    <col min="18" max="18" width="22.5703125" bestFit="1" customWidth="1"/>
    <col min="19" max="19" width="8.85546875" bestFit="1" customWidth="1"/>
    <col min="20" max="20" width="10.28515625" bestFit="1" customWidth="1"/>
    <col min="21" max="21" width="8.5703125" bestFit="1" customWidth="1"/>
  </cols>
  <sheetData>
    <row r="1" spans="1:21" x14ac:dyDescent="0.25">
      <c r="A1" s="30" t="s">
        <v>316</v>
      </c>
      <c r="B1" s="30" t="s">
        <v>317</v>
      </c>
      <c r="C1" s="30" t="s">
        <v>318</v>
      </c>
      <c r="D1" s="30" t="s">
        <v>300</v>
      </c>
      <c r="E1" s="30" t="s">
        <v>152</v>
      </c>
      <c r="F1" s="30" t="s">
        <v>153</v>
      </c>
      <c r="G1" s="30" t="s">
        <v>154</v>
      </c>
      <c r="H1" s="30" t="s">
        <v>155</v>
      </c>
      <c r="I1" s="30" t="s">
        <v>156</v>
      </c>
      <c r="J1" s="30" t="s">
        <v>157</v>
      </c>
      <c r="K1" s="31" t="s">
        <v>158</v>
      </c>
      <c r="L1" s="30" t="s">
        <v>159</v>
      </c>
      <c r="M1" s="30" t="s">
        <v>160</v>
      </c>
      <c r="N1" s="30" t="s">
        <v>161</v>
      </c>
      <c r="O1" s="30" t="s">
        <v>162</v>
      </c>
      <c r="P1" s="30" t="s">
        <v>163</v>
      </c>
      <c r="Q1" s="30" t="s">
        <v>164</v>
      </c>
      <c r="R1" s="30" t="s">
        <v>165</v>
      </c>
      <c r="S1" s="32" t="s">
        <v>166</v>
      </c>
      <c r="T1" s="32" t="s">
        <v>167</v>
      </c>
      <c r="U1" s="32" t="s">
        <v>168</v>
      </c>
    </row>
    <row r="2" spans="1:21" x14ac:dyDescent="0.25">
      <c r="A2" s="30">
        <v>2</v>
      </c>
      <c r="B2" s="30">
        <v>44</v>
      </c>
      <c r="C2" s="30" t="s">
        <v>321</v>
      </c>
      <c r="D2" s="30">
        <v>1728</v>
      </c>
      <c r="E2" s="30">
        <v>1729</v>
      </c>
      <c r="F2" s="30">
        <v>1689</v>
      </c>
      <c r="G2" s="30">
        <v>1130</v>
      </c>
      <c r="H2" s="30">
        <v>1130</v>
      </c>
      <c r="I2" s="30" t="s">
        <v>151</v>
      </c>
      <c r="J2" s="30" t="s">
        <v>183</v>
      </c>
      <c r="K2" s="31">
        <v>0.26819900000000002</v>
      </c>
      <c r="L2" s="30" t="s">
        <v>170</v>
      </c>
      <c r="M2" s="30" t="s">
        <v>171</v>
      </c>
      <c r="N2" s="30">
        <v>2</v>
      </c>
      <c r="O2" s="30">
        <v>10</v>
      </c>
      <c r="P2" s="30" t="s">
        <v>172</v>
      </c>
      <c r="Q2" s="30" t="s">
        <v>187</v>
      </c>
      <c r="R2" s="30" t="s">
        <v>174</v>
      </c>
      <c r="S2" s="32">
        <v>0.48648799999999998</v>
      </c>
      <c r="T2" s="32">
        <v>0.84899999999999998</v>
      </c>
      <c r="U2" s="32">
        <f>K2*S2*(1-T2)</f>
        <v>1.9701814861912002E-2</v>
      </c>
    </row>
    <row r="3" spans="1:21" x14ac:dyDescent="0.25">
      <c r="A3" s="30">
        <v>2</v>
      </c>
      <c r="B3" s="30">
        <v>44</v>
      </c>
      <c r="C3" s="30" t="s">
        <v>321</v>
      </c>
      <c r="D3" s="30">
        <v>19851</v>
      </c>
      <c r="E3" s="30">
        <v>19852</v>
      </c>
      <c r="F3" s="30">
        <v>19802</v>
      </c>
      <c r="G3" s="30">
        <v>5110</v>
      </c>
      <c r="H3" s="30">
        <v>5110</v>
      </c>
      <c r="I3" s="30" t="s">
        <v>151</v>
      </c>
      <c r="J3" s="30" t="s">
        <v>183</v>
      </c>
      <c r="K3" s="31">
        <v>3.3452200000000001E-2</v>
      </c>
      <c r="L3" s="30" t="s">
        <v>170</v>
      </c>
      <c r="M3" s="30" t="s">
        <v>171</v>
      </c>
      <c r="N3" s="30">
        <v>9</v>
      </c>
      <c r="O3" s="30">
        <v>50</v>
      </c>
      <c r="P3" s="30" t="s">
        <v>259</v>
      </c>
      <c r="Q3" s="30" t="s">
        <v>260</v>
      </c>
      <c r="R3" s="30" t="s">
        <v>261</v>
      </c>
      <c r="S3" s="32">
        <v>0.128413</v>
      </c>
      <c r="T3" s="32">
        <v>0.84899999999999998</v>
      </c>
      <c r="U3" s="32">
        <f>K3*S3*(1-T3)</f>
        <v>6.4865030114860005E-4</v>
      </c>
    </row>
    <row r="4" spans="1:21" x14ac:dyDescent="0.25">
      <c r="K4" s="31">
        <f>SUM(K2:K3)</f>
        <v>0.30165120000000001</v>
      </c>
      <c r="U4" s="32">
        <f>SUM(U2:U3)</f>
        <v>2.0350465163060601E-2</v>
      </c>
    </row>
    <row r="7" spans="1:21" x14ac:dyDescent="0.25">
      <c r="K7" t="s">
        <v>325</v>
      </c>
    </row>
    <row r="8" spans="1:21" x14ac:dyDescent="0.25">
      <c r="K8" s="31" t="s">
        <v>158</v>
      </c>
      <c r="L8" s="30" t="s">
        <v>159</v>
      </c>
      <c r="M8" s="30" t="s">
        <v>160</v>
      </c>
      <c r="N8" s="30" t="s">
        <v>161</v>
      </c>
      <c r="O8" s="30" t="s">
        <v>162</v>
      </c>
      <c r="P8" s="30" t="s">
        <v>163</v>
      </c>
      <c r="Q8" s="30" t="s">
        <v>164</v>
      </c>
      <c r="R8" s="30" t="s">
        <v>165</v>
      </c>
      <c r="S8" s="32" t="s">
        <v>166</v>
      </c>
      <c r="T8" s="32" t="s">
        <v>167</v>
      </c>
      <c r="U8" s="32" t="s">
        <v>168</v>
      </c>
    </row>
    <row r="9" spans="1:21" x14ac:dyDescent="0.25">
      <c r="K9" s="31">
        <v>0.26819900000000002</v>
      </c>
      <c r="L9" s="30" t="s">
        <v>170</v>
      </c>
      <c r="M9" s="30" t="s">
        <v>171</v>
      </c>
      <c r="N9" s="30">
        <v>5</v>
      </c>
      <c r="O9" s="30">
        <v>30</v>
      </c>
      <c r="P9" s="30" t="s">
        <v>243</v>
      </c>
      <c r="Q9" s="30" t="s">
        <v>244</v>
      </c>
      <c r="R9" s="30" t="s">
        <v>223</v>
      </c>
      <c r="S9" s="32">
        <v>9.3119999999999994E-2</v>
      </c>
      <c r="T9" s="32">
        <v>0.84899999999999998</v>
      </c>
      <c r="U9" s="32">
        <f>K9*S9*(1-T9)</f>
        <v>3.7711783228800005E-3</v>
      </c>
    </row>
    <row r="10" spans="1:21" x14ac:dyDescent="0.25">
      <c r="K10" s="31">
        <v>3.3452200000000001E-2</v>
      </c>
      <c r="L10" s="30" t="s">
        <v>170</v>
      </c>
      <c r="M10" s="30" t="s">
        <v>171</v>
      </c>
      <c r="N10" s="30">
        <v>9</v>
      </c>
      <c r="O10" s="30">
        <v>50</v>
      </c>
      <c r="P10" s="30" t="s">
        <v>259</v>
      </c>
      <c r="Q10" s="30" t="s">
        <v>260</v>
      </c>
      <c r="R10" s="30" t="s">
        <v>261</v>
      </c>
      <c r="S10" s="32">
        <v>0.128413</v>
      </c>
      <c r="T10" s="32">
        <v>0.84899999999999998</v>
      </c>
      <c r="U10" s="32">
        <f>K10*S10*(1-T10)</f>
        <v>6.4865030114860005E-4</v>
      </c>
    </row>
    <row r="11" spans="1:21" x14ac:dyDescent="0.25">
      <c r="U11" s="32">
        <f>SUM(U9:U10)</f>
        <v>4.4198286240286003E-3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"/>
  <sheetViews>
    <sheetView topLeftCell="G1" workbookViewId="0">
      <selection activeCell="Q21" sqref="Q21"/>
    </sheetView>
  </sheetViews>
  <sheetFormatPr defaultRowHeight="15" x14ac:dyDescent="0.25"/>
  <cols>
    <col min="1" max="1" width="10.42578125" bestFit="1" customWidth="1"/>
    <col min="2" max="2" width="3" bestFit="1" customWidth="1"/>
    <col min="3" max="3" width="10" bestFit="1" customWidth="1"/>
    <col min="4" max="4" width="12.140625" bestFit="1" customWidth="1"/>
    <col min="5" max="5" width="11.28515625" bestFit="1" customWidth="1"/>
    <col min="6" max="6" width="9.28515625" bestFit="1" customWidth="1"/>
    <col min="7" max="7" width="13.5703125" bestFit="1" customWidth="1"/>
    <col min="8" max="8" width="8.7109375" bestFit="1" customWidth="1"/>
    <col min="9" max="9" width="16.7109375" bestFit="1" customWidth="1"/>
    <col min="10" max="10" width="19.7109375" bestFit="1" customWidth="1"/>
    <col min="11" max="11" width="15.7109375" bestFit="1" customWidth="1"/>
    <col min="12" max="12" width="12.7109375" bestFit="1" customWidth="1"/>
    <col min="13" max="13" width="17.7109375" bestFit="1" customWidth="1"/>
    <col min="14" max="14" width="10.85546875" bestFit="1" customWidth="1"/>
    <col min="15" max="15" width="10.5703125" bestFit="1" customWidth="1"/>
    <col min="16" max="16" width="29.85546875" bestFit="1" customWidth="1"/>
    <col min="17" max="17" width="44.28515625" bestFit="1" customWidth="1"/>
    <col min="18" max="18" width="19.140625" bestFit="1" customWidth="1"/>
    <col min="19" max="19" width="8.85546875" bestFit="1" customWidth="1"/>
    <col min="20" max="20" width="10.28515625" bestFit="1" customWidth="1"/>
    <col min="21" max="21" width="9.5703125" bestFit="1" customWidth="1"/>
  </cols>
  <sheetData>
    <row r="1" spans="1:21" x14ac:dyDescent="0.25">
      <c r="A1" s="30" t="s">
        <v>316</v>
      </c>
      <c r="B1" s="30" t="s">
        <v>317</v>
      </c>
      <c r="C1" s="30" t="s">
        <v>318</v>
      </c>
      <c r="D1" s="30" t="s">
        <v>300</v>
      </c>
      <c r="E1" s="30" t="s">
        <v>152</v>
      </c>
      <c r="F1" s="30" t="s">
        <v>153</v>
      </c>
      <c r="G1" s="30" t="s">
        <v>154</v>
      </c>
      <c r="H1" s="30" t="s">
        <v>155</v>
      </c>
      <c r="I1" s="30" t="s">
        <v>156</v>
      </c>
      <c r="J1" s="30" t="s">
        <v>157</v>
      </c>
      <c r="K1" s="31" t="s">
        <v>158</v>
      </c>
      <c r="L1" s="30" t="s">
        <v>159</v>
      </c>
      <c r="M1" s="30" t="s">
        <v>160</v>
      </c>
      <c r="N1" s="30" t="s">
        <v>161</v>
      </c>
      <c r="O1" s="30" t="s">
        <v>162</v>
      </c>
      <c r="P1" s="30" t="s">
        <v>163</v>
      </c>
      <c r="Q1" s="30" t="s">
        <v>164</v>
      </c>
      <c r="R1" s="30" t="s">
        <v>165</v>
      </c>
      <c r="S1" s="32" t="s">
        <v>166</v>
      </c>
      <c r="T1" s="32" t="s">
        <v>167</v>
      </c>
      <c r="U1" s="32" t="s">
        <v>168</v>
      </c>
    </row>
    <row r="2" spans="1:21" x14ac:dyDescent="0.25">
      <c r="A2" s="30">
        <v>3</v>
      </c>
      <c r="B2" s="30">
        <v>45</v>
      </c>
      <c r="C2" s="30" t="s">
        <v>108</v>
      </c>
      <c r="D2" s="30">
        <v>5224</v>
      </c>
      <c r="E2" s="30">
        <v>5254</v>
      </c>
      <c r="F2" s="30">
        <v>7140</v>
      </c>
      <c r="G2" s="30">
        <v>2110</v>
      </c>
      <c r="H2" s="30">
        <v>2110</v>
      </c>
      <c r="I2" s="30" t="s">
        <v>151</v>
      </c>
      <c r="J2" s="30" t="s">
        <v>169</v>
      </c>
      <c r="K2" s="31">
        <v>135.113</v>
      </c>
      <c r="L2" s="30" t="s">
        <v>170</v>
      </c>
      <c r="M2" s="30" t="s">
        <v>171</v>
      </c>
      <c r="N2" s="30">
        <v>26</v>
      </c>
      <c r="O2" s="30">
        <v>21</v>
      </c>
      <c r="P2" s="30" t="s">
        <v>229</v>
      </c>
      <c r="Q2" s="30" t="s">
        <v>230</v>
      </c>
      <c r="R2" s="30" t="s">
        <v>229</v>
      </c>
      <c r="S2" s="32">
        <v>1.671602</v>
      </c>
      <c r="T2" s="32">
        <v>0.84899999999999998</v>
      </c>
      <c r="U2" s="32">
        <f t="shared" ref="U2:U8" si="0">K2*S2*(1-T2)</f>
        <v>34.104129314926006</v>
      </c>
    </row>
    <row r="3" spans="1:21" x14ac:dyDescent="0.25">
      <c r="A3" s="30">
        <v>3</v>
      </c>
      <c r="B3" s="30">
        <v>45</v>
      </c>
      <c r="C3" s="30" t="s">
        <v>108</v>
      </c>
      <c r="D3" s="30">
        <v>11102</v>
      </c>
      <c r="E3" s="30">
        <v>11103</v>
      </c>
      <c r="F3" s="30">
        <v>11026</v>
      </c>
      <c r="G3" s="30">
        <v>2130</v>
      </c>
      <c r="H3" s="30">
        <v>2130</v>
      </c>
      <c r="I3" s="30" t="s">
        <v>151</v>
      </c>
      <c r="J3" s="30" t="s">
        <v>169</v>
      </c>
      <c r="K3" s="31">
        <v>0.95694999999999997</v>
      </c>
      <c r="L3" s="30" t="s">
        <v>170</v>
      </c>
      <c r="M3" s="30" t="s">
        <v>171</v>
      </c>
      <c r="N3" s="30">
        <v>28</v>
      </c>
      <c r="O3" s="30">
        <v>22</v>
      </c>
      <c r="P3" s="30" t="s">
        <v>237</v>
      </c>
      <c r="Q3" s="30" t="s">
        <v>240</v>
      </c>
      <c r="R3" s="30" t="s">
        <v>241</v>
      </c>
      <c r="S3" s="32">
        <v>0.71915099999999998</v>
      </c>
      <c r="T3" s="32">
        <v>0.84899999999999998</v>
      </c>
      <c r="U3" s="32">
        <f t="shared" si="0"/>
        <v>0.10391692396695</v>
      </c>
    </row>
    <row r="4" spans="1:21" x14ac:dyDescent="0.25">
      <c r="A4" s="30">
        <v>3</v>
      </c>
      <c r="B4" s="30">
        <v>45</v>
      </c>
      <c r="C4" s="30" t="s">
        <v>108</v>
      </c>
      <c r="D4" s="30">
        <v>11111</v>
      </c>
      <c r="E4" s="30">
        <v>11112</v>
      </c>
      <c r="F4" s="30">
        <v>11035</v>
      </c>
      <c r="G4" s="30">
        <v>2130</v>
      </c>
      <c r="H4" s="30">
        <v>2130</v>
      </c>
      <c r="I4" s="30" t="s">
        <v>151</v>
      </c>
      <c r="J4" s="30" t="s">
        <v>169</v>
      </c>
      <c r="K4" s="31">
        <v>4.3744399999999999</v>
      </c>
      <c r="L4" s="30" t="s">
        <v>170</v>
      </c>
      <c r="M4" s="30" t="s">
        <v>171</v>
      </c>
      <c r="N4" s="30">
        <v>28</v>
      </c>
      <c r="O4" s="30">
        <v>22</v>
      </c>
      <c r="P4" s="30" t="s">
        <v>237</v>
      </c>
      <c r="Q4" s="30" t="s">
        <v>240</v>
      </c>
      <c r="R4" s="30" t="s">
        <v>241</v>
      </c>
      <c r="S4" s="32">
        <v>0.71915099999999998</v>
      </c>
      <c r="T4" s="32">
        <v>0.84899999999999998</v>
      </c>
      <c r="U4" s="32">
        <f t="shared" si="0"/>
        <v>0.47502831796644002</v>
      </c>
    </row>
    <row r="5" spans="1:21" x14ac:dyDescent="0.25">
      <c r="A5" s="30">
        <v>3</v>
      </c>
      <c r="B5" s="30">
        <v>45</v>
      </c>
      <c r="C5" s="30" t="s">
        <v>108</v>
      </c>
      <c r="D5" s="30">
        <v>20185</v>
      </c>
      <c r="E5" s="30">
        <v>20215</v>
      </c>
      <c r="F5" s="30">
        <v>20178</v>
      </c>
      <c r="G5" s="30">
        <v>5200</v>
      </c>
      <c r="H5" s="30">
        <v>5200</v>
      </c>
      <c r="I5" s="30" t="s">
        <v>151</v>
      </c>
      <c r="J5" s="30" t="s">
        <v>169</v>
      </c>
      <c r="K5" s="31">
        <v>0.28524899999999997</v>
      </c>
      <c r="L5" s="30" t="s">
        <v>170</v>
      </c>
      <c r="M5" s="30" t="s">
        <v>171</v>
      </c>
      <c r="N5" s="30">
        <v>9</v>
      </c>
      <c r="O5" s="30">
        <v>50</v>
      </c>
      <c r="P5" s="30" t="s">
        <v>259</v>
      </c>
      <c r="Q5" s="30" t="s">
        <v>263</v>
      </c>
      <c r="R5" s="30" t="s">
        <v>261</v>
      </c>
      <c r="S5" s="32">
        <v>0.128413</v>
      </c>
      <c r="T5" s="32">
        <v>0.84899999999999998</v>
      </c>
      <c r="U5" s="32">
        <f t="shared" si="0"/>
        <v>5.5310816553870001E-3</v>
      </c>
    </row>
    <row r="6" spans="1:21" x14ac:dyDescent="0.25">
      <c r="A6" s="30">
        <v>3</v>
      </c>
      <c r="B6" s="30">
        <v>45</v>
      </c>
      <c r="C6" s="30" t="s">
        <v>108</v>
      </c>
      <c r="D6" s="30">
        <v>41057</v>
      </c>
      <c r="E6" s="30">
        <v>41058</v>
      </c>
      <c r="F6" s="30">
        <v>41019</v>
      </c>
      <c r="G6" s="30">
        <v>6410</v>
      </c>
      <c r="H6" s="30">
        <v>6410</v>
      </c>
      <c r="I6" s="30" t="s">
        <v>151</v>
      </c>
      <c r="J6" s="30" t="s">
        <v>169</v>
      </c>
      <c r="K6" s="31">
        <v>7.1740700000000004E-2</v>
      </c>
      <c r="L6" s="30" t="s">
        <v>170</v>
      </c>
      <c r="M6" s="30" t="s">
        <v>171</v>
      </c>
      <c r="N6" s="30">
        <v>16</v>
      </c>
      <c r="O6" s="30">
        <v>60</v>
      </c>
      <c r="P6" s="30" t="s">
        <v>265</v>
      </c>
      <c r="Q6" s="30" t="s">
        <v>276</v>
      </c>
      <c r="R6" s="30" t="s">
        <v>272</v>
      </c>
      <c r="S6" s="32">
        <v>0.78656000000000004</v>
      </c>
      <c r="T6" s="32">
        <v>0.84899999999999998</v>
      </c>
      <c r="U6" s="32">
        <f t="shared" si="0"/>
        <v>8.5206831137920012E-3</v>
      </c>
    </row>
    <row r="7" spans="1:21" x14ac:dyDescent="0.25">
      <c r="A7" s="30">
        <v>3</v>
      </c>
      <c r="B7" s="30">
        <v>45</v>
      </c>
      <c r="C7" s="30" t="s">
        <v>108</v>
      </c>
      <c r="D7" s="30">
        <v>50140</v>
      </c>
      <c r="E7" s="30">
        <v>50141</v>
      </c>
      <c r="F7" s="30">
        <v>50093</v>
      </c>
      <c r="G7" s="30">
        <v>6430</v>
      </c>
      <c r="H7" s="30">
        <v>6430</v>
      </c>
      <c r="I7" s="30" t="s">
        <v>151</v>
      </c>
      <c r="J7" s="30" t="s">
        <v>169</v>
      </c>
      <c r="K7" s="31">
        <v>19.742100000000001</v>
      </c>
      <c r="L7" s="30" t="s">
        <v>170</v>
      </c>
      <c r="M7" s="30" t="s">
        <v>171</v>
      </c>
      <c r="N7" s="30">
        <v>16</v>
      </c>
      <c r="O7" s="30">
        <v>60</v>
      </c>
      <c r="P7" s="30" t="s">
        <v>265</v>
      </c>
      <c r="Q7" s="30" t="s">
        <v>277</v>
      </c>
      <c r="R7" s="30" t="s">
        <v>272</v>
      </c>
      <c r="S7" s="32">
        <v>0.78656000000000004</v>
      </c>
      <c r="T7" s="32">
        <v>0.84899999999999998</v>
      </c>
      <c r="U7" s="32">
        <f t="shared" si="0"/>
        <v>2.3447802725760005</v>
      </c>
    </row>
    <row r="8" spans="1:21" x14ac:dyDescent="0.25">
      <c r="A8" s="30">
        <v>3</v>
      </c>
      <c r="B8" s="30">
        <v>45</v>
      </c>
      <c r="C8" s="30" t="s">
        <v>108</v>
      </c>
      <c r="D8" s="30">
        <v>50144</v>
      </c>
      <c r="E8" s="30">
        <v>50145</v>
      </c>
      <c r="F8" s="30">
        <v>50097</v>
      </c>
      <c r="G8" s="30">
        <v>6430</v>
      </c>
      <c r="H8" s="30">
        <v>6430</v>
      </c>
      <c r="I8" s="30" t="s">
        <v>151</v>
      </c>
      <c r="J8" s="30" t="s">
        <v>169</v>
      </c>
      <c r="K8" s="31">
        <v>1.18109</v>
      </c>
      <c r="L8" s="30" t="s">
        <v>170</v>
      </c>
      <c r="M8" s="30" t="s">
        <v>171</v>
      </c>
      <c r="N8" s="30">
        <v>16</v>
      </c>
      <c r="O8" s="30">
        <v>60</v>
      </c>
      <c r="P8" s="30" t="s">
        <v>265</v>
      </c>
      <c r="Q8" s="30" t="s">
        <v>277</v>
      </c>
      <c r="R8" s="30" t="s">
        <v>272</v>
      </c>
      <c r="S8" s="32">
        <v>0.78656000000000004</v>
      </c>
      <c r="T8" s="32">
        <v>0.84899999999999998</v>
      </c>
      <c r="U8" s="32">
        <f t="shared" si="0"/>
        <v>0.14027872071040001</v>
      </c>
    </row>
    <row r="9" spans="1:21" x14ac:dyDescent="0.25">
      <c r="K9" s="31">
        <f>SUM(K2:K8)</f>
        <v>161.72456969999999</v>
      </c>
      <c r="U9" s="32">
        <f>SUM(U2:U8)</f>
        <v>37.182185314914975</v>
      </c>
    </row>
    <row r="11" spans="1:21" x14ac:dyDescent="0.25">
      <c r="K11" t="s">
        <v>325</v>
      </c>
    </row>
    <row r="12" spans="1:21" x14ac:dyDescent="0.25">
      <c r="K12" s="31" t="s">
        <v>158</v>
      </c>
      <c r="L12" s="30" t="s">
        <v>159</v>
      </c>
      <c r="M12" s="30" t="s">
        <v>160</v>
      </c>
      <c r="N12" s="30" t="s">
        <v>161</v>
      </c>
      <c r="O12" s="30" t="s">
        <v>162</v>
      </c>
      <c r="P12" s="30" t="s">
        <v>163</v>
      </c>
      <c r="Q12" s="30" t="s">
        <v>164</v>
      </c>
      <c r="R12" s="30" t="s">
        <v>165</v>
      </c>
      <c r="S12" s="32" t="s">
        <v>166</v>
      </c>
      <c r="T12" s="32" t="s">
        <v>167</v>
      </c>
      <c r="U12" s="32" t="s">
        <v>168</v>
      </c>
    </row>
    <row r="13" spans="1:21" x14ac:dyDescent="0.25">
      <c r="K13" s="31">
        <v>135.113</v>
      </c>
      <c r="L13" s="30" t="s">
        <v>170</v>
      </c>
      <c r="M13" s="30" t="s">
        <v>171</v>
      </c>
      <c r="N13" s="30">
        <v>5</v>
      </c>
      <c r="O13" s="30">
        <v>30</v>
      </c>
      <c r="P13" s="30" t="s">
        <v>243</v>
      </c>
      <c r="Q13" s="30" t="s">
        <v>244</v>
      </c>
      <c r="R13" s="30" t="s">
        <v>223</v>
      </c>
      <c r="S13" s="32">
        <v>9.3119999999999994E-2</v>
      </c>
      <c r="T13" s="32">
        <v>0.84899999999999998</v>
      </c>
      <c r="U13" s="32">
        <f t="shared" ref="U13:U19" si="1">K13*S13*(1-T13)</f>
        <v>1.8998401065600001</v>
      </c>
    </row>
    <row r="14" spans="1:21" x14ac:dyDescent="0.25">
      <c r="K14" s="31">
        <v>0.95694999999999997</v>
      </c>
      <c r="L14" s="30" t="s">
        <v>170</v>
      </c>
      <c r="M14" s="30" t="s">
        <v>171</v>
      </c>
      <c r="N14" s="30">
        <v>5</v>
      </c>
      <c r="O14" s="30">
        <v>30</v>
      </c>
      <c r="P14" s="30" t="s">
        <v>243</v>
      </c>
      <c r="Q14" s="30" t="s">
        <v>244</v>
      </c>
      <c r="R14" s="30" t="s">
        <v>223</v>
      </c>
      <c r="S14" s="32">
        <v>9.3119999999999994E-2</v>
      </c>
      <c r="T14" s="32">
        <v>0.84899999999999998</v>
      </c>
      <c r="U14" s="32">
        <f t="shared" si="1"/>
        <v>1.3455788784000002E-2</v>
      </c>
    </row>
    <row r="15" spans="1:21" x14ac:dyDescent="0.25">
      <c r="K15" s="31">
        <v>4.3744399999999999</v>
      </c>
      <c r="L15" s="30" t="s">
        <v>170</v>
      </c>
      <c r="M15" s="30" t="s">
        <v>171</v>
      </c>
      <c r="N15" s="30">
        <v>5</v>
      </c>
      <c r="O15" s="30">
        <v>30</v>
      </c>
      <c r="P15" s="30" t="s">
        <v>243</v>
      </c>
      <c r="Q15" s="30" t="s">
        <v>244</v>
      </c>
      <c r="R15" s="30" t="s">
        <v>223</v>
      </c>
      <c r="S15" s="32">
        <v>9.3119999999999994E-2</v>
      </c>
      <c r="T15" s="32">
        <v>0.84899999999999998</v>
      </c>
      <c r="U15" s="32">
        <f t="shared" si="1"/>
        <v>6.1509525772800007E-2</v>
      </c>
    </row>
    <row r="16" spans="1:21" x14ac:dyDescent="0.25">
      <c r="K16" s="31">
        <v>0.28524899999999997</v>
      </c>
      <c r="L16" s="30" t="s">
        <v>170</v>
      </c>
      <c r="M16" s="30" t="s">
        <v>171</v>
      </c>
      <c r="N16" s="30">
        <v>9</v>
      </c>
      <c r="O16" s="30">
        <v>50</v>
      </c>
      <c r="P16" s="30" t="s">
        <v>259</v>
      </c>
      <c r="Q16" s="30" t="s">
        <v>263</v>
      </c>
      <c r="R16" s="30" t="s">
        <v>261</v>
      </c>
      <c r="S16" s="32">
        <v>0.128413</v>
      </c>
      <c r="T16" s="32">
        <v>0.84899999999999998</v>
      </c>
      <c r="U16" s="32">
        <f t="shared" si="1"/>
        <v>5.5310816553870001E-3</v>
      </c>
    </row>
    <row r="17" spans="11:21" x14ac:dyDescent="0.25">
      <c r="K17" s="31">
        <v>7.1740700000000004E-2</v>
      </c>
      <c r="L17" s="30" t="s">
        <v>170</v>
      </c>
      <c r="M17" s="30" t="s">
        <v>171</v>
      </c>
      <c r="N17" s="30">
        <v>16</v>
      </c>
      <c r="O17" s="30">
        <v>60</v>
      </c>
      <c r="P17" s="30" t="s">
        <v>265</v>
      </c>
      <c r="Q17" s="30" t="s">
        <v>276</v>
      </c>
      <c r="R17" s="30" t="s">
        <v>272</v>
      </c>
      <c r="S17" s="32">
        <v>0.78656000000000004</v>
      </c>
      <c r="T17" s="32">
        <v>0.84899999999999998</v>
      </c>
      <c r="U17" s="32">
        <f t="shared" si="1"/>
        <v>8.5206831137920012E-3</v>
      </c>
    </row>
    <row r="18" spans="11:21" x14ac:dyDescent="0.25">
      <c r="K18" s="31">
        <v>19.742100000000001</v>
      </c>
      <c r="L18" s="30" t="s">
        <v>170</v>
      </c>
      <c r="M18" s="30" t="s">
        <v>171</v>
      </c>
      <c r="N18" s="30">
        <v>16</v>
      </c>
      <c r="O18" s="30">
        <v>60</v>
      </c>
      <c r="P18" s="30" t="s">
        <v>265</v>
      </c>
      <c r="Q18" s="30" t="s">
        <v>277</v>
      </c>
      <c r="R18" s="30" t="s">
        <v>272</v>
      </c>
      <c r="S18" s="32">
        <v>0.78656000000000004</v>
      </c>
      <c r="T18" s="32">
        <v>0.84899999999999998</v>
      </c>
      <c r="U18" s="32">
        <f t="shared" si="1"/>
        <v>2.3447802725760005</v>
      </c>
    </row>
    <row r="19" spans="11:21" x14ac:dyDescent="0.25">
      <c r="K19" s="31">
        <v>1.18109</v>
      </c>
      <c r="L19" s="30" t="s">
        <v>170</v>
      </c>
      <c r="M19" s="30" t="s">
        <v>171</v>
      </c>
      <c r="N19" s="30">
        <v>16</v>
      </c>
      <c r="O19" s="30">
        <v>60</v>
      </c>
      <c r="P19" s="30" t="s">
        <v>265</v>
      </c>
      <c r="Q19" s="30" t="s">
        <v>277</v>
      </c>
      <c r="R19" s="30" t="s">
        <v>272</v>
      </c>
      <c r="S19" s="32">
        <v>0.78656000000000004</v>
      </c>
      <c r="T19" s="32">
        <v>0.84899999999999998</v>
      </c>
      <c r="U19" s="32">
        <f t="shared" si="1"/>
        <v>0.14027872071040001</v>
      </c>
    </row>
    <row r="20" spans="11:21" x14ac:dyDescent="0.25">
      <c r="U20" s="32">
        <f>SUM(U13:U19)</f>
        <v>4.47391617917238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"/>
  <sheetViews>
    <sheetView topLeftCell="F1" workbookViewId="0">
      <selection activeCell="K8" sqref="K8"/>
    </sheetView>
  </sheetViews>
  <sheetFormatPr defaultColWidth="9.28515625" defaultRowHeight="15" x14ac:dyDescent="0.25"/>
  <cols>
    <col min="1" max="1" width="10.42578125" bestFit="1" customWidth="1"/>
    <col min="2" max="2" width="3" bestFit="1" customWidth="1"/>
    <col min="3" max="3" width="14.85546875" bestFit="1" customWidth="1"/>
    <col min="4" max="4" width="12.140625" bestFit="1" customWidth="1"/>
    <col min="5" max="5" width="11.28515625" bestFit="1" customWidth="1"/>
    <col min="7" max="7" width="13.5703125" bestFit="1" customWidth="1"/>
    <col min="8" max="8" width="8.7109375" bestFit="1" customWidth="1"/>
    <col min="9" max="9" width="16.7109375" bestFit="1" customWidth="1"/>
    <col min="10" max="10" width="19.7109375" bestFit="1" customWidth="1"/>
    <col min="11" max="11" width="14.7109375" bestFit="1" customWidth="1"/>
    <col min="12" max="12" width="12.7109375" bestFit="1" customWidth="1"/>
    <col min="13" max="13" width="17.7109375" bestFit="1" customWidth="1"/>
    <col min="14" max="14" width="10.85546875" bestFit="1" customWidth="1"/>
    <col min="15" max="15" width="10.5703125" bestFit="1" customWidth="1"/>
    <col min="16" max="16" width="16.85546875" bestFit="1" customWidth="1"/>
    <col min="17" max="17" width="35.5703125" bestFit="1" customWidth="1"/>
    <col min="18" max="18" width="22.5703125" bestFit="1" customWidth="1"/>
    <col min="19" max="19" width="8.85546875" bestFit="1" customWidth="1"/>
    <col min="20" max="20" width="10.28515625" bestFit="1" customWidth="1"/>
    <col min="21" max="21" width="8.5703125" bestFit="1" customWidth="1"/>
  </cols>
  <sheetData>
    <row r="1" spans="1:21" x14ac:dyDescent="0.25">
      <c r="A1" s="30" t="s">
        <v>316</v>
      </c>
      <c r="B1" s="30" t="s">
        <v>317</v>
      </c>
      <c r="C1" s="30" t="s">
        <v>318</v>
      </c>
      <c r="D1" s="30" t="s">
        <v>300</v>
      </c>
      <c r="E1" s="30" t="s">
        <v>152</v>
      </c>
      <c r="F1" s="30" t="s">
        <v>153</v>
      </c>
      <c r="G1" s="30" t="s">
        <v>154</v>
      </c>
      <c r="H1" s="30" t="s">
        <v>155</v>
      </c>
      <c r="I1" s="30" t="s">
        <v>156</v>
      </c>
      <c r="J1" s="30" t="s">
        <v>157</v>
      </c>
      <c r="K1" s="31" t="s">
        <v>158</v>
      </c>
      <c r="L1" s="30" t="s">
        <v>159</v>
      </c>
      <c r="M1" s="30" t="s">
        <v>160</v>
      </c>
      <c r="N1" s="30" t="s">
        <v>161</v>
      </c>
      <c r="O1" s="30" t="s">
        <v>162</v>
      </c>
      <c r="P1" s="30" t="s">
        <v>163</v>
      </c>
      <c r="Q1" s="30" t="s">
        <v>164</v>
      </c>
      <c r="R1" s="30" t="s">
        <v>165</v>
      </c>
      <c r="S1" s="32" t="s">
        <v>166</v>
      </c>
      <c r="T1" s="32" t="s">
        <v>167</v>
      </c>
      <c r="U1" s="32" t="s">
        <v>168</v>
      </c>
    </row>
    <row r="2" spans="1:21" x14ac:dyDescent="0.25">
      <c r="A2" s="30">
        <v>7</v>
      </c>
      <c r="B2" s="30">
        <v>46</v>
      </c>
      <c r="C2" s="30" t="s">
        <v>109</v>
      </c>
      <c r="D2" s="30">
        <v>1367</v>
      </c>
      <c r="E2" s="30">
        <v>1368</v>
      </c>
      <c r="F2" s="30">
        <v>1318</v>
      </c>
      <c r="G2" s="30">
        <v>1110</v>
      </c>
      <c r="H2" s="30">
        <v>1110</v>
      </c>
      <c r="I2" s="30" t="s">
        <v>151</v>
      </c>
      <c r="J2" s="30" t="s">
        <v>169</v>
      </c>
      <c r="K2" s="31">
        <v>1.04798E-3</v>
      </c>
      <c r="L2" s="30" t="s">
        <v>170</v>
      </c>
      <c r="M2" s="30" t="s">
        <v>171</v>
      </c>
      <c r="N2" s="30">
        <v>2</v>
      </c>
      <c r="O2" s="30">
        <v>10</v>
      </c>
      <c r="P2" s="30" t="s">
        <v>172</v>
      </c>
      <c r="Q2" s="30" t="s">
        <v>173</v>
      </c>
      <c r="R2" s="30" t="s">
        <v>174</v>
      </c>
      <c r="S2" s="32">
        <v>0.48648799999999998</v>
      </c>
      <c r="T2" s="32">
        <v>0.84899999999999998</v>
      </c>
      <c r="U2" s="32">
        <f t="shared" ref="U2:U7" si="0">K2*S2*(1-T2)</f>
        <v>7.6984283830240012E-5</v>
      </c>
    </row>
    <row r="3" spans="1:21" x14ac:dyDescent="0.25">
      <c r="A3" s="30">
        <v>7</v>
      </c>
      <c r="B3" s="30">
        <v>46</v>
      </c>
      <c r="C3" s="30" t="s">
        <v>109</v>
      </c>
      <c r="D3" s="30">
        <v>7155</v>
      </c>
      <c r="E3" s="30">
        <v>7156</v>
      </c>
      <c r="F3" s="30">
        <v>7156</v>
      </c>
      <c r="G3" s="30">
        <v>2110</v>
      </c>
      <c r="H3" s="30">
        <v>2110</v>
      </c>
      <c r="I3" s="30" t="s">
        <v>151</v>
      </c>
      <c r="J3" s="30" t="s">
        <v>169</v>
      </c>
      <c r="K3" s="31">
        <v>3.5003799999999998</v>
      </c>
      <c r="L3" s="30" t="s">
        <v>170</v>
      </c>
      <c r="M3" s="30" t="s">
        <v>171</v>
      </c>
      <c r="N3" s="30">
        <v>26</v>
      </c>
      <c r="O3" s="30">
        <v>21</v>
      </c>
      <c r="P3" s="30" t="s">
        <v>229</v>
      </c>
      <c r="Q3" s="30" t="s">
        <v>230</v>
      </c>
      <c r="R3" s="30" t="s">
        <v>229</v>
      </c>
      <c r="S3" s="32">
        <v>1.671602</v>
      </c>
      <c r="T3" s="32">
        <v>0.84899999999999998</v>
      </c>
      <c r="U3" s="32">
        <f t="shared" si="0"/>
        <v>0.88353757352276008</v>
      </c>
    </row>
    <row r="4" spans="1:21" x14ac:dyDescent="0.25">
      <c r="A4" s="30">
        <v>7</v>
      </c>
      <c r="B4" s="30">
        <v>46</v>
      </c>
      <c r="C4" s="30" t="s">
        <v>109</v>
      </c>
      <c r="D4" s="30">
        <v>13870</v>
      </c>
      <c r="E4" s="30">
        <v>13871</v>
      </c>
      <c r="F4" s="30">
        <v>13860</v>
      </c>
      <c r="G4" s="30">
        <v>3100</v>
      </c>
      <c r="H4" s="30">
        <v>3100</v>
      </c>
      <c r="I4" s="30" t="s">
        <v>151</v>
      </c>
      <c r="J4" s="30" t="s">
        <v>169</v>
      </c>
      <c r="K4" s="31">
        <v>3.1768299999999998</v>
      </c>
      <c r="L4" s="30" t="s">
        <v>170</v>
      </c>
      <c r="M4" s="30" t="s">
        <v>171</v>
      </c>
      <c r="N4" s="30">
        <v>5</v>
      </c>
      <c r="O4" s="30">
        <v>30</v>
      </c>
      <c r="P4" s="30" t="s">
        <v>243</v>
      </c>
      <c r="Q4" s="30" t="s">
        <v>244</v>
      </c>
      <c r="R4" s="30" t="s">
        <v>223</v>
      </c>
      <c r="S4" s="32">
        <v>9.3119999999999994E-2</v>
      </c>
      <c r="T4" s="32">
        <v>0.84899999999999998</v>
      </c>
      <c r="U4" s="32">
        <f t="shared" si="0"/>
        <v>4.4669787849599997E-2</v>
      </c>
    </row>
    <row r="5" spans="1:21" x14ac:dyDescent="0.25">
      <c r="A5" s="30">
        <v>7</v>
      </c>
      <c r="B5" s="30">
        <v>46</v>
      </c>
      <c r="C5" s="30" t="s">
        <v>109</v>
      </c>
      <c r="D5" s="30">
        <v>20185</v>
      </c>
      <c r="E5" s="30">
        <v>20215</v>
      </c>
      <c r="F5" s="30">
        <v>20178</v>
      </c>
      <c r="G5" s="30">
        <v>5200</v>
      </c>
      <c r="H5" s="30">
        <v>5200</v>
      </c>
      <c r="I5" s="30" t="s">
        <v>151</v>
      </c>
      <c r="J5" s="30" t="s">
        <v>169</v>
      </c>
      <c r="K5" s="31">
        <v>59.931199999999997</v>
      </c>
      <c r="L5" s="30" t="s">
        <v>170</v>
      </c>
      <c r="M5" s="30" t="s">
        <v>171</v>
      </c>
      <c r="N5" s="30">
        <v>9</v>
      </c>
      <c r="O5" s="30">
        <v>50</v>
      </c>
      <c r="P5" s="30" t="s">
        <v>259</v>
      </c>
      <c r="Q5" s="30" t="s">
        <v>263</v>
      </c>
      <c r="R5" s="30" t="s">
        <v>261</v>
      </c>
      <c r="S5" s="32">
        <v>0.128413</v>
      </c>
      <c r="T5" s="32">
        <v>0.84899999999999998</v>
      </c>
      <c r="U5" s="32">
        <f t="shared" si="0"/>
        <v>1.1620877230256001</v>
      </c>
    </row>
    <row r="6" spans="1:21" x14ac:dyDescent="0.25">
      <c r="A6" s="30">
        <v>7</v>
      </c>
      <c r="B6" s="30">
        <v>46</v>
      </c>
      <c r="C6" s="30" t="s">
        <v>109</v>
      </c>
      <c r="D6" s="30">
        <v>50146</v>
      </c>
      <c r="E6" s="30">
        <v>50147</v>
      </c>
      <c r="F6" s="30">
        <v>50099</v>
      </c>
      <c r="G6" s="30">
        <v>6430</v>
      </c>
      <c r="H6" s="30">
        <v>6430</v>
      </c>
      <c r="I6" s="30" t="s">
        <v>151</v>
      </c>
      <c r="J6" s="30" t="s">
        <v>169</v>
      </c>
      <c r="K6" s="31">
        <v>2.7054100000000001</v>
      </c>
      <c r="L6" s="30" t="s">
        <v>170</v>
      </c>
      <c r="M6" s="30" t="s">
        <v>171</v>
      </c>
      <c r="N6" s="30">
        <v>16</v>
      </c>
      <c r="O6" s="30">
        <v>60</v>
      </c>
      <c r="P6" s="30" t="s">
        <v>265</v>
      </c>
      <c r="Q6" s="30" t="s">
        <v>277</v>
      </c>
      <c r="R6" s="30" t="s">
        <v>272</v>
      </c>
      <c r="S6" s="32">
        <v>0.78656000000000004</v>
      </c>
      <c r="T6" s="32">
        <v>0.84899999999999998</v>
      </c>
      <c r="U6" s="32">
        <f t="shared" si="0"/>
        <v>0.3213230607296001</v>
      </c>
    </row>
    <row r="7" spans="1:21" x14ac:dyDescent="0.25">
      <c r="A7" s="30">
        <v>7</v>
      </c>
      <c r="B7" s="30">
        <v>46</v>
      </c>
      <c r="C7" s="30" t="s">
        <v>109</v>
      </c>
      <c r="D7" s="30">
        <v>51933</v>
      </c>
      <c r="E7" s="30">
        <v>51934</v>
      </c>
      <c r="F7" s="30">
        <v>51854</v>
      </c>
      <c r="G7" s="30">
        <v>6440</v>
      </c>
      <c r="H7" s="30">
        <v>6440</v>
      </c>
      <c r="I7" s="30" t="s">
        <v>151</v>
      </c>
      <c r="J7" s="30" t="s">
        <v>169</v>
      </c>
      <c r="K7" s="31">
        <v>2.9767600000000001</v>
      </c>
      <c r="L7" s="30" t="s">
        <v>170</v>
      </c>
      <c r="M7" s="30" t="s">
        <v>171</v>
      </c>
      <c r="N7" s="30">
        <v>16</v>
      </c>
      <c r="O7" s="30">
        <v>60</v>
      </c>
      <c r="P7" s="30" t="s">
        <v>265</v>
      </c>
      <c r="Q7" s="30" t="s">
        <v>278</v>
      </c>
      <c r="R7" s="30" t="s">
        <v>272</v>
      </c>
      <c r="S7" s="32">
        <v>0.78656000000000004</v>
      </c>
      <c r="T7" s="32">
        <v>0.84899999999999998</v>
      </c>
      <c r="U7" s="32">
        <f t="shared" si="0"/>
        <v>0.35355145218560008</v>
      </c>
    </row>
    <row r="8" spans="1:21" x14ac:dyDescent="0.25">
      <c r="K8" s="31">
        <f>SUM(K2:K7)</f>
        <v>72.291627980000001</v>
      </c>
      <c r="U8" s="32">
        <f>SUM(U2:U7)</f>
        <v>2.7652465815969904</v>
      </c>
    </row>
    <row r="10" spans="1:21" x14ac:dyDescent="0.25">
      <c r="K10" t="s">
        <v>325</v>
      </c>
    </row>
    <row r="11" spans="1:21" x14ac:dyDescent="0.25">
      <c r="K11" s="31" t="s">
        <v>158</v>
      </c>
      <c r="L11" s="30" t="s">
        <v>159</v>
      </c>
      <c r="M11" s="30" t="s">
        <v>160</v>
      </c>
      <c r="N11" s="30" t="s">
        <v>161</v>
      </c>
      <c r="O11" s="30" t="s">
        <v>162</v>
      </c>
      <c r="P11" s="30" t="s">
        <v>163</v>
      </c>
      <c r="Q11" s="30" t="s">
        <v>164</v>
      </c>
      <c r="R11" s="30" t="s">
        <v>165</v>
      </c>
      <c r="S11" s="32" t="s">
        <v>166</v>
      </c>
      <c r="T11" s="32" t="s">
        <v>167</v>
      </c>
      <c r="U11" s="32" t="s">
        <v>168</v>
      </c>
    </row>
    <row r="12" spans="1:21" x14ac:dyDescent="0.25">
      <c r="K12" s="31">
        <v>1.04798E-3</v>
      </c>
      <c r="L12" s="30" t="s">
        <v>170</v>
      </c>
      <c r="M12" s="30" t="s">
        <v>171</v>
      </c>
      <c r="N12" s="30">
        <v>5</v>
      </c>
      <c r="O12" s="30">
        <v>30</v>
      </c>
      <c r="P12" s="30" t="s">
        <v>243</v>
      </c>
      <c r="Q12" s="30" t="s">
        <v>244</v>
      </c>
      <c r="R12" s="30" t="s">
        <v>223</v>
      </c>
      <c r="S12" s="32">
        <v>9.3119999999999994E-2</v>
      </c>
      <c r="T12" s="32">
        <v>0.84899999999999998</v>
      </c>
      <c r="U12" s="32">
        <f t="shared" ref="U12:U17" si="1">K12*S12*(1-T12)</f>
        <v>1.4735772537600001E-5</v>
      </c>
    </row>
    <row r="13" spans="1:21" x14ac:dyDescent="0.25">
      <c r="K13" s="31">
        <v>3.5003799999999998</v>
      </c>
      <c r="L13" s="30" t="s">
        <v>170</v>
      </c>
      <c r="M13" s="30" t="s">
        <v>171</v>
      </c>
      <c r="N13" s="30">
        <v>5</v>
      </c>
      <c r="O13" s="30">
        <v>30</v>
      </c>
      <c r="P13" s="30" t="s">
        <v>243</v>
      </c>
      <c r="Q13" s="30" t="s">
        <v>244</v>
      </c>
      <c r="R13" s="30" t="s">
        <v>223</v>
      </c>
      <c r="S13" s="32">
        <v>9.3119999999999994E-2</v>
      </c>
      <c r="T13" s="32">
        <v>0.84899999999999998</v>
      </c>
      <c r="U13" s="32">
        <f t="shared" si="1"/>
        <v>4.9219263225600003E-2</v>
      </c>
    </row>
    <row r="14" spans="1:21" x14ac:dyDescent="0.25">
      <c r="K14" s="31">
        <v>3.1768299999999998</v>
      </c>
      <c r="L14" s="30" t="s">
        <v>170</v>
      </c>
      <c r="M14" s="30" t="s">
        <v>171</v>
      </c>
      <c r="N14" s="30">
        <v>5</v>
      </c>
      <c r="O14" s="30">
        <v>30</v>
      </c>
      <c r="P14" s="30" t="s">
        <v>243</v>
      </c>
      <c r="Q14" s="30" t="s">
        <v>244</v>
      </c>
      <c r="R14" s="30" t="s">
        <v>223</v>
      </c>
      <c r="S14" s="32">
        <v>9.3119999999999994E-2</v>
      </c>
      <c r="T14" s="32">
        <v>0.84899999999999998</v>
      </c>
      <c r="U14" s="32">
        <f t="shared" si="1"/>
        <v>4.4669787849599997E-2</v>
      </c>
    </row>
    <row r="15" spans="1:21" x14ac:dyDescent="0.25">
      <c r="K15" s="31">
        <v>59.931199999999997</v>
      </c>
      <c r="L15" s="30" t="s">
        <v>170</v>
      </c>
      <c r="M15" s="30" t="s">
        <v>171</v>
      </c>
      <c r="N15" s="30">
        <v>9</v>
      </c>
      <c r="O15" s="30">
        <v>50</v>
      </c>
      <c r="P15" s="30" t="s">
        <v>259</v>
      </c>
      <c r="Q15" s="30" t="s">
        <v>263</v>
      </c>
      <c r="R15" s="30" t="s">
        <v>261</v>
      </c>
      <c r="S15" s="32">
        <v>0.128413</v>
      </c>
      <c r="T15" s="32">
        <v>0.84899999999999998</v>
      </c>
      <c r="U15" s="32">
        <f t="shared" si="1"/>
        <v>1.1620877230256001</v>
      </c>
    </row>
    <row r="16" spans="1:21" x14ac:dyDescent="0.25">
      <c r="K16" s="31">
        <v>2.7054100000000001</v>
      </c>
      <c r="L16" s="30" t="s">
        <v>170</v>
      </c>
      <c r="M16" s="30" t="s">
        <v>171</v>
      </c>
      <c r="N16" s="30">
        <v>16</v>
      </c>
      <c r="O16" s="30">
        <v>60</v>
      </c>
      <c r="P16" s="30" t="s">
        <v>265</v>
      </c>
      <c r="Q16" s="30" t="s">
        <v>277</v>
      </c>
      <c r="R16" s="30" t="s">
        <v>272</v>
      </c>
      <c r="S16" s="32">
        <v>0.78656000000000004</v>
      </c>
      <c r="T16" s="32">
        <v>0.84899999999999998</v>
      </c>
      <c r="U16" s="32">
        <f t="shared" si="1"/>
        <v>0.3213230607296001</v>
      </c>
    </row>
    <row r="17" spans="11:21" x14ac:dyDescent="0.25">
      <c r="K17" s="31">
        <v>2.9767600000000001</v>
      </c>
      <c r="L17" s="30" t="s">
        <v>170</v>
      </c>
      <c r="M17" s="30" t="s">
        <v>171</v>
      </c>
      <c r="N17" s="30">
        <v>16</v>
      </c>
      <c r="O17" s="30">
        <v>60</v>
      </c>
      <c r="P17" s="30" t="s">
        <v>265</v>
      </c>
      <c r="Q17" s="30" t="s">
        <v>278</v>
      </c>
      <c r="R17" s="30" t="s">
        <v>272</v>
      </c>
      <c r="S17" s="32">
        <v>0.78656000000000004</v>
      </c>
      <c r="T17" s="32">
        <v>0.84899999999999998</v>
      </c>
      <c r="U17" s="32">
        <f t="shared" si="1"/>
        <v>0.35355145218560008</v>
      </c>
    </row>
    <row r="18" spans="11:21" x14ac:dyDescent="0.25">
      <c r="U18" s="32">
        <f>SUM(U12:U17)</f>
        <v>1.9308660227885377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topLeftCell="F1" workbookViewId="0">
      <selection activeCell="Q2" sqref="Q2:Q10"/>
    </sheetView>
  </sheetViews>
  <sheetFormatPr defaultRowHeight="15" x14ac:dyDescent="0.25"/>
  <cols>
    <col min="1" max="1" width="11.28515625" style="30" bestFit="1" customWidth="1"/>
    <col min="2" max="2" width="9.28515625" style="30" bestFit="1" customWidth="1"/>
    <col min="3" max="3" width="13.5703125" style="30" bestFit="1" customWidth="1"/>
    <col min="4" max="4" width="8.7109375" style="30" bestFit="1" customWidth="1"/>
    <col min="5" max="5" width="16.7109375" style="30" bestFit="1" customWidth="1"/>
    <col min="6" max="6" width="18.7109375" style="30" bestFit="1" customWidth="1"/>
    <col min="7" max="7" width="14.7109375" style="31" bestFit="1" customWidth="1"/>
    <col min="8" max="8" width="12.7109375" style="30" bestFit="1" customWidth="1"/>
    <col min="9" max="9" width="17.7109375" style="30" bestFit="1" customWidth="1"/>
    <col min="10" max="10" width="10.85546875" style="30" bestFit="1" customWidth="1"/>
    <col min="11" max="11" width="10.5703125" style="30" bestFit="1" customWidth="1"/>
    <col min="12" max="12" width="12.85546875" style="30" bestFit="1" customWidth="1"/>
    <col min="13" max="13" width="44.28515625" style="30" bestFit="1" customWidth="1"/>
    <col min="14" max="14" width="25.5703125" style="30" bestFit="1" customWidth="1"/>
    <col min="15" max="15" width="8.85546875" style="32" bestFit="1" customWidth="1"/>
    <col min="16" max="16" width="10.28515625" style="32" bestFit="1" customWidth="1"/>
    <col min="17" max="17" width="8.5703125" style="32" bestFit="1" customWidth="1"/>
  </cols>
  <sheetData>
    <row r="1" spans="1:17" x14ac:dyDescent="0.25">
      <c r="A1" s="30" t="s">
        <v>152</v>
      </c>
      <c r="B1" s="30" t="s">
        <v>153</v>
      </c>
      <c r="C1" s="30" t="s">
        <v>154</v>
      </c>
      <c r="D1" s="30" t="s">
        <v>155</v>
      </c>
      <c r="E1" s="30" t="s">
        <v>156</v>
      </c>
      <c r="F1" s="30" t="s">
        <v>157</v>
      </c>
      <c r="G1" s="31" t="s">
        <v>158</v>
      </c>
      <c r="H1" s="30" t="s">
        <v>159</v>
      </c>
      <c r="I1" s="30" t="s">
        <v>160</v>
      </c>
      <c r="J1" s="30" t="s">
        <v>161</v>
      </c>
      <c r="K1" s="30" t="s">
        <v>162</v>
      </c>
      <c r="L1" s="30" t="s">
        <v>163</v>
      </c>
      <c r="M1" s="30" t="s">
        <v>164</v>
      </c>
      <c r="N1" s="30" t="s">
        <v>165</v>
      </c>
      <c r="O1" s="32" t="s">
        <v>166</v>
      </c>
      <c r="P1" s="32" t="s">
        <v>167</v>
      </c>
      <c r="Q1" s="32" t="s">
        <v>168</v>
      </c>
    </row>
    <row r="2" spans="1:17" x14ac:dyDescent="0.25">
      <c r="A2" s="30">
        <v>3932</v>
      </c>
      <c r="B2" s="30">
        <v>3889</v>
      </c>
      <c r="C2" s="30">
        <v>1390</v>
      </c>
      <c r="D2" s="30">
        <v>1390</v>
      </c>
      <c r="E2" s="30" t="s">
        <v>151</v>
      </c>
      <c r="F2" s="30" t="s">
        <v>179</v>
      </c>
      <c r="G2" s="31">
        <v>20.407299999999999</v>
      </c>
      <c r="H2" s="30" t="s">
        <v>170</v>
      </c>
      <c r="I2" s="30" t="s">
        <v>171</v>
      </c>
      <c r="J2" s="30">
        <v>20</v>
      </c>
      <c r="K2" s="30">
        <v>10</v>
      </c>
      <c r="L2" s="30" t="s">
        <v>172</v>
      </c>
      <c r="M2" s="30" t="s">
        <v>211</v>
      </c>
      <c r="N2" s="30" t="s">
        <v>208</v>
      </c>
      <c r="O2" s="32">
        <v>0.81160900000000002</v>
      </c>
      <c r="P2" s="32">
        <v>0.84899999999999998</v>
      </c>
      <c r="Q2" s="32">
        <f>G2*O2*(1-P2)</f>
        <v>2.5009750002007007</v>
      </c>
    </row>
    <row r="3" spans="1:17" x14ac:dyDescent="0.25">
      <c r="A3" s="30">
        <v>4242</v>
      </c>
      <c r="B3" s="30">
        <v>4199</v>
      </c>
      <c r="C3" s="30">
        <v>1400</v>
      </c>
      <c r="D3" s="30">
        <v>1400</v>
      </c>
      <c r="E3" s="30" t="s">
        <v>151</v>
      </c>
      <c r="F3" s="30" t="s">
        <v>179</v>
      </c>
      <c r="G3" s="31">
        <v>0.51017999999999997</v>
      </c>
      <c r="H3" s="30" t="s">
        <v>170</v>
      </c>
      <c r="I3" s="30" t="s">
        <v>171</v>
      </c>
      <c r="J3" s="30">
        <v>3</v>
      </c>
      <c r="K3" s="30">
        <v>10</v>
      </c>
      <c r="L3" s="30" t="s">
        <v>172</v>
      </c>
      <c r="M3" s="30" t="s">
        <v>200</v>
      </c>
      <c r="N3" s="30" t="s">
        <v>200</v>
      </c>
      <c r="O3" s="32">
        <v>1.7750239999999999</v>
      </c>
      <c r="P3" s="32">
        <v>0.84899999999999998</v>
      </c>
      <c r="Q3" s="32">
        <f t="shared" ref="Q3:Q9" si="0">G3*O3*(1-P3)</f>
        <v>0.13674284339232001</v>
      </c>
    </row>
    <row r="4" spans="1:17" x14ac:dyDescent="0.25">
      <c r="A4" s="30">
        <v>21930</v>
      </c>
      <c r="B4" s="30">
        <v>21883</v>
      </c>
      <c r="C4" s="30">
        <v>5300</v>
      </c>
      <c r="D4" s="30">
        <v>5300</v>
      </c>
      <c r="E4" s="30" t="s">
        <v>151</v>
      </c>
      <c r="F4" s="30" t="s">
        <v>179</v>
      </c>
      <c r="G4" s="31">
        <v>1.91178</v>
      </c>
      <c r="H4" s="30" t="s">
        <v>170</v>
      </c>
      <c r="I4" s="30" t="s">
        <v>171</v>
      </c>
      <c r="J4" s="30">
        <v>9</v>
      </c>
      <c r="K4" s="30">
        <v>50</v>
      </c>
      <c r="L4" s="30" t="s">
        <v>259</v>
      </c>
      <c r="M4" s="30" t="s">
        <v>264</v>
      </c>
      <c r="N4" s="30" t="s">
        <v>261</v>
      </c>
      <c r="O4" s="32">
        <v>0.128413</v>
      </c>
      <c r="P4" s="32">
        <v>0.84899999999999998</v>
      </c>
      <c r="Q4" s="32">
        <f t="shared" si="0"/>
        <v>3.707010817614001E-2</v>
      </c>
    </row>
    <row r="5" spans="1:17" x14ac:dyDescent="0.25">
      <c r="A5" s="30">
        <v>27566</v>
      </c>
      <c r="B5" s="30">
        <v>27556</v>
      </c>
      <c r="C5" s="30">
        <v>6172</v>
      </c>
      <c r="D5" s="30">
        <v>6172</v>
      </c>
      <c r="E5" s="30" t="s">
        <v>151</v>
      </c>
      <c r="F5" s="30" t="s">
        <v>179</v>
      </c>
      <c r="G5" s="31">
        <v>9.0650899999999996E-3</v>
      </c>
      <c r="H5" s="30" t="s">
        <v>170</v>
      </c>
      <c r="I5" s="30" t="s">
        <v>171</v>
      </c>
      <c r="J5" s="30">
        <v>12</v>
      </c>
      <c r="K5" s="30">
        <v>60</v>
      </c>
      <c r="L5" s="30" t="s">
        <v>265</v>
      </c>
      <c r="M5" s="30" t="s">
        <v>268</v>
      </c>
      <c r="N5" s="30" t="s">
        <v>267</v>
      </c>
      <c r="O5" s="32">
        <v>0.596611</v>
      </c>
      <c r="P5" s="32">
        <v>0.84899999999999998</v>
      </c>
      <c r="Q5" s="32">
        <f t="shared" si="0"/>
        <v>8.1665819390849001E-4</v>
      </c>
    </row>
    <row r="6" spans="1:17" x14ac:dyDescent="0.25">
      <c r="A6" s="30">
        <v>27578</v>
      </c>
      <c r="B6" s="30">
        <v>27568</v>
      </c>
      <c r="C6" s="30">
        <v>6172</v>
      </c>
      <c r="D6" s="30">
        <v>6172</v>
      </c>
      <c r="E6" s="30" t="s">
        <v>151</v>
      </c>
      <c r="F6" s="30" t="s">
        <v>179</v>
      </c>
      <c r="G6" s="31">
        <v>3.7782200000000002E-2</v>
      </c>
      <c r="H6" s="30" t="s">
        <v>170</v>
      </c>
      <c r="I6" s="30" t="s">
        <v>171</v>
      </c>
      <c r="J6" s="30">
        <v>12</v>
      </c>
      <c r="K6" s="30">
        <v>60</v>
      </c>
      <c r="L6" s="30" t="s">
        <v>265</v>
      </c>
      <c r="M6" s="30" t="s">
        <v>268</v>
      </c>
      <c r="N6" s="30" t="s">
        <v>267</v>
      </c>
      <c r="O6" s="32">
        <v>0.596611</v>
      </c>
      <c r="P6" s="32">
        <v>0.84899999999999998</v>
      </c>
      <c r="Q6" s="32">
        <f t="shared" si="0"/>
        <v>3.4037326947542004E-3</v>
      </c>
    </row>
    <row r="7" spans="1:17" x14ac:dyDescent="0.25">
      <c r="A7" s="30">
        <v>32806</v>
      </c>
      <c r="B7" s="30">
        <v>32795</v>
      </c>
      <c r="C7" s="30">
        <v>6250</v>
      </c>
      <c r="D7" s="30">
        <v>6250</v>
      </c>
      <c r="E7" s="30" t="s">
        <v>151</v>
      </c>
      <c r="F7" s="30" t="s">
        <v>179</v>
      </c>
      <c r="G7" s="31">
        <v>0.37224000000000002</v>
      </c>
      <c r="H7" s="30" t="s">
        <v>170</v>
      </c>
      <c r="I7" s="30" t="s">
        <v>171</v>
      </c>
      <c r="J7" s="30">
        <v>15</v>
      </c>
      <c r="K7" s="30">
        <v>60</v>
      </c>
      <c r="L7" s="30" t="s">
        <v>265</v>
      </c>
      <c r="M7" s="30" t="s">
        <v>274</v>
      </c>
      <c r="N7" s="30" t="s">
        <v>270</v>
      </c>
      <c r="O7" s="32">
        <v>0.75712800000000002</v>
      </c>
      <c r="P7" s="32">
        <v>0.84899999999999998</v>
      </c>
      <c r="Q7" s="32">
        <f t="shared" si="0"/>
        <v>4.2556832334720004E-2</v>
      </c>
    </row>
    <row r="8" spans="1:17" x14ac:dyDescent="0.25">
      <c r="A8" s="30">
        <v>32810</v>
      </c>
      <c r="B8" s="30">
        <v>32799</v>
      </c>
      <c r="C8" s="30">
        <v>6250</v>
      </c>
      <c r="D8" s="30">
        <v>6250</v>
      </c>
      <c r="E8" s="30" t="s">
        <v>151</v>
      </c>
      <c r="F8" s="30" t="s">
        <v>179</v>
      </c>
      <c r="G8" s="31">
        <v>1.4135399999999999E-2</v>
      </c>
      <c r="H8" s="30" t="s">
        <v>170</v>
      </c>
      <c r="I8" s="30" t="s">
        <v>171</v>
      </c>
      <c r="J8" s="30">
        <v>15</v>
      </c>
      <c r="K8" s="30">
        <v>60</v>
      </c>
      <c r="L8" s="30" t="s">
        <v>265</v>
      </c>
      <c r="M8" s="30" t="s">
        <v>274</v>
      </c>
      <c r="N8" s="30" t="s">
        <v>270</v>
      </c>
      <c r="O8" s="32">
        <v>0.75712800000000002</v>
      </c>
      <c r="P8" s="32">
        <v>0.84899999999999998</v>
      </c>
      <c r="Q8" s="32">
        <f t="shared" si="0"/>
        <v>1.6160483768112002E-3</v>
      </c>
    </row>
    <row r="9" spans="1:17" x14ac:dyDescent="0.25">
      <c r="A9" s="30">
        <v>42320</v>
      </c>
      <c r="B9" s="30">
        <v>42291</v>
      </c>
      <c r="C9" s="30">
        <v>6410</v>
      </c>
      <c r="D9" s="30">
        <v>6410</v>
      </c>
      <c r="E9" s="30" t="s">
        <v>151</v>
      </c>
      <c r="F9" s="30" t="s">
        <v>179</v>
      </c>
      <c r="G9" s="31">
        <v>3.4238200000000003E-2</v>
      </c>
      <c r="H9" s="30" t="s">
        <v>170</v>
      </c>
      <c r="I9" s="30" t="s">
        <v>171</v>
      </c>
      <c r="J9" s="30">
        <v>16</v>
      </c>
      <c r="K9" s="30">
        <v>60</v>
      </c>
      <c r="L9" s="30" t="s">
        <v>265</v>
      </c>
      <c r="M9" s="30" t="s">
        <v>276</v>
      </c>
      <c r="N9" s="30" t="s">
        <v>272</v>
      </c>
      <c r="O9" s="32">
        <v>0.78656000000000004</v>
      </c>
      <c r="P9" s="32">
        <v>0.84899999999999998</v>
      </c>
      <c r="Q9" s="32">
        <f t="shared" si="0"/>
        <v>4.0664901873920011E-3</v>
      </c>
    </row>
    <row r="10" spans="1:17" x14ac:dyDescent="0.25">
      <c r="G10" s="31">
        <f>SUM(G2:G9)</f>
        <v>23.29672089</v>
      </c>
      <c r="Q10" s="32">
        <f>SUM(Q2:Q9)</f>
        <v>2.7272477135567468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topLeftCell="F1" workbookViewId="0">
      <selection activeCell="Q2" sqref="Q2:Q7"/>
    </sheetView>
  </sheetViews>
  <sheetFormatPr defaultRowHeight="15" x14ac:dyDescent="0.25"/>
  <cols>
    <col min="1" max="1" width="11.28515625" style="30" bestFit="1" customWidth="1"/>
    <col min="2" max="2" width="9.28515625" style="30" bestFit="1" customWidth="1"/>
    <col min="3" max="3" width="13.5703125" style="30" bestFit="1" customWidth="1"/>
    <col min="4" max="4" width="8.7109375" style="30" bestFit="1" customWidth="1"/>
    <col min="5" max="5" width="16.7109375" style="30" bestFit="1" customWidth="1"/>
    <col min="6" max="6" width="14.42578125" style="30" bestFit="1" customWidth="1"/>
    <col min="7" max="7" width="13.7109375" style="31" customWidth="1"/>
    <col min="8" max="8" width="12.7109375" style="30" bestFit="1" customWidth="1"/>
    <col min="9" max="9" width="17.7109375" style="30" bestFit="1" customWidth="1"/>
    <col min="10" max="10" width="10.85546875" style="30" bestFit="1" customWidth="1"/>
    <col min="11" max="11" width="10.5703125" style="30" bestFit="1" customWidth="1"/>
    <col min="12" max="12" width="12.85546875" style="30" bestFit="1" customWidth="1"/>
    <col min="13" max="13" width="31.7109375" style="30" bestFit="1" customWidth="1"/>
    <col min="14" max="14" width="25.5703125" style="30" bestFit="1" customWidth="1"/>
    <col min="15" max="15" width="8.85546875" style="32" bestFit="1" customWidth="1"/>
    <col min="16" max="16" width="10.28515625" style="32" bestFit="1" customWidth="1"/>
    <col min="17" max="17" width="8.5703125" style="32" bestFit="1" customWidth="1"/>
  </cols>
  <sheetData>
    <row r="1" spans="1:17" x14ac:dyDescent="0.25">
      <c r="A1" s="30" t="s">
        <v>152</v>
      </c>
      <c r="B1" s="30" t="s">
        <v>153</v>
      </c>
      <c r="C1" s="30" t="s">
        <v>154</v>
      </c>
      <c r="D1" s="30" t="s">
        <v>155</v>
      </c>
      <c r="E1" s="30" t="s">
        <v>156</v>
      </c>
      <c r="F1" s="30" t="s">
        <v>157</v>
      </c>
      <c r="G1" s="31" t="s">
        <v>158</v>
      </c>
      <c r="H1" s="30" t="s">
        <v>159</v>
      </c>
      <c r="I1" s="30" t="s">
        <v>160</v>
      </c>
      <c r="J1" s="30" t="s">
        <v>161</v>
      </c>
      <c r="K1" s="30" t="s">
        <v>162</v>
      </c>
      <c r="L1" s="30" t="s">
        <v>163</v>
      </c>
      <c r="M1" s="30" t="s">
        <v>164</v>
      </c>
      <c r="N1" s="30" t="s">
        <v>165</v>
      </c>
      <c r="O1" s="32" t="s">
        <v>166</v>
      </c>
      <c r="P1" s="32" t="s">
        <v>167</v>
      </c>
      <c r="Q1" s="32" t="s">
        <v>168</v>
      </c>
    </row>
    <row r="2" spans="1:17" x14ac:dyDescent="0.25">
      <c r="A2" s="30">
        <v>3523</v>
      </c>
      <c r="B2" s="30">
        <v>3460</v>
      </c>
      <c r="C2" s="30">
        <v>1320</v>
      </c>
      <c r="D2" s="30">
        <v>1320</v>
      </c>
      <c r="E2" s="30" t="s">
        <v>151</v>
      </c>
      <c r="F2" s="30" t="s">
        <v>183</v>
      </c>
      <c r="G2" s="31">
        <v>4.8949799999999999E-4</v>
      </c>
      <c r="H2" s="30" t="s">
        <v>170</v>
      </c>
      <c r="I2" s="30" t="s">
        <v>171</v>
      </c>
      <c r="J2" s="30">
        <v>20</v>
      </c>
      <c r="K2" s="30">
        <v>10</v>
      </c>
      <c r="L2" s="30" t="s">
        <v>172</v>
      </c>
      <c r="M2" s="30" t="s">
        <v>209</v>
      </c>
      <c r="N2" s="30" t="s">
        <v>208</v>
      </c>
      <c r="O2" s="32">
        <v>0.81160900000000002</v>
      </c>
      <c r="P2" s="32">
        <v>0.84899999999999998</v>
      </c>
      <c r="Q2" s="32">
        <f>G2*O2*(1-P2)</f>
        <v>5.9989428324582011E-5</v>
      </c>
    </row>
    <row r="3" spans="1:17" x14ac:dyDescent="0.25">
      <c r="A3" s="30">
        <v>3899</v>
      </c>
      <c r="B3" s="30">
        <v>3856</v>
      </c>
      <c r="C3" s="30">
        <v>1340</v>
      </c>
      <c r="D3" s="30">
        <v>1340</v>
      </c>
      <c r="E3" s="30" t="s">
        <v>151</v>
      </c>
      <c r="F3" s="30" t="s">
        <v>183</v>
      </c>
      <c r="G3" s="31">
        <v>4.6911500000000004</v>
      </c>
      <c r="H3" s="30" t="s">
        <v>170</v>
      </c>
      <c r="I3" s="30" t="s">
        <v>171</v>
      </c>
      <c r="J3" s="30">
        <v>21</v>
      </c>
      <c r="K3" s="30">
        <v>10</v>
      </c>
      <c r="L3" s="30" t="s">
        <v>172</v>
      </c>
      <c r="M3" s="30" t="s">
        <v>210</v>
      </c>
      <c r="N3" s="30" t="s">
        <v>199</v>
      </c>
      <c r="O3" s="32">
        <v>1.2503169999999999</v>
      </c>
      <c r="P3" s="32">
        <v>0.84899999999999998</v>
      </c>
      <c r="Q3" s="32">
        <f t="shared" ref="Q3:Q6" si="0">G3*O3*(1-P3)</f>
        <v>0.88567911377705022</v>
      </c>
    </row>
    <row r="4" spans="1:17" x14ac:dyDescent="0.25">
      <c r="A4" s="30">
        <v>5210</v>
      </c>
      <c r="B4" s="30">
        <v>6096</v>
      </c>
      <c r="C4" s="30">
        <v>1900</v>
      </c>
      <c r="D4" s="30">
        <v>1900</v>
      </c>
      <c r="E4" s="30" t="s">
        <v>151</v>
      </c>
      <c r="F4" s="30" t="s">
        <v>183</v>
      </c>
      <c r="G4" s="31">
        <v>1.62189E-3</v>
      </c>
      <c r="H4" s="30" t="s">
        <v>170</v>
      </c>
      <c r="I4" s="30" t="s">
        <v>171</v>
      </c>
      <c r="J4" s="30">
        <v>70</v>
      </c>
      <c r="K4" s="30">
        <v>10</v>
      </c>
      <c r="L4" s="30" t="s">
        <v>172</v>
      </c>
      <c r="M4" s="30" t="s">
        <v>227</v>
      </c>
      <c r="N4" s="30" t="s">
        <v>228</v>
      </c>
      <c r="O4" s="32">
        <v>0.19295699999999999</v>
      </c>
      <c r="P4" s="32">
        <v>0.84899999999999998</v>
      </c>
      <c r="Q4" s="32">
        <f t="shared" si="0"/>
        <v>4.7256209338230008E-5</v>
      </c>
    </row>
    <row r="5" spans="1:17" x14ac:dyDescent="0.25">
      <c r="A5" s="30">
        <v>25201</v>
      </c>
      <c r="B5" s="30">
        <v>25141</v>
      </c>
      <c r="C5" s="30">
        <v>6170</v>
      </c>
      <c r="D5" s="30">
        <v>6170</v>
      </c>
      <c r="E5" s="30" t="s">
        <v>151</v>
      </c>
      <c r="F5" s="30" t="s">
        <v>183</v>
      </c>
      <c r="G5" s="31">
        <v>2.8430199999999999E-2</v>
      </c>
      <c r="H5" s="30" t="s">
        <v>170</v>
      </c>
      <c r="I5" s="30" t="s">
        <v>171</v>
      </c>
      <c r="J5" s="30">
        <v>12</v>
      </c>
      <c r="K5" s="30">
        <v>60</v>
      </c>
      <c r="L5" s="30" t="s">
        <v>265</v>
      </c>
      <c r="M5" s="30" t="s">
        <v>267</v>
      </c>
      <c r="N5" s="30" t="s">
        <v>267</v>
      </c>
      <c r="O5" s="32">
        <v>0.596611</v>
      </c>
      <c r="P5" s="32">
        <v>0.84899999999999998</v>
      </c>
      <c r="Q5" s="32">
        <f t="shared" si="0"/>
        <v>2.5612272778822E-3</v>
      </c>
    </row>
    <row r="6" spans="1:17" x14ac:dyDescent="0.25">
      <c r="A6" s="30">
        <v>25202</v>
      </c>
      <c r="B6" s="30">
        <v>25142</v>
      </c>
      <c r="C6" s="30">
        <v>6170</v>
      </c>
      <c r="D6" s="30">
        <v>6170</v>
      </c>
      <c r="E6" s="30" t="s">
        <v>151</v>
      </c>
      <c r="F6" s="30" t="s">
        <v>183</v>
      </c>
      <c r="G6" s="31">
        <v>0.31306699999999998</v>
      </c>
      <c r="H6" s="30" t="s">
        <v>170</v>
      </c>
      <c r="I6" s="30" t="s">
        <v>171</v>
      </c>
      <c r="J6" s="30">
        <v>12</v>
      </c>
      <c r="K6" s="30">
        <v>60</v>
      </c>
      <c r="L6" s="30" t="s">
        <v>265</v>
      </c>
      <c r="M6" s="30" t="s">
        <v>267</v>
      </c>
      <c r="N6" s="30" t="s">
        <v>267</v>
      </c>
      <c r="O6" s="32">
        <v>0.596611</v>
      </c>
      <c r="P6" s="32">
        <v>0.84899999999999998</v>
      </c>
      <c r="Q6" s="32">
        <f t="shared" si="0"/>
        <v>2.8203661606487004E-2</v>
      </c>
    </row>
    <row r="7" spans="1:17" x14ac:dyDescent="0.25">
      <c r="G7" s="31">
        <f>SUM(G2:G6)</f>
        <v>5.0347585880000008</v>
      </c>
      <c r="Q7" s="32">
        <f>SUM(Q2:Q6)</f>
        <v>0.9165512482990823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topLeftCell="F1" workbookViewId="0">
      <selection activeCell="Q2" sqref="Q2:Q14"/>
    </sheetView>
  </sheetViews>
  <sheetFormatPr defaultRowHeight="15" x14ac:dyDescent="0.25"/>
  <cols>
    <col min="1" max="1" width="11.28515625" style="30" bestFit="1" customWidth="1"/>
    <col min="2" max="2" width="9.28515625" style="30" bestFit="1" customWidth="1"/>
    <col min="3" max="3" width="13.5703125" style="30" bestFit="1" customWidth="1"/>
    <col min="4" max="4" width="8.7109375" style="30" bestFit="1" customWidth="1"/>
    <col min="5" max="5" width="16.7109375" style="30" bestFit="1" customWidth="1"/>
    <col min="6" max="6" width="24.5703125" style="30" bestFit="1" customWidth="1"/>
    <col min="7" max="7" width="14.7109375" style="31" bestFit="1" customWidth="1"/>
    <col min="8" max="8" width="12.7109375" style="30" bestFit="1" customWidth="1"/>
    <col min="9" max="9" width="17.7109375" style="30" bestFit="1" customWidth="1"/>
    <col min="10" max="10" width="10.85546875" style="30" bestFit="1" customWidth="1"/>
    <col min="11" max="11" width="10.5703125" style="30" bestFit="1" customWidth="1"/>
    <col min="12" max="12" width="14.28515625" style="30" bestFit="1" customWidth="1"/>
    <col min="13" max="13" width="44.28515625" style="30" bestFit="1" customWidth="1"/>
    <col min="14" max="14" width="26.5703125" style="30" bestFit="1" customWidth="1"/>
    <col min="15" max="15" width="8.85546875" style="32" bestFit="1" customWidth="1"/>
    <col min="16" max="16" width="10.28515625" style="32" bestFit="1" customWidth="1"/>
    <col min="17" max="17" width="9.5703125" style="32" bestFit="1" customWidth="1"/>
  </cols>
  <sheetData>
    <row r="1" spans="1:17" x14ac:dyDescent="0.25">
      <c r="A1" s="30" t="s">
        <v>152</v>
      </c>
      <c r="B1" s="30" t="s">
        <v>153</v>
      </c>
      <c r="C1" s="30" t="s">
        <v>154</v>
      </c>
      <c r="D1" s="30" t="s">
        <v>155</v>
      </c>
      <c r="E1" s="30" t="s">
        <v>156</v>
      </c>
      <c r="F1" s="30" t="s">
        <v>157</v>
      </c>
      <c r="G1" s="31" t="s">
        <v>158</v>
      </c>
      <c r="H1" s="30" t="s">
        <v>159</v>
      </c>
      <c r="I1" s="30" t="s">
        <v>160</v>
      </c>
      <c r="J1" s="30" t="s">
        <v>161</v>
      </c>
      <c r="K1" s="30" t="s">
        <v>162</v>
      </c>
      <c r="L1" s="30" t="s">
        <v>163</v>
      </c>
      <c r="M1" s="30" t="s">
        <v>164</v>
      </c>
      <c r="N1" s="30" t="s">
        <v>165</v>
      </c>
      <c r="O1" s="32" t="s">
        <v>166</v>
      </c>
      <c r="P1" s="32" t="s">
        <v>167</v>
      </c>
      <c r="Q1" s="32" t="s">
        <v>168</v>
      </c>
    </row>
    <row r="2" spans="1:17" x14ac:dyDescent="0.25">
      <c r="A2" s="30">
        <v>2344</v>
      </c>
      <c r="B2" s="30">
        <v>2335</v>
      </c>
      <c r="C2" s="30">
        <v>1180</v>
      </c>
      <c r="D2" s="30">
        <v>1180</v>
      </c>
      <c r="E2" s="30" t="s">
        <v>151</v>
      </c>
      <c r="F2" s="30" t="s">
        <v>182</v>
      </c>
      <c r="G2" s="31">
        <v>0.37582399999999999</v>
      </c>
      <c r="H2" s="30" t="s">
        <v>170</v>
      </c>
      <c r="I2" s="30" t="s">
        <v>171</v>
      </c>
      <c r="J2" s="30">
        <v>2</v>
      </c>
      <c r="K2" s="30">
        <v>10</v>
      </c>
      <c r="L2" s="30" t="s">
        <v>172</v>
      </c>
      <c r="M2" s="30" t="s">
        <v>177</v>
      </c>
      <c r="N2" s="30" t="s">
        <v>174</v>
      </c>
      <c r="O2" s="32">
        <v>0.48648799999999998</v>
      </c>
      <c r="P2" s="32">
        <v>0.84899999999999998</v>
      </c>
      <c r="Q2" s="32">
        <f>G2*O2*(1-P2)</f>
        <v>2.7607913782912E-2</v>
      </c>
    </row>
    <row r="3" spans="1:17" x14ac:dyDescent="0.25">
      <c r="A3" s="30">
        <v>2923</v>
      </c>
      <c r="B3" s="30">
        <v>2851</v>
      </c>
      <c r="C3" s="30">
        <v>1210</v>
      </c>
      <c r="D3" s="30">
        <v>1210</v>
      </c>
      <c r="E3" s="30" t="s">
        <v>151</v>
      </c>
      <c r="F3" s="30" t="s">
        <v>182</v>
      </c>
      <c r="G3" s="31">
        <v>37.270899999999997</v>
      </c>
      <c r="H3" s="30" t="s">
        <v>170</v>
      </c>
      <c r="I3" s="30" t="s">
        <v>171</v>
      </c>
      <c r="J3" s="30">
        <v>19</v>
      </c>
      <c r="K3" s="30">
        <v>10</v>
      </c>
      <c r="L3" s="30" t="s">
        <v>172</v>
      </c>
      <c r="M3" s="30" t="s">
        <v>195</v>
      </c>
      <c r="N3" s="30" t="s">
        <v>196</v>
      </c>
      <c r="O3" s="32">
        <v>0.60924900000000004</v>
      </c>
      <c r="P3" s="32">
        <v>0.84899999999999998</v>
      </c>
      <c r="Q3" s="32">
        <f t="shared" ref="Q3:Q13" si="0">G3*O3*(1-P3)</f>
        <v>3.4287960416691008</v>
      </c>
    </row>
    <row r="4" spans="1:17" x14ac:dyDescent="0.25">
      <c r="A4" s="30">
        <v>17122</v>
      </c>
      <c r="B4" s="30">
        <v>17111</v>
      </c>
      <c r="C4" s="30">
        <v>4110</v>
      </c>
      <c r="D4" s="30">
        <v>4110</v>
      </c>
      <c r="E4" s="30" t="s">
        <v>151</v>
      </c>
      <c r="F4" s="30" t="s">
        <v>182</v>
      </c>
      <c r="G4" s="31">
        <v>2.5468000000000002</v>
      </c>
      <c r="H4" s="30" t="s">
        <v>170</v>
      </c>
      <c r="I4" s="30" t="s">
        <v>171</v>
      </c>
      <c r="J4" s="30">
        <v>5</v>
      </c>
      <c r="K4" s="30">
        <v>40</v>
      </c>
      <c r="L4" s="30" t="s">
        <v>250</v>
      </c>
      <c r="M4" s="30" t="s">
        <v>251</v>
      </c>
      <c r="N4" s="30" t="s">
        <v>223</v>
      </c>
      <c r="O4" s="32">
        <v>9.3119999999999994E-2</v>
      </c>
      <c r="P4" s="32">
        <v>0.84899999999999998</v>
      </c>
      <c r="Q4" s="32">
        <f t="shared" si="0"/>
        <v>3.5810860416000005E-2</v>
      </c>
    </row>
    <row r="5" spans="1:17" x14ac:dyDescent="0.25">
      <c r="A5" s="30">
        <v>22704</v>
      </c>
      <c r="B5" s="30">
        <v>22669</v>
      </c>
      <c r="C5" s="30">
        <v>5300</v>
      </c>
      <c r="D5" s="30">
        <v>5300</v>
      </c>
      <c r="E5" s="30" t="s">
        <v>151</v>
      </c>
      <c r="F5" s="30" t="s">
        <v>182</v>
      </c>
      <c r="G5" s="31">
        <v>4.4565599999999996</v>
      </c>
      <c r="H5" s="30" t="s">
        <v>170</v>
      </c>
      <c r="I5" s="30" t="s">
        <v>171</v>
      </c>
      <c r="J5" s="30">
        <v>9</v>
      </c>
      <c r="K5" s="30">
        <v>50</v>
      </c>
      <c r="L5" s="30" t="s">
        <v>259</v>
      </c>
      <c r="M5" s="30" t="s">
        <v>264</v>
      </c>
      <c r="N5" s="30" t="s">
        <v>261</v>
      </c>
      <c r="O5" s="32">
        <v>0.128413</v>
      </c>
      <c r="P5" s="32">
        <v>0.84899999999999998</v>
      </c>
      <c r="Q5" s="32">
        <f t="shared" si="0"/>
        <v>8.6414316131280006E-2</v>
      </c>
    </row>
    <row r="6" spans="1:17" x14ac:dyDescent="0.25">
      <c r="A6" s="30">
        <v>22705</v>
      </c>
      <c r="B6" s="30">
        <v>22670</v>
      </c>
      <c r="C6" s="30">
        <v>5300</v>
      </c>
      <c r="D6" s="30">
        <v>5300</v>
      </c>
      <c r="E6" s="30" t="s">
        <v>151</v>
      </c>
      <c r="F6" s="30" t="s">
        <v>182</v>
      </c>
      <c r="G6" s="31">
        <v>1.91049</v>
      </c>
      <c r="H6" s="30" t="s">
        <v>170</v>
      </c>
      <c r="I6" s="30" t="s">
        <v>171</v>
      </c>
      <c r="J6" s="30">
        <v>9</v>
      </c>
      <c r="K6" s="30">
        <v>50</v>
      </c>
      <c r="L6" s="30" t="s">
        <v>259</v>
      </c>
      <c r="M6" s="30" t="s">
        <v>264</v>
      </c>
      <c r="N6" s="30" t="s">
        <v>261</v>
      </c>
      <c r="O6" s="32">
        <v>0.128413</v>
      </c>
      <c r="P6" s="32">
        <v>0.84899999999999998</v>
      </c>
      <c r="Q6" s="32">
        <f t="shared" si="0"/>
        <v>3.7045094607870005E-2</v>
      </c>
    </row>
    <row r="7" spans="1:17" x14ac:dyDescent="0.25">
      <c r="A7" s="30">
        <v>28402</v>
      </c>
      <c r="B7" s="30">
        <v>28326</v>
      </c>
      <c r="C7" s="30">
        <v>6172</v>
      </c>
      <c r="D7" s="30">
        <v>6172</v>
      </c>
      <c r="E7" s="30" t="s">
        <v>151</v>
      </c>
      <c r="F7" s="30" t="s">
        <v>182</v>
      </c>
      <c r="G7" s="31">
        <v>2.5615800000000002</v>
      </c>
      <c r="H7" s="30" t="s">
        <v>170</v>
      </c>
      <c r="I7" s="30" t="s">
        <v>171</v>
      </c>
      <c r="J7" s="30">
        <v>12</v>
      </c>
      <c r="K7" s="30">
        <v>60</v>
      </c>
      <c r="L7" s="30" t="s">
        <v>265</v>
      </c>
      <c r="M7" s="30" t="s">
        <v>268</v>
      </c>
      <c r="N7" s="30" t="s">
        <v>267</v>
      </c>
      <c r="O7" s="32">
        <v>0.596611</v>
      </c>
      <c r="P7" s="32">
        <v>0.84899999999999998</v>
      </c>
      <c r="Q7" s="32">
        <f t="shared" si="0"/>
        <v>0.23076828761238005</v>
      </c>
    </row>
    <row r="8" spans="1:17" x14ac:dyDescent="0.25">
      <c r="A8" s="30">
        <v>30173</v>
      </c>
      <c r="B8" s="30">
        <v>30173</v>
      </c>
      <c r="C8" s="30">
        <v>6210</v>
      </c>
      <c r="D8" s="30">
        <v>6210</v>
      </c>
      <c r="E8" s="30" t="s">
        <v>151</v>
      </c>
      <c r="F8" s="30" t="s">
        <v>182</v>
      </c>
      <c r="G8" s="31">
        <v>1.12659</v>
      </c>
      <c r="H8" s="30" t="s">
        <v>170</v>
      </c>
      <c r="I8" s="30" t="s">
        <v>171</v>
      </c>
      <c r="J8" s="30">
        <v>14</v>
      </c>
      <c r="K8" s="30">
        <v>60</v>
      </c>
      <c r="L8" s="30" t="s">
        <v>265</v>
      </c>
      <c r="M8" s="30" t="s">
        <v>269</v>
      </c>
      <c r="N8" s="30" t="s">
        <v>269</v>
      </c>
      <c r="O8" s="32">
        <v>0.44770799999999999</v>
      </c>
      <c r="P8" s="32">
        <v>0.84899999999999998</v>
      </c>
      <c r="Q8" s="32">
        <f t="shared" si="0"/>
        <v>7.6161886713720012E-2</v>
      </c>
    </row>
    <row r="9" spans="1:17" x14ac:dyDescent="0.25">
      <c r="A9" s="30">
        <v>44820</v>
      </c>
      <c r="B9" s="30">
        <v>44811</v>
      </c>
      <c r="C9" s="30">
        <v>6410</v>
      </c>
      <c r="D9" s="30">
        <v>6410</v>
      </c>
      <c r="E9" s="30" t="s">
        <v>151</v>
      </c>
      <c r="F9" s="30" t="s">
        <v>182</v>
      </c>
      <c r="G9" s="31">
        <v>0.46008300000000002</v>
      </c>
      <c r="H9" s="30" t="s">
        <v>170</v>
      </c>
      <c r="I9" s="30" t="s">
        <v>171</v>
      </c>
      <c r="J9" s="30">
        <v>16</v>
      </c>
      <c r="K9" s="30">
        <v>60</v>
      </c>
      <c r="L9" s="30" t="s">
        <v>265</v>
      </c>
      <c r="M9" s="30" t="s">
        <v>276</v>
      </c>
      <c r="N9" s="30" t="s">
        <v>272</v>
      </c>
      <c r="O9" s="32">
        <v>0.78656000000000004</v>
      </c>
      <c r="P9" s="32">
        <v>0.84899999999999998</v>
      </c>
      <c r="Q9" s="32">
        <f t="shared" si="0"/>
        <v>5.4644315556480014E-2</v>
      </c>
    </row>
    <row r="10" spans="1:17" x14ac:dyDescent="0.25">
      <c r="A10" s="30">
        <v>44836</v>
      </c>
      <c r="B10" s="30">
        <v>44827</v>
      </c>
      <c r="C10" s="30">
        <v>6410</v>
      </c>
      <c r="D10" s="30">
        <v>6410</v>
      </c>
      <c r="E10" s="30" t="s">
        <v>151</v>
      </c>
      <c r="F10" s="30" t="s">
        <v>182</v>
      </c>
      <c r="G10" s="31">
        <v>0.89312599999999998</v>
      </c>
      <c r="H10" s="30" t="s">
        <v>170</v>
      </c>
      <c r="I10" s="30" t="s">
        <v>171</v>
      </c>
      <c r="J10" s="30">
        <v>16</v>
      </c>
      <c r="K10" s="30">
        <v>60</v>
      </c>
      <c r="L10" s="30" t="s">
        <v>265</v>
      </c>
      <c r="M10" s="30" t="s">
        <v>276</v>
      </c>
      <c r="N10" s="30" t="s">
        <v>272</v>
      </c>
      <c r="O10" s="32">
        <v>0.78656000000000004</v>
      </c>
      <c r="P10" s="32">
        <v>0.84899999999999998</v>
      </c>
      <c r="Q10" s="32">
        <f t="shared" si="0"/>
        <v>0.10607707517056002</v>
      </c>
    </row>
    <row r="11" spans="1:17" x14ac:dyDescent="0.25">
      <c r="A11" s="30">
        <v>44840</v>
      </c>
      <c r="B11" s="30">
        <v>44831</v>
      </c>
      <c r="C11" s="30">
        <v>6410</v>
      </c>
      <c r="D11" s="30">
        <v>6410</v>
      </c>
      <c r="E11" s="30" t="s">
        <v>151</v>
      </c>
      <c r="F11" s="30" t="s">
        <v>182</v>
      </c>
      <c r="G11" s="31">
        <v>0.42170999999999997</v>
      </c>
      <c r="H11" s="30" t="s">
        <v>170</v>
      </c>
      <c r="I11" s="30" t="s">
        <v>171</v>
      </c>
      <c r="J11" s="30">
        <v>16</v>
      </c>
      <c r="K11" s="30">
        <v>60</v>
      </c>
      <c r="L11" s="30" t="s">
        <v>265</v>
      </c>
      <c r="M11" s="30" t="s">
        <v>276</v>
      </c>
      <c r="N11" s="30" t="s">
        <v>272</v>
      </c>
      <c r="O11" s="32">
        <v>0.78656000000000004</v>
      </c>
      <c r="P11" s="32">
        <v>0.84899999999999998</v>
      </c>
      <c r="Q11" s="32">
        <f t="shared" si="0"/>
        <v>5.0086732857600007E-2</v>
      </c>
    </row>
    <row r="12" spans="1:17" x14ac:dyDescent="0.25">
      <c r="A12" s="30">
        <v>52532</v>
      </c>
      <c r="B12" s="30">
        <v>52474</v>
      </c>
      <c r="C12" s="30">
        <v>7430</v>
      </c>
      <c r="D12" s="30">
        <v>7430</v>
      </c>
      <c r="E12" s="30" t="s">
        <v>151</v>
      </c>
      <c r="F12" s="30" t="s">
        <v>182</v>
      </c>
      <c r="G12" s="31">
        <v>6.0144799999999998</v>
      </c>
      <c r="H12" s="30" t="s">
        <v>170</v>
      </c>
      <c r="I12" s="30" t="s">
        <v>171</v>
      </c>
      <c r="J12" s="30">
        <v>17</v>
      </c>
      <c r="K12" s="30">
        <v>70</v>
      </c>
      <c r="L12" s="30" t="s">
        <v>279</v>
      </c>
      <c r="M12" s="30" t="s">
        <v>282</v>
      </c>
      <c r="N12" s="30" t="s">
        <v>279</v>
      </c>
      <c r="O12" s="32">
        <v>0.78678800000000004</v>
      </c>
      <c r="P12" s="32">
        <v>0.84899999999999998</v>
      </c>
      <c r="Q12" s="32">
        <f t="shared" si="0"/>
        <v>0.71455022422624015</v>
      </c>
    </row>
    <row r="13" spans="1:17" x14ac:dyDescent="0.25">
      <c r="A13" s="30">
        <v>52607</v>
      </c>
      <c r="B13" s="30">
        <v>52573</v>
      </c>
      <c r="C13" s="30">
        <v>7470</v>
      </c>
      <c r="D13" s="30">
        <v>7470</v>
      </c>
      <c r="E13" s="30" t="s">
        <v>151</v>
      </c>
      <c r="F13" s="30" t="s">
        <v>182</v>
      </c>
      <c r="G13" s="31">
        <v>2.72621</v>
      </c>
      <c r="H13" s="30" t="s">
        <v>170</v>
      </c>
      <c r="I13" s="30" t="s">
        <v>171</v>
      </c>
      <c r="J13" s="30">
        <v>17</v>
      </c>
      <c r="K13" s="30">
        <v>70</v>
      </c>
      <c r="L13" s="30" t="s">
        <v>279</v>
      </c>
      <c r="M13" s="30" t="s">
        <v>283</v>
      </c>
      <c r="N13" s="30" t="s">
        <v>279</v>
      </c>
      <c r="O13" s="32">
        <v>0.78678800000000004</v>
      </c>
      <c r="P13" s="32">
        <v>0.84899999999999998</v>
      </c>
      <c r="Q13" s="32">
        <f t="shared" si="0"/>
        <v>0.32388734633548005</v>
      </c>
    </row>
    <row r="14" spans="1:17" x14ac:dyDescent="0.25">
      <c r="G14" s="31">
        <f>SUM(G2:G13)</f>
        <v>60.764352999999993</v>
      </c>
      <c r="Q14" s="32">
        <f>SUM(Q2:Q13)</f>
        <v>5.1718500950796233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topLeftCell="G1" workbookViewId="0">
      <selection activeCell="Q2" sqref="Q2:Q7"/>
    </sheetView>
  </sheetViews>
  <sheetFormatPr defaultRowHeight="15" x14ac:dyDescent="0.25"/>
  <cols>
    <col min="1" max="1" width="11.28515625" style="30" bestFit="1" customWidth="1"/>
    <col min="2" max="2" width="9.28515625" style="30" bestFit="1" customWidth="1"/>
    <col min="3" max="3" width="13.5703125" style="30" bestFit="1" customWidth="1"/>
    <col min="4" max="4" width="8.7109375" style="30" bestFit="1" customWidth="1"/>
    <col min="5" max="5" width="16.7109375" style="30" bestFit="1" customWidth="1"/>
    <col min="6" max="6" width="18.7109375" style="30" bestFit="1" customWidth="1"/>
    <col min="7" max="7" width="13.7109375" style="31" customWidth="1"/>
    <col min="8" max="8" width="12.7109375" style="30" bestFit="1" customWidth="1"/>
    <col min="9" max="9" width="17.7109375" style="30" bestFit="1" customWidth="1"/>
    <col min="10" max="10" width="10.85546875" style="30" bestFit="1" customWidth="1"/>
    <col min="11" max="11" width="10.5703125" style="30" bestFit="1" customWidth="1"/>
    <col min="12" max="12" width="12.85546875" style="30" bestFit="1" customWidth="1"/>
    <col min="13" max="13" width="41.5703125" style="30" bestFit="1" customWidth="1"/>
    <col min="14" max="14" width="25.5703125" style="30" bestFit="1" customWidth="1"/>
    <col min="15" max="15" width="8.85546875" style="32" bestFit="1" customWidth="1"/>
    <col min="16" max="16" width="10.28515625" style="32" bestFit="1" customWidth="1"/>
    <col min="17" max="17" width="8.5703125" style="32" bestFit="1" customWidth="1"/>
  </cols>
  <sheetData>
    <row r="1" spans="1:17" x14ac:dyDescent="0.25">
      <c r="A1" s="30" t="s">
        <v>152</v>
      </c>
      <c r="B1" s="30" t="s">
        <v>153</v>
      </c>
      <c r="C1" s="30" t="s">
        <v>154</v>
      </c>
      <c r="D1" s="30" t="s">
        <v>155</v>
      </c>
      <c r="E1" s="30" t="s">
        <v>156</v>
      </c>
      <c r="F1" s="30" t="s">
        <v>157</v>
      </c>
      <c r="G1" s="31" t="s">
        <v>158</v>
      </c>
      <c r="H1" s="30" t="s">
        <v>159</v>
      </c>
      <c r="I1" s="30" t="s">
        <v>160</v>
      </c>
      <c r="J1" s="30" t="s">
        <v>161</v>
      </c>
      <c r="K1" s="30" t="s">
        <v>162</v>
      </c>
      <c r="L1" s="30" t="s">
        <v>163</v>
      </c>
      <c r="M1" s="30" t="s">
        <v>164</v>
      </c>
      <c r="N1" s="30" t="s">
        <v>165</v>
      </c>
      <c r="O1" s="32" t="s">
        <v>166</v>
      </c>
      <c r="P1" s="32" t="s">
        <v>167</v>
      </c>
      <c r="Q1" s="32" t="s">
        <v>168</v>
      </c>
    </row>
    <row r="2" spans="1:17" x14ac:dyDescent="0.25">
      <c r="A2" s="30">
        <v>4780</v>
      </c>
      <c r="B2" s="30">
        <v>4748</v>
      </c>
      <c r="C2" s="30">
        <v>1490</v>
      </c>
      <c r="D2" s="30">
        <v>1490</v>
      </c>
      <c r="E2" s="30" t="s">
        <v>151</v>
      </c>
      <c r="F2" s="30" t="s">
        <v>179</v>
      </c>
      <c r="G2" s="31">
        <v>7.4407300000000003</v>
      </c>
      <c r="H2" s="30" t="s">
        <v>170</v>
      </c>
      <c r="I2" s="30" t="s">
        <v>171</v>
      </c>
      <c r="J2" s="30">
        <v>3</v>
      </c>
      <c r="K2" s="30">
        <v>10</v>
      </c>
      <c r="L2" s="30" t="s">
        <v>172</v>
      </c>
      <c r="M2" s="30" t="s">
        <v>201</v>
      </c>
      <c r="N2" s="30" t="s">
        <v>200</v>
      </c>
      <c r="O2" s="32">
        <v>1.7750239999999999</v>
      </c>
      <c r="P2" s="32">
        <v>0.84899999999999998</v>
      </c>
      <c r="Q2" s="32">
        <f>G2*O2*(1-P2)</f>
        <v>1.9943286234555202</v>
      </c>
    </row>
    <row r="3" spans="1:17" x14ac:dyDescent="0.25">
      <c r="A3" s="30">
        <v>21905</v>
      </c>
      <c r="B3" s="30">
        <v>21858</v>
      </c>
      <c r="C3" s="30">
        <v>5300</v>
      </c>
      <c r="D3" s="30">
        <v>5300</v>
      </c>
      <c r="E3" s="30" t="s">
        <v>151</v>
      </c>
      <c r="F3" s="30" t="s">
        <v>179</v>
      </c>
      <c r="G3" s="31">
        <v>1.2487900000000001</v>
      </c>
      <c r="H3" s="30" t="s">
        <v>170</v>
      </c>
      <c r="I3" s="30" t="s">
        <v>171</v>
      </c>
      <c r="J3" s="30">
        <v>9</v>
      </c>
      <c r="K3" s="30">
        <v>50</v>
      </c>
      <c r="L3" s="30" t="s">
        <v>259</v>
      </c>
      <c r="M3" s="30" t="s">
        <v>264</v>
      </c>
      <c r="N3" s="30" t="s">
        <v>261</v>
      </c>
      <c r="O3" s="32">
        <v>0.128413</v>
      </c>
      <c r="P3" s="32">
        <v>0.84899999999999998</v>
      </c>
      <c r="Q3" s="32">
        <f t="shared" ref="Q3:Q6" si="0">G3*O3*(1-P3)</f>
        <v>2.4214491410770006E-2</v>
      </c>
    </row>
    <row r="4" spans="1:17" x14ac:dyDescent="0.25">
      <c r="A4" s="30">
        <v>24724</v>
      </c>
      <c r="B4" s="30">
        <v>24664</v>
      </c>
      <c r="C4" s="30">
        <v>6170</v>
      </c>
      <c r="D4" s="30">
        <v>6170</v>
      </c>
      <c r="E4" s="30" t="s">
        <v>151</v>
      </c>
      <c r="F4" s="30" t="s">
        <v>179</v>
      </c>
      <c r="G4" s="31">
        <v>7.7373499999999996E-3</v>
      </c>
      <c r="H4" s="30" t="s">
        <v>170</v>
      </c>
      <c r="I4" s="30" t="s">
        <v>171</v>
      </c>
      <c r="J4" s="30">
        <v>12</v>
      </c>
      <c r="K4" s="30">
        <v>60</v>
      </c>
      <c r="L4" s="30" t="s">
        <v>265</v>
      </c>
      <c r="M4" s="30" t="s">
        <v>267</v>
      </c>
      <c r="N4" s="30" t="s">
        <v>267</v>
      </c>
      <c r="O4" s="32">
        <v>0.596611</v>
      </c>
      <c r="P4" s="32">
        <v>0.84899999999999998</v>
      </c>
      <c r="Q4" s="32">
        <f t="shared" si="0"/>
        <v>6.9704440624835003E-4</v>
      </c>
    </row>
    <row r="5" spans="1:17" x14ac:dyDescent="0.25">
      <c r="A5" s="30">
        <v>27567</v>
      </c>
      <c r="B5" s="30">
        <v>27557</v>
      </c>
      <c r="C5" s="30">
        <v>6172</v>
      </c>
      <c r="D5" s="30">
        <v>6172</v>
      </c>
      <c r="E5" s="30" t="s">
        <v>151</v>
      </c>
      <c r="F5" s="30" t="s">
        <v>179</v>
      </c>
      <c r="G5" s="31">
        <v>6.2855800000000003E-2</v>
      </c>
      <c r="H5" s="30" t="s">
        <v>170</v>
      </c>
      <c r="I5" s="30" t="s">
        <v>171</v>
      </c>
      <c r="J5" s="30">
        <v>12</v>
      </c>
      <c r="K5" s="30">
        <v>60</v>
      </c>
      <c r="L5" s="30" t="s">
        <v>265</v>
      </c>
      <c r="M5" s="30" t="s">
        <v>268</v>
      </c>
      <c r="N5" s="30" t="s">
        <v>267</v>
      </c>
      <c r="O5" s="32">
        <v>0.596611</v>
      </c>
      <c r="P5" s="32">
        <v>0.84899999999999998</v>
      </c>
      <c r="Q5" s="32">
        <f t="shared" si="0"/>
        <v>5.6625697157638016E-3</v>
      </c>
    </row>
    <row r="6" spans="1:17" x14ac:dyDescent="0.25">
      <c r="A6" s="30">
        <v>33560</v>
      </c>
      <c r="B6" s="30">
        <v>33488</v>
      </c>
      <c r="C6" s="30">
        <v>6300</v>
      </c>
      <c r="D6" s="30">
        <v>6300</v>
      </c>
      <c r="E6" s="30" t="s">
        <v>151</v>
      </c>
      <c r="F6" s="30" t="s">
        <v>179</v>
      </c>
      <c r="G6" s="31">
        <v>1.73227E-2</v>
      </c>
      <c r="H6" s="30" t="s">
        <v>170</v>
      </c>
      <c r="I6" s="30" t="s">
        <v>171</v>
      </c>
      <c r="J6" s="30">
        <v>15</v>
      </c>
      <c r="K6" s="30">
        <v>60</v>
      </c>
      <c r="L6" s="30" t="s">
        <v>265</v>
      </c>
      <c r="M6" s="30" t="s">
        <v>270</v>
      </c>
      <c r="N6" s="30" t="s">
        <v>270</v>
      </c>
      <c r="O6" s="32">
        <v>0.75712800000000002</v>
      </c>
      <c r="P6" s="32">
        <v>0.84899999999999998</v>
      </c>
      <c r="Q6" s="32">
        <f t="shared" si="0"/>
        <v>1.9804406820456005E-3</v>
      </c>
    </row>
    <row r="7" spans="1:17" x14ac:dyDescent="0.25">
      <c r="G7" s="31">
        <f>SUM(G2:G6)</f>
        <v>8.777435849999998</v>
      </c>
      <c r="Q7" s="32">
        <f>SUM(Q2:Q6)</f>
        <v>2.0268831696703478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H7" sqref="H7"/>
    </sheetView>
  </sheetViews>
  <sheetFormatPr defaultRowHeight="12.75" x14ac:dyDescent="0.2"/>
  <cols>
    <col min="1" max="1" width="16.85546875" style="5" bestFit="1" customWidth="1"/>
    <col min="2" max="2" width="12.140625" style="20" bestFit="1" customWidth="1"/>
    <col min="3" max="3" width="9.42578125" style="20" customWidth="1"/>
    <col min="4" max="4" width="9.140625" style="20"/>
    <col min="5" max="5" width="10.42578125" style="5" bestFit="1" customWidth="1"/>
    <col min="6" max="16384" width="9.140625" style="5"/>
  </cols>
  <sheetData>
    <row r="1" spans="1:5" s="19" customFormat="1" ht="25.5" x14ac:dyDescent="0.2">
      <c r="A1" s="24" t="s">
        <v>131</v>
      </c>
      <c r="B1" s="25" t="s">
        <v>134</v>
      </c>
      <c r="C1" s="25" t="s">
        <v>135</v>
      </c>
      <c r="D1" s="25" t="s">
        <v>132</v>
      </c>
      <c r="E1" s="24" t="s">
        <v>136</v>
      </c>
    </row>
    <row r="2" spans="1:5" x14ac:dyDescent="0.2">
      <c r="A2" s="14" t="s">
        <v>126</v>
      </c>
      <c r="B2" s="22">
        <f>4.6822*1000000</f>
        <v>4682200</v>
      </c>
      <c r="C2" s="8">
        <f>B2*0.000003068883233</f>
        <v>14.369125073552601</v>
      </c>
      <c r="D2" s="21">
        <v>0.9</v>
      </c>
      <c r="E2" s="8">
        <f>C2*D2</f>
        <v>12.932212566197341</v>
      </c>
    </row>
    <row r="3" spans="1:5" x14ac:dyDescent="0.2">
      <c r="A3" s="14" t="s">
        <v>138</v>
      </c>
      <c r="B3" s="22">
        <f>1.1518*1000000</f>
        <v>1151800</v>
      </c>
      <c r="C3" s="8">
        <f>B3*0.000003068883233</f>
        <v>3.5347397077694001</v>
      </c>
      <c r="D3" s="21">
        <v>0.9</v>
      </c>
      <c r="E3" s="8">
        <f>C3*D3</f>
        <v>3.1812657369924602</v>
      </c>
    </row>
    <row r="4" spans="1:5" x14ac:dyDescent="0.2">
      <c r="A4" s="14" t="s">
        <v>127</v>
      </c>
      <c r="B4" s="22">
        <f>3.3671*1000000</f>
        <v>3367100</v>
      </c>
      <c r="C4" s="8">
        <f t="shared" ref="C4:C16" si="0">B4*0.000003068883233</f>
        <v>10.333236733834299</v>
      </c>
      <c r="D4" s="21">
        <v>0.9</v>
      </c>
      <c r="E4" s="8">
        <f t="shared" ref="E4:E16" si="1">C4*D4</f>
        <v>9.2999130604508693</v>
      </c>
    </row>
    <row r="5" spans="1:5" x14ac:dyDescent="0.2">
      <c r="A5" s="14" t="s">
        <v>128</v>
      </c>
      <c r="B5" s="22">
        <f>0.2918*1000000</f>
        <v>291800</v>
      </c>
      <c r="C5" s="8">
        <f t="shared" si="0"/>
        <v>0.89550012738939999</v>
      </c>
      <c r="D5" s="21">
        <v>0.9</v>
      </c>
      <c r="E5" s="8">
        <f t="shared" si="1"/>
        <v>0.80595011465045996</v>
      </c>
    </row>
    <row r="6" spans="1:5" ht="25.5" x14ac:dyDescent="0.2">
      <c r="A6" s="14" t="s">
        <v>129</v>
      </c>
      <c r="B6" s="22">
        <f>302*1000000</f>
        <v>302000000</v>
      </c>
      <c r="C6" s="8">
        <f t="shared" si="0"/>
        <v>926.80273636599998</v>
      </c>
      <c r="D6" s="21">
        <v>0.9</v>
      </c>
      <c r="E6" s="8">
        <f t="shared" si="1"/>
        <v>834.12246272940001</v>
      </c>
    </row>
    <row r="7" spans="1:5" ht="25.5" x14ac:dyDescent="0.2">
      <c r="A7" s="14" t="s">
        <v>130</v>
      </c>
      <c r="B7" s="22">
        <f>2.5*1000000</f>
        <v>2500000</v>
      </c>
      <c r="C7" s="8">
        <f t="shared" si="0"/>
        <v>7.6722080825000001</v>
      </c>
      <c r="D7" s="21">
        <v>0.9</v>
      </c>
      <c r="E7" s="8">
        <f t="shared" si="1"/>
        <v>6.9049872742499998</v>
      </c>
    </row>
    <row r="8" spans="1:5" ht="25.5" x14ac:dyDescent="0.2">
      <c r="A8" s="14" t="s">
        <v>133</v>
      </c>
      <c r="B8" s="22">
        <f>79.24437*1000000</f>
        <v>79244370</v>
      </c>
      <c r="C8" s="8">
        <f t="shared" si="0"/>
        <v>243.19171840264821</v>
      </c>
      <c r="D8" s="21">
        <v>1</v>
      </c>
      <c r="E8" s="8">
        <f t="shared" si="1"/>
        <v>243.19171840264821</v>
      </c>
    </row>
    <row r="9" spans="1:5" x14ac:dyDescent="0.2">
      <c r="A9" s="14" t="s">
        <v>97</v>
      </c>
      <c r="B9" s="22">
        <f>174*1000000</f>
        <v>174000000</v>
      </c>
      <c r="C9" s="8">
        <f t="shared" si="0"/>
        <v>533.98568254199995</v>
      </c>
      <c r="D9" s="21">
        <v>0.9</v>
      </c>
      <c r="E9" s="8">
        <f t="shared" si="1"/>
        <v>480.58711428779998</v>
      </c>
    </row>
    <row r="10" spans="1:5" x14ac:dyDescent="0.2">
      <c r="A10" s="14" t="s">
        <v>98</v>
      </c>
      <c r="B10" s="22">
        <f>19.9974*1000000</f>
        <v>19997400</v>
      </c>
      <c r="C10" s="8">
        <f t="shared" si="0"/>
        <v>61.369685563594203</v>
      </c>
      <c r="D10" s="21">
        <v>0.9</v>
      </c>
      <c r="E10" s="8">
        <f t="shared" si="1"/>
        <v>55.232717007234783</v>
      </c>
    </row>
    <row r="11" spans="1:5" x14ac:dyDescent="0.2">
      <c r="A11" s="14" t="s">
        <v>99</v>
      </c>
      <c r="B11" s="22">
        <f>3.1627*1000000</f>
        <v>3162700</v>
      </c>
      <c r="C11" s="8">
        <f t="shared" si="0"/>
        <v>9.7059570010091001</v>
      </c>
      <c r="D11" s="21">
        <v>0.9</v>
      </c>
      <c r="E11" s="8">
        <f t="shared" si="1"/>
        <v>8.7353613009081901</v>
      </c>
    </row>
    <row r="12" spans="1:5" x14ac:dyDescent="0.2">
      <c r="A12" s="14" t="s">
        <v>139</v>
      </c>
      <c r="B12" s="22">
        <f>1460*1000000</f>
        <v>1460000000</v>
      </c>
      <c r="C12" s="8">
        <f t="shared" si="0"/>
        <v>4480.5695201799999</v>
      </c>
      <c r="D12" s="21">
        <v>0.8</v>
      </c>
      <c r="E12" s="8">
        <f t="shared" si="1"/>
        <v>3584.455616144</v>
      </c>
    </row>
    <row r="13" spans="1:5" x14ac:dyDescent="0.2">
      <c r="A13" s="14" t="s">
        <v>110</v>
      </c>
      <c r="B13" s="8">
        <f>102.16*1000000</f>
        <v>102160000</v>
      </c>
      <c r="C13" s="8">
        <f t="shared" si="0"/>
        <v>313.51711108327999</v>
      </c>
      <c r="D13" s="21">
        <v>0.8</v>
      </c>
      <c r="E13" s="6">
        <f t="shared" si="1"/>
        <v>250.81368886662401</v>
      </c>
    </row>
    <row r="14" spans="1:5" ht="25.5" x14ac:dyDescent="0.2">
      <c r="A14" s="14" t="s">
        <v>111</v>
      </c>
      <c r="B14" s="8">
        <f>0.43*1000000</f>
        <v>430000</v>
      </c>
      <c r="C14" s="8">
        <f t="shared" si="0"/>
        <v>1.31961979019</v>
      </c>
      <c r="D14" s="21">
        <v>0.8</v>
      </c>
      <c r="E14" s="6">
        <f t="shared" si="1"/>
        <v>1.055695832152</v>
      </c>
    </row>
    <row r="15" spans="1:5" x14ac:dyDescent="0.2">
      <c r="A15" s="14" t="s">
        <v>115</v>
      </c>
      <c r="B15" s="8">
        <f>3.84*1000000</f>
        <v>3840000</v>
      </c>
      <c r="C15" s="8">
        <f t="shared" si="0"/>
        <v>11.78451161472</v>
      </c>
      <c r="D15" s="21">
        <v>0.8</v>
      </c>
      <c r="E15" s="6">
        <f t="shared" si="1"/>
        <v>9.4276092917759993</v>
      </c>
    </row>
    <row r="16" spans="1:5" ht="25.5" x14ac:dyDescent="0.2">
      <c r="A16" s="14" t="s">
        <v>112</v>
      </c>
      <c r="B16" s="8">
        <f>23.24*1000000</f>
        <v>23240000</v>
      </c>
      <c r="C16" s="8">
        <f t="shared" si="0"/>
        <v>71.320846334920006</v>
      </c>
      <c r="D16" s="21">
        <v>0.8</v>
      </c>
      <c r="E16" s="6">
        <f t="shared" si="1"/>
        <v>57.056677067936008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"/>
  <sheetViews>
    <sheetView topLeftCell="I1" workbookViewId="0">
      <selection activeCell="V2" sqref="V2"/>
    </sheetView>
  </sheetViews>
  <sheetFormatPr defaultRowHeight="15" x14ac:dyDescent="0.25"/>
  <cols>
    <col min="1" max="1" width="10.5703125" bestFit="1" customWidth="1"/>
    <col min="2" max="2" width="9.28515625" bestFit="1" customWidth="1"/>
    <col min="3" max="3" width="16.28515625" bestFit="1" customWidth="1"/>
    <col min="4" max="4" width="7.42578125" bestFit="1" customWidth="1"/>
    <col min="5" max="5" width="12.140625" bestFit="1" customWidth="1"/>
    <col min="6" max="7" width="11.28515625" bestFit="1" customWidth="1"/>
    <col min="8" max="8" width="13.5703125" bestFit="1" customWidth="1"/>
    <col min="9" max="9" width="8.7109375" bestFit="1" customWidth="1"/>
    <col min="10" max="10" width="16.7109375" bestFit="1" customWidth="1"/>
    <col min="11" max="11" width="19.7109375" bestFit="1" customWidth="1"/>
    <col min="12" max="12" width="14.7109375" bestFit="1" customWidth="1"/>
    <col min="13" max="13" width="12.7109375" bestFit="1" customWidth="1"/>
    <col min="14" max="14" width="17.7109375" bestFit="1" customWidth="1"/>
    <col min="15" max="15" width="10.85546875" bestFit="1" customWidth="1"/>
    <col min="16" max="16" width="10.5703125" bestFit="1" customWidth="1"/>
    <col min="17" max="17" width="29.85546875" bestFit="1" customWidth="1"/>
    <col min="18" max="18" width="45.42578125" bestFit="1" customWidth="1"/>
    <col min="19" max="19" width="26.5703125" bestFit="1" customWidth="1"/>
    <col min="20" max="20" width="8.85546875" bestFit="1" customWidth="1"/>
    <col min="21" max="21" width="10.28515625" bestFit="1" customWidth="1"/>
    <col min="22" max="22" width="8.5703125" bestFit="1" customWidth="1"/>
  </cols>
  <sheetData>
    <row r="1" spans="1:22" x14ac:dyDescent="0.25">
      <c r="A1" s="30" t="s">
        <v>297</v>
      </c>
      <c r="B1" s="30" t="s">
        <v>153</v>
      </c>
      <c r="C1" s="30" t="s">
        <v>298</v>
      </c>
      <c r="D1" s="30" t="s">
        <v>299</v>
      </c>
      <c r="E1" s="30" t="s">
        <v>300</v>
      </c>
      <c r="F1" s="30" t="s">
        <v>152</v>
      </c>
      <c r="G1" s="30" t="s">
        <v>301</v>
      </c>
      <c r="H1" s="30" t="s">
        <v>154</v>
      </c>
      <c r="I1" s="30" t="s">
        <v>155</v>
      </c>
      <c r="J1" s="30" t="s">
        <v>156</v>
      </c>
      <c r="K1" s="30" t="s">
        <v>157</v>
      </c>
      <c r="L1" s="31" t="s">
        <v>158</v>
      </c>
      <c r="M1" s="30" t="s">
        <v>159</v>
      </c>
      <c r="N1" s="30" t="s">
        <v>160</v>
      </c>
      <c r="O1" s="30" t="s">
        <v>161</v>
      </c>
      <c r="P1" s="30" t="s">
        <v>162</v>
      </c>
      <c r="Q1" s="30" t="s">
        <v>163</v>
      </c>
      <c r="R1" s="30" t="s">
        <v>164</v>
      </c>
      <c r="S1" s="30" t="s">
        <v>165</v>
      </c>
      <c r="T1" s="32" t="s">
        <v>166</v>
      </c>
      <c r="U1" s="32" t="s">
        <v>167</v>
      </c>
      <c r="V1" s="32" t="s">
        <v>168</v>
      </c>
    </row>
    <row r="2" spans="1:22" x14ac:dyDescent="0.25">
      <c r="A2" s="30">
        <v>30</v>
      </c>
      <c r="B2" s="30">
        <v>52</v>
      </c>
      <c r="C2" s="30" t="s">
        <v>302</v>
      </c>
      <c r="D2" s="30"/>
      <c r="E2" s="30">
        <v>2561</v>
      </c>
      <c r="F2" s="30">
        <v>2562</v>
      </c>
      <c r="G2" s="30">
        <v>2553</v>
      </c>
      <c r="H2" s="30">
        <v>1210</v>
      </c>
      <c r="I2" s="30">
        <v>1210</v>
      </c>
      <c r="J2" s="30" t="s">
        <v>151</v>
      </c>
      <c r="K2" s="30" t="s">
        <v>169</v>
      </c>
      <c r="L2" s="31">
        <v>7.8259599999999999E-2</v>
      </c>
      <c r="M2" s="30" t="s">
        <v>170</v>
      </c>
      <c r="N2" s="30" t="s">
        <v>171</v>
      </c>
      <c r="O2" s="30">
        <v>19</v>
      </c>
      <c r="P2" s="30">
        <v>10</v>
      </c>
      <c r="Q2" s="30" t="s">
        <v>172</v>
      </c>
      <c r="R2" s="30" t="s">
        <v>195</v>
      </c>
      <c r="S2" s="30" t="s">
        <v>196</v>
      </c>
      <c r="T2" s="32">
        <v>0.60924900000000004</v>
      </c>
      <c r="U2" s="32">
        <v>0.84899999999999998</v>
      </c>
      <c r="V2" s="32">
        <f t="shared" ref="V2:V28" si="0">L2*T2*(1-U2)</f>
        <v>7.199617039100401E-3</v>
      </c>
    </row>
    <row r="3" spans="1:22" x14ac:dyDescent="0.25">
      <c r="A3" s="30">
        <v>30</v>
      </c>
      <c r="B3" s="30">
        <v>52</v>
      </c>
      <c r="C3" s="30" t="s">
        <v>302</v>
      </c>
      <c r="D3" s="30"/>
      <c r="E3" s="30">
        <v>3762</v>
      </c>
      <c r="F3" s="30">
        <v>3767</v>
      </c>
      <c r="G3" s="30">
        <v>3724</v>
      </c>
      <c r="H3" s="30">
        <v>1330</v>
      </c>
      <c r="I3" s="30">
        <v>1330</v>
      </c>
      <c r="J3" s="30" t="s">
        <v>151</v>
      </c>
      <c r="K3" s="30" t="s">
        <v>183</v>
      </c>
      <c r="L3" s="31">
        <v>9.0731500000000007E-2</v>
      </c>
      <c r="M3" s="30" t="s">
        <v>170</v>
      </c>
      <c r="N3" s="30" t="s">
        <v>171</v>
      </c>
      <c r="O3" s="30">
        <v>21</v>
      </c>
      <c r="P3" s="30">
        <v>10</v>
      </c>
      <c r="Q3" s="30" t="s">
        <v>172</v>
      </c>
      <c r="R3" s="30" t="s">
        <v>198</v>
      </c>
      <c r="S3" s="30" t="s">
        <v>199</v>
      </c>
      <c r="T3" s="32">
        <v>1.2503169999999999</v>
      </c>
      <c r="U3" s="32">
        <v>0.84899999999999998</v>
      </c>
      <c r="V3" s="32">
        <f t="shared" si="0"/>
        <v>1.7129913669710502E-2</v>
      </c>
    </row>
    <row r="4" spans="1:22" x14ac:dyDescent="0.25">
      <c r="A4" s="30">
        <v>30</v>
      </c>
      <c r="B4" s="30">
        <v>52</v>
      </c>
      <c r="C4" s="30" t="s">
        <v>302</v>
      </c>
      <c r="D4" s="30"/>
      <c r="E4" s="30">
        <v>4052</v>
      </c>
      <c r="F4" s="30">
        <v>4057</v>
      </c>
      <c r="G4" s="30">
        <v>4014</v>
      </c>
      <c r="H4" s="30">
        <v>1400</v>
      </c>
      <c r="I4" s="30">
        <v>1400</v>
      </c>
      <c r="J4" s="30" t="s">
        <v>151</v>
      </c>
      <c r="K4" s="30" t="s">
        <v>169</v>
      </c>
      <c r="L4" s="31">
        <v>1.28762</v>
      </c>
      <c r="M4" s="30" t="s">
        <v>170</v>
      </c>
      <c r="N4" s="30" t="s">
        <v>171</v>
      </c>
      <c r="O4" s="30">
        <v>3</v>
      </c>
      <c r="P4" s="30">
        <v>10</v>
      </c>
      <c r="Q4" s="30" t="s">
        <v>172</v>
      </c>
      <c r="R4" s="30" t="s">
        <v>200</v>
      </c>
      <c r="S4" s="30" t="s">
        <v>200</v>
      </c>
      <c r="T4" s="32">
        <v>1.7750239999999999</v>
      </c>
      <c r="U4" s="32">
        <v>0.84899999999999998</v>
      </c>
      <c r="V4" s="32">
        <f t="shared" si="0"/>
        <v>0.34511901683488</v>
      </c>
    </row>
    <row r="5" spans="1:22" x14ac:dyDescent="0.25">
      <c r="A5" s="30">
        <v>30</v>
      </c>
      <c r="B5" s="30">
        <v>52</v>
      </c>
      <c r="C5" s="30" t="s">
        <v>302</v>
      </c>
      <c r="D5" s="30"/>
      <c r="E5" s="30">
        <v>4064</v>
      </c>
      <c r="F5" s="30">
        <v>4069</v>
      </c>
      <c r="G5" s="30">
        <v>4026</v>
      </c>
      <c r="H5" s="30">
        <v>1400</v>
      </c>
      <c r="I5" s="30">
        <v>1400</v>
      </c>
      <c r="J5" s="30" t="s">
        <v>151</v>
      </c>
      <c r="K5" s="30" t="s">
        <v>169</v>
      </c>
      <c r="L5" s="31">
        <v>2.45504E-2</v>
      </c>
      <c r="M5" s="30" t="s">
        <v>170</v>
      </c>
      <c r="N5" s="30" t="s">
        <v>171</v>
      </c>
      <c r="O5" s="30">
        <v>3</v>
      </c>
      <c r="P5" s="30">
        <v>10</v>
      </c>
      <c r="Q5" s="30" t="s">
        <v>172</v>
      </c>
      <c r="R5" s="30" t="s">
        <v>200</v>
      </c>
      <c r="S5" s="30" t="s">
        <v>200</v>
      </c>
      <c r="T5" s="32">
        <v>1.7750239999999999</v>
      </c>
      <c r="U5" s="32">
        <v>0.84899999999999998</v>
      </c>
      <c r="V5" s="32">
        <f t="shared" si="0"/>
        <v>6.5802099306496008E-3</v>
      </c>
    </row>
    <row r="6" spans="1:22" x14ac:dyDescent="0.25">
      <c r="A6" s="30">
        <v>30</v>
      </c>
      <c r="B6" s="30">
        <v>52</v>
      </c>
      <c r="C6" s="30" t="s">
        <v>302</v>
      </c>
      <c r="D6" s="30"/>
      <c r="E6" s="30">
        <v>4614</v>
      </c>
      <c r="F6" s="30">
        <v>4615</v>
      </c>
      <c r="G6" s="30">
        <v>4583</v>
      </c>
      <c r="H6" s="30">
        <v>1411</v>
      </c>
      <c r="I6" s="30">
        <v>1411</v>
      </c>
      <c r="J6" s="30" t="s">
        <v>151</v>
      </c>
      <c r="K6" s="30" t="s">
        <v>169</v>
      </c>
      <c r="L6" s="31">
        <v>0.40149000000000001</v>
      </c>
      <c r="M6" s="30" t="s">
        <v>170</v>
      </c>
      <c r="N6" s="30" t="s">
        <v>171</v>
      </c>
      <c r="O6" s="30">
        <v>3</v>
      </c>
      <c r="P6" s="30">
        <v>10</v>
      </c>
      <c r="Q6" s="30" t="s">
        <v>172</v>
      </c>
      <c r="R6" s="30" t="s">
        <v>212</v>
      </c>
      <c r="S6" s="30" t="s">
        <v>200</v>
      </c>
      <c r="T6" s="32">
        <v>1.7750239999999999</v>
      </c>
      <c r="U6" s="32">
        <v>0.84899999999999998</v>
      </c>
      <c r="V6" s="32">
        <f t="shared" si="0"/>
        <v>0.10761081224976</v>
      </c>
    </row>
    <row r="7" spans="1:22" x14ac:dyDescent="0.25">
      <c r="A7" s="30">
        <v>30</v>
      </c>
      <c r="B7" s="30">
        <v>52</v>
      </c>
      <c r="C7" s="30" t="s">
        <v>302</v>
      </c>
      <c r="D7" s="30"/>
      <c r="E7" s="30">
        <v>4617</v>
      </c>
      <c r="F7" s="30">
        <v>4618</v>
      </c>
      <c r="G7" s="30">
        <v>4586</v>
      </c>
      <c r="H7" s="30">
        <v>1411</v>
      </c>
      <c r="I7" s="30">
        <v>1411</v>
      </c>
      <c r="J7" s="30" t="s">
        <v>151</v>
      </c>
      <c r="K7" s="30" t="s">
        <v>169</v>
      </c>
      <c r="L7" s="31">
        <v>1.0885499999999999</v>
      </c>
      <c r="M7" s="30" t="s">
        <v>170</v>
      </c>
      <c r="N7" s="30" t="s">
        <v>171</v>
      </c>
      <c r="O7" s="30">
        <v>3</v>
      </c>
      <c r="P7" s="30">
        <v>10</v>
      </c>
      <c r="Q7" s="30" t="s">
        <v>172</v>
      </c>
      <c r="R7" s="30" t="s">
        <v>212</v>
      </c>
      <c r="S7" s="30" t="s">
        <v>200</v>
      </c>
      <c r="T7" s="32">
        <v>1.7750239999999999</v>
      </c>
      <c r="U7" s="32">
        <v>0.84899999999999998</v>
      </c>
      <c r="V7" s="32">
        <f t="shared" si="0"/>
        <v>0.29176255865520001</v>
      </c>
    </row>
    <row r="8" spans="1:22" x14ac:dyDescent="0.25">
      <c r="A8" s="30">
        <v>30</v>
      </c>
      <c r="B8" s="30">
        <v>52</v>
      </c>
      <c r="C8" s="30" t="s">
        <v>302</v>
      </c>
      <c r="D8" s="30"/>
      <c r="E8" s="30">
        <v>4618</v>
      </c>
      <c r="F8" s="30">
        <v>4619</v>
      </c>
      <c r="G8" s="30">
        <v>4587</v>
      </c>
      <c r="H8" s="30">
        <v>1411</v>
      </c>
      <c r="I8" s="30">
        <v>1411</v>
      </c>
      <c r="J8" s="30" t="s">
        <v>151</v>
      </c>
      <c r="K8" s="30" t="s">
        <v>169</v>
      </c>
      <c r="L8" s="31">
        <v>2.5369200000000001E-2</v>
      </c>
      <c r="M8" s="30" t="s">
        <v>170</v>
      </c>
      <c r="N8" s="30" t="s">
        <v>171</v>
      </c>
      <c r="O8" s="30">
        <v>3</v>
      </c>
      <c r="P8" s="30">
        <v>10</v>
      </c>
      <c r="Q8" s="30" t="s">
        <v>172</v>
      </c>
      <c r="R8" s="30" t="s">
        <v>212</v>
      </c>
      <c r="S8" s="30" t="s">
        <v>200</v>
      </c>
      <c r="T8" s="32">
        <v>1.7750239999999999</v>
      </c>
      <c r="U8" s="32">
        <v>0.84899999999999998</v>
      </c>
      <c r="V8" s="32">
        <f t="shared" si="0"/>
        <v>6.7996717679808007E-3</v>
      </c>
    </row>
    <row r="9" spans="1:22" x14ac:dyDescent="0.25">
      <c r="A9" s="30">
        <v>30</v>
      </c>
      <c r="B9" s="30">
        <v>52</v>
      </c>
      <c r="C9" s="30" t="s">
        <v>302</v>
      </c>
      <c r="D9" s="30"/>
      <c r="E9" s="30">
        <v>4619</v>
      </c>
      <c r="F9" s="30">
        <v>4620</v>
      </c>
      <c r="G9" s="30">
        <v>4588</v>
      </c>
      <c r="H9" s="30">
        <v>1411</v>
      </c>
      <c r="I9" s="30">
        <v>1411</v>
      </c>
      <c r="J9" s="30" t="s">
        <v>151</v>
      </c>
      <c r="K9" s="30" t="s">
        <v>169</v>
      </c>
      <c r="L9" s="31">
        <v>2.51357E-2</v>
      </c>
      <c r="M9" s="30" t="s">
        <v>170</v>
      </c>
      <c r="N9" s="30" t="s">
        <v>171</v>
      </c>
      <c r="O9" s="30">
        <v>3</v>
      </c>
      <c r="P9" s="30">
        <v>10</v>
      </c>
      <c r="Q9" s="30" t="s">
        <v>172</v>
      </c>
      <c r="R9" s="30" t="s">
        <v>212</v>
      </c>
      <c r="S9" s="30" t="s">
        <v>200</v>
      </c>
      <c r="T9" s="32">
        <v>1.7750239999999999</v>
      </c>
      <c r="U9" s="32">
        <v>0.84899999999999998</v>
      </c>
      <c r="V9" s="32">
        <f t="shared" si="0"/>
        <v>6.7370870842768001E-3</v>
      </c>
    </row>
    <row r="10" spans="1:22" x14ac:dyDescent="0.25">
      <c r="A10" s="30">
        <v>30</v>
      </c>
      <c r="B10" s="30">
        <v>52</v>
      </c>
      <c r="C10" s="30" t="s">
        <v>302</v>
      </c>
      <c r="D10" s="30"/>
      <c r="E10" s="30">
        <v>4705</v>
      </c>
      <c r="F10" s="30">
        <v>4706</v>
      </c>
      <c r="G10" s="30">
        <v>4674</v>
      </c>
      <c r="H10" s="30">
        <v>1411</v>
      </c>
      <c r="I10" s="30">
        <v>1411</v>
      </c>
      <c r="J10" s="30" t="s">
        <v>151</v>
      </c>
      <c r="K10" s="30" t="s">
        <v>183</v>
      </c>
      <c r="L10" s="31">
        <v>3.0129900000000001E-3</v>
      </c>
      <c r="M10" s="30" t="s">
        <v>170</v>
      </c>
      <c r="N10" s="30" t="s">
        <v>171</v>
      </c>
      <c r="O10" s="30">
        <v>3</v>
      </c>
      <c r="P10" s="30">
        <v>10</v>
      </c>
      <c r="Q10" s="30" t="s">
        <v>172</v>
      </c>
      <c r="R10" s="30" t="s">
        <v>212</v>
      </c>
      <c r="S10" s="30" t="s">
        <v>200</v>
      </c>
      <c r="T10" s="32">
        <v>1.7750239999999999</v>
      </c>
      <c r="U10" s="32">
        <v>0.84899999999999998</v>
      </c>
      <c r="V10" s="32">
        <f t="shared" si="0"/>
        <v>8.0756756382576009E-4</v>
      </c>
    </row>
    <row r="11" spans="1:22" x14ac:dyDescent="0.25">
      <c r="A11" s="30">
        <v>30</v>
      </c>
      <c r="B11" s="30">
        <v>52</v>
      </c>
      <c r="C11" s="30" t="s">
        <v>302</v>
      </c>
      <c r="D11" s="30"/>
      <c r="E11" s="30">
        <v>4706</v>
      </c>
      <c r="F11" s="30">
        <v>4707</v>
      </c>
      <c r="G11" s="30">
        <v>4675</v>
      </c>
      <c r="H11" s="30">
        <v>1411</v>
      </c>
      <c r="I11" s="30">
        <v>1411</v>
      </c>
      <c r="J11" s="30" t="s">
        <v>151</v>
      </c>
      <c r="K11" s="30" t="s">
        <v>183</v>
      </c>
      <c r="L11" s="31">
        <v>2.3888E-2</v>
      </c>
      <c r="M11" s="30" t="s">
        <v>170</v>
      </c>
      <c r="N11" s="30" t="s">
        <v>171</v>
      </c>
      <c r="O11" s="30">
        <v>3</v>
      </c>
      <c r="P11" s="30">
        <v>10</v>
      </c>
      <c r="Q11" s="30" t="s">
        <v>172</v>
      </c>
      <c r="R11" s="30" t="s">
        <v>212</v>
      </c>
      <c r="S11" s="30" t="s">
        <v>200</v>
      </c>
      <c r="T11" s="32">
        <v>1.7750239999999999</v>
      </c>
      <c r="U11" s="32">
        <v>0.84899999999999998</v>
      </c>
      <c r="V11" s="32">
        <f t="shared" si="0"/>
        <v>6.402667770112001E-3</v>
      </c>
    </row>
    <row r="12" spans="1:22" x14ac:dyDescent="0.25">
      <c r="A12" s="30">
        <v>30</v>
      </c>
      <c r="B12" s="30">
        <v>52</v>
      </c>
      <c r="C12" s="30" t="s">
        <v>302</v>
      </c>
      <c r="D12" s="30"/>
      <c r="E12" s="30">
        <v>4861</v>
      </c>
      <c r="F12" s="30">
        <v>4862</v>
      </c>
      <c r="G12" s="30">
        <v>4840</v>
      </c>
      <c r="H12" s="30">
        <v>1550</v>
      </c>
      <c r="I12" s="30">
        <v>1550</v>
      </c>
      <c r="J12" s="30" t="s">
        <v>151</v>
      </c>
      <c r="K12" s="30" t="s">
        <v>183</v>
      </c>
      <c r="L12" s="31">
        <v>7.3609400000000005E-2</v>
      </c>
      <c r="M12" s="30" t="s">
        <v>170</v>
      </c>
      <c r="N12" s="30" t="s">
        <v>171</v>
      </c>
      <c r="O12" s="30">
        <v>22</v>
      </c>
      <c r="P12" s="30">
        <v>10</v>
      </c>
      <c r="Q12" s="30" t="s">
        <v>172</v>
      </c>
      <c r="R12" s="30" t="s">
        <v>216</v>
      </c>
      <c r="S12" s="30" t="s">
        <v>217</v>
      </c>
      <c r="T12" s="32">
        <v>1.769803</v>
      </c>
      <c r="U12" s="32">
        <v>0.84899999999999998</v>
      </c>
      <c r="V12" s="32">
        <f t="shared" si="0"/>
        <v>1.9671394679178205E-2</v>
      </c>
    </row>
    <row r="13" spans="1:22" x14ac:dyDescent="0.25">
      <c r="A13" s="30">
        <v>30</v>
      </c>
      <c r="B13" s="30">
        <v>52</v>
      </c>
      <c r="C13" s="30" t="s">
        <v>302</v>
      </c>
      <c r="D13" s="30"/>
      <c r="E13" s="30">
        <v>5059</v>
      </c>
      <c r="F13" s="30">
        <v>5089</v>
      </c>
      <c r="G13" s="30">
        <v>5089</v>
      </c>
      <c r="H13" s="30">
        <v>1700</v>
      </c>
      <c r="I13" s="30">
        <v>1700</v>
      </c>
      <c r="J13" s="30" t="s">
        <v>151</v>
      </c>
      <c r="K13" s="30" t="s">
        <v>183</v>
      </c>
      <c r="L13" s="31">
        <v>3.5544100000000002E-2</v>
      </c>
      <c r="M13" s="30" t="s">
        <v>170</v>
      </c>
      <c r="N13" s="30" t="s">
        <v>171</v>
      </c>
      <c r="O13" s="30">
        <v>3</v>
      </c>
      <c r="P13" s="30">
        <v>10</v>
      </c>
      <c r="Q13" s="30" t="s">
        <v>172</v>
      </c>
      <c r="R13" s="30" t="s">
        <v>202</v>
      </c>
      <c r="S13" s="30" t="s">
        <v>200</v>
      </c>
      <c r="T13" s="32">
        <v>1.7750239999999999</v>
      </c>
      <c r="U13" s="32">
        <v>0.84899999999999998</v>
      </c>
      <c r="V13" s="32">
        <f t="shared" si="0"/>
        <v>9.5268362143184019E-3</v>
      </c>
    </row>
    <row r="14" spans="1:22" x14ac:dyDescent="0.25">
      <c r="A14" s="30">
        <v>30</v>
      </c>
      <c r="B14" s="30">
        <v>52</v>
      </c>
      <c r="C14" s="30" t="s">
        <v>302</v>
      </c>
      <c r="D14" s="30"/>
      <c r="E14" s="30">
        <v>5618</v>
      </c>
      <c r="F14" s="30">
        <v>5622</v>
      </c>
      <c r="G14" s="30">
        <v>5544</v>
      </c>
      <c r="H14" s="30">
        <v>1850</v>
      </c>
      <c r="I14" s="30">
        <v>1850</v>
      </c>
      <c r="J14" s="30" t="s">
        <v>151</v>
      </c>
      <c r="K14" s="30" t="s">
        <v>183</v>
      </c>
      <c r="L14" s="31">
        <v>3.7077E-3</v>
      </c>
      <c r="M14" s="30" t="s">
        <v>170</v>
      </c>
      <c r="N14" s="30" t="s">
        <v>171</v>
      </c>
      <c r="O14" s="30">
        <v>23</v>
      </c>
      <c r="P14" s="30">
        <v>10</v>
      </c>
      <c r="Q14" s="30" t="s">
        <v>172</v>
      </c>
      <c r="R14" s="30" t="s">
        <v>226</v>
      </c>
      <c r="S14" s="30" t="s">
        <v>215</v>
      </c>
      <c r="T14" s="32">
        <v>1.167327</v>
      </c>
      <c r="U14" s="32">
        <v>0.84899999999999998</v>
      </c>
      <c r="V14" s="32">
        <f t="shared" si="0"/>
        <v>6.5354284600290002E-4</v>
      </c>
    </row>
    <row r="15" spans="1:22" x14ac:dyDescent="0.25">
      <c r="A15" s="30">
        <v>30</v>
      </c>
      <c r="B15" s="30">
        <v>52</v>
      </c>
      <c r="C15" s="30" t="s">
        <v>302</v>
      </c>
      <c r="D15" s="30"/>
      <c r="E15" s="30">
        <v>5737</v>
      </c>
      <c r="F15" s="30">
        <v>5742</v>
      </c>
      <c r="G15" s="30">
        <v>5665</v>
      </c>
      <c r="H15" s="30">
        <v>1900</v>
      </c>
      <c r="I15" s="30">
        <v>1900</v>
      </c>
      <c r="J15" s="30" t="s">
        <v>151</v>
      </c>
      <c r="K15" s="30" t="s">
        <v>169</v>
      </c>
      <c r="L15" s="31">
        <v>1.3186599999999999</v>
      </c>
      <c r="M15" s="30" t="s">
        <v>170</v>
      </c>
      <c r="N15" s="30" t="s">
        <v>171</v>
      </c>
      <c r="O15" s="30">
        <v>70</v>
      </c>
      <c r="P15" s="30">
        <v>10</v>
      </c>
      <c r="Q15" s="30" t="s">
        <v>172</v>
      </c>
      <c r="R15" s="30" t="s">
        <v>227</v>
      </c>
      <c r="S15" s="30" t="s">
        <v>228</v>
      </c>
      <c r="T15" s="32">
        <v>0.19295699999999999</v>
      </c>
      <c r="U15" s="32">
        <v>0.84899999999999998</v>
      </c>
      <c r="V15" s="32">
        <f t="shared" si="0"/>
        <v>3.8421146320619999E-2</v>
      </c>
    </row>
    <row r="16" spans="1:22" x14ac:dyDescent="0.25">
      <c r="A16" s="30">
        <v>30</v>
      </c>
      <c r="B16" s="30">
        <v>52</v>
      </c>
      <c r="C16" s="30" t="s">
        <v>302</v>
      </c>
      <c r="D16" s="30"/>
      <c r="E16" s="30">
        <v>6142</v>
      </c>
      <c r="F16" s="30">
        <v>6143</v>
      </c>
      <c r="G16" s="30">
        <v>6088</v>
      </c>
      <c r="H16" s="30">
        <v>1900</v>
      </c>
      <c r="I16" s="30">
        <v>1900</v>
      </c>
      <c r="J16" s="30" t="s">
        <v>151</v>
      </c>
      <c r="K16" s="30" t="s">
        <v>183</v>
      </c>
      <c r="L16" s="31">
        <v>2.8816299999999999</v>
      </c>
      <c r="M16" s="30" t="s">
        <v>170</v>
      </c>
      <c r="N16" s="30" t="s">
        <v>171</v>
      </c>
      <c r="O16" s="30">
        <v>70</v>
      </c>
      <c r="P16" s="30">
        <v>10</v>
      </c>
      <c r="Q16" s="30" t="s">
        <v>172</v>
      </c>
      <c r="R16" s="30" t="s">
        <v>227</v>
      </c>
      <c r="S16" s="30" t="s">
        <v>228</v>
      </c>
      <c r="T16" s="32">
        <v>0.19295699999999999</v>
      </c>
      <c r="U16" s="32">
        <v>0.84899999999999998</v>
      </c>
      <c r="V16" s="32">
        <f t="shared" si="0"/>
        <v>8.3960632666410018E-2</v>
      </c>
    </row>
    <row r="17" spans="1:22" x14ac:dyDescent="0.25">
      <c r="A17" s="30">
        <v>30</v>
      </c>
      <c r="B17" s="30">
        <v>52</v>
      </c>
      <c r="C17" s="30" t="s">
        <v>302</v>
      </c>
      <c r="D17" s="30"/>
      <c r="E17" s="30">
        <v>6145</v>
      </c>
      <c r="F17" s="30">
        <v>6146</v>
      </c>
      <c r="G17" s="30">
        <v>6091</v>
      </c>
      <c r="H17" s="30">
        <v>1900</v>
      </c>
      <c r="I17" s="30">
        <v>1900</v>
      </c>
      <c r="J17" s="30" t="s">
        <v>151</v>
      </c>
      <c r="K17" s="30" t="s">
        <v>183</v>
      </c>
      <c r="L17" s="31">
        <v>5.0730400000000002E-2</v>
      </c>
      <c r="M17" s="30" t="s">
        <v>170</v>
      </c>
      <c r="N17" s="30" t="s">
        <v>171</v>
      </c>
      <c r="O17" s="30">
        <v>70</v>
      </c>
      <c r="P17" s="30">
        <v>10</v>
      </c>
      <c r="Q17" s="30" t="s">
        <v>172</v>
      </c>
      <c r="R17" s="30" t="s">
        <v>227</v>
      </c>
      <c r="S17" s="30" t="s">
        <v>228</v>
      </c>
      <c r="T17" s="32">
        <v>0.19295699999999999</v>
      </c>
      <c r="U17" s="32">
        <v>0.84899999999999998</v>
      </c>
      <c r="V17" s="32">
        <f t="shared" si="0"/>
        <v>1.4781066547128003E-3</v>
      </c>
    </row>
    <row r="18" spans="1:22" x14ac:dyDescent="0.25">
      <c r="A18" s="30">
        <v>30</v>
      </c>
      <c r="B18" s="30">
        <v>52</v>
      </c>
      <c r="C18" s="30" t="s">
        <v>302</v>
      </c>
      <c r="D18" s="30"/>
      <c r="E18" s="30">
        <v>7881</v>
      </c>
      <c r="F18" s="30">
        <v>7882</v>
      </c>
      <c r="G18" s="30">
        <v>7808</v>
      </c>
      <c r="H18" s="30">
        <v>2110</v>
      </c>
      <c r="I18" s="30">
        <v>2110</v>
      </c>
      <c r="J18" s="30" t="s">
        <v>151</v>
      </c>
      <c r="K18" s="30" t="s">
        <v>183</v>
      </c>
      <c r="L18" s="31">
        <v>4.5302299999999997E-2</v>
      </c>
      <c r="M18" s="30" t="s">
        <v>170</v>
      </c>
      <c r="N18" s="30" t="s">
        <v>171</v>
      </c>
      <c r="O18" s="30">
        <v>26</v>
      </c>
      <c r="P18" s="30">
        <v>21</v>
      </c>
      <c r="Q18" s="30" t="s">
        <v>229</v>
      </c>
      <c r="R18" s="30" t="s">
        <v>230</v>
      </c>
      <c r="S18" s="30" t="s">
        <v>229</v>
      </c>
      <c r="T18" s="32">
        <v>1.671602</v>
      </c>
      <c r="U18" s="32">
        <v>0.84899999999999998</v>
      </c>
      <c r="V18" s="32">
        <f t="shared" si="0"/>
        <v>1.1434839707974601E-2</v>
      </c>
    </row>
    <row r="19" spans="1:22" x14ac:dyDescent="0.25">
      <c r="A19" s="30">
        <v>30</v>
      </c>
      <c r="B19" s="30">
        <v>52</v>
      </c>
      <c r="C19" s="30" t="s">
        <v>302</v>
      </c>
      <c r="D19" s="30"/>
      <c r="E19" s="30">
        <v>11724</v>
      </c>
      <c r="F19" s="30">
        <v>11725</v>
      </c>
      <c r="G19" s="30">
        <v>11668</v>
      </c>
      <c r="H19" s="30">
        <v>2130</v>
      </c>
      <c r="I19" s="30">
        <v>2130</v>
      </c>
      <c r="J19" s="30" t="s">
        <v>151</v>
      </c>
      <c r="K19" s="30" t="s">
        <v>183</v>
      </c>
      <c r="L19" s="31">
        <v>1.13751E-3</v>
      </c>
      <c r="M19" s="30" t="s">
        <v>170</v>
      </c>
      <c r="N19" s="30" t="s">
        <v>171</v>
      </c>
      <c r="O19" s="30">
        <v>28</v>
      </c>
      <c r="P19" s="30">
        <v>22</v>
      </c>
      <c r="Q19" s="30" t="s">
        <v>237</v>
      </c>
      <c r="R19" s="30" t="s">
        <v>240</v>
      </c>
      <c r="S19" s="30" t="s">
        <v>241</v>
      </c>
      <c r="T19" s="32">
        <v>0.71915099999999998</v>
      </c>
      <c r="U19" s="32">
        <v>0.84899999999999998</v>
      </c>
      <c r="V19" s="32">
        <f t="shared" si="0"/>
        <v>1.2352425955551002E-4</v>
      </c>
    </row>
    <row r="20" spans="1:22" x14ac:dyDescent="0.25">
      <c r="A20" s="30">
        <v>30</v>
      </c>
      <c r="B20" s="30">
        <v>52</v>
      </c>
      <c r="C20" s="30" t="s">
        <v>302</v>
      </c>
      <c r="D20" s="30"/>
      <c r="E20" s="30">
        <v>21039</v>
      </c>
      <c r="F20" s="30">
        <v>21040</v>
      </c>
      <c r="G20" s="30">
        <v>21040</v>
      </c>
      <c r="H20" s="30">
        <v>5300</v>
      </c>
      <c r="I20" s="30">
        <v>5300</v>
      </c>
      <c r="J20" s="30" t="s">
        <v>151</v>
      </c>
      <c r="K20" s="30" t="s">
        <v>169</v>
      </c>
      <c r="L20" s="31">
        <v>2.7901200000000001E-2</v>
      </c>
      <c r="M20" s="30" t="s">
        <v>170</v>
      </c>
      <c r="N20" s="30" t="s">
        <v>171</v>
      </c>
      <c r="O20" s="30">
        <v>9</v>
      </c>
      <c r="P20" s="30">
        <v>50</v>
      </c>
      <c r="Q20" s="30" t="s">
        <v>259</v>
      </c>
      <c r="R20" s="30" t="s">
        <v>264</v>
      </c>
      <c r="S20" s="30" t="s">
        <v>261</v>
      </c>
      <c r="T20" s="32">
        <v>0.128413</v>
      </c>
      <c r="U20" s="32">
        <v>0.84899999999999998</v>
      </c>
      <c r="V20" s="32">
        <f t="shared" si="0"/>
        <v>5.4101439613560005E-4</v>
      </c>
    </row>
    <row r="21" spans="1:22" x14ac:dyDescent="0.25">
      <c r="A21" s="30">
        <v>30</v>
      </c>
      <c r="B21" s="30">
        <v>52</v>
      </c>
      <c r="C21" s="30" t="s">
        <v>302</v>
      </c>
      <c r="D21" s="30"/>
      <c r="E21" s="30">
        <v>26886</v>
      </c>
      <c r="F21" s="30">
        <v>26887</v>
      </c>
      <c r="G21" s="30">
        <v>26877</v>
      </c>
      <c r="H21" s="30">
        <v>6172</v>
      </c>
      <c r="I21" s="30">
        <v>6172</v>
      </c>
      <c r="J21" s="30" t="s">
        <v>151</v>
      </c>
      <c r="K21" s="30" t="s">
        <v>169</v>
      </c>
      <c r="L21" s="31">
        <v>8.2853199999999999E-4</v>
      </c>
      <c r="M21" s="30" t="s">
        <v>170</v>
      </c>
      <c r="N21" s="30" t="s">
        <v>171</v>
      </c>
      <c r="O21" s="30">
        <v>12</v>
      </c>
      <c r="P21" s="30">
        <v>60</v>
      </c>
      <c r="Q21" s="30" t="s">
        <v>265</v>
      </c>
      <c r="R21" s="30" t="s">
        <v>268</v>
      </c>
      <c r="S21" s="30" t="s">
        <v>267</v>
      </c>
      <c r="T21" s="32">
        <v>0.596611</v>
      </c>
      <c r="U21" s="32">
        <v>0.84899999999999998</v>
      </c>
      <c r="V21" s="32">
        <f t="shared" si="0"/>
        <v>7.4641007062852018E-5</v>
      </c>
    </row>
    <row r="22" spans="1:22" x14ac:dyDescent="0.25">
      <c r="A22" s="30">
        <v>30</v>
      </c>
      <c r="B22" s="30">
        <v>52</v>
      </c>
      <c r="C22" s="30" t="s">
        <v>302</v>
      </c>
      <c r="D22" s="30"/>
      <c r="E22" s="30">
        <v>32315</v>
      </c>
      <c r="F22" s="30">
        <v>32316</v>
      </c>
      <c r="G22" s="30">
        <v>32294</v>
      </c>
      <c r="H22" s="30">
        <v>6216</v>
      </c>
      <c r="I22" s="30">
        <v>6216</v>
      </c>
      <c r="J22" s="30" t="s">
        <v>151</v>
      </c>
      <c r="K22" s="30" t="s">
        <v>183</v>
      </c>
      <c r="L22" s="31">
        <v>9.3405599999999995E-3</v>
      </c>
      <c r="M22" s="30" t="s">
        <v>170</v>
      </c>
      <c r="N22" s="30" t="s">
        <v>171</v>
      </c>
      <c r="O22" s="30">
        <v>16</v>
      </c>
      <c r="P22" s="30">
        <v>60</v>
      </c>
      <c r="Q22" s="30" t="s">
        <v>265</v>
      </c>
      <c r="R22" s="30" t="s">
        <v>273</v>
      </c>
      <c r="S22" s="30" t="s">
        <v>272</v>
      </c>
      <c r="T22" s="32">
        <v>0.78656000000000004</v>
      </c>
      <c r="U22" s="32">
        <v>0.84899999999999998</v>
      </c>
      <c r="V22" s="32">
        <f t="shared" si="0"/>
        <v>1.1093835419136002E-3</v>
      </c>
    </row>
    <row r="23" spans="1:22" x14ac:dyDescent="0.25">
      <c r="A23" s="30">
        <v>30</v>
      </c>
      <c r="B23" s="30">
        <v>52</v>
      </c>
      <c r="C23" s="30" t="s">
        <v>302</v>
      </c>
      <c r="D23" s="30"/>
      <c r="E23" s="30">
        <v>32316</v>
      </c>
      <c r="F23" s="30">
        <v>32317</v>
      </c>
      <c r="G23" s="30">
        <v>32295</v>
      </c>
      <c r="H23" s="30">
        <v>6216</v>
      </c>
      <c r="I23" s="30">
        <v>6216</v>
      </c>
      <c r="J23" s="30" t="s">
        <v>151</v>
      </c>
      <c r="K23" s="30" t="s">
        <v>183</v>
      </c>
      <c r="L23" s="31">
        <v>7.3091600000000007E-2</v>
      </c>
      <c r="M23" s="30" t="s">
        <v>170</v>
      </c>
      <c r="N23" s="30" t="s">
        <v>171</v>
      </c>
      <c r="O23" s="30">
        <v>16</v>
      </c>
      <c r="P23" s="30">
        <v>60</v>
      </c>
      <c r="Q23" s="30" t="s">
        <v>265</v>
      </c>
      <c r="R23" s="30" t="s">
        <v>273</v>
      </c>
      <c r="S23" s="30" t="s">
        <v>272</v>
      </c>
      <c r="T23" s="32">
        <v>0.78656000000000004</v>
      </c>
      <c r="U23" s="32">
        <v>0.84899999999999998</v>
      </c>
      <c r="V23" s="32">
        <f t="shared" si="0"/>
        <v>8.6811302632960018E-3</v>
      </c>
    </row>
    <row r="24" spans="1:22" x14ac:dyDescent="0.25">
      <c r="A24" s="30">
        <v>30</v>
      </c>
      <c r="B24" s="30">
        <v>52</v>
      </c>
      <c r="C24" s="30" t="s">
        <v>302</v>
      </c>
      <c r="D24" s="30"/>
      <c r="E24" s="30">
        <v>52697</v>
      </c>
      <c r="F24" s="30">
        <v>52702</v>
      </c>
      <c r="G24" s="30">
        <v>52668</v>
      </c>
      <c r="H24" s="30">
        <v>8140</v>
      </c>
      <c r="I24" s="30">
        <v>8140</v>
      </c>
      <c r="J24" s="30" t="s">
        <v>151</v>
      </c>
      <c r="K24" s="30" t="s">
        <v>169</v>
      </c>
      <c r="L24" s="31">
        <v>10.9101</v>
      </c>
      <c r="M24" s="30" t="s">
        <v>170</v>
      </c>
      <c r="N24" s="30" t="s">
        <v>171</v>
      </c>
      <c r="O24" s="30">
        <v>18</v>
      </c>
      <c r="P24" s="30">
        <v>10</v>
      </c>
      <c r="Q24" s="30" t="s">
        <v>172</v>
      </c>
      <c r="R24" s="30" t="s">
        <v>288</v>
      </c>
      <c r="S24" s="30" t="s">
        <v>285</v>
      </c>
      <c r="T24" s="32">
        <v>0.717032</v>
      </c>
      <c r="U24" s="32">
        <v>0.84899999999999998</v>
      </c>
      <c r="V24" s="32">
        <f t="shared" si="0"/>
        <v>1.1812565143032001</v>
      </c>
    </row>
    <row r="25" spans="1:22" x14ac:dyDescent="0.25">
      <c r="A25" s="30">
        <v>30</v>
      </c>
      <c r="B25" s="30">
        <v>52</v>
      </c>
      <c r="C25" s="30" t="s">
        <v>302</v>
      </c>
      <c r="D25" s="30"/>
      <c r="E25" s="30">
        <v>52701</v>
      </c>
      <c r="F25" s="30">
        <v>52706</v>
      </c>
      <c r="G25" s="30">
        <v>52672</v>
      </c>
      <c r="H25" s="30">
        <v>8140</v>
      </c>
      <c r="I25" s="30">
        <v>8140</v>
      </c>
      <c r="J25" s="30" t="s">
        <v>151</v>
      </c>
      <c r="K25" s="30" t="s">
        <v>169</v>
      </c>
      <c r="L25" s="31">
        <v>0.43562400000000001</v>
      </c>
      <c r="M25" s="30" t="s">
        <v>170</v>
      </c>
      <c r="N25" s="30" t="s">
        <v>171</v>
      </c>
      <c r="O25" s="30">
        <v>18</v>
      </c>
      <c r="P25" s="30">
        <v>10</v>
      </c>
      <c r="Q25" s="30" t="s">
        <v>172</v>
      </c>
      <c r="R25" s="30" t="s">
        <v>288</v>
      </c>
      <c r="S25" s="30" t="s">
        <v>285</v>
      </c>
      <c r="T25" s="32">
        <v>0.717032</v>
      </c>
      <c r="U25" s="32">
        <v>0.84899999999999998</v>
      </c>
      <c r="V25" s="32">
        <f t="shared" si="0"/>
        <v>4.7165808543168007E-2</v>
      </c>
    </row>
    <row r="26" spans="1:22" x14ac:dyDescent="0.25">
      <c r="A26" s="30">
        <v>30</v>
      </c>
      <c r="B26" s="30">
        <v>52</v>
      </c>
      <c r="C26" s="30" t="s">
        <v>302</v>
      </c>
      <c r="D26" s="30"/>
      <c r="E26" s="30">
        <v>52771</v>
      </c>
      <c r="F26" s="30">
        <v>52776</v>
      </c>
      <c r="G26" s="30">
        <v>52742</v>
      </c>
      <c r="H26" s="30">
        <v>8140</v>
      </c>
      <c r="I26" s="30">
        <v>8140</v>
      </c>
      <c r="J26" s="30" t="s">
        <v>151</v>
      </c>
      <c r="K26" s="30" t="s">
        <v>183</v>
      </c>
      <c r="L26" s="31">
        <v>1.4756100000000001</v>
      </c>
      <c r="M26" s="30" t="s">
        <v>170</v>
      </c>
      <c r="N26" s="30" t="s">
        <v>171</v>
      </c>
      <c r="O26" s="30">
        <v>18</v>
      </c>
      <c r="P26" s="30">
        <v>10</v>
      </c>
      <c r="Q26" s="30" t="s">
        <v>172</v>
      </c>
      <c r="R26" s="30" t="s">
        <v>288</v>
      </c>
      <c r="S26" s="30" t="s">
        <v>285</v>
      </c>
      <c r="T26" s="32">
        <v>0.717032</v>
      </c>
      <c r="U26" s="32">
        <v>0.84899999999999998</v>
      </c>
      <c r="V26" s="32">
        <f t="shared" si="0"/>
        <v>0.15976699801752003</v>
      </c>
    </row>
    <row r="27" spans="1:22" x14ac:dyDescent="0.25">
      <c r="A27" s="30">
        <v>30</v>
      </c>
      <c r="B27" s="30">
        <v>52</v>
      </c>
      <c r="C27" s="30" t="s">
        <v>302</v>
      </c>
      <c r="D27" s="30"/>
      <c r="E27" s="30">
        <v>52772</v>
      </c>
      <c r="F27" s="30">
        <v>52777</v>
      </c>
      <c r="G27" s="30">
        <v>52743</v>
      </c>
      <c r="H27" s="30">
        <v>8140</v>
      </c>
      <c r="I27" s="30">
        <v>8140</v>
      </c>
      <c r="J27" s="30" t="s">
        <v>151</v>
      </c>
      <c r="K27" s="30" t="s">
        <v>183</v>
      </c>
      <c r="L27" s="31">
        <v>8.2688799999999993</v>
      </c>
      <c r="M27" s="30" t="s">
        <v>170</v>
      </c>
      <c r="N27" s="30" t="s">
        <v>171</v>
      </c>
      <c r="O27" s="30">
        <v>18</v>
      </c>
      <c r="P27" s="30">
        <v>10</v>
      </c>
      <c r="Q27" s="30" t="s">
        <v>172</v>
      </c>
      <c r="R27" s="30" t="s">
        <v>288</v>
      </c>
      <c r="S27" s="30" t="s">
        <v>285</v>
      </c>
      <c r="T27" s="32">
        <v>0.717032</v>
      </c>
      <c r="U27" s="32">
        <v>0.84899999999999998</v>
      </c>
      <c r="V27" s="32">
        <f t="shared" si="0"/>
        <v>0.89528678618816016</v>
      </c>
    </row>
    <row r="28" spans="1:22" x14ac:dyDescent="0.25">
      <c r="A28" s="30">
        <v>30</v>
      </c>
      <c r="B28" s="30">
        <v>52</v>
      </c>
      <c r="C28" s="30" t="s">
        <v>302</v>
      </c>
      <c r="D28" s="30"/>
      <c r="E28" s="30">
        <v>52897</v>
      </c>
      <c r="F28" s="30">
        <v>52902</v>
      </c>
      <c r="G28" s="30">
        <v>52879</v>
      </c>
      <c r="H28" s="30">
        <v>8330</v>
      </c>
      <c r="I28" s="30">
        <v>8330</v>
      </c>
      <c r="J28" s="30" t="s">
        <v>151</v>
      </c>
      <c r="K28" s="30" t="s">
        <v>183</v>
      </c>
      <c r="L28" s="31">
        <v>1.7856199999999999E-2</v>
      </c>
      <c r="M28" s="30" t="s">
        <v>170</v>
      </c>
      <c r="N28" s="30" t="s">
        <v>171</v>
      </c>
      <c r="O28" s="30">
        <v>22</v>
      </c>
      <c r="P28" s="30">
        <v>10</v>
      </c>
      <c r="Q28" s="30" t="s">
        <v>172</v>
      </c>
      <c r="R28" s="30" t="s">
        <v>292</v>
      </c>
      <c r="S28" s="30" t="s">
        <v>217</v>
      </c>
      <c r="T28" s="32">
        <v>1.769803</v>
      </c>
      <c r="U28" s="32">
        <v>0.84899999999999998</v>
      </c>
      <c r="V28" s="32">
        <f t="shared" si="0"/>
        <v>4.7718954056186012E-3</v>
      </c>
    </row>
    <row r="29" spans="1:22" x14ac:dyDescent="0.25">
      <c r="L29" s="31">
        <f>SUM(L2:L28)</f>
        <v>28.678160892000001</v>
      </c>
      <c r="V29" s="32">
        <f>SUM(V2:V28)</f>
        <v>3.2600733175803431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Views>
    <sheetView topLeftCell="J1" workbookViewId="0">
      <selection activeCell="V2" sqref="V2:V12"/>
    </sheetView>
  </sheetViews>
  <sheetFormatPr defaultRowHeight="15" x14ac:dyDescent="0.25"/>
  <cols>
    <col min="1" max="1" width="10.5703125" bestFit="1" customWidth="1"/>
    <col min="2" max="2" width="9.28515625" bestFit="1" customWidth="1"/>
    <col min="3" max="3" width="23.28515625" bestFit="1" customWidth="1"/>
    <col min="4" max="4" width="7.42578125" bestFit="1" customWidth="1"/>
    <col min="5" max="5" width="12.140625" bestFit="1" customWidth="1"/>
    <col min="6" max="7" width="11.28515625" bestFit="1" customWidth="1"/>
    <col min="8" max="8" width="13.5703125" bestFit="1" customWidth="1"/>
    <col min="9" max="9" width="8.7109375" bestFit="1" customWidth="1"/>
    <col min="10" max="10" width="16.7109375" bestFit="1" customWidth="1"/>
    <col min="11" max="11" width="24.5703125" bestFit="1" customWidth="1"/>
    <col min="12" max="12" width="14.7109375" bestFit="1" customWidth="1"/>
    <col min="13" max="13" width="12.7109375" bestFit="1" customWidth="1"/>
    <col min="14" max="14" width="17.7109375" bestFit="1" customWidth="1"/>
    <col min="15" max="15" width="10.85546875" bestFit="1" customWidth="1"/>
    <col min="16" max="16" width="10.5703125" bestFit="1" customWidth="1"/>
    <col min="17" max="17" width="29.85546875" bestFit="1" customWidth="1"/>
    <col min="18" max="18" width="39.5703125" bestFit="1" customWidth="1"/>
    <col min="19" max="19" width="26.5703125" bestFit="1" customWidth="1"/>
    <col min="20" max="20" width="8.85546875" bestFit="1" customWidth="1"/>
    <col min="21" max="21" width="10.28515625" bestFit="1" customWidth="1"/>
    <col min="22" max="22" width="8.5703125" bestFit="1" customWidth="1"/>
  </cols>
  <sheetData>
    <row r="1" spans="1:22" x14ac:dyDescent="0.25">
      <c r="A1" s="30" t="s">
        <v>297</v>
      </c>
      <c r="B1" s="30" t="s">
        <v>153</v>
      </c>
      <c r="C1" s="30" t="s">
        <v>298</v>
      </c>
      <c r="D1" s="30" t="s">
        <v>299</v>
      </c>
      <c r="E1" s="30" t="s">
        <v>300</v>
      </c>
      <c r="F1" s="30" t="s">
        <v>152</v>
      </c>
      <c r="G1" s="30" t="s">
        <v>301</v>
      </c>
      <c r="H1" s="30" t="s">
        <v>154</v>
      </c>
      <c r="I1" s="30" t="s">
        <v>155</v>
      </c>
      <c r="J1" s="30" t="s">
        <v>156</v>
      </c>
      <c r="K1" s="30" t="s">
        <v>157</v>
      </c>
      <c r="L1" s="31" t="s">
        <v>158</v>
      </c>
      <c r="M1" s="30" t="s">
        <v>159</v>
      </c>
      <c r="N1" s="30" t="s">
        <v>160</v>
      </c>
      <c r="O1" s="30" t="s">
        <v>161</v>
      </c>
      <c r="P1" s="30" t="s">
        <v>162</v>
      </c>
      <c r="Q1" s="30" t="s">
        <v>163</v>
      </c>
      <c r="R1" s="30" t="s">
        <v>164</v>
      </c>
      <c r="S1" s="30" t="s">
        <v>165</v>
      </c>
      <c r="T1" s="32" t="s">
        <v>166</v>
      </c>
      <c r="U1" s="32" t="s">
        <v>167</v>
      </c>
      <c r="V1" s="32" t="s">
        <v>168</v>
      </c>
    </row>
    <row r="2" spans="1:22" x14ac:dyDescent="0.25">
      <c r="A2" s="30">
        <v>12</v>
      </c>
      <c r="B2" s="30">
        <v>25</v>
      </c>
      <c r="C2" s="30" t="s">
        <v>303</v>
      </c>
      <c r="D2" s="30"/>
      <c r="E2" s="30">
        <v>2357</v>
      </c>
      <c r="F2" s="30">
        <v>2358</v>
      </c>
      <c r="G2" s="30">
        <v>2349</v>
      </c>
      <c r="H2" s="30">
        <v>1180</v>
      </c>
      <c r="I2" s="30">
        <v>1180</v>
      </c>
      <c r="J2" s="30" t="s">
        <v>151</v>
      </c>
      <c r="K2" s="30" t="s">
        <v>182</v>
      </c>
      <c r="L2" s="31">
        <v>4.4490300000000003E-2</v>
      </c>
      <c r="M2" s="30" t="s">
        <v>170</v>
      </c>
      <c r="N2" s="30" t="s">
        <v>171</v>
      </c>
      <c r="O2" s="30">
        <v>2</v>
      </c>
      <c r="P2" s="30">
        <v>10</v>
      </c>
      <c r="Q2" s="30" t="s">
        <v>172</v>
      </c>
      <c r="R2" s="30" t="s">
        <v>177</v>
      </c>
      <c r="S2" s="30" t="s">
        <v>174</v>
      </c>
      <c r="T2" s="32">
        <v>0.48648799999999998</v>
      </c>
      <c r="U2" s="32">
        <v>0.84899999999999998</v>
      </c>
      <c r="V2" s="32">
        <f t="shared" ref="V2:V11" si="0">L2*T2*(1-U2)</f>
        <v>3.2682435570264008E-3</v>
      </c>
    </row>
    <row r="3" spans="1:22" x14ac:dyDescent="0.25">
      <c r="A3" s="30">
        <v>12</v>
      </c>
      <c r="B3" s="30">
        <v>25</v>
      </c>
      <c r="C3" s="30" t="s">
        <v>303</v>
      </c>
      <c r="D3" s="30"/>
      <c r="E3" s="30">
        <v>2358</v>
      </c>
      <c r="F3" s="30">
        <v>2359</v>
      </c>
      <c r="G3" s="30">
        <v>2350</v>
      </c>
      <c r="H3" s="30">
        <v>1180</v>
      </c>
      <c r="I3" s="30">
        <v>1180</v>
      </c>
      <c r="J3" s="30" t="s">
        <v>151</v>
      </c>
      <c r="K3" s="30" t="s">
        <v>182</v>
      </c>
      <c r="L3" s="31">
        <v>0.260903</v>
      </c>
      <c r="M3" s="30" t="s">
        <v>170</v>
      </c>
      <c r="N3" s="30" t="s">
        <v>171</v>
      </c>
      <c r="O3" s="30">
        <v>2</v>
      </c>
      <c r="P3" s="30">
        <v>10</v>
      </c>
      <c r="Q3" s="30" t="s">
        <v>172</v>
      </c>
      <c r="R3" s="30" t="s">
        <v>177</v>
      </c>
      <c r="S3" s="30" t="s">
        <v>174</v>
      </c>
      <c r="T3" s="32">
        <v>0.48648799999999998</v>
      </c>
      <c r="U3" s="32">
        <v>0.84899999999999998</v>
      </c>
      <c r="V3" s="32">
        <f t="shared" si="0"/>
        <v>1.9165852978264002E-2</v>
      </c>
    </row>
    <row r="4" spans="1:22" x14ac:dyDescent="0.25">
      <c r="A4" s="30">
        <v>12</v>
      </c>
      <c r="B4" s="30">
        <v>25</v>
      </c>
      <c r="C4" s="30" t="s">
        <v>303</v>
      </c>
      <c r="D4" s="30"/>
      <c r="E4" s="30">
        <v>2359</v>
      </c>
      <c r="F4" s="30">
        <v>2360</v>
      </c>
      <c r="G4" s="30">
        <v>2351</v>
      </c>
      <c r="H4" s="30">
        <v>1180</v>
      </c>
      <c r="I4" s="30">
        <v>1180</v>
      </c>
      <c r="J4" s="30" t="s">
        <v>151</v>
      </c>
      <c r="K4" s="30" t="s">
        <v>182</v>
      </c>
      <c r="L4" s="31">
        <v>0.63092300000000001</v>
      </c>
      <c r="M4" s="30" t="s">
        <v>170</v>
      </c>
      <c r="N4" s="30" t="s">
        <v>171</v>
      </c>
      <c r="O4" s="30">
        <v>2</v>
      </c>
      <c r="P4" s="30">
        <v>10</v>
      </c>
      <c r="Q4" s="30" t="s">
        <v>172</v>
      </c>
      <c r="R4" s="30" t="s">
        <v>177</v>
      </c>
      <c r="S4" s="30" t="s">
        <v>174</v>
      </c>
      <c r="T4" s="32">
        <v>0.48648799999999998</v>
      </c>
      <c r="U4" s="32">
        <v>0.84899999999999998</v>
      </c>
      <c r="V4" s="32">
        <f t="shared" si="0"/>
        <v>4.6347406732024005E-2</v>
      </c>
    </row>
    <row r="5" spans="1:22" x14ac:dyDescent="0.25">
      <c r="A5" s="30">
        <v>12</v>
      </c>
      <c r="B5" s="30">
        <v>25</v>
      </c>
      <c r="C5" s="30" t="s">
        <v>303</v>
      </c>
      <c r="D5" s="30"/>
      <c r="E5" s="30">
        <v>2943</v>
      </c>
      <c r="F5" s="30">
        <v>2944</v>
      </c>
      <c r="G5" s="30">
        <v>2872</v>
      </c>
      <c r="H5" s="30">
        <v>1210</v>
      </c>
      <c r="I5" s="30">
        <v>1210</v>
      </c>
      <c r="J5" s="30" t="s">
        <v>151</v>
      </c>
      <c r="K5" s="30" t="s">
        <v>182</v>
      </c>
      <c r="L5" s="31">
        <v>1.6437600000000001</v>
      </c>
      <c r="M5" s="30" t="s">
        <v>170</v>
      </c>
      <c r="N5" s="30" t="s">
        <v>171</v>
      </c>
      <c r="O5" s="30">
        <v>19</v>
      </c>
      <c r="P5" s="30">
        <v>10</v>
      </c>
      <c r="Q5" s="30" t="s">
        <v>172</v>
      </c>
      <c r="R5" s="30" t="s">
        <v>195</v>
      </c>
      <c r="S5" s="30" t="s">
        <v>196</v>
      </c>
      <c r="T5" s="32">
        <v>0.60924900000000004</v>
      </c>
      <c r="U5" s="32">
        <v>0.84899999999999998</v>
      </c>
      <c r="V5" s="32">
        <f t="shared" si="0"/>
        <v>0.15122032957224002</v>
      </c>
    </row>
    <row r="6" spans="1:22" x14ac:dyDescent="0.25">
      <c r="A6" s="30">
        <v>12</v>
      </c>
      <c r="B6" s="30">
        <v>25</v>
      </c>
      <c r="C6" s="30" t="s">
        <v>303</v>
      </c>
      <c r="D6" s="30"/>
      <c r="E6" s="30">
        <v>3356</v>
      </c>
      <c r="F6" s="30">
        <v>3357</v>
      </c>
      <c r="G6" s="30">
        <v>3294</v>
      </c>
      <c r="H6" s="30">
        <v>1290</v>
      </c>
      <c r="I6" s="30">
        <v>1290</v>
      </c>
      <c r="J6" s="30" t="s">
        <v>151</v>
      </c>
      <c r="K6" s="30" t="s">
        <v>182</v>
      </c>
      <c r="L6" s="31">
        <v>2.7530100000000002</v>
      </c>
      <c r="M6" s="30" t="s">
        <v>170</v>
      </c>
      <c r="N6" s="30" t="s">
        <v>171</v>
      </c>
      <c r="O6" s="30">
        <v>19</v>
      </c>
      <c r="P6" s="30">
        <v>10</v>
      </c>
      <c r="Q6" s="30" t="s">
        <v>172</v>
      </c>
      <c r="R6" s="30" t="s">
        <v>206</v>
      </c>
      <c r="S6" s="30" t="s">
        <v>196</v>
      </c>
      <c r="T6" s="32">
        <v>0.60924900000000004</v>
      </c>
      <c r="U6" s="32">
        <v>0.84899999999999998</v>
      </c>
      <c r="V6" s="32">
        <f t="shared" si="0"/>
        <v>0.25326755701299009</v>
      </c>
    </row>
    <row r="7" spans="1:22" x14ac:dyDescent="0.25">
      <c r="A7" s="30">
        <v>12</v>
      </c>
      <c r="B7" s="30">
        <v>25</v>
      </c>
      <c r="C7" s="30" t="s">
        <v>303</v>
      </c>
      <c r="D7" s="30"/>
      <c r="E7" s="30">
        <v>7876</v>
      </c>
      <c r="F7" s="30">
        <v>7877</v>
      </c>
      <c r="G7" s="30">
        <v>7803</v>
      </c>
      <c r="H7" s="30">
        <v>2110</v>
      </c>
      <c r="I7" s="30">
        <v>2110</v>
      </c>
      <c r="J7" s="30" t="s">
        <v>151</v>
      </c>
      <c r="K7" s="30" t="s">
        <v>182</v>
      </c>
      <c r="L7" s="31">
        <v>5.6906699999999999</v>
      </c>
      <c r="M7" s="30" t="s">
        <v>170</v>
      </c>
      <c r="N7" s="30" t="s">
        <v>171</v>
      </c>
      <c r="O7" s="30">
        <v>26</v>
      </c>
      <c r="P7" s="30">
        <v>21</v>
      </c>
      <c r="Q7" s="30" t="s">
        <v>229</v>
      </c>
      <c r="R7" s="30" t="s">
        <v>230</v>
      </c>
      <c r="S7" s="30" t="s">
        <v>229</v>
      </c>
      <c r="T7" s="32">
        <v>1.671602</v>
      </c>
      <c r="U7" s="32">
        <v>0.84899999999999998</v>
      </c>
      <c r="V7" s="32">
        <f t="shared" si="0"/>
        <v>1.4363928383543403</v>
      </c>
    </row>
    <row r="8" spans="1:22" x14ac:dyDescent="0.25">
      <c r="A8" s="30">
        <v>12</v>
      </c>
      <c r="B8" s="30">
        <v>25</v>
      </c>
      <c r="C8" s="30" t="s">
        <v>303</v>
      </c>
      <c r="D8" s="30"/>
      <c r="E8" s="30">
        <v>9390</v>
      </c>
      <c r="F8" s="30">
        <v>9391</v>
      </c>
      <c r="G8" s="30">
        <v>9348</v>
      </c>
      <c r="H8" s="30">
        <v>2120</v>
      </c>
      <c r="I8" s="30">
        <v>2120</v>
      </c>
      <c r="J8" s="30" t="s">
        <v>151</v>
      </c>
      <c r="K8" s="30" t="s">
        <v>182</v>
      </c>
      <c r="L8" s="31">
        <v>6.1070000000000004E-4</v>
      </c>
      <c r="M8" s="30" t="s">
        <v>170</v>
      </c>
      <c r="N8" s="30" t="s">
        <v>171</v>
      </c>
      <c r="O8" s="30">
        <v>27</v>
      </c>
      <c r="P8" s="30">
        <v>22</v>
      </c>
      <c r="Q8" s="30" t="s">
        <v>237</v>
      </c>
      <c r="R8" s="30" t="s">
        <v>238</v>
      </c>
      <c r="S8" s="30" t="s">
        <v>239</v>
      </c>
      <c r="T8" s="32">
        <v>0.61701700000000004</v>
      </c>
      <c r="U8" s="32">
        <v>0.84899999999999998</v>
      </c>
      <c r="V8" s="32">
        <f t="shared" si="0"/>
        <v>5.6898654566900014E-5</v>
      </c>
    </row>
    <row r="9" spans="1:22" x14ac:dyDescent="0.25">
      <c r="A9" s="30">
        <v>12</v>
      </c>
      <c r="B9" s="30">
        <v>25</v>
      </c>
      <c r="C9" s="30" t="s">
        <v>303</v>
      </c>
      <c r="D9" s="30"/>
      <c r="E9" s="30">
        <v>12918</v>
      </c>
      <c r="F9" s="30">
        <v>12919</v>
      </c>
      <c r="G9" s="30">
        <v>12885</v>
      </c>
      <c r="H9" s="30">
        <v>2210</v>
      </c>
      <c r="I9" s="30">
        <v>2210</v>
      </c>
      <c r="J9" s="30" t="s">
        <v>151</v>
      </c>
      <c r="K9" s="30" t="s">
        <v>182</v>
      </c>
      <c r="L9" s="31">
        <v>0.211839</v>
      </c>
      <c r="M9" s="30" t="s">
        <v>170</v>
      </c>
      <c r="N9" s="30" t="s">
        <v>171</v>
      </c>
      <c r="O9" s="30">
        <v>84</v>
      </c>
      <c r="P9" s="30">
        <v>25</v>
      </c>
      <c r="Q9" s="30" t="s">
        <v>245</v>
      </c>
      <c r="R9" s="30" t="s">
        <v>245</v>
      </c>
      <c r="S9" s="30" t="s">
        <v>245</v>
      </c>
      <c r="T9" s="32">
        <v>0.52779699999999996</v>
      </c>
      <c r="U9" s="32">
        <v>0.84899999999999998</v>
      </c>
      <c r="V9" s="32">
        <f t="shared" si="0"/>
        <v>1.6883006291133002E-2</v>
      </c>
    </row>
    <row r="10" spans="1:22" x14ac:dyDescent="0.25">
      <c r="A10" s="30">
        <v>12</v>
      </c>
      <c r="B10" s="30">
        <v>25</v>
      </c>
      <c r="C10" s="30" t="s">
        <v>303</v>
      </c>
      <c r="D10" s="30"/>
      <c r="E10" s="30">
        <v>12920</v>
      </c>
      <c r="F10" s="30">
        <v>12921</v>
      </c>
      <c r="G10" s="30">
        <v>12887</v>
      </c>
      <c r="H10" s="30">
        <v>2210</v>
      </c>
      <c r="I10" s="30">
        <v>2210</v>
      </c>
      <c r="J10" s="30" t="s">
        <v>151</v>
      </c>
      <c r="K10" s="30" t="s">
        <v>182</v>
      </c>
      <c r="L10" s="31">
        <v>0.57857099999999995</v>
      </c>
      <c r="M10" s="30" t="s">
        <v>170</v>
      </c>
      <c r="N10" s="30" t="s">
        <v>171</v>
      </c>
      <c r="O10" s="30">
        <v>84</v>
      </c>
      <c r="P10" s="30">
        <v>25</v>
      </c>
      <c r="Q10" s="30" t="s">
        <v>245</v>
      </c>
      <c r="R10" s="30" t="s">
        <v>245</v>
      </c>
      <c r="S10" s="30" t="s">
        <v>245</v>
      </c>
      <c r="T10" s="32">
        <v>0.52779699999999996</v>
      </c>
      <c r="U10" s="32">
        <v>0.84899999999999998</v>
      </c>
      <c r="V10" s="32">
        <f t="shared" si="0"/>
        <v>4.6110573751137002E-2</v>
      </c>
    </row>
    <row r="11" spans="1:22" x14ac:dyDescent="0.25">
      <c r="A11" s="30">
        <v>12</v>
      </c>
      <c r="B11" s="30">
        <v>25</v>
      </c>
      <c r="C11" s="30" t="s">
        <v>303</v>
      </c>
      <c r="D11" s="30"/>
      <c r="E11" s="30">
        <v>25172</v>
      </c>
      <c r="F11" s="30">
        <v>25173</v>
      </c>
      <c r="G11" s="30">
        <v>25113</v>
      </c>
      <c r="H11" s="30">
        <v>6170</v>
      </c>
      <c r="I11" s="30">
        <v>6170</v>
      </c>
      <c r="J11" s="30" t="s">
        <v>151</v>
      </c>
      <c r="K11" s="30" t="s">
        <v>182</v>
      </c>
      <c r="L11" s="31">
        <v>4.69358E-2</v>
      </c>
      <c r="M11" s="30" t="s">
        <v>170</v>
      </c>
      <c r="N11" s="30" t="s">
        <v>171</v>
      </c>
      <c r="O11" s="30">
        <v>12</v>
      </c>
      <c r="P11" s="30">
        <v>60</v>
      </c>
      <c r="Q11" s="30" t="s">
        <v>265</v>
      </c>
      <c r="R11" s="30" t="s">
        <v>267</v>
      </c>
      <c r="S11" s="30" t="s">
        <v>267</v>
      </c>
      <c r="T11" s="32">
        <v>0.596611</v>
      </c>
      <c r="U11" s="32">
        <v>0.84899999999999998</v>
      </c>
      <c r="V11" s="32">
        <f t="shared" si="0"/>
        <v>4.2283646006438004E-3</v>
      </c>
    </row>
    <row r="12" spans="1:22" x14ac:dyDescent="0.25">
      <c r="L12" s="31">
        <f>SUM(L2:L11)</f>
        <v>11.861712799999998</v>
      </c>
      <c r="V12" s="32">
        <f>SUM(V2:V11)</f>
        <v>1.9769410715043654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opLeftCell="K1" workbookViewId="0">
      <selection activeCell="V2" sqref="V2:V8"/>
    </sheetView>
  </sheetViews>
  <sheetFormatPr defaultRowHeight="15" x14ac:dyDescent="0.25"/>
  <cols>
    <col min="1" max="1" width="10.5703125" bestFit="1" customWidth="1"/>
    <col min="2" max="2" width="9.28515625" bestFit="1" customWidth="1"/>
    <col min="3" max="3" width="20.28515625" bestFit="1" customWidth="1"/>
    <col min="4" max="4" width="7.42578125" bestFit="1" customWidth="1"/>
    <col min="5" max="5" width="12.140625" bestFit="1" customWidth="1"/>
    <col min="6" max="7" width="11.28515625" bestFit="1" customWidth="1"/>
    <col min="8" max="8" width="13.5703125" bestFit="1" customWidth="1"/>
    <col min="9" max="9" width="8.7109375" bestFit="1" customWidth="1"/>
    <col min="10" max="10" width="16.7109375" bestFit="1" customWidth="1"/>
    <col min="11" max="11" width="24.5703125" bestFit="1" customWidth="1"/>
    <col min="12" max="12" width="13.7109375" bestFit="1" customWidth="1"/>
    <col min="13" max="13" width="12.7109375" bestFit="1" customWidth="1"/>
    <col min="14" max="14" width="17.7109375" bestFit="1" customWidth="1"/>
    <col min="15" max="15" width="10.85546875" bestFit="1" customWidth="1"/>
    <col min="16" max="16" width="10.5703125" bestFit="1" customWidth="1"/>
    <col min="17" max="17" width="29.85546875" bestFit="1" customWidth="1"/>
    <col min="18" max="18" width="39.5703125" bestFit="1" customWidth="1"/>
    <col min="19" max="19" width="26.5703125" bestFit="1" customWidth="1"/>
    <col min="20" max="20" width="8.85546875" bestFit="1" customWidth="1"/>
    <col min="21" max="21" width="10.28515625" bestFit="1" customWidth="1"/>
    <col min="22" max="22" width="8.5703125" bestFit="1" customWidth="1"/>
  </cols>
  <sheetData>
    <row r="1" spans="1:22" x14ac:dyDescent="0.25">
      <c r="A1" s="30" t="s">
        <v>297</v>
      </c>
      <c r="B1" s="30" t="s">
        <v>153</v>
      </c>
      <c r="C1" s="30" t="s">
        <v>298</v>
      </c>
      <c r="D1" s="30" t="s">
        <v>299</v>
      </c>
      <c r="E1" s="30" t="s">
        <v>300</v>
      </c>
      <c r="F1" s="30" t="s">
        <v>152</v>
      </c>
      <c r="G1" s="30" t="s">
        <v>301</v>
      </c>
      <c r="H1" s="30" t="s">
        <v>154</v>
      </c>
      <c r="I1" s="30" t="s">
        <v>155</v>
      </c>
      <c r="J1" s="30" t="s">
        <v>156</v>
      </c>
      <c r="K1" s="30" t="s">
        <v>157</v>
      </c>
      <c r="L1" s="31" t="s">
        <v>158</v>
      </c>
      <c r="M1" s="30" t="s">
        <v>159</v>
      </c>
      <c r="N1" s="30" t="s">
        <v>160</v>
      </c>
      <c r="O1" s="30" t="s">
        <v>161</v>
      </c>
      <c r="P1" s="30" t="s">
        <v>162</v>
      </c>
      <c r="Q1" s="30" t="s">
        <v>163</v>
      </c>
      <c r="R1" s="30" t="s">
        <v>164</v>
      </c>
      <c r="S1" s="30" t="s">
        <v>165</v>
      </c>
      <c r="T1" s="32" t="s">
        <v>166</v>
      </c>
      <c r="U1" s="32" t="s">
        <v>167</v>
      </c>
      <c r="V1" s="32" t="s">
        <v>168</v>
      </c>
    </row>
    <row r="2" spans="1:22" x14ac:dyDescent="0.25">
      <c r="A2" s="30">
        <v>19</v>
      </c>
      <c r="B2" s="30">
        <v>35</v>
      </c>
      <c r="C2" s="30" t="s">
        <v>304</v>
      </c>
      <c r="D2" s="30"/>
      <c r="E2" s="30">
        <v>1527</v>
      </c>
      <c r="F2" s="30">
        <v>1528</v>
      </c>
      <c r="G2" s="30">
        <v>1488</v>
      </c>
      <c r="H2" s="30">
        <v>1110</v>
      </c>
      <c r="I2" s="30">
        <v>1110</v>
      </c>
      <c r="J2" s="30" t="s">
        <v>151</v>
      </c>
      <c r="K2" s="30" t="s">
        <v>182</v>
      </c>
      <c r="L2" s="31">
        <v>0.16214799999999999</v>
      </c>
      <c r="M2" s="30" t="s">
        <v>170</v>
      </c>
      <c r="N2" s="30" t="s">
        <v>171</v>
      </c>
      <c r="O2" s="30">
        <v>2</v>
      </c>
      <c r="P2" s="30">
        <v>10</v>
      </c>
      <c r="Q2" s="30" t="s">
        <v>172</v>
      </c>
      <c r="R2" s="30" t="s">
        <v>173</v>
      </c>
      <c r="S2" s="30" t="s">
        <v>174</v>
      </c>
      <c r="T2" s="32">
        <v>0.48648799999999998</v>
      </c>
      <c r="U2" s="32">
        <v>0.84899999999999998</v>
      </c>
      <c r="V2" s="32">
        <f t="shared" ref="V2:V7" si="0">L2*T2*(1-U2)</f>
        <v>1.1911341489824001E-2</v>
      </c>
    </row>
    <row r="3" spans="1:22" x14ac:dyDescent="0.25">
      <c r="A3" s="30">
        <v>19</v>
      </c>
      <c r="B3" s="30">
        <v>35</v>
      </c>
      <c r="C3" s="30" t="s">
        <v>304</v>
      </c>
      <c r="D3" s="30"/>
      <c r="E3" s="30">
        <v>2347</v>
      </c>
      <c r="F3" s="30">
        <v>2348</v>
      </c>
      <c r="G3" s="30">
        <v>2339</v>
      </c>
      <c r="H3" s="30">
        <v>1180</v>
      </c>
      <c r="I3" s="30">
        <v>1180</v>
      </c>
      <c r="J3" s="30" t="s">
        <v>151</v>
      </c>
      <c r="K3" s="30" t="s">
        <v>182</v>
      </c>
      <c r="L3" s="31">
        <v>1.6624399999999999</v>
      </c>
      <c r="M3" s="30" t="s">
        <v>170</v>
      </c>
      <c r="N3" s="30" t="s">
        <v>171</v>
      </c>
      <c r="O3" s="30">
        <v>2</v>
      </c>
      <c r="P3" s="30">
        <v>10</v>
      </c>
      <c r="Q3" s="30" t="s">
        <v>172</v>
      </c>
      <c r="R3" s="30" t="s">
        <v>177</v>
      </c>
      <c r="S3" s="30" t="s">
        <v>174</v>
      </c>
      <c r="T3" s="32">
        <v>0.48648799999999998</v>
      </c>
      <c r="U3" s="32">
        <v>0.84899999999999998</v>
      </c>
      <c r="V3" s="32">
        <f t="shared" si="0"/>
        <v>0.12212232371872001</v>
      </c>
    </row>
    <row r="4" spans="1:22" x14ac:dyDescent="0.25">
      <c r="A4" s="30">
        <v>19</v>
      </c>
      <c r="B4" s="30">
        <v>35</v>
      </c>
      <c r="C4" s="30" t="s">
        <v>304</v>
      </c>
      <c r="D4" s="30"/>
      <c r="E4" s="30">
        <v>2925</v>
      </c>
      <c r="F4" s="30">
        <v>2926</v>
      </c>
      <c r="G4" s="30">
        <v>2854</v>
      </c>
      <c r="H4" s="30">
        <v>1210</v>
      </c>
      <c r="I4" s="30">
        <v>1210</v>
      </c>
      <c r="J4" s="30" t="s">
        <v>151</v>
      </c>
      <c r="K4" s="30" t="s">
        <v>182</v>
      </c>
      <c r="L4" s="31">
        <v>1.35978</v>
      </c>
      <c r="M4" s="30" t="s">
        <v>170</v>
      </c>
      <c r="N4" s="30" t="s">
        <v>171</v>
      </c>
      <c r="O4" s="30">
        <v>19</v>
      </c>
      <c r="P4" s="30">
        <v>10</v>
      </c>
      <c r="Q4" s="30" t="s">
        <v>172</v>
      </c>
      <c r="R4" s="30" t="s">
        <v>195</v>
      </c>
      <c r="S4" s="30" t="s">
        <v>196</v>
      </c>
      <c r="T4" s="32">
        <v>0.60924900000000004</v>
      </c>
      <c r="U4" s="32">
        <v>0.84899999999999998</v>
      </c>
      <c r="V4" s="32">
        <f t="shared" si="0"/>
        <v>0.12509513538822004</v>
      </c>
    </row>
    <row r="5" spans="1:22" x14ac:dyDescent="0.25">
      <c r="A5" s="30">
        <v>19</v>
      </c>
      <c r="B5" s="30">
        <v>35</v>
      </c>
      <c r="C5" s="30" t="s">
        <v>304</v>
      </c>
      <c r="D5" s="30"/>
      <c r="E5" s="30">
        <v>3354</v>
      </c>
      <c r="F5" s="30">
        <v>3355</v>
      </c>
      <c r="G5" s="30">
        <v>3292</v>
      </c>
      <c r="H5" s="30">
        <v>1290</v>
      </c>
      <c r="I5" s="30">
        <v>1290</v>
      </c>
      <c r="J5" s="30" t="s">
        <v>151</v>
      </c>
      <c r="K5" s="30" t="s">
        <v>182</v>
      </c>
      <c r="L5" s="31">
        <v>0.94732899999999998</v>
      </c>
      <c r="M5" s="30" t="s">
        <v>170</v>
      </c>
      <c r="N5" s="30" t="s">
        <v>171</v>
      </c>
      <c r="O5" s="30">
        <v>19</v>
      </c>
      <c r="P5" s="30">
        <v>10</v>
      </c>
      <c r="Q5" s="30" t="s">
        <v>172</v>
      </c>
      <c r="R5" s="30" t="s">
        <v>206</v>
      </c>
      <c r="S5" s="30" t="s">
        <v>196</v>
      </c>
      <c r="T5" s="32">
        <v>0.60924900000000004</v>
      </c>
      <c r="U5" s="32">
        <v>0.84899999999999998</v>
      </c>
      <c r="V5" s="32">
        <f t="shared" si="0"/>
        <v>8.7151046134071014E-2</v>
      </c>
    </row>
    <row r="6" spans="1:22" x14ac:dyDescent="0.25">
      <c r="A6" s="30">
        <v>19</v>
      </c>
      <c r="B6" s="30">
        <v>35</v>
      </c>
      <c r="C6" s="30" t="s">
        <v>304</v>
      </c>
      <c r="D6" s="30"/>
      <c r="E6" s="30">
        <v>6021</v>
      </c>
      <c r="F6" s="30">
        <v>6022</v>
      </c>
      <c r="G6" s="30">
        <v>5956</v>
      </c>
      <c r="H6" s="30">
        <v>1900</v>
      </c>
      <c r="I6" s="30">
        <v>1900</v>
      </c>
      <c r="J6" s="30" t="s">
        <v>151</v>
      </c>
      <c r="K6" s="30" t="s">
        <v>182</v>
      </c>
      <c r="L6" s="31">
        <v>3.6075900000000001</v>
      </c>
      <c r="M6" s="30" t="s">
        <v>170</v>
      </c>
      <c r="N6" s="30" t="s">
        <v>171</v>
      </c>
      <c r="O6" s="30">
        <v>70</v>
      </c>
      <c r="P6" s="30">
        <v>10</v>
      </c>
      <c r="Q6" s="30" t="s">
        <v>172</v>
      </c>
      <c r="R6" s="30" t="s">
        <v>227</v>
      </c>
      <c r="S6" s="30" t="s">
        <v>228</v>
      </c>
      <c r="T6" s="32">
        <v>0.19295699999999999</v>
      </c>
      <c r="U6" s="32">
        <v>0.84899999999999998</v>
      </c>
      <c r="V6" s="32">
        <f t="shared" si="0"/>
        <v>0.10511257128813002</v>
      </c>
    </row>
    <row r="7" spans="1:22" x14ac:dyDescent="0.25">
      <c r="A7" s="30">
        <v>19</v>
      </c>
      <c r="B7" s="30">
        <v>35</v>
      </c>
      <c r="C7" s="30" t="s">
        <v>304</v>
      </c>
      <c r="D7" s="30"/>
      <c r="E7" s="30">
        <v>11721</v>
      </c>
      <c r="F7" s="30">
        <v>11722</v>
      </c>
      <c r="G7" s="30">
        <v>11665</v>
      </c>
      <c r="H7" s="30">
        <v>2130</v>
      </c>
      <c r="I7" s="30">
        <v>2130</v>
      </c>
      <c r="J7" s="30" t="s">
        <v>151</v>
      </c>
      <c r="K7" s="30" t="s">
        <v>182</v>
      </c>
      <c r="L7" s="31">
        <v>0.53766899999999995</v>
      </c>
      <c r="M7" s="30" t="s">
        <v>170</v>
      </c>
      <c r="N7" s="30" t="s">
        <v>171</v>
      </c>
      <c r="O7" s="30">
        <v>28</v>
      </c>
      <c r="P7" s="30">
        <v>22</v>
      </c>
      <c r="Q7" s="30" t="s">
        <v>237</v>
      </c>
      <c r="R7" s="30" t="s">
        <v>240</v>
      </c>
      <c r="S7" s="30" t="s">
        <v>241</v>
      </c>
      <c r="T7" s="32">
        <v>0.71915099999999998</v>
      </c>
      <c r="U7" s="32">
        <v>0.84899999999999998</v>
      </c>
      <c r="V7" s="32">
        <f t="shared" si="0"/>
        <v>5.8386445051869004E-2</v>
      </c>
    </row>
    <row r="8" spans="1:22" x14ac:dyDescent="0.25">
      <c r="L8" s="31">
        <f>SUM(L2:L7)</f>
        <v>8.2769560000000002</v>
      </c>
      <c r="V8" s="32">
        <f>SUM(V2:V7)</f>
        <v>0.50977886307083398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"/>
  <sheetViews>
    <sheetView topLeftCell="J1" workbookViewId="0">
      <selection activeCell="V2" sqref="V2:V10"/>
    </sheetView>
  </sheetViews>
  <sheetFormatPr defaultRowHeight="15" x14ac:dyDescent="0.25"/>
  <cols>
    <col min="1" max="1" width="10.5703125" bestFit="1" customWidth="1"/>
    <col min="2" max="2" width="9.28515625" bestFit="1" customWidth="1"/>
    <col min="3" max="3" width="17.7109375" bestFit="1" customWidth="1"/>
    <col min="4" max="4" width="7.42578125" bestFit="1" customWidth="1"/>
    <col min="5" max="5" width="12.140625" bestFit="1" customWidth="1"/>
    <col min="6" max="7" width="11.28515625" bestFit="1" customWidth="1"/>
    <col min="8" max="8" width="13.5703125" bestFit="1" customWidth="1"/>
    <col min="9" max="9" width="8.7109375" bestFit="1" customWidth="1"/>
    <col min="10" max="10" width="16.7109375" bestFit="1" customWidth="1"/>
    <col min="11" max="11" width="24.5703125" bestFit="1" customWidth="1"/>
    <col min="12" max="12" width="13.7109375" bestFit="1" customWidth="1"/>
    <col min="13" max="13" width="12.7109375" bestFit="1" customWidth="1"/>
    <col min="14" max="14" width="17.7109375" bestFit="1" customWidth="1"/>
    <col min="15" max="15" width="10.85546875" bestFit="1" customWidth="1"/>
    <col min="16" max="16" width="10.5703125" bestFit="1" customWidth="1"/>
    <col min="17" max="17" width="16.85546875" bestFit="1" customWidth="1"/>
    <col min="18" max="18" width="39.5703125" bestFit="1" customWidth="1"/>
    <col min="19" max="19" width="26.5703125" bestFit="1" customWidth="1"/>
    <col min="20" max="20" width="8.85546875" bestFit="1" customWidth="1"/>
    <col min="21" max="21" width="10.28515625" bestFit="1" customWidth="1"/>
    <col min="22" max="22" width="8.5703125" bestFit="1" customWidth="1"/>
  </cols>
  <sheetData>
    <row r="1" spans="1:22" x14ac:dyDescent="0.25">
      <c r="A1" s="30" t="s">
        <v>297</v>
      </c>
      <c r="B1" s="30" t="s">
        <v>153</v>
      </c>
      <c r="C1" s="30" t="s">
        <v>298</v>
      </c>
      <c r="D1" s="30" t="s">
        <v>299</v>
      </c>
      <c r="E1" s="30" t="s">
        <v>300</v>
      </c>
      <c r="F1" s="30" t="s">
        <v>152</v>
      </c>
      <c r="G1" s="30" t="s">
        <v>301</v>
      </c>
      <c r="H1" s="30" t="s">
        <v>154</v>
      </c>
      <c r="I1" s="30" t="s">
        <v>155</v>
      </c>
      <c r="J1" s="30" t="s">
        <v>156</v>
      </c>
      <c r="K1" s="30" t="s">
        <v>157</v>
      </c>
      <c r="L1" s="31" t="s">
        <v>158</v>
      </c>
      <c r="M1" s="30" t="s">
        <v>159</v>
      </c>
      <c r="N1" s="30" t="s">
        <v>160</v>
      </c>
      <c r="O1" s="30" t="s">
        <v>161</v>
      </c>
      <c r="P1" s="30" t="s">
        <v>162</v>
      </c>
      <c r="Q1" s="30" t="s">
        <v>163</v>
      </c>
      <c r="R1" s="30" t="s">
        <v>164</v>
      </c>
      <c r="S1" s="30" t="s">
        <v>165</v>
      </c>
      <c r="T1" s="32" t="s">
        <v>166</v>
      </c>
      <c r="U1" s="32" t="s">
        <v>167</v>
      </c>
      <c r="V1" s="32" t="s">
        <v>168</v>
      </c>
    </row>
    <row r="2" spans="1:22" x14ac:dyDescent="0.25">
      <c r="A2" s="30">
        <v>18</v>
      </c>
      <c r="B2" s="30">
        <v>34</v>
      </c>
      <c r="C2" s="30" t="s">
        <v>305</v>
      </c>
      <c r="D2" s="30"/>
      <c r="E2" s="30">
        <v>1523</v>
      </c>
      <c r="F2" s="30">
        <v>1524</v>
      </c>
      <c r="G2" s="30">
        <v>1484</v>
      </c>
      <c r="H2" s="30">
        <v>1110</v>
      </c>
      <c r="I2" s="30">
        <v>1110</v>
      </c>
      <c r="J2" s="30" t="s">
        <v>151</v>
      </c>
      <c r="K2" s="30" t="s">
        <v>182</v>
      </c>
      <c r="L2" s="31">
        <v>5.6470300000000001E-2</v>
      </c>
      <c r="M2" s="30" t="s">
        <v>170</v>
      </c>
      <c r="N2" s="30" t="s">
        <v>171</v>
      </c>
      <c r="O2" s="30">
        <v>2</v>
      </c>
      <c r="P2" s="30">
        <v>10</v>
      </c>
      <c r="Q2" s="30" t="s">
        <v>172</v>
      </c>
      <c r="R2" s="30" t="s">
        <v>173</v>
      </c>
      <c r="S2" s="30" t="s">
        <v>174</v>
      </c>
      <c r="T2" s="32">
        <v>0.48648799999999998</v>
      </c>
      <c r="U2" s="32">
        <v>0.84899999999999998</v>
      </c>
      <c r="V2" s="32">
        <f t="shared" ref="V2:V9" si="0">L2*T2*(1-U2)</f>
        <v>4.148290619266401E-3</v>
      </c>
    </row>
    <row r="3" spans="1:22" x14ac:dyDescent="0.25">
      <c r="A3" s="30">
        <v>18</v>
      </c>
      <c r="B3" s="30">
        <v>34</v>
      </c>
      <c r="C3" s="30" t="s">
        <v>305</v>
      </c>
      <c r="D3" s="30"/>
      <c r="E3" s="30">
        <v>2343</v>
      </c>
      <c r="F3" s="30">
        <v>2344</v>
      </c>
      <c r="G3" s="30">
        <v>2335</v>
      </c>
      <c r="H3" s="30">
        <v>1180</v>
      </c>
      <c r="I3" s="30">
        <v>1180</v>
      </c>
      <c r="J3" s="30" t="s">
        <v>151</v>
      </c>
      <c r="K3" s="30" t="s">
        <v>182</v>
      </c>
      <c r="L3" s="31">
        <v>3.98434</v>
      </c>
      <c r="M3" s="30" t="s">
        <v>170</v>
      </c>
      <c r="N3" s="30" t="s">
        <v>171</v>
      </c>
      <c r="O3" s="30">
        <v>2</v>
      </c>
      <c r="P3" s="30">
        <v>10</v>
      </c>
      <c r="Q3" s="30" t="s">
        <v>172</v>
      </c>
      <c r="R3" s="30" t="s">
        <v>177</v>
      </c>
      <c r="S3" s="30" t="s">
        <v>174</v>
      </c>
      <c r="T3" s="32">
        <v>0.48648799999999998</v>
      </c>
      <c r="U3" s="32">
        <v>0.84899999999999998</v>
      </c>
      <c r="V3" s="32">
        <f t="shared" si="0"/>
        <v>0.29268837328592001</v>
      </c>
    </row>
    <row r="4" spans="1:22" x14ac:dyDescent="0.25">
      <c r="A4" s="30">
        <v>18</v>
      </c>
      <c r="B4" s="30">
        <v>34</v>
      </c>
      <c r="C4" s="30" t="s">
        <v>305</v>
      </c>
      <c r="D4" s="30"/>
      <c r="E4" s="30">
        <v>2920</v>
      </c>
      <c r="F4" s="30">
        <v>2921</v>
      </c>
      <c r="G4" s="30">
        <v>2849</v>
      </c>
      <c r="H4" s="30">
        <v>1210</v>
      </c>
      <c r="I4" s="30">
        <v>1210</v>
      </c>
      <c r="J4" s="30" t="s">
        <v>151</v>
      </c>
      <c r="K4" s="30" t="s">
        <v>182</v>
      </c>
      <c r="L4" s="31">
        <v>0.488458</v>
      </c>
      <c r="M4" s="30" t="s">
        <v>170</v>
      </c>
      <c r="N4" s="30" t="s">
        <v>171</v>
      </c>
      <c r="O4" s="30">
        <v>19</v>
      </c>
      <c r="P4" s="30">
        <v>10</v>
      </c>
      <c r="Q4" s="30" t="s">
        <v>172</v>
      </c>
      <c r="R4" s="30" t="s">
        <v>195</v>
      </c>
      <c r="S4" s="30" t="s">
        <v>196</v>
      </c>
      <c r="T4" s="32">
        <v>0.60924900000000004</v>
      </c>
      <c r="U4" s="32">
        <v>0.84899999999999998</v>
      </c>
      <c r="V4" s="32">
        <f t="shared" si="0"/>
        <v>4.493647475434201E-2</v>
      </c>
    </row>
    <row r="5" spans="1:22" x14ac:dyDescent="0.25">
      <c r="A5" s="30">
        <v>18</v>
      </c>
      <c r="B5" s="30">
        <v>34</v>
      </c>
      <c r="C5" s="30" t="s">
        <v>305</v>
      </c>
      <c r="D5" s="30"/>
      <c r="E5" s="30">
        <v>2921</v>
      </c>
      <c r="F5" s="30">
        <v>2922</v>
      </c>
      <c r="G5" s="30">
        <v>2850</v>
      </c>
      <c r="H5" s="30">
        <v>1210</v>
      </c>
      <c r="I5" s="30">
        <v>1210</v>
      </c>
      <c r="J5" s="30" t="s">
        <v>151</v>
      </c>
      <c r="K5" s="30" t="s">
        <v>182</v>
      </c>
      <c r="L5" s="31">
        <v>7.2747099999999995E-2</v>
      </c>
      <c r="M5" s="30" t="s">
        <v>170</v>
      </c>
      <c r="N5" s="30" t="s">
        <v>171</v>
      </c>
      <c r="O5" s="30">
        <v>19</v>
      </c>
      <c r="P5" s="30">
        <v>10</v>
      </c>
      <c r="Q5" s="30" t="s">
        <v>172</v>
      </c>
      <c r="R5" s="30" t="s">
        <v>195</v>
      </c>
      <c r="S5" s="30" t="s">
        <v>196</v>
      </c>
      <c r="T5" s="32">
        <v>0.60924900000000004</v>
      </c>
      <c r="U5" s="32">
        <v>0.84899999999999998</v>
      </c>
      <c r="V5" s="32">
        <f t="shared" si="0"/>
        <v>6.6924857871129007E-3</v>
      </c>
    </row>
    <row r="6" spans="1:22" x14ac:dyDescent="0.25">
      <c r="A6" s="30">
        <v>18</v>
      </c>
      <c r="B6" s="30">
        <v>34</v>
      </c>
      <c r="C6" s="30" t="s">
        <v>305</v>
      </c>
      <c r="D6" s="30"/>
      <c r="E6" s="30">
        <v>2922</v>
      </c>
      <c r="F6" s="30">
        <v>2923</v>
      </c>
      <c r="G6" s="30">
        <v>2851</v>
      </c>
      <c r="H6" s="30">
        <v>1210</v>
      </c>
      <c r="I6" s="30">
        <v>1210</v>
      </c>
      <c r="J6" s="30" t="s">
        <v>151</v>
      </c>
      <c r="K6" s="30" t="s">
        <v>182</v>
      </c>
      <c r="L6" s="31">
        <v>1.76617</v>
      </c>
      <c r="M6" s="30" t="s">
        <v>170</v>
      </c>
      <c r="N6" s="30" t="s">
        <v>171</v>
      </c>
      <c r="O6" s="30">
        <v>19</v>
      </c>
      <c r="P6" s="30">
        <v>10</v>
      </c>
      <c r="Q6" s="30" t="s">
        <v>172</v>
      </c>
      <c r="R6" s="30" t="s">
        <v>195</v>
      </c>
      <c r="S6" s="30" t="s">
        <v>196</v>
      </c>
      <c r="T6" s="32">
        <v>0.60924900000000004</v>
      </c>
      <c r="U6" s="32">
        <v>0.84899999999999998</v>
      </c>
      <c r="V6" s="32">
        <f t="shared" si="0"/>
        <v>0.16248163325583004</v>
      </c>
    </row>
    <row r="7" spans="1:22" x14ac:dyDescent="0.25">
      <c r="A7" s="30">
        <v>18</v>
      </c>
      <c r="B7" s="30">
        <v>34</v>
      </c>
      <c r="C7" s="30" t="s">
        <v>305</v>
      </c>
      <c r="D7" s="30"/>
      <c r="E7" s="30">
        <v>5265</v>
      </c>
      <c r="F7" s="30">
        <v>5295</v>
      </c>
      <c r="G7" s="30">
        <v>5217</v>
      </c>
      <c r="H7" s="30">
        <v>1710</v>
      </c>
      <c r="I7" s="30">
        <v>1710</v>
      </c>
      <c r="J7" s="30" t="s">
        <v>151</v>
      </c>
      <c r="K7" s="30" t="s">
        <v>182</v>
      </c>
      <c r="L7" s="31">
        <v>0.72853299999999999</v>
      </c>
      <c r="M7" s="30" t="s">
        <v>170</v>
      </c>
      <c r="N7" s="30" t="s">
        <v>171</v>
      </c>
      <c r="O7" s="30">
        <v>3</v>
      </c>
      <c r="P7" s="30">
        <v>10</v>
      </c>
      <c r="Q7" s="30" t="s">
        <v>172</v>
      </c>
      <c r="R7" s="30" t="s">
        <v>225</v>
      </c>
      <c r="S7" s="30" t="s">
        <v>200</v>
      </c>
      <c r="T7" s="32">
        <v>1.7750239999999999</v>
      </c>
      <c r="U7" s="32">
        <v>0.84899999999999998</v>
      </c>
      <c r="V7" s="32">
        <f t="shared" si="0"/>
        <v>0.19526769752859202</v>
      </c>
    </row>
    <row r="8" spans="1:22" x14ac:dyDescent="0.25">
      <c r="A8" s="30">
        <v>18</v>
      </c>
      <c r="B8" s="30">
        <v>34</v>
      </c>
      <c r="C8" s="30" t="s">
        <v>305</v>
      </c>
      <c r="D8" s="30"/>
      <c r="E8" s="30">
        <v>7854</v>
      </c>
      <c r="F8" s="30">
        <v>7855</v>
      </c>
      <c r="G8" s="30">
        <v>7781</v>
      </c>
      <c r="H8" s="30">
        <v>2110</v>
      </c>
      <c r="I8" s="30">
        <v>2110</v>
      </c>
      <c r="J8" s="30" t="s">
        <v>151</v>
      </c>
      <c r="K8" s="30" t="s">
        <v>182</v>
      </c>
      <c r="L8" s="31">
        <v>0.229462</v>
      </c>
      <c r="M8" s="30" t="s">
        <v>170</v>
      </c>
      <c r="N8" s="30" t="s">
        <v>171</v>
      </c>
      <c r="O8" s="30">
        <v>26</v>
      </c>
      <c r="P8" s="30">
        <v>21</v>
      </c>
      <c r="Q8" s="30" t="s">
        <v>229</v>
      </c>
      <c r="R8" s="30" t="s">
        <v>230</v>
      </c>
      <c r="S8" s="30" t="s">
        <v>229</v>
      </c>
      <c r="T8" s="32">
        <v>1.671602</v>
      </c>
      <c r="U8" s="32">
        <v>0.84899999999999998</v>
      </c>
      <c r="V8" s="32">
        <f t="shared" si="0"/>
        <v>5.7918939856724007E-2</v>
      </c>
    </row>
    <row r="9" spans="1:22" x14ac:dyDescent="0.25">
      <c r="A9" s="30">
        <v>18</v>
      </c>
      <c r="B9" s="30">
        <v>34</v>
      </c>
      <c r="C9" s="30" t="s">
        <v>305</v>
      </c>
      <c r="D9" s="30"/>
      <c r="E9" s="30">
        <v>19371</v>
      </c>
      <c r="F9" s="30">
        <v>19372</v>
      </c>
      <c r="G9" s="30">
        <v>19291</v>
      </c>
      <c r="H9" s="30">
        <v>4340</v>
      </c>
      <c r="I9" s="30">
        <v>4340</v>
      </c>
      <c r="J9" s="30" t="s">
        <v>151</v>
      </c>
      <c r="K9" s="30" t="s">
        <v>182</v>
      </c>
      <c r="L9" s="31">
        <v>2.52678</v>
      </c>
      <c r="M9" s="30" t="s">
        <v>170</v>
      </c>
      <c r="N9" s="30" t="s">
        <v>171</v>
      </c>
      <c r="O9" s="30">
        <v>7</v>
      </c>
      <c r="P9" s="30">
        <v>40</v>
      </c>
      <c r="Q9" s="30" t="s">
        <v>250</v>
      </c>
      <c r="R9" s="30" t="s">
        <v>256</v>
      </c>
      <c r="S9" s="30" t="s">
        <v>252</v>
      </c>
      <c r="T9" s="32">
        <v>0.115981</v>
      </c>
      <c r="U9" s="32">
        <v>0.84899999999999998</v>
      </c>
      <c r="V9" s="32">
        <f t="shared" si="0"/>
        <v>4.4251829148180009E-2</v>
      </c>
    </row>
    <row r="10" spans="1:22" x14ac:dyDescent="0.25">
      <c r="L10" s="31">
        <f>SUM(L2:L9)</f>
        <v>9.8529603999999988</v>
      </c>
      <c r="V10" s="32">
        <f>SUM(V2:V9)</f>
        <v>0.80838572423596755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"/>
  <sheetViews>
    <sheetView topLeftCell="J1" workbookViewId="0">
      <selection activeCell="V2" sqref="V2:V13"/>
    </sheetView>
  </sheetViews>
  <sheetFormatPr defaultRowHeight="15" x14ac:dyDescent="0.25"/>
  <cols>
    <col min="1" max="1" width="10.5703125" bestFit="1" customWidth="1"/>
    <col min="2" max="2" width="9.28515625" bestFit="1" customWidth="1"/>
    <col min="3" max="3" width="17.42578125" bestFit="1" customWidth="1"/>
    <col min="4" max="4" width="7.42578125" bestFit="1" customWidth="1"/>
    <col min="5" max="5" width="12.140625" bestFit="1" customWidth="1"/>
    <col min="6" max="7" width="11.28515625" bestFit="1" customWidth="1"/>
    <col min="8" max="8" width="13.5703125" bestFit="1" customWidth="1"/>
    <col min="9" max="9" width="8.7109375" bestFit="1" customWidth="1"/>
    <col min="10" max="10" width="16.7109375" bestFit="1" customWidth="1"/>
    <col min="11" max="11" width="24.5703125" bestFit="1" customWidth="1"/>
    <col min="12" max="12" width="13.7109375" bestFit="1" customWidth="1"/>
    <col min="13" max="13" width="12.7109375" bestFit="1" customWidth="1"/>
    <col min="14" max="14" width="17.7109375" bestFit="1" customWidth="1"/>
    <col min="15" max="15" width="10.85546875" bestFit="1" customWidth="1"/>
    <col min="16" max="16" width="10.5703125" bestFit="1" customWidth="1"/>
    <col min="17" max="17" width="29.85546875" bestFit="1" customWidth="1"/>
    <col min="18" max="18" width="39.5703125" bestFit="1" customWidth="1"/>
    <col min="19" max="19" width="26.5703125" bestFit="1" customWidth="1"/>
    <col min="20" max="20" width="8.85546875" bestFit="1" customWidth="1"/>
    <col min="21" max="21" width="10.28515625" bestFit="1" customWidth="1"/>
    <col min="22" max="22" width="8.5703125" bestFit="1" customWidth="1"/>
  </cols>
  <sheetData>
    <row r="1" spans="1:22" x14ac:dyDescent="0.25">
      <c r="A1" s="30" t="s">
        <v>297</v>
      </c>
      <c r="B1" s="30" t="s">
        <v>153</v>
      </c>
      <c r="C1" s="30" t="s">
        <v>298</v>
      </c>
      <c r="D1" s="30" t="s">
        <v>299</v>
      </c>
      <c r="E1" s="30" t="s">
        <v>300</v>
      </c>
      <c r="F1" s="30" t="s">
        <v>152</v>
      </c>
      <c r="G1" s="30" t="s">
        <v>301</v>
      </c>
      <c r="H1" s="30" t="s">
        <v>154</v>
      </c>
      <c r="I1" s="30" t="s">
        <v>155</v>
      </c>
      <c r="J1" s="30" t="s">
        <v>156</v>
      </c>
      <c r="K1" s="30" t="s">
        <v>157</v>
      </c>
      <c r="L1" s="31" t="s">
        <v>158</v>
      </c>
      <c r="M1" s="30" t="s">
        <v>159</v>
      </c>
      <c r="N1" s="30" t="s">
        <v>160</v>
      </c>
      <c r="O1" s="30" t="s">
        <v>161</v>
      </c>
      <c r="P1" s="30" t="s">
        <v>162</v>
      </c>
      <c r="Q1" s="30" t="s">
        <v>163</v>
      </c>
      <c r="R1" s="30" t="s">
        <v>164</v>
      </c>
      <c r="S1" s="30" t="s">
        <v>165</v>
      </c>
      <c r="T1" s="32" t="s">
        <v>166</v>
      </c>
      <c r="U1" s="32" t="s">
        <v>167</v>
      </c>
      <c r="V1" s="32" t="s">
        <v>168</v>
      </c>
    </row>
    <row r="2" spans="1:22" x14ac:dyDescent="0.25">
      <c r="A2" s="30">
        <v>20</v>
      </c>
      <c r="B2" s="30">
        <v>38</v>
      </c>
      <c r="C2" s="30" t="s">
        <v>306</v>
      </c>
      <c r="D2" s="30"/>
      <c r="E2" s="30">
        <v>1520</v>
      </c>
      <c r="F2" s="30">
        <v>1521</v>
      </c>
      <c r="G2" s="30">
        <v>1481</v>
      </c>
      <c r="H2" s="30">
        <v>1110</v>
      </c>
      <c r="I2" s="30">
        <v>1110</v>
      </c>
      <c r="J2" s="30" t="s">
        <v>151</v>
      </c>
      <c r="K2" s="30" t="s">
        <v>182</v>
      </c>
      <c r="L2" s="31">
        <v>3.3204899999999999</v>
      </c>
      <c r="M2" s="30" t="s">
        <v>170</v>
      </c>
      <c r="N2" s="30" t="s">
        <v>171</v>
      </c>
      <c r="O2" s="30">
        <v>2</v>
      </c>
      <c r="P2" s="30">
        <v>10</v>
      </c>
      <c r="Q2" s="30" t="s">
        <v>172</v>
      </c>
      <c r="R2" s="30" t="s">
        <v>173</v>
      </c>
      <c r="S2" s="30" t="s">
        <v>174</v>
      </c>
      <c r="T2" s="32">
        <v>0.48648799999999998</v>
      </c>
      <c r="U2" s="32">
        <v>0.84899999999999998</v>
      </c>
      <c r="V2" s="32">
        <f t="shared" ref="V2:V12" si="0">L2*T2*(1-U2)</f>
        <v>0.24392215940712003</v>
      </c>
    </row>
    <row r="3" spans="1:22" x14ac:dyDescent="0.25">
      <c r="A3" s="30">
        <v>20</v>
      </c>
      <c r="B3" s="30">
        <v>38</v>
      </c>
      <c r="C3" s="30" t="s">
        <v>306</v>
      </c>
      <c r="D3" s="30"/>
      <c r="E3" s="30">
        <v>1523</v>
      </c>
      <c r="F3" s="30">
        <v>1524</v>
      </c>
      <c r="G3" s="30">
        <v>1484</v>
      </c>
      <c r="H3" s="30">
        <v>1110</v>
      </c>
      <c r="I3" s="30">
        <v>1110</v>
      </c>
      <c r="J3" s="30" t="s">
        <v>151</v>
      </c>
      <c r="K3" s="30" t="s">
        <v>182</v>
      </c>
      <c r="L3" s="31">
        <v>0.93701100000000004</v>
      </c>
      <c r="M3" s="30" t="s">
        <v>170</v>
      </c>
      <c r="N3" s="30" t="s">
        <v>171</v>
      </c>
      <c r="O3" s="30">
        <v>2</v>
      </c>
      <c r="P3" s="30">
        <v>10</v>
      </c>
      <c r="Q3" s="30" t="s">
        <v>172</v>
      </c>
      <c r="R3" s="30" t="s">
        <v>173</v>
      </c>
      <c r="S3" s="30" t="s">
        <v>174</v>
      </c>
      <c r="T3" s="32">
        <v>0.48648799999999998</v>
      </c>
      <c r="U3" s="32">
        <v>0.84899999999999998</v>
      </c>
      <c r="V3" s="32">
        <f t="shared" si="0"/>
        <v>6.8832535712568005E-2</v>
      </c>
    </row>
    <row r="4" spans="1:22" x14ac:dyDescent="0.25">
      <c r="A4" s="30">
        <v>20</v>
      </c>
      <c r="B4" s="30">
        <v>38</v>
      </c>
      <c r="C4" s="30" t="s">
        <v>306</v>
      </c>
      <c r="D4" s="30"/>
      <c r="E4" s="30">
        <v>2920</v>
      </c>
      <c r="F4" s="30">
        <v>2921</v>
      </c>
      <c r="G4" s="30">
        <v>2849</v>
      </c>
      <c r="H4" s="30">
        <v>1210</v>
      </c>
      <c r="I4" s="30">
        <v>1210</v>
      </c>
      <c r="J4" s="30" t="s">
        <v>151</v>
      </c>
      <c r="K4" s="30" t="s">
        <v>182</v>
      </c>
      <c r="L4" s="31">
        <v>1.52413</v>
      </c>
      <c r="M4" s="30" t="s">
        <v>170</v>
      </c>
      <c r="N4" s="30" t="s">
        <v>171</v>
      </c>
      <c r="O4" s="30">
        <v>19</v>
      </c>
      <c r="P4" s="30">
        <v>10</v>
      </c>
      <c r="Q4" s="30" t="s">
        <v>172</v>
      </c>
      <c r="R4" s="30" t="s">
        <v>195</v>
      </c>
      <c r="S4" s="30" t="s">
        <v>196</v>
      </c>
      <c r="T4" s="32">
        <v>0.60924900000000004</v>
      </c>
      <c r="U4" s="32">
        <v>0.84899999999999998</v>
      </c>
      <c r="V4" s="32">
        <f t="shared" si="0"/>
        <v>0.14021477643387004</v>
      </c>
    </row>
    <row r="5" spans="1:22" x14ac:dyDescent="0.25">
      <c r="A5" s="30">
        <v>20</v>
      </c>
      <c r="B5" s="30">
        <v>38</v>
      </c>
      <c r="C5" s="30" t="s">
        <v>306</v>
      </c>
      <c r="D5" s="30"/>
      <c r="E5" s="30">
        <v>3349</v>
      </c>
      <c r="F5" s="30">
        <v>3350</v>
      </c>
      <c r="G5" s="30">
        <v>3287</v>
      </c>
      <c r="H5" s="30">
        <v>1290</v>
      </c>
      <c r="I5" s="30">
        <v>1290</v>
      </c>
      <c r="J5" s="30" t="s">
        <v>151</v>
      </c>
      <c r="K5" s="30" t="s">
        <v>182</v>
      </c>
      <c r="L5" s="31">
        <v>0.32968199999999998</v>
      </c>
      <c r="M5" s="30" t="s">
        <v>170</v>
      </c>
      <c r="N5" s="30" t="s">
        <v>171</v>
      </c>
      <c r="O5" s="30">
        <v>19</v>
      </c>
      <c r="P5" s="30">
        <v>10</v>
      </c>
      <c r="Q5" s="30" t="s">
        <v>172</v>
      </c>
      <c r="R5" s="30" t="s">
        <v>206</v>
      </c>
      <c r="S5" s="30" t="s">
        <v>196</v>
      </c>
      <c r="T5" s="32">
        <v>0.60924900000000004</v>
      </c>
      <c r="U5" s="32">
        <v>0.84899999999999998</v>
      </c>
      <c r="V5" s="32">
        <f t="shared" si="0"/>
        <v>3.0329622751518005E-2</v>
      </c>
    </row>
    <row r="6" spans="1:22" x14ac:dyDescent="0.25">
      <c r="A6" s="30">
        <v>20</v>
      </c>
      <c r="B6" s="30">
        <v>38</v>
      </c>
      <c r="C6" s="30" t="s">
        <v>306</v>
      </c>
      <c r="D6" s="30"/>
      <c r="E6" s="30">
        <v>7850</v>
      </c>
      <c r="F6" s="30">
        <v>7851</v>
      </c>
      <c r="G6" s="30">
        <v>7777</v>
      </c>
      <c r="H6" s="30">
        <v>2110</v>
      </c>
      <c r="I6" s="30">
        <v>2110</v>
      </c>
      <c r="J6" s="30" t="s">
        <v>151</v>
      </c>
      <c r="K6" s="30" t="s">
        <v>182</v>
      </c>
      <c r="L6" s="31">
        <v>0.92319700000000005</v>
      </c>
      <c r="M6" s="30" t="s">
        <v>170</v>
      </c>
      <c r="N6" s="30" t="s">
        <v>171</v>
      </c>
      <c r="O6" s="30">
        <v>26</v>
      </c>
      <c r="P6" s="30">
        <v>21</v>
      </c>
      <c r="Q6" s="30" t="s">
        <v>229</v>
      </c>
      <c r="R6" s="30" t="s">
        <v>230</v>
      </c>
      <c r="S6" s="30" t="s">
        <v>229</v>
      </c>
      <c r="T6" s="32">
        <v>1.671602</v>
      </c>
      <c r="U6" s="32">
        <v>0.84899999999999998</v>
      </c>
      <c r="V6" s="32">
        <f t="shared" si="0"/>
        <v>0.23302591069069406</v>
      </c>
    </row>
    <row r="7" spans="1:22" x14ac:dyDescent="0.25">
      <c r="A7" s="30">
        <v>20</v>
      </c>
      <c r="B7" s="30">
        <v>38</v>
      </c>
      <c r="C7" s="30" t="s">
        <v>306</v>
      </c>
      <c r="D7" s="30"/>
      <c r="E7" s="30">
        <v>9380</v>
      </c>
      <c r="F7" s="30">
        <v>9381</v>
      </c>
      <c r="G7" s="30">
        <v>9338</v>
      </c>
      <c r="H7" s="30">
        <v>2120</v>
      </c>
      <c r="I7" s="30">
        <v>2120</v>
      </c>
      <c r="J7" s="30" t="s">
        <v>151</v>
      </c>
      <c r="K7" s="30" t="s">
        <v>182</v>
      </c>
      <c r="L7" s="31">
        <v>0.60042099999999998</v>
      </c>
      <c r="M7" s="30" t="s">
        <v>170</v>
      </c>
      <c r="N7" s="30" t="s">
        <v>171</v>
      </c>
      <c r="O7" s="30">
        <v>27</v>
      </c>
      <c r="P7" s="30">
        <v>22</v>
      </c>
      <c r="Q7" s="30" t="s">
        <v>237</v>
      </c>
      <c r="R7" s="30" t="s">
        <v>238</v>
      </c>
      <c r="S7" s="30" t="s">
        <v>239</v>
      </c>
      <c r="T7" s="32">
        <v>0.61701700000000004</v>
      </c>
      <c r="U7" s="32">
        <v>0.84899999999999998</v>
      </c>
      <c r="V7" s="32">
        <f t="shared" si="0"/>
        <v>5.5940964587707011E-2</v>
      </c>
    </row>
    <row r="8" spans="1:22" x14ac:dyDescent="0.25">
      <c r="A8" s="30">
        <v>20</v>
      </c>
      <c r="B8" s="30">
        <v>38</v>
      </c>
      <c r="C8" s="30" t="s">
        <v>306</v>
      </c>
      <c r="D8" s="30"/>
      <c r="E8" s="30">
        <v>15217</v>
      </c>
      <c r="F8" s="30">
        <v>15218</v>
      </c>
      <c r="G8" s="30">
        <v>15150</v>
      </c>
      <c r="H8" s="30">
        <v>3200</v>
      </c>
      <c r="I8" s="30">
        <v>3200</v>
      </c>
      <c r="J8" s="30" t="s">
        <v>151</v>
      </c>
      <c r="K8" s="30" t="s">
        <v>182</v>
      </c>
      <c r="L8" s="31">
        <v>0.207539</v>
      </c>
      <c r="M8" s="30" t="s">
        <v>170</v>
      </c>
      <c r="N8" s="30" t="s">
        <v>171</v>
      </c>
      <c r="O8" s="30">
        <v>5</v>
      </c>
      <c r="P8" s="30">
        <v>30</v>
      </c>
      <c r="Q8" s="30" t="s">
        <v>243</v>
      </c>
      <c r="R8" s="30" t="s">
        <v>248</v>
      </c>
      <c r="S8" s="30" t="s">
        <v>223</v>
      </c>
      <c r="T8" s="32">
        <v>9.3119999999999994E-2</v>
      </c>
      <c r="U8" s="32">
        <v>0.84899999999999998</v>
      </c>
      <c r="V8" s="32">
        <f t="shared" si="0"/>
        <v>2.9182307836800002E-3</v>
      </c>
    </row>
    <row r="9" spans="1:22" x14ac:dyDescent="0.25">
      <c r="A9" s="30">
        <v>20</v>
      </c>
      <c r="B9" s="30">
        <v>38</v>
      </c>
      <c r="C9" s="30" t="s">
        <v>306</v>
      </c>
      <c r="D9" s="30"/>
      <c r="E9" s="30">
        <v>18221</v>
      </c>
      <c r="F9" s="30">
        <v>18223</v>
      </c>
      <c r="G9" s="30">
        <v>18223</v>
      </c>
      <c r="H9" s="30">
        <v>4270</v>
      </c>
      <c r="I9" s="30">
        <v>4270</v>
      </c>
      <c r="J9" s="30" t="s">
        <v>151</v>
      </c>
      <c r="K9" s="30" t="s">
        <v>182</v>
      </c>
      <c r="L9" s="31">
        <v>0.44147199999999998</v>
      </c>
      <c r="M9" s="30" t="s">
        <v>170</v>
      </c>
      <c r="N9" s="30" t="s">
        <v>171</v>
      </c>
      <c r="O9" s="30">
        <v>6</v>
      </c>
      <c r="P9" s="30">
        <v>40</v>
      </c>
      <c r="Q9" s="30" t="s">
        <v>250</v>
      </c>
      <c r="R9" s="30" t="s">
        <v>255</v>
      </c>
      <c r="S9" s="30" t="s">
        <v>254</v>
      </c>
      <c r="T9" s="32">
        <v>0.113398</v>
      </c>
      <c r="U9" s="32">
        <v>0.84899999999999998</v>
      </c>
      <c r="V9" s="32">
        <f t="shared" si="0"/>
        <v>7.559368320256E-3</v>
      </c>
    </row>
    <row r="10" spans="1:22" x14ac:dyDescent="0.25">
      <c r="A10" s="30">
        <v>20</v>
      </c>
      <c r="B10" s="30">
        <v>38</v>
      </c>
      <c r="C10" s="30" t="s">
        <v>306</v>
      </c>
      <c r="D10" s="30"/>
      <c r="E10" s="30">
        <v>19361</v>
      </c>
      <c r="F10" s="30">
        <v>19362</v>
      </c>
      <c r="G10" s="30">
        <v>19281</v>
      </c>
      <c r="H10" s="30">
        <v>4340</v>
      </c>
      <c r="I10" s="30">
        <v>4340</v>
      </c>
      <c r="J10" s="30" t="s">
        <v>151</v>
      </c>
      <c r="K10" s="30" t="s">
        <v>182</v>
      </c>
      <c r="L10" s="31">
        <v>0.28369499999999997</v>
      </c>
      <c r="M10" s="30" t="s">
        <v>170</v>
      </c>
      <c r="N10" s="30" t="s">
        <v>171</v>
      </c>
      <c r="O10" s="30">
        <v>7</v>
      </c>
      <c r="P10" s="30">
        <v>40</v>
      </c>
      <c r="Q10" s="30" t="s">
        <v>250</v>
      </c>
      <c r="R10" s="30" t="s">
        <v>256</v>
      </c>
      <c r="S10" s="30" t="s">
        <v>252</v>
      </c>
      <c r="T10" s="32">
        <v>0.115981</v>
      </c>
      <c r="U10" s="32">
        <v>0.84899999999999998</v>
      </c>
      <c r="V10" s="32">
        <f t="shared" si="0"/>
        <v>4.9683876990450002E-3</v>
      </c>
    </row>
    <row r="11" spans="1:22" x14ac:dyDescent="0.25">
      <c r="A11" s="30">
        <v>20</v>
      </c>
      <c r="B11" s="30">
        <v>38</v>
      </c>
      <c r="C11" s="30" t="s">
        <v>306</v>
      </c>
      <c r="D11" s="30"/>
      <c r="E11" s="30">
        <v>19371</v>
      </c>
      <c r="F11" s="30">
        <v>19372</v>
      </c>
      <c r="G11" s="30">
        <v>19291</v>
      </c>
      <c r="H11" s="30">
        <v>4340</v>
      </c>
      <c r="I11" s="30">
        <v>4340</v>
      </c>
      <c r="J11" s="30" t="s">
        <v>151</v>
      </c>
      <c r="K11" s="30" t="s">
        <v>182</v>
      </c>
      <c r="L11" s="31">
        <v>0.41675800000000002</v>
      </c>
      <c r="M11" s="30" t="s">
        <v>170</v>
      </c>
      <c r="N11" s="30" t="s">
        <v>171</v>
      </c>
      <c r="O11" s="30">
        <v>7</v>
      </c>
      <c r="P11" s="30">
        <v>40</v>
      </c>
      <c r="Q11" s="30" t="s">
        <v>250</v>
      </c>
      <c r="R11" s="30" t="s">
        <v>256</v>
      </c>
      <c r="S11" s="30" t="s">
        <v>252</v>
      </c>
      <c r="T11" s="32">
        <v>0.115981</v>
      </c>
      <c r="U11" s="32">
        <v>0.84899999999999998</v>
      </c>
      <c r="V11" s="32">
        <f t="shared" si="0"/>
        <v>7.2987374492980012E-3</v>
      </c>
    </row>
    <row r="12" spans="1:22" x14ac:dyDescent="0.25">
      <c r="A12" s="30">
        <v>20</v>
      </c>
      <c r="B12" s="30">
        <v>38</v>
      </c>
      <c r="C12" s="30" t="s">
        <v>306</v>
      </c>
      <c r="D12" s="30"/>
      <c r="E12" s="30">
        <v>20085</v>
      </c>
      <c r="F12" s="30">
        <v>20110</v>
      </c>
      <c r="G12" s="30">
        <v>20060</v>
      </c>
      <c r="H12" s="30">
        <v>5120</v>
      </c>
      <c r="I12" s="30">
        <v>5120</v>
      </c>
      <c r="J12" s="30" t="s">
        <v>151</v>
      </c>
      <c r="K12" s="30" t="s">
        <v>182</v>
      </c>
      <c r="L12" s="31">
        <v>6.2340300000000001E-2</v>
      </c>
      <c r="M12" s="30" t="s">
        <v>170</v>
      </c>
      <c r="N12" s="30" t="s">
        <v>171</v>
      </c>
      <c r="O12" s="30">
        <v>9</v>
      </c>
      <c r="P12" s="30">
        <v>50</v>
      </c>
      <c r="Q12" s="30" t="s">
        <v>259</v>
      </c>
      <c r="R12" s="30" t="s">
        <v>262</v>
      </c>
      <c r="S12" s="30" t="s">
        <v>261</v>
      </c>
      <c r="T12" s="32">
        <v>0.128413</v>
      </c>
      <c r="U12" s="32">
        <v>0.84899999999999998</v>
      </c>
      <c r="V12" s="32">
        <f t="shared" si="0"/>
        <v>1.2088010465289001E-3</v>
      </c>
    </row>
    <row r="13" spans="1:22" x14ac:dyDescent="0.25">
      <c r="L13" s="31">
        <f>SUM(L2:L12)</f>
        <v>9.0467352999999981</v>
      </c>
      <c r="V13" s="32">
        <f>SUM(V2:V12)</f>
        <v>0.79621949488228505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39</vt:i4>
      </vt:variant>
    </vt:vector>
  </HeadingPairs>
  <TitlesOfParts>
    <vt:vector size="39" baseType="lpstr">
      <vt:lpstr>Summary</vt:lpstr>
      <vt:lpstr>Wet detention pond calcs</vt:lpstr>
      <vt:lpstr>Retention calcs</vt:lpstr>
      <vt:lpstr>Reuse calcs</vt:lpstr>
      <vt:lpstr>John Young</vt:lpstr>
      <vt:lpstr>Nar Pond 2 and 3</vt:lpstr>
      <vt:lpstr>Nar Pond C3A and C3B</vt:lpstr>
      <vt:lpstr>Nar Pond D3</vt:lpstr>
      <vt:lpstr>Nar Pond E1</vt:lpstr>
      <vt:lpstr>Neptune Road</vt:lpstr>
      <vt:lpstr>Old Wilson D002</vt:lpstr>
      <vt:lpstr>Old Wilson D004</vt:lpstr>
      <vt:lpstr>Old Wilson E002</vt:lpstr>
      <vt:lpstr>Poin Swales</vt:lpstr>
      <vt:lpstr>Stewart Regional</vt:lpstr>
      <vt:lpstr>Education - Upper Kissimmee</vt:lpstr>
      <vt:lpstr>Education - Lower Kissimmee</vt:lpstr>
      <vt:lpstr>East Lake Reserve</vt:lpstr>
      <vt:lpstr>Neptune Rd Reuse</vt:lpstr>
      <vt:lpstr>Waterside</vt:lpstr>
      <vt:lpstr>Bellalago</vt:lpstr>
      <vt:lpstr>Poinciana Reuse</vt:lpstr>
      <vt:lpstr>Kissimmee Bay</vt:lpstr>
      <vt:lpstr>Remington</vt:lpstr>
      <vt:lpstr>Eagle Lake</vt:lpstr>
      <vt:lpstr>La Quinta Inn</vt:lpstr>
      <vt:lpstr>Buenaventura</vt:lpstr>
      <vt:lpstr>Slaman</vt:lpstr>
      <vt:lpstr>Bagbey</vt:lpstr>
      <vt:lpstr>Mayo</vt:lpstr>
      <vt:lpstr>Jim Yates</vt:lpstr>
      <vt:lpstr>Udstad</vt:lpstr>
      <vt:lpstr>Proctor</vt:lpstr>
      <vt:lpstr>Twin Oaks</vt:lpstr>
      <vt:lpstr>Cherokee</vt:lpstr>
      <vt:lpstr>Encata</vt:lpstr>
      <vt:lpstr>Cypress Palms</vt:lpstr>
      <vt:lpstr>Lake Pointe</vt:lpstr>
      <vt:lpstr>Traditions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</dc:creator>
  <cp:lastModifiedBy>Marcy</cp:lastModifiedBy>
  <dcterms:created xsi:type="dcterms:W3CDTF">2013-09-17T19:44:31Z</dcterms:created>
  <dcterms:modified xsi:type="dcterms:W3CDTF">2014-02-24T13:58:44Z</dcterms:modified>
</cp:coreProperties>
</file>