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ublicfiles\pubfds\DEAR\BMAP\LakeOkeechobee\Projects\Project calcs\022414\"/>
    </mc:Choice>
  </mc:AlternateContent>
  <bookViews>
    <workbookView xWindow="0" yWindow="0" windowWidth="28800" windowHeight="12432"/>
  </bookViews>
  <sheets>
    <sheet name="Summary" sheetId="1" r:id="rId1"/>
    <sheet name="Notes" sheetId="8" r:id="rId2"/>
    <sheet name="Nubbin Slough" sheetId="7" r:id="rId3"/>
    <sheet name="Mosquito Creek" sheetId="6" r:id="rId4"/>
    <sheet name="Lemkin Creek" sheetId="5" r:id="rId5"/>
    <sheet name="Wolff Ditch" sheetId="4" r:id="rId6"/>
  </sheets>
  <definedNames>
    <definedName name="_xlnm._FilterDatabase" localSheetId="5" hidden="1">'Wolff Ditch'!$A$1:$U$78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5" i="1"/>
  <c r="F20" i="8"/>
  <c r="D20" i="8"/>
  <c r="F18" i="8"/>
  <c r="D18" i="8"/>
  <c r="F16" i="8"/>
  <c r="D16" i="8"/>
  <c r="F14" i="8"/>
  <c r="D14" i="8"/>
  <c r="E11" i="1" l="1"/>
  <c r="U1048576" i="4"/>
  <c r="E10" i="1"/>
  <c r="U1048576" i="5"/>
  <c r="E9" i="1"/>
  <c r="U1048576" i="6"/>
  <c r="E8" i="1"/>
  <c r="U1048576" i="7"/>
  <c r="U2" i="7"/>
  <c r="U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U104" i="7"/>
  <c r="U105" i="7"/>
  <c r="U106" i="7"/>
  <c r="U107" i="7"/>
  <c r="U108" i="7"/>
  <c r="U109" i="7"/>
  <c r="U110" i="7"/>
  <c r="U111" i="7"/>
  <c r="U112" i="7"/>
  <c r="U113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U136" i="7"/>
  <c r="U137" i="7"/>
  <c r="U138" i="7"/>
  <c r="U139" i="7"/>
  <c r="U140" i="7"/>
  <c r="U141" i="7"/>
  <c r="U142" i="7"/>
  <c r="U143" i="7"/>
  <c r="U144" i="7"/>
  <c r="U145" i="7"/>
  <c r="U146" i="7"/>
  <c r="U147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U160" i="7"/>
  <c r="U161" i="7"/>
  <c r="U162" i="7"/>
  <c r="U163" i="7"/>
  <c r="U164" i="7"/>
  <c r="U165" i="7"/>
  <c r="U166" i="7"/>
  <c r="U167" i="7"/>
  <c r="U168" i="7"/>
  <c r="U169" i="7"/>
  <c r="U170" i="7"/>
  <c r="U171" i="7"/>
  <c r="U172" i="7"/>
  <c r="U173" i="7"/>
  <c r="U174" i="7"/>
  <c r="U175" i="7"/>
  <c r="U176" i="7"/>
  <c r="U177" i="7"/>
  <c r="U178" i="7"/>
  <c r="U179" i="7"/>
  <c r="U180" i="7"/>
  <c r="U181" i="7"/>
  <c r="U182" i="7"/>
  <c r="U183" i="7"/>
  <c r="U184" i="7"/>
  <c r="U185" i="7"/>
  <c r="U186" i="7"/>
  <c r="U2" i="6"/>
  <c r="U3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G8" i="1" l="1"/>
  <c r="G9" i="1"/>
  <c r="G10" i="1"/>
  <c r="G7" i="1"/>
  <c r="G6" i="1"/>
  <c r="G5" i="1"/>
  <c r="G4" i="1"/>
  <c r="G3" i="1"/>
  <c r="G2" i="1"/>
  <c r="J13" i="1" l="1"/>
  <c r="G11" i="1" l="1"/>
  <c r="G13" i="1" l="1"/>
</calcChain>
</file>

<file path=xl/sharedStrings.xml><?xml version="1.0" encoding="utf-8"?>
<sst xmlns="http://schemas.openxmlformats.org/spreadsheetml/2006/main" count="5096" uniqueCount="171">
  <si>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</si>
  <si>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</si>
  <si>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</si>
  <si>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</si>
  <si>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</si>
  <si>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</si>
  <si>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</si>
  <si>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</si>
  <si>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</si>
  <si>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</si>
  <si>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</si>
  <si>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</si>
  <si>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</si>
  <si>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</si>
  <si>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</si>
  <si>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</si>
  <si>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</si>
  <si>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</si>
  <si>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</si>
  <si>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</si>
  <si>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</si>
  <si>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</si>
  <si>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</si>
  <si>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</si>
  <si>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</si>
  <si>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</si>
  <si>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</si>
  <si>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</si>
  <si>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</si>
  <si>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</si>
  <si>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</si>
  <si>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</si>
  <si>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</si>
  <si>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</si>
  <si>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</si>
  <si>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Parks and Zoos</t>
  </si>
  <si>
    <t>Managed Landscape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</si>
  <si>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</si>
  <si>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</si>
  <si>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</si>
  <si>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</si>
  <si>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</si>
  <si>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</si>
  <si>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</si>
  <si>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</si>
  <si>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Kissimmee River ASR Pilot Project</t>
  </si>
  <si>
    <t>Otter Slough Restoration</t>
  </si>
  <si>
    <t>Lykes Basinger Grove and Boatramp Nursery</t>
  </si>
  <si>
    <t>Nubbin Slough HWTT</t>
  </si>
  <si>
    <t>Mosquito Creek HWTT</t>
  </si>
  <si>
    <t>Lemkin Creek</t>
  </si>
  <si>
    <t>Wolff Ditch</t>
  </si>
  <si>
    <t>HWTT</t>
  </si>
  <si>
    <t>Nubbin Slough</t>
  </si>
  <si>
    <t>Mosquito Creek</t>
  </si>
  <si>
    <t>STA</t>
  </si>
  <si>
    <t>Project</t>
  </si>
  <si>
    <t>Restoration</t>
  </si>
  <si>
    <t>Taylor Creek</t>
  </si>
  <si>
    <t xml:space="preserve">Nubbin Slough </t>
  </si>
  <si>
    <t>Lakeside Ranch Phase I</t>
  </si>
  <si>
    <t>Kissimmee River Pilot Project</t>
  </si>
  <si>
    <t>ASR</t>
  </si>
  <si>
    <t>SFWMD-2</t>
  </si>
  <si>
    <t>SFWMD-3</t>
  </si>
  <si>
    <t>SFWMD-4</t>
  </si>
  <si>
    <t>SFWMD-5</t>
  </si>
  <si>
    <t>SFWMD-6</t>
  </si>
  <si>
    <t>SFWMD-7</t>
  </si>
  <si>
    <t>SFWMD-8</t>
  </si>
  <si>
    <t>SFWMD-9</t>
  </si>
  <si>
    <t>SFWMD-10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</si>
  <si>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</si>
  <si>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</si>
  <si>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</si>
  <si>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</si>
  <si>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</si>
  <si>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</si>
  <si>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</si>
  <si>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Site 1</t>
  </si>
  <si>
    <t>Taylor Creek/Nubbin Slough</t>
  </si>
  <si>
    <t>S191</t>
  </si>
  <si>
    <t>S191_Base</t>
  </si>
  <si>
    <t>Dairies</t>
  </si>
  <si>
    <t>Other Agriculture</t>
  </si>
  <si>
    <t>Inactive Dairy</t>
  </si>
  <si>
    <t>Low Density: Mixed Units, Fixed and Mobile Home U*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</si>
  <si>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</si>
  <si>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</si>
  <si>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</si>
  <si>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</si>
  <si>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</si>
  <si>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</si>
  <si>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</si>
  <si>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</si>
  <si>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Row and Field Crops</t>
  </si>
  <si>
    <t>Field Crops</t>
  </si>
  <si>
    <t>Citrus Groves</t>
  </si>
  <si>
    <t>Horse Farms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</si>
  <si>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</si>
  <si>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</si>
  <si>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</si>
  <si>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</si>
  <si>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</si>
  <si>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</si>
  <si>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</si>
  <si>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Bay Swamps</t>
  </si>
  <si>
    <t>Mixed Wetland Hardwoods - Mixed Shrubs</t>
  </si>
  <si>
    <t>Mixed Wetland Hardwoods</t>
  </si>
  <si>
    <t>Wetland Forested Mixed</t>
  </si>
  <si>
    <t>Freshwater Marshes / Graminoid Prairie - Marsh</t>
  </si>
  <si>
    <t>Freshwater Marshes</t>
  </si>
  <si>
    <t>Wet Prairies</t>
  </si>
  <si>
    <t>Site 3</t>
  </si>
  <si>
    <t>Tree Nurseries</t>
  </si>
  <si>
    <t>Abandoned Groves</t>
  </si>
  <si>
    <t>Groves and Orchards</t>
  </si>
  <si>
    <t>Herbaceous (Dry Prairie)</t>
  </si>
  <si>
    <t>Cypress</t>
  </si>
  <si>
    <t>Cypress - Domes/Heads</t>
  </si>
  <si>
    <t>Cypress - Mixed Hardwoods</t>
  </si>
  <si>
    <t>Barren Land</t>
  </si>
  <si>
    <t>Disturbed Lands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</si>
  <si>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</si>
  <si>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</si>
  <si>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</si>
  <si>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</si>
  <si>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</si>
  <si>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</si>
  <si>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</si>
  <si>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</si>
  <si>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</si>
  <si>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</si>
  <si>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</si>
  <si>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</si>
  <si>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</si>
  <si>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</si>
  <si>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</si>
  <si>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</si>
  <si>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</si>
  <si>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</si>
  <si>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</si>
  <si>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</si>
  <si>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</si>
  <si>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</si>
  <si>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</si>
  <si>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</si>
  <si>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</si>
  <si>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</si>
  <si>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</si>
  <si>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</si>
  <si>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</si>
  <si>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</si>
  <si>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</si>
  <si>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</si>
  <si>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</si>
  <si>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</si>
  <si>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&lt;1.0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</si>
  <si>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</si>
  <si>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</si>
  <si>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</si>
  <si>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</si>
  <si>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</si>
  <si>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</si>
  <si>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</si>
  <si>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</si>
  <si>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</si>
  <si>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</si>
  <si>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</si>
  <si>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Notes</t>
  </si>
  <si>
    <t xml:space="preserve">Remove Per Lesley B. 3/4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</si>
</sst>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trike/>
      <sz val="10"/>
      <color indexed="8"/>
      <name val="Times New Roman"/>
      <family val="1"/>
    </font>
    <font>
      <strike/>
      <sz val="10"/>
      <name val="Times New Roman"/>
      <family val="1"/>
    </font>
    <font>
      <strike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3" fontId="11" fillId="0" borderId="6" xfId="0" applyNumberFormat="1" applyFont="1" applyBorder="1"/>
    <xf numFmtId="3" fontId="11" fillId="0" borderId="15" xfId="0" applyNumberFormat="1" applyFont="1" applyBorder="1"/>
    <xf numFmtId="4" fontId="11" fillId="0" borderId="15" xfId="0" applyNumberFormat="1" applyFont="1" applyBorder="1"/>
    <xf numFmtId="0" fontId="9" fillId="0" borderId="9" xfId="0" applyFont="1" applyBorder="1"/>
    <xf numFmtId="166" fontId="11" fillId="0" borderId="15" xfId="0" applyNumberFormat="1" applyFont="1" applyBorder="1"/>
    <xf numFmtId="166" fontId="9" fillId="0" borderId="9" xfId="0" applyNumberFormat="1" applyFont="1" applyBorder="1"/>
    <xf numFmtId="3" fontId="11" fillId="0" borderId="1" xfId="0" applyNumberFormat="1" applyFont="1" applyBorder="1"/>
    <xf numFmtId="3" fontId="11" fillId="0" borderId="16" xfId="0" applyNumberFormat="1" applyFont="1" applyBorder="1"/>
    <xf numFmtId="4" fontId="11" fillId="0" borderId="16" xfId="0" applyNumberFormat="1" applyFont="1" applyBorder="1"/>
    <xf numFmtId="166" fontId="11" fillId="0" borderId="16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6" xfId="0" quotePrefix="1" applyNumberFormat="1" applyFont="1" applyBorder="1" applyAlignment="1">
      <alignment horizontal="right"/>
    </xf>
    <xf numFmtId="4" fontId="11" fillId="0" borderId="16" xfId="0" applyNumberFormat="1" applyFont="1" applyBorder="1" applyAlignment="1">
      <alignment horizontal="right"/>
    </xf>
    <xf numFmtId="3" fontId="11" fillId="0" borderId="17" xfId="0" quotePrefix="1" applyNumberFormat="1" applyFont="1" applyBorder="1" applyAlignment="1">
      <alignment horizontal="right"/>
    </xf>
    <xf numFmtId="166" fontId="11" fillId="0" borderId="18" xfId="0" quotePrefix="1" applyNumberFormat="1" applyFont="1" applyBorder="1" applyAlignment="1">
      <alignment horizontal="right"/>
    </xf>
    <xf numFmtId="4" fontId="11" fillId="0" borderId="18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6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9" xfId="0" applyNumberFormat="1" applyFont="1" applyBorder="1"/>
    <xf numFmtId="4" fontId="11" fillId="0" borderId="19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4" fillId="5" borderId="1" xfId="2" applyFont="1" applyFill="1" applyBorder="1" applyAlignment="1">
      <alignment horizontal="center" vertical="center" wrapText="1"/>
    </xf>
    <xf numFmtId="165" fontId="15" fillId="5" borderId="1" xfId="0" applyNumberFormat="1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165" fontId="15" fillId="5" borderId="1" xfId="0" applyNumberFormat="1" applyFont="1" applyFill="1" applyBorder="1"/>
    <xf numFmtId="9" fontId="15" fillId="5" borderId="1" xfId="0" applyNumberFormat="1" applyFont="1" applyFill="1" applyBorder="1"/>
    <xf numFmtId="0" fontId="5" fillId="5" borderId="0" xfId="0" applyFont="1" applyFill="1" applyAlignment="1">
      <alignment wrapText="1"/>
    </xf>
    <xf numFmtId="165" fontId="15" fillId="5" borderId="0" xfId="0" applyNumberFormat="1" applyFont="1" applyFill="1"/>
    <xf numFmtId="0" fontId="15" fillId="5" borderId="0" xfId="0" applyFont="1" applyFill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5" sqref="A5:XFD5"/>
    </sheetView>
  </sheetViews>
  <sheetFormatPr defaultColWidth="9.109375" defaultRowHeight="13.2" x14ac:dyDescent="0.25"/>
  <cols>
    <col min="1" max="1" width="11.109375" style="5" customWidth="1"/>
    <col min="2" max="2" width="18.109375" style="5" customWidth="1"/>
    <col min="3" max="3" width="12" style="17" customWidth="1"/>
    <col min="4" max="4" width="13.88671875" style="5" customWidth="1"/>
    <col min="5" max="5" width="12" style="25" customWidth="1"/>
    <col min="6" max="6" width="13.109375" style="5" customWidth="1"/>
    <col min="7" max="10" width="11.88671875" style="5" customWidth="1"/>
    <col min="11" max="11" width="18.5546875" style="17" customWidth="1"/>
    <col min="12" max="16384" width="9.109375" style="5"/>
  </cols>
  <sheetData>
    <row r="1" spans="1:12" ht="39.6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39</v>
      </c>
      <c r="F1" s="4" t="s">
        <v>3</v>
      </c>
      <c r="G1" s="3" t="s">
        <v>40</v>
      </c>
      <c r="H1" s="3" t="s">
        <v>41</v>
      </c>
      <c r="I1" s="4" t="s">
        <v>5</v>
      </c>
      <c r="J1" s="3" t="s">
        <v>42</v>
      </c>
      <c r="K1" s="17" t="s">
        <v>169</v>
      </c>
    </row>
    <row r="2" spans="1:12" ht="26.4" x14ac:dyDescent="0.25">
      <c r="A2" s="10" t="s">
        <v>43</v>
      </c>
      <c r="B2" s="18" t="s">
        <v>58</v>
      </c>
      <c r="C2" s="11" t="s">
        <v>55</v>
      </c>
      <c r="D2" s="18" t="s">
        <v>73</v>
      </c>
      <c r="E2" s="24" t="s">
        <v>72</v>
      </c>
      <c r="F2" s="23" t="s">
        <v>72</v>
      </c>
      <c r="G2" s="7">
        <f>1.3*1000</f>
        <v>1300</v>
      </c>
      <c r="H2" s="7"/>
      <c r="I2" s="19"/>
      <c r="J2" s="7"/>
    </row>
    <row r="3" spans="1:12" ht="26.4" x14ac:dyDescent="0.25">
      <c r="A3" s="10" t="s">
        <v>63</v>
      </c>
      <c r="B3" s="18" t="s">
        <v>59</v>
      </c>
      <c r="C3" s="11" t="s">
        <v>55</v>
      </c>
      <c r="D3" s="18" t="s">
        <v>73</v>
      </c>
      <c r="E3" s="24" t="s">
        <v>72</v>
      </c>
      <c r="F3" s="23" t="s">
        <v>72</v>
      </c>
      <c r="G3" s="7">
        <f>3*1000</f>
        <v>3000</v>
      </c>
      <c r="H3" s="7"/>
      <c r="I3" s="19"/>
      <c r="J3" s="7"/>
    </row>
    <row r="4" spans="1:12" ht="26.4" x14ac:dyDescent="0.25">
      <c r="A4" s="10" t="s">
        <v>64</v>
      </c>
      <c r="B4" s="18" t="s">
        <v>60</v>
      </c>
      <c r="C4" s="11" t="s">
        <v>55</v>
      </c>
      <c r="D4" s="18" t="s">
        <v>73</v>
      </c>
      <c r="E4" s="24" t="s">
        <v>72</v>
      </c>
      <c r="F4" s="23" t="s">
        <v>72</v>
      </c>
      <c r="G4" s="7">
        <f>9*1000</f>
        <v>9000</v>
      </c>
      <c r="H4" s="7"/>
      <c r="I4" s="19"/>
      <c r="J4" s="7"/>
    </row>
    <row r="5" spans="1:12" s="81" customFormat="1" ht="26.4" x14ac:dyDescent="0.25">
      <c r="A5" s="72" t="s">
        <v>65</v>
      </c>
      <c r="B5" s="73" t="s">
        <v>61</v>
      </c>
      <c r="C5" s="74" t="s">
        <v>62</v>
      </c>
      <c r="D5" s="73" t="s">
        <v>74</v>
      </c>
      <c r="E5" s="75" t="s">
        <v>72</v>
      </c>
      <c r="F5" s="76" t="s">
        <v>72</v>
      </c>
      <c r="G5" s="77">
        <f>0.1*1000</f>
        <v>100</v>
      </c>
      <c r="H5" s="77"/>
      <c r="I5" s="78"/>
      <c r="J5" s="77"/>
      <c r="K5" s="79" t="s">
        <v>170</v>
      </c>
      <c r="L5" s="80">
        <f>SUM(G2:G4)+SUM(G8:G11)</f>
        <v>22145.9</v>
      </c>
    </row>
    <row r="6" spans="1:12" ht="26.4" x14ac:dyDescent="0.25">
      <c r="A6" s="10" t="s">
        <v>66</v>
      </c>
      <c r="B6" s="18" t="s">
        <v>46</v>
      </c>
      <c r="C6" s="11" t="s">
        <v>57</v>
      </c>
      <c r="D6" s="18" t="s">
        <v>74</v>
      </c>
      <c r="E6" s="24" t="s">
        <v>72</v>
      </c>
      <c r="F6" s="23" t="s">
        <v>72</v>
      </c>
      <c r="G6" s="7">
        <f>0.008*1000</f>
        <v>8</v>
      </c>
      <c r="H6" s="7"/>
      <c r="I6" s="19"/>
      <c r="J6" s="7"/>
      <c r="L6" s="25">
        <f>SUM(G5:G7)</f>
        <v>129</v>
      </c>
    </row>
    <row r="7" spans="1:12" ht="26.4" x14ac:dyDescent="0.25">
      <c r="A7" s="10" t="s">
        <v>67</v>
      </c>
      <c r="B7" s="18" t="s">
        <v>47</v>
      </c>
      <c r="C7" s="11" t="s">
        <v>57</v>
      </c>
      <c r="D7" s="18" t="s">
        <v>74</v>
      </c>
      <c r="E7" s="24" t="s">
        <v>72</v>
      </c>
      <c r="F7" s="23" t="s">
        <v>72</v>
      </c>
      <c r="G7" s="7">
        <f>0.021*1000</f>
        <v>21</v>
      </c>
      <c r="H7" s="7"/>
      <c r="I7" s="19"/>
      <c r="J7" s="7"/>
    </row>
    <row r="8" spans="1:12" ht="26.4" x14ac:dyDescent="0.25">
      <c r="A8" s="10" t="s">
        <v>68</v>
      </c>
      <c r="B8" s="18" t="s">
        <v>53</v>
      </c>
      <c r="C8" s="11" t="s">
        <v>52</v>
      </c>
      <c r="D8" s="18" t="s">
        <v>73</v>
      </c>
      <c r="E8" s="7">
        <f>ROUND('Nubbin Slough'!U1048576,1)</f>
        <v>4023.1</v>
      </c>
      <c r="F8" s="6">
        <v>0.84099999999999997</v>
      </c>
      <c r="G8" s="7">
        <f t="shared" ref="G8:G10" si="0">ROUND(E8*F8,1)</f>
        <v>3383.4</v>
      </c>
      <c r="H8" s="7"/>
      <c r="I8" s="19">
        <v>0.31</v>
      </c>
      <c r="J8" s="7"/>
    </row>
    <row r="9" spans="1:12" ht="26.4" x14ac:dyDescent="0.25">
      <c r="A9" s="10" t="s">
        <v>69</v>
      </c>
      <c r="B9" s="18" t="s">
        <v>54</v>
      </c>
      <c r="C9" s="11" t="s">
        <v>52</v>
      </c>
      <c r="D9" s="18" t="s">
        <v>73</v>
      </c>
      <c r="E9" s="7">
        <f>ROUND('Mosquito Creek'!U1048576,1)</f>
        <v>5323.3</v>
      </c>
      <c r="F9" s="6">
        <v>0.90300000000000002</v>
      </c>
      <c r="G9" s="7">
        <f t="shared" si="0"/>
        <v>4806.8999999999996</v>
      </c>
      <c r="H9" s="7"/>
      <c r="I9" s="19">
        <v>0.40500000000000003</v>
      </c>
      <c r="J9" s="7"/>
    </row>
    <row r="10" spans="1:12" ht="26.4" x14ac:dyDescent="0.25">
      <c r="A10" s="10" t="s">
        <v>70</v>
      </c>
      <c r="B10" s="18" t="s">
        <v>50</v>
      </c>
      <c r="C10" s="11" t="s">
        <v>52</v>
      </c>
      <c r="D10" s="18" t="s">
        <v>73</v>
      </c>
      <c r="E10" s="7">
        <f>'Lemkin Creek'!U1048576</f>
        <v>440.35489982235879</v>
      </c>
      <c r="F10" s="6">
        <v>0.63500000000000001</v>
      </c>
      <c r="G10" s="7">
        <f t="shared" si="0"/>
        <v>279.60000000000002</v>
      </c>
      <c r="H10" s="7"/>
      <c r="I10" s="19">
        <v>0.13600000000000001</v>
      </c>
      <c r="J10" s="7"/>
    </row>
    <row r="11" spans="1:12" ht="26.4" x14ac:dyDescent="0.25">
      <c r="A11" s="10" t="s">
        <v>71</v>
      </c>
      <c r="B11" s="18" t="s">
        <v>51</v>
      </c>
      <c r="C11" s="11" t="s">
        <v>52</v>
      </c>
      <c r="D11" s="18" t="s">
        <v>73</v>
      </c>
      <c r="E11" s="7">
        <f>'Wolff Ditch'!U1048576</f>
        <v>557.10434561842317</v>
      </c>
      <c r="F11" s="6">
        <v>0.67500000000000004</v>
      </c>
      <c r="G11" s="7">
        <f t="shared" ref="G11" si="1">ROUND(E11*F11,1)</f>
        <v>376</v>
      </c>
      <c r="H11" s="7"/>
      <c r="I11" s="6">
        <v>8.7999999999999995E-2</v>
      </c>
      <c r="J11" s="7"/>
    </row>
    <row r="12" spans="1:12" x14ac:dyDescent="0.25">
      <c r="A12" s="12"/>
      <c r="C12" s="13"/>
      <c r="D12" s="14"/>
      <c r="E12" s="16"/>
      <c r="F12" s="15"/>
      <c r="G12" s="16"/>
      <c r="H12" s="16"/>
      <c r="I12" s="16"/>
      <c r="J12" s="16"/>
    </row>
    <row r="13" spans="1:12" x14ac:dyDescent="0.25">
      <c r="F13" s="8" t="s">
        <v>4</v>
      </c>
      <c r="G13" s="9">
        <f>SUM(G2:G11)</f>
        <v>22274.9</v>
      </c>
      <c r="H13" s="9"/>
      <c r="I13" s="9"/>
      <c r="J13" s="9">
        <f>SUM(J2:J11)</f>
        <v>0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3" workbookViewId="0">
      <selection activeCell="D6" sqref="D6"/>
    </sheetView>
  </sheetViews>
  <sheetFormatPr defaultRowHeight="14.4" x14ac:dyDescent="0.3"/>
  <cols>
    <col min="1" max="1" width="50" customWidth="1"/>
  </cols>
  <sheetData>
    <row r="1" spans="1:12" ht="16.8" thickBot="1" x14ac:dyDescent="0.4">
      <c r="A1" s="26" t="s">
        <v>150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84.6" thickTop="1" thickBot="1" x14ac:dyDescent="0.35">
      <c r="A2" s="28" t="s">
        <v>56</v>
      </c>
      <c r="B2" s="29" t="s">
        <v>151</v>
      </c>
      <c r="C2" s="29" t="s">
        <v>152</v>
      </c>
      <c r="D2" s="30" t="s">
        <v>153</v>
      </c>
      <c r="E2" s="31"/>
      <c r="F2" s="31"/>
      <c r="G2" s="31"/>
      <c r="H2" s="31"/>
      <c r="I2" s="31"/>
      <c r="J2" s="31"/>
      <c r="K2" s="31"/>
      <c r="L2" s="31"/>
    </row>
    <row r="3" spans="1:12" ht="16.2" thickTop="1" x14ac:dyDescent="0.3">
      <c r="A3" s="32" t="s">
        <v>154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6" x14ac:dyDescent="0.3">
      <c r="A4" s="35" t="s">
        <v>155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6" x14ac:dyDescent="0.3">
      <c r="A5" s="35" t="s">
        <v>44</v>
      </c>
      <c r="B5" s="38">
        <v>16</v>
      </c>
      <c r="C5" s="38">
        <v>22</v>
      </c>
      <c r="D5" s="39">
        <v>9</v>
      </c>
      <c r="E5" s="27" t="s">
        <v>156</v>
      </c>
      <c r="F5" s="27"/>
      <c r="G5" s="27"/>
      <c r="H5" s="27"/>
      <c r="I5" s="27"/>
      <c r="J5" s="27"/>
      <c r="K5" s="27"/>
      <c r="L5" s="27"/>
    </row>
    <row r="6" spans="1:12" ht="15.6" x14ac:dyDescent="0.3">
      <c r="A6" s="35" t="s">
        <v>45</v>
      </c>
      <c r="B6" s="40" t="s">
        <v>157</v>
      </c>
      <c r="C6" s="40" t="s">
        <v>157</v>
      </c>
      <c r="D6" s="39">
        <v>0.1</v>
      </c>
      <c r="E6" s="27"/>
      <c r="F6" s="27"/>
      <c r="G6" s="27"/>
      <c r="H6" s="27"/>
      <c r="I6" s="27"/>
      <c r="J6" s="27"/>
      <c r="K6" s="27"/>
      <c r="L6" s="27"/>
    </row>
    <row r="7" spans="1:12" ht="15.6" x14ac:dyDescent="0.3">
      <c r="A7" s="35" t="s">
        <v>158</v>
      </c>
      <c r="B7" s="38" t="s">
        <v>159</v>
      </c>
      <c r="C7" s="38" t="s">
        <v>159</v>
      </c>
      <c r="D7" s="41">
        <v>8.0000000000000002E-3</v>
      </c>
      <c r="E7" s="27"/>
      <c r="F7" s="27"/>
      <c r="G7" s="27"/>
      <c r="H7" s="27"/>
      <c r="I7" s="27"/>
      <c r="J7" s="27"/>
      <c r="K7" s="27"/>
      <c r="L7" s="27"/>
    </row>
    <row r="8" spans="1:12" ht="16.2" thickBot="1" x14ac:dyDescent="0.35">
      <c r="A8" s="42" t="s">
        <v>47</v>
      </c>
      <c r="B8" s="43" t="s">
        <v>159</v>
      </c>
      <c r="C8" s="43" t="s">
        <v>159</v>
      </c>
      <c r="D8" s="44">
        <v>2.1000000000000001E-2</v>
      </c>
      <c r="E8" s="27"/>
      <c r="F8" s="27"/>
      <c r="G8" s="27"/>
      <c r="H8" s="27"/>
      <c r="I8" s="27"/>
      <c r="J8" s="27"/>
      <c r="K8" s="27"/>
      <c r="L8" s="27"/>
    </row>
    <row r="9" spans="1:12" ht="16.2" thickTop="1" x14ac:dyDescent="0.3">
      <c r="A9" s="4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5.6" x14ac:dyDescent="0.3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16.8" thickBot="1" x14ac:dyDescent="0.4">
      <c r="A11" s="26" t="s">
        <v>160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43.2" thickTop="1" thickBot="1" x14ac:dyDescent="0.35">
      <c r="A12" s="28" t="s">
        <v>161</v>
      </c>
      <c r="B12" s="29" t="s">
        <v>162</v>
      </c>
      <c r="C12" s="29" t="s">
        <v>163</v>
      </c>
      <c r="D12" s="46" t="s">
        <v>164</v>
      </c>
      <c r="E12" s="46" t="s">
        <v>165</v>
      </c>
      <c r="F12" s="47" t="s">
        <v>164</v>
      </c>
      <c r="G12" s="27"/>
      <c r="H12" s="27"/>
      <c r="I12" s="27"/>
      <c r="J12" s="27"/>
      <c r="K12" s="27"/>
      <c r="L12" s="27"/>
    </row>
    <row r="13" spans="1:12" ht="16.2" thickTop="1" x14ac:dyDescent="0.3">
      <c r="A13" s="32" t="s">
        <v>53</v>
      </c>
      <c r="B13" s="33" t="s">
        <v>166</v>
      </c>
      <c r="C13" s="48">
        <v>883</v>
      </c>
      <c r="D13" s="49"/>
      <c r="E13" s="50">
        <v>2.77</v>
      </c>
      <c r="F13" s="51"/>
      <c r="G13" s="27"/>
      <c r="H13" s="27"/>
      <c r="I13" s="27"/>
      <c r="J13" s="27"/>
      <c r="K13" s="27"/>
      <c r="L13" s="27"/>
    </row>
    <row r="14" spans="1:12" ht="15.6" x14ac:dyDescent="0.3">
      <c r="A14" s="32" t="s">
        <v>53</v>
      </c>
      <c r="B14" s="33" t="s">
        <v>167</v>
      </c>
      <c r="C14" s="48">
        <v>140</v>
      </c>
      <c r="D14" s="52">
        <f>1-(C14/C13)</f>
        <v>0.84144960362400911</v>
      </c>
      <c r="E14" s="50">
        <v>1.91</v>
      </c>
      <c r="F14" s="53">
        <f>1-(E14/E13)</f>
        <v>0.31046931407942246</v>
      </c>
      <c r="G14" s="27"/>
      <c r="H14" s="27"/>
      <c r="I14" s="27"/>
      <c r="J14" s="27"/>
      <c r="K14" s="27"/>
      <c r="L14" s="27"/>
    </row>
    <row r="15" spans="1:12" ht="15.6" x14ac:dyDescent="0.3">
      <c r="A15" s="35" t="s">
        <v>54</v>
      </c>
      <c r="B15" s="33" t="s">
        <v>166</v>
      </c>
      <c r="C15" s="54">
        <v>485</v>
      </c>
      <c r="D15" s="55"/>
      <c r="E15" s="56">
        <v>2.37</v>
      </c>
      <c r="F15" s="53"/>
      <c r="G15" s="27"/>
      <c r="H15" s="27"/>
      <c r="I15" s="27"/>
      <c r="J15" s="27"/>
      <c r="K15" s="27"/>
      <c r="L15" s="27"/>
    </row>
    <row r="16" spans="1:12" ht="15.6" x14ac:dyDescent="0.3">
      <c r="A16" s="35" t="s">
        <v>54</v>
      </c>
      <c r="B16" s="33" t="s">
        <v>167</v>
      </c>
      <c r="C16" s="54">
        <v>47</v>
      </c>
      <c r="D16" s="57">
        <f>1-(C16/C15)</f>
        <v>0.90309278350515465</v>
      </c>
      <c r="E16" s="56">
        <v>1.41</v>
      </c>
      <c r="F16" s="53">
        <f>1-(E16/E15)</f>
        <v>0.40506329113924056</v>
      </c>
      <c r="G16" s="27"/>
      <c r="H16" s="27"/>
      <c r="I16" s="27"/>
      <c r="J16" s="27"/>
      <c r="K16" s="27"/>
      <c r="L16" s="27"/>
    </row>
    <row r="17" spans="1:12" ht="15.6" x14ac:dyDescent="0.3">
      <c r="A17" s="35" t="s">
        <v>50</v>
      </c>
      <c r="B17" s="33" t="s">
        <v>166</v>
      </c>
      <c r="C17" s="58">
        <v>63</v>
      </c>
      <c r="D17" s="59"/>
      <c r="E17" s="60">
        <v>1.4</v>
      </c>
      <c r="F17" s="53"/>
      <c r="G17" s="27"/>
      <c r="H17" s="27"/>
      <c r="I17" s="27"/>
      <c r="J17" s="27"/>
      <c r="K17" s="27"/>
      <c r="L17" s="27"/>
    </row>
    <row r="18" spans="1:12" ht="15.6" x14ac:dyDescent="0.3">
      <c r="A18" s="35" t="s">
        <v>50</v>
      </c>
      <c r="B18" s="33" t="s">
        <v>167</v>
      </c>
      <c r="C18" s="61">
        <v>23</v>
      </c>
      <c r="D18" s="62">
        <f>1-(C18/C17)</f>
        <v>0.63492063492063489</v>
      </c>
      <c r="E18" s="63">
        <v>1.21</v>
      </c>
      <c r="F18" s="53">
        <f>1-(E18/E17)</f>
        <v>0.13571428571428568</v>
      </c>
      <c r="G18" s="27"/>
      <c r="H18" s="27"/>
      <c r="I18" s="27"/>
      <c r="J18" s="27"/>
      <c r="K18" s="27"/>
      <c r="L18" s="27"/>
    </row>
    <row r="19" spans="1:12" ht="15.6" x14ac:dyDescent="0.3">
      <c r="A19" s="35" t="s">
        <v>51</v>
      </c>
      <c r="B19" s="33" t="s">
        <v>166</v>
      </c>
      <c r="C19" s="64">
        <v>77</v>
      </c>
      <c r="D19" s="65"/>
      <c r="E19" s="60">
        <v>1.37</v>
      </c>
      <c r="F19" s="53"/>
      <c r="G19" s="27"/>
      <c r="H19" s="27"/>
      <c r="I19" s="27"/>
      <c r="J19" s="27"/>
      <c r="K19" s="27"/>
      <c r="L19" s="27"/>
    </row>
    <row r="20" spans="1:12" ht="16.2" thickBot="1" x14ac:dyDescent="0.35">
      <c r="A20" s="42" t="s">
        <v>51</v>
      </c>
      <c r="B20" s="66" t="s">
        <v>167</v>
      </c>
      <c r="C20" s="67">
        <v>25</v>
      </c>
      <c r="D20" s="68">
        <f>1-(C20/C19)</f>
        <v>0.67532467532467533</v>
      </c>
      <c r="E20" s="69">
        <v>1.25</v>
      </c>
      <c r="F20" s="70">
        <f>1-(E20/E19)</f>
        <v>8.7591240875912524E-2</v>
      </c>
      <c r="G20" s="27"/>
      <c r="H20" s="27"/>
      <c r="I20" s="27"/>
      <c r="J20" s="27"/>
      <c r="K20" s="27"/>
      <c r="L20" s="27"/>
    </row>
    <row r="21" spans="1:12" ht="16.2" thickTop="1" x14ac:dyDescent="0.3">
      <c r="A21" s="71" t="s">
        <v>168</v>
      </c>
      <c r="B21" s="5"/>
      <c r="C21" s="5"/>
      <c r="D21" s="5"/>
      <c r="E21" s="27"/>
      <c r="F21" s="27"/>
      <c r="G21" s="27"/>
      <c r="H21" s="27"/>
      <c r="I21" s="27"/>
      <c r="J21" s="27"/>
      <c r="K21" s="27"/>
      <c r="L21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activeCell="J1" sqref="J1"/>
      <selection pane="bottomLeft" activeCell="U2" sqref="U1:U1048576"/>
    </sheetView>
  </sheetViews>
  <sheetFormatPr defaultRowHeight="14.4" x14ac:dyDescent="0.3"/>
  <cols>
    <col min="1" max="1" width="12.88671875" bestFit="1" customWidth="1"/>
    <col min="2" max="2" width="8" bestFit="1" customWidth="1"/>
    <col min="3" max="3" width="19.88671875" bestFit="1" customWidth="1"/>
    <col min="4" max="4" width="12.109375" bestFit="1" customWidth="1"/>
    <col min="5" max="5" width="11.33203125" bestFit="1" customWidth="1"/>
    <col min="6" max="6" width="9.33203125" bestFit="1" customWidth="1"/>
    <col min="7" max="7" width="13.5546875" bestFit="1" customWidth="1"/>
    <col min="8" max="8" width="8.6640625" bestFit="1" customWidth="1"/>
    <col min="9" max="9" width="26.44140625" bestFit="1" customWidth="1"/>
    <col min="10" max="10" width="12" bestFit="1" customWidth="1"/>
    <col min="11" max="11" width="15.6640625" bestFit="1" customWidth="1"/>
    <col min="12" max="12" width="12.6640625" bestFit="1" customWidth="1"/>
    <col min="13" max="13" width="11.109375" bestFit="1" customWidth="1"/>
    <col min="14" max="14" width="10.88671875" bestFit="1" customWidth="1"/>
    <col min="15" max="15" width="10.5546875" bestFit="1" customWidth="1"/>
    <col min="16" max="16" width="29.88671875" bestFit="1" customWidth="1"/>
    <col min="17" max="17" width="49.33203125" bestFit="1" customWidth="1"/>
    <col min="18" max="18" width="25.5546875" bestFit="1" customWidth="1"/>
    <col min="19" max="19" width="9.5546875" bestFit="1" customWidth="1"/>
    <col min="20" max="20" width="10.33203125" bestFit="1" customWidth="1"/>
    <col min="21" max="21" width="11.5546875" bestFit="1" customWidth="1"/>
  </cols>
  <sheetData>
    <row r="1" spans="1:21" x14ac:dyDescent="0.3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3">
      <c r="A2" s="20">
        <v>0</v>
      </c>
      <c r="B2" s="20" t="s">
        <v>79</v>
      </c>
      <c r="C2" s="20" t="s">
        <v>48</v>
      </c>
      <c r="D2" s="20">
        <v>13</v>
      </c>
      <c r="E2" s="20">
        <v>14</v>
      </c>
      <c r="F2" s="20">
        <v>14</v>
      </c>
      <c r="G2" s="20">
        <v>1130</v>
      </c>
      <c r="H2" s="20">
        <v>2520</v>
      </c>
      <c r="I2" s="20" t="s">
        <v>80</v>
      </c>
      <c r="J2" s="20" t="s">
        <v>81</v>
      </c>
      <c r="K2" s="21">
        <v>5.2938700000000001</v>
      </c>
      <c r="L2" s="20" t="s">
        <v>24</v>
      </c>
      <c r="M2" s="20" t="s">
        <v>82</v>
      </c>
      <c r="N2" s="20">
        <v>39</v>
      </c>
      <c r="O2" s="20">
        <v>27</v>
      </c>
      <c r="P2" s="20" t="s">
        <v>83</v>
      </c>
      <c r="Q2" s="20" t="s">
        <v>83</v>
      </c>
      <c r="R2" s="20" t="s">
        <v>83</v>
      </c>
      <c r="S2" s="22">
        <v>4.0080939999999998</v>
      </c>
      <c r="T2" s="22">
        <v>0.24</v>
      </c>
      <c r="U2" s="22">
        <f t="shared" ref="U2:U33" si="0">K2*S2*(1-T2)</f>
        <v>16.125929723672801</v>
      </c>
    </row>
    <row r="3" spans="1:21" x14ac:dyDescent="0.3">
      <c r="A3" s="20">
        <v>0</v>
      </c>
      <c r="B3" s="20" t="s">
        <v>79</v>
      </c>
      <c r="C3" s="20" t="s">
        <v>48</v>
      </c>
      <c r="D3" s="20">
        <v>138</v>
      </c>
      <c r="E3" s="20">
        <v>140</v>
      </c>
      <c r="F3" s="20">
        <v>140</v>
      </c>
      <c r="G3" s="20">
        <v>2110</v>
      </c>
      <c r="H3" s="20">
        <v>2520</v>
      </c>
      <c r="I3" s="20" t="s">
        <v>80</v>
      </c>
      <c r="J3" s="20" t="s">
        <v>81</v>
      </c>
      <c r="K3" s="21">
        <v>3.2970999999999999E-3</v>
      </c>
      <c r="L3" s="20" t="s">
        <v>24</v>
      </c>
      <c r="M3" s="20" t="s">
        <v>82</v>
      </c>
      <c r="N3" s="20">
        <v>39</v>
      </c>
      <c r="O3" s="20">
        <v>27</v>
      </c>
      <c r="P3" s="20" t="s">
        <v>83</v>
      </c>
      <c r="Q3" s="20" t="s">
        <v>83</v>
      </c>
      <c r="R3" s="20" t="s">
        <v>83</v>
      </c>
      <c r="S3" s="22">
        <v>4.0080939999999998</v>
      </c>
      <c r="T3" s="22">
        <v>0.24</v>
      </c>
      <c r="U3" s="22">
        <f t="shared" si="0"/>
        <v>1.0043465912823998E-2</v>
      </c>
    </row>
    <row r="4" spans="1:21" x14ac:dyDescent="0.3">
      <c r="A4" s="20">
        <v>0</v>
      </c>
      <c r="B4" s="20" t="s">
        <v>79</v>
      </c>
      <c r="C4" s="20" t="s">
        <v>48</v>
      </c>
      <c r="D4" s="20">
        <v>139</v>
      </c>
      <c r="E4" s="20">
        <v>141</v>
      </c>
      <c r="F4" s="20">
        <v>141</v>
      </c>
      <c r="G4" s="20">
        <v>2110</v>
      </c>
      <c r="H4" s="20">
        <v>2520</v>
      </c>
      <c r="I4" s="20" t="s">
        <v>80</v>
      </c>
      <c r="J4" s="20" t="s">
        <v>81</v>
      </c>
      <c r="K4" s="21">
        <v>4.4995300000000001E-4</v>
      </c>
      <c r="L4" s="20" t="s">
        <v>24</v>
      </c>
      <c r="M4" s="20" t="s">
        <v>82</v>
      </c>
      <c r="N4" s="20">
        <v>39</v>
      </c>
      <c r="O4" s="20">
        <v>27</v>
      </c>
      <c r="P4" s="20" t="s">
        <v>83</v>
      </c>
      <c r="Q4" s="20" t="s">
        <v>83</v>
      </c>
      <c r="R4" s="20" t="s">
        <v>83</v>
      </c>
      <c r="S4" s="22">
        <v>4.0080939999999998</v>
      </c>
      <c r="T4" s="22">
        <v>0.24</v>
      </c>
      <c r="U4" s="22">
        <f t="shared" si="0"/>
        <v>1.37062497888232E-3</v>
      </c>
    </row>
    <row r="5" spans="1:21" x14ac:dyDescent="0.3">
      <c r="A5" s="20">
        <v>0</v>
      </c>
      <c r="B5" s="20" t="s">
        <v>79</v>
      </c>
      <c r="C5" s="20" t="s">
        <v>48</v>
      </c>
      <c r="D5" s="20">
        <v>143</v>
      </c>
      <c r="E5" s="20">
        <v>145</v>
      </c>
      <c r="F5" s="20">
        <v>145</v>
      </c>
      <c r="G5" s="20">
        <v>2110</v>
      </c>
      <c r="H5" s="20">
        <v>2520</v>
      </c>
      <c r="I5" s="20" t="s">
        <v>80</v>
      </c>
      <c r="J5" s="20" t="s">
        <v>81</v>
      </c>
      <c r="K5" s="21">
        <v>152.71700000000001</v>
      </c>
      <c r="L5" s="20" t="s">
        <v>24</v>
      </c>
      <c r="M5" s="20" t="s">
        <v>82</v>
      </c>
      <c r="N5" s="20">
        <v>39</v>
      </c>
      <c r="O5" s="20">
        <v>27</v>
      </c>
      <c r="P5" s="20" t="s">
        <v>83</v>
      </c>
      <c r="Q5" s="20" t="s">
        <v>83</v>
      </c>
      <c r="R5" s="20" t="s">
        <v>83</v>
      </c>
      <c r="S5" s="22">
        <v>4.0080939999999998</v>
      </c>
      <c r="T5" s="22">
        <v>0.24</v>
      </c>
      <c r="U5" s="22">
        <f t="shared" si="0"/>
        <v>465.19910946248001</v>
      </c>
    </row>
    <row r="6" spans="1:21" x14ac:dyDescent="0.3">
      <c r="A6" s="20">
        <v>0</v>
      </c>
      <c r="B6" s="20" t="s">
        <v>79</v>
      </c>
      <c r="C6" s="20" t="s">
        <v>48</v>
      </c>
      <c r="D6" s="20">
        <v>147</v>
      </c>
      <c r="E6" s="20">
        <v>149</v>
      </c>
      <c r="F6" s="20">
        <v>149</v>
      </c>
      <c r="G6" s="20">
        <v>2110</v>
      </c>
      <c r="H6" s="20">
        <v>2520</v>
      </c>
      <c r="I6" s="20" t="s">
        <v>80</v>
      </c>
      <c r="J6" s="20" t="s">
        <v>81</v>
      </c>
      <c r="K6" s="21">
        <v>117.298</v>
      </c>
      <c r="L6" s="20" t="s">
        <v>24</v>
      </c>
      <c r="M6" s="20" t="s">
        <v>82</v>
      </c>
      <c r="N6" s="20">
        <v>39</v>
      </c>
      <c r="O6" s="20">
        <v>27</v>
      </c>
      <c r="P6" s="20" t="s">
        <v>83</v>
      </c>
      <c r="Q6" s="20" t="s">
        <v>83</v>
      </c>
      <c r="R6" s="20" t="s">
        <v>83</v>
      </c>
      <c r="S6" s="22">
        <v>4.0080939999999998</v>
      </c>
      <c r="T6" s="22">
        <v>0.24</v>
      </c>
      <c r="U6" s="22">
        <f t="shared" si="0"/>
        <v>357.30747160912</v>
      </c>
    </row>
    <row r="7" spans="1:21" x14ac:dyDescent="0.3">
      <c r="A7" s="20">
        <v>0</v>
      </c>
      <c r="B7" s="20" t="s">
        <v>79</v>
      </c>
      <c r="C7" s="20" t="s">
        <v>48</v>
      </c>
      <c r="D7" s="20">
        <v>149</v>
      </c>
      <c r="E7" s="20">
        <v>151</v>
      </c>
      <c r="F7" s="20">
        <v>151</v>
      </c>
      <c r="G7" s="20">
        <v>2110</v>
      </c>
      <c r="H7" s="20">
        <v>2520</v>
      </c>
      <c r="I7" s="20" t="s">
        <v>80</v>
      </c>
      <c r="J7" s="20" t="s">
        <v>81</v>
      </c>
      <c r="K7" s="21">
        <v>1.6564300000000001</v>
      </c>
      <c r="L7" s="20" t="s">
        <v>24</v>
      </c>
      <c r="M7" s="20" t="s">
        <v>82</v>
      </c>
      <c r="N7" s="20">
        <v>39</v>
      </c>
      <c r="O7" s="20">
        <v>27</v>
      </c>
      <c r="P7" s="20" t="s">
        <v>83</v>
      </c>
      <c r="Q7" s="20" t="s">
        <v>83</v>
      </c>
      <c r="R7" s="20" t="s">
        <v>83</v>
      </c>
      <c r="S7" s="22">
        <v>4.0080939999999998</v>
      </c>
      <c r="T7" s="22">
        <v>0.24</v>
      </c>
      <c r="U7" s="22">
        <f t="shared" si="0"/>
        <v>5.0457366297592001</v>
      </c>
    </row>
    <row r="8" spans="1:21" x14ac:dyDescent="0.3">
      <c r="A8" s="20">
        <v>0</v>
      </c>
      <c r="B8" s="20" t="s">
        <v>79</v>
      </c>
      <c r="C8" s="20" t="s">
        <v>48</v>
      </c>
      <c r="D8" s="20">
        <v>249</v>
      </c>
      <c r="E8" s="20">
        <v>252</v>
      </c>
      <c r="F8" s="20">
        <v>252</v>
      </c>
      <c r="G8" s="20">
        <v>2120</v>
      </c>
      <c r="H8" s="20">
        <v>2520</v>
      </c>
      <c r="I8" s="20" t="s">
        <v>80</v>
      </c>
      <c r="J8" s="20" t="s">
        <v>81</v>
      </c>
      <c r="K8" s="21">
        <v>0.16048100000000001</v>
      </c>
      <c r="L8" s="20" t="s">
        <v>24</v>
      </c>
      <c r="M8" s="20" t="s">
        <v>82</v>
      </c>
      <c r="N8" s="20">
        <v>39</v>
      </c>
      <c r="O8" s="20">
        <v>27</v>
      </c>
      <c r="P8" s="20" t="s">
        <v>83</v>
      </c>
      <c r="Q8" s="20" t="s">
        <v>83</v>
      </c>
      <c r="R8" s="20" t="s">
        <v>83</v>
      </c>
      <c r="S8" s="22">
        <v>4.0080939999999998</v>
      </c>
      <c r="T8" s="22">
        <v>0.24</v>
      </c>
      <c r="U8" s="22">
        <f t="shared" si="0"/>
        <v>0.48884942924264002</v>
      </c>
    </row>
    <row r="9" spans="1:21" x14ac:dyDescent="0.3">
      <c r="A9" s="20">
        <v>0</v>
      </c>
      <c r="B9" s="20" t="s">
        <v>79</v>
      </c>
      <c r="C9" s="20" t="s">
        <v>48</v>
      </c>
      <c r="D9" s="20">
        <v>312</v>
      </c>
      <c r="E9" s="20">
        <v>313</v>
      </c>
      <c r="F9" s="20">
        <v>313</v>
      </c>
      <c r="G9" s="20">
        <v>2130</v>
      </c>
      <c r="H9" s="20">
        <v>2520</v>
      </c>
      <c r="I9" s="20" t="s">
        <v>80</v>
      </c>
      <c r="J9" s="20" t="s">
        <v>81</v>
      </c>
      <c r="K9" s="21">
        <v>0.64921899999999999</v>
      </c>
      <c r="L9" s="20" t="s">
        <v>24</v>
      </c>
      <c r="M9" s="20" t="s">
        <v>82</v>
      </c>
      <c r="N9" s="20">
        <v>39</v>
      </c>
      <c r="O9" s="20">
        <v>27</v>
      </c>
      <c r="P9" s="20" t="s">
        <v>83</v>
      </c>
      <c r="Q9" s="20" t="s">
        <v>83</v>
      </c>
      <c r="R9" s="20" t="s">
        <v>83</v>
      </c>
      <c r="S9" s="22">
        <v>4.0080939999999998</v>
      </c>
      <c r="T9" s="22">
        <v>0.24</v>
      </c>
      <c r="U9" s="22">
        <f t="shared" si="0"/>
        <v>1.9776193917253599</v>
      </c>
    </row>
    <row r="10" spans="1:21" x14ac:dyDescent="0.3">
      <c r="A10" s="20">
        <v>0</v>
      </c>
      <c r="B10" s="20" t="s">
        <v>79</v>
      </c>
      <c r="C10" s="20" t="s">
        <v>48</v>
      </c>
      <c r="D10" s="20">
        <v>313</v>
      </c>
      <c r="E10" s="20">
        <v>314</v>
      </c>
      <c r="F10" s="20">
        <v>314</v>
      </c>
      <c r="G10" s="20">
        <v>2130</v>
      </c>
      <c r="H10" s="20">
        <v>2520</v>
      </c>
      <c r="I10" s="20" t="s">
        <v>80</v>
      </c>
      <c r="J10" s="20" t="s">
        <v>81</v>
      </c>
      <c r="K10" s="21">
        <v>0.60868699999999998</v>
      </c>
      <c r="L10" s="20" t="s">
        <v>24</v>
      </c>
      <c r="M10" s="20" t="s">
        <v>82</v>
      </c>
      <c r="N10" s="20">
        <v>39</v>
      </c>
      <c r="O10" s="20">
        <v>27</v>
      </c>
      <c r="P10" s="20" t="s">
        <v>83</v>
      </c>
      <c r="Q10" s="20" t="s">
        <v>83</v>
      </c>
      <c r="R10" s="20" t="s">
        <v>83</v>
      </c>
      <c r="S10" s="22">
        <v>4.0080939999999998</v>
      </c>
      <c r="T10" s="22">
        <v>0.24</v>
      </c>
      <c r="U10" s="22">
        <f t="shared" si="0"/>
        <v>1.85415278155928</v>
      </c>
    </row>
    <row r="11" spans="1:21" x14ac:dyDescent="0.3">
      <c r="A11" s="20">
        <v>0</v>
      </c>
      <c r="B11" s="20" t="s">
        <v>79</v>
      </c>
      <c r="C11" s="20" t="s">
        <v>48</v>
      </c>
      <c r="D11" s="20">
        <v>353</v>
      </c>
      <c r="E11" s="20">
        <v>354</v>
      </c>
      <c r="F11" s="20">
        <v>354</v>
      </c>
      <c r="G11" s="20">
        <v>2150</v>
      </c>
      <c r="H11" s="20">
        <v>2520</v>
      </c>
      <c r="I11" s="20" t="s">
        <v>80</v>
      </c>
      <c r="J11" s="20" t="s">
        <v>81</v>
      </c>
      <c r="K11" s="21">
        <v>74.4178</v>
      </c>
      <c r="L11" s="20" t="s">
        <v>24</v>
      </c>
      <c r="M11" s="20" t="s">
        <v>82</v>
      </c>
      <c r="N11" s="20">
        <v>39</v>
      </c>
      <c r="O11" s="20">
        <v>27</v>
      </c>
      <c r="P11" s="20" t="s">
        <v>83</v>
      </c>
      <c r="Q11" s="20" t="s">
        <v>83</v>
      </c>
      <c r="R11" s="20" t="s">
        <v>83</v>
      </c>
      <c r="S11" s="22">
        <v>4.0080939999999998</v>
      </c>
      <c r="T11" s="22">
        <v>0.24</v>
      </c>
      <c r="U11" s="22">
        <f t="shared" si="0"/>
        <v>226.68788863163201</v>
      </c>
    </row>
    <row r="12" spans="1:21" x14ac:dyDescent="0.3">
      <c r="A12" s="20">
        <v>0</v>
      </c>
      <c r="B12" s="20" t="s">
        <v>79</v>
      </c>
      <c r="C12" s="20" t="s">
        <v>48</v>
      </c>
      <c r="D12" s="20">
        <v>355</v>
      </c>
      <c r="E12" s="20">
        <v>356</v>
      </c>
      <c r="F12" s="20">
        <v>356</v>
      </c>
      <c r="G12" s="20">
        <v>2150</v>
      </c>
      <c r="H12" s="20">
        <v>2520</v>
      </c>
      <c r="I12" s="20" t="s">
        <v>80</v>
      </c>
      <c r="J12" s="20" t="s">
        <v>81</v>
      </c>
      <c r="K12" s="21">
        <v>76.096199999999996</v>
      </c>
      <c r="L12" s="20" t="s">
        <v>24</v>
      </c>
      <c r="M12" s="20" t="s">
        <v>82</v>
      </c>
      <c r="N12" s="20">
        <v>39</v>
      </c>
      <c r="O12" s="20">
        <v>27</v>
      </c>
      <c r="P12" s="20" t="s">
        <v>83</v>
      </c>
      <c r="Q12" s="20" t="s">
        <v>83</v>
      </c>
      <c r="R12" s="20" t="s">
        <v>83</v>
      </c>
      <c r="S12" s="22">
        <v>4.0080939999999998</v>
      </c>
      <c r="T12" s="22">
        <v>0.24</v>
      </c>
      <c r="U12" s="22">
        <f t="shared" si="0"/>
        <v>231.800549208528</v>
      </c>
    </row>
    <row r="13" spans="1:21" x14ac:dyDescent="0.3">
      <c r="A13" s="20">
        <v>0</v>
      </c>
      <c r="B13" s="20" t="s">
        <v>79</v>
      </c>
      <c r="C13" s="20" t="s">
        <v>48</v>
      </c>
      <c r="D13" s="20">
        <v>356</v>
      </c>
      <c r="E13" s="20">
        <v>357</v>
      </c>
      <c r="F13" s="20">
        <v>357</v>
      </c>
      <c r="G13" s="20">
        <v>2150</v>
      </c>
      <c r="H13" s="20">
        <v>2520</v>
      </c>
      <c r="I13" s="20" t="s">
        <v>80</v>
      </c>
      <c r="J13" s="20" t="s">
        <v>81</v>
      </c>
      <c r="K13" s="21">
        <v>126.428</v>
      </c>
      <c r="L13" s="20" t="s">
        <v>24</v>
      </c>
      <c r="M13" s="20" t="s">
        <v>82</v>
      </c>
      <c r="N13" s="20">
        <v>39</v>
      </c>
      <c r="O13" s="20">
        <v>27</v>
      </c>
      <c r="P13" s="20" t="s">
        <v>83</v>
      </c>
      <c r="Q13" s="20" t="s">
        <v>83</v>
      </c>
      <c r="R13" s="20" t="s">
        <v>83</v>
      </c>
      <c r="S13" s="22">
        <v>4.0080939999999998</v>
      </c>
      <c r="T13" s="22">
        <v>0.24</v>
      </c>
      <c r="U13" s="22">
        <f t="shared" si="0"/>
        <v>385.11883425631999</v>
      </c>
    </row>
    <row r="14" spans="1:21" x14ac:dyDescent="0.3">
      <c r="A14" s="20">
        <v>0</v>
      </c>
      <c r="B14" s="20" t="s">
        <v>79</v>
      </c>
      <c r="C14" s="20" t="s">
        <v>48</v>
      </c>
      <c r="D14" s="20">
        <v>370</v>
      </c>
      <c r="E14" s="20">
        <v>371</v>
      </c>
      <c r="F14" s="20">
        <v>371</v>
      </c>
      <c r="G14" s="20">
        <v>2150</v>
      </c>
      <c r="H14" s="20">
        <v>9520</v>
      </c>
      <c r="I14" s="20" t="s">
        <v>80</v>
      </c>
      <c r="J14" s="20" t="s">
        <v>81</v>
      </c>
      <c r="K14" s="21">
        <v>1.6774400000000001E-3</v>
      </c>
      <c r="L14" s="20" t="s">
        <v>24</v>
      </c>
      <c r="M14" s="20" t="s">
        <v>82</v>
      </c>
      <c r="N14" s="20">
        <v>89</v>
      </c>
      <c r="O14" s="20">
        <v>28</v>
      </c>
      <c r="P14" s="20" t="s">
        <v>84</v>
      </c>
      <c r="Q14" s="20" t="s">
        <v>85</v>
      </c>
      <c r="R14" s="20" t="s">
        <v>85</v>
      </c>
      <c r="S14" s="22">
        <v>5.4456910000000001</v>
      </c>
      <c r="T14" s="22">
        <v>0.24</v>
      </c>
      <c r="U14" s="22">
        <f t="shared" si="0"/>
        <v>6.942463132390401E-3</v>
      </c>
    </row>
    <row r="15" spans="1:21" x14ac:dyDescent="0.3">
      <c r="A15" s="20">
        <v>0</v>
      </c>
      <c r="B15" s="20" t="s">
        <v>79</v>
      </c>
      <c r="C15" s="20" t="s">
        <v>48</v>
      </c>
      <c r="D15" s="20">
        <v>397</v>
      </c>
      <c r="E15" s="20">
        <v>399</v>
      </c>
      <c r="F15" s="20">
        <v>399</v>
      </c>
      <c r="G15" s="20">
        <v>2510</v>
      </c>
      <c r="H15" s="20">
        <v>2520</v>
      </c>
      <c r="I15" s="20" t="s">
        <v>80</v>
      </c>
      <c r="J15" s="20" t="s">
        <v>81</v>
      </c>
      <c r="K15" s="21">
        <v>1.13208</v>
      </c>
      <c r="L15" s="20" t="s">
        <v>24</v>
      </c>
      <c r="M15" s="20" t="s">
        <v>82</v>
      </c>
      <c r="N15" s="20">
        <v>39</v>
      </c>
      <c r="O15" s="20">
        <v>27</v>
      </c>
      <c r="P15" s="20" t="s">
        <v>83</v>
      </c>
      <c r="Q15" s="20" t="s">
        <v>83</v>
      </c>
      <c r="R15" s="20" t="s">
        <v>83</v>
      </c>
      <c r="S15" s="22">
        <v>4.0080939999999998</v>
      </c>
      <c r="T15" s="22">
        <v>0.24</v>
      </c>
      <c r="U15" s="22">
        <f t="shared" si="0"/>
        <v>3.4484871221952003</v>
      </c>
    </row>
    <row r="16" spans="1:21" x14ac:dyDescent="0.3">
      <c r="A16" s="20">
        <v>0</v>
      </c>
      <c r="B16" s="20" t="s">
        <v>79</v>
      </c>
      <c r="C16" s="20" t="s">
        <v>48</v>
      </c>
      <c r="D16" s="20">
        <v>418</v>
      </c>
      <c r="E16" s="20">
        <v>420</v>
      </c>
      <c r="F16" s="20">
        <v>420</v>
      </c>
      <c r="G16" s="20">
        <v>2520</v>
      </c>
      <c r="H16" s="20">
        <v>2520</v>
      </c>
      <c r="I16" s="20" t="s">
        <v>80</v>
      </c>
      <c r="J16" s="20" t="s">
        <v>81</v>
      </c>
      <c r="K16" s="21">
        <v>204.79300000000001</v>
      </c>
      <c r="L16" s="20" t="s">
        <v>24</v>
      </c>
      <c r="M16" s="20" t="s">
        <v>82</v>
      </c>
      <c r="N16" s="20">
        <v>39</v>
      </c>
      <c r="O16" s="20">
        <v>27</v>
      </c>
      <c r="P16" s="20" t="s">
        <v>83</v>
      </c>
      <c r="Q16" s="20" t="s">
        <v>83</v>
      </c>
      <c r="R16" s="20" t="s">
        <v>83</v>
      </c>
      <c r="S16" s="22">
        <v>4.0080939999999998</v>
      </c>
      <c r="T16" s="22">
        <v>0.24</v>
      </c>
      <c r="U16" s="22">
        <f t="shared" si="0"/>
        <v>623.83049185191999</v>
      </c>
    </row>
    <row r="17" spans="1:21" x14ac:dyDescent="0.3">
      <c r="A17" s="20">
        <v>0</v>
      </c>
      <c r="B17" s="20" t="s">
        <v>79</v>
      </c>
      <c r="C17" s="20" t="s">
        <v>48</v>
      </c>
      <c r="D17" s="20">
        <v>533</v>
      </c>
      <c r="E17" s="20">
        <v>535</v>
      </c>
      <c r="F17" s="20">
        <v>535</v>
      </c>
      <c r="G17" s="20">
        <v>5300</v>
      </c>
      <c r="H17" s="20">
        <v>2520</v>
      </c>
      <c r="I17" s="20" t="s">
        <v>80</v>
      </c>
      <c r="J17" s="20" t="s">
        <v>81</v>
      </c>
      <c r="K17" s="21">
        <v>0.10251</v>
      </c>
      <c r="L17" s="20" t="s">
        <v>24</v>
      </c>
      <c r="M17" s="20" t="s">
        <v>82</v>
      </c>
      <c r="N17" s="20">
        <v>39</v>
      </c>
      <c r="O17" s="20">
        <v>27</v>
      </c>
      <c r="P17" s="20" t="s">
        <v>83</v>
      </c>
      <c r="Q17" s="20" t="s">
        <v>83</v>
      </c>
      <c r="R17" s="20" t="s">
        <v>83</v>
      </c>
      <c r="S17" s="22">
        <v>4.0080939999999998</v>
      </c>
      <c r="T17" s="22">
        <v>0.24</v>
      </c>
      <c r="U17" s="22">
        <f t="shared" si="0"/>
        <v>0.31226098411440001</v>
      </c>
    </row>
    <row r="18" spans="1:21" x14ac:dyDescent="0.3">
      <c r="A18" s="20">
        <v>0</v>
      </c>
      <c r="B18" s="20" t="s">
        <v>79</v>
      </c>
      <c r="C18" s="20" t="s">
        <v>48</v>
      </c>
      <c r="D18" s="20">
        <v>534</v>
      </c>
      <c r="E18" s="20">
        <v>536</v>
      </c>
      <c r="F18" s="20">
        <v>536</v>
      </c>
      <c r="G18" s="20">
        <v>5300</v>
      </c>
      <c r="H18" s="20">
        <v>2520</v>
      </c>
      <c r="I18" s="20" t="s">
        <v>80</v>
      </c>
      <c r="J18" s="20" t="s">
        <v>81</v>
      </c>
      <c r="K18" s="21">
        <v>0.12896199999999999</v>
      </c>
      <c r="L18" s="20" t="s">
        <v>24</v>
      </c>
      <c r="M18" s="20" t="s">
        <v>82</v>
      </c>
      <c r="N18" s="20">
        <v>39</v>
      </c>
      <c r="O18" s="20">
        <v>27</v>
      </c>
      <c r="P18" s="20" t="s">
        <v>83</v>
      </c>
      <c r="Q18" s="20" t="s">
        <v>83</v>
      </c>
      <c r="R18" s="20" t="s">
        <v>83</v>
      </c>
      <c r="S18" s="22">
        <v>4.0080939999999998</v>
      </c>
      <c r="T18" s="22">
        <v>0.24</v>
      </c>
      <c r="U18" s="22">
        <f t="shared" si="0"/>
        <v>0.39283778200527997</v>
      </c>
    </row>
    <row r="19" spans="1:21" x14ac:dyDescent="0.3">
      <c r="A19" s="20">
        <v>0</v>
      </c>
      <c r="B19" s="20" t="s">
        <v>79</v>
      </c>
      <c r="C19" s="20" t="s">
        <v>48</v>
      </c>
      <c r="D19" s="20">
        <v>561</v>
      </c>
      <c r="E19" s="20">
        <v>563</v>
      </c>
      <c r="F19" s="20">
        <v>563</v>
      </c>
      <c r="G19" s="20">
        <v>6110</v>
      </c>
      <c r="H19" s="20">
        <v>2520</v>
      </c>
      <c r="I19" s="20" t="s">
        <v>80</v>
      </c>
      <c r="J19" s="20" t="s">
        <v>81</v>
      </c>
      <c r="K19" s="21">
        <v>0.32555400000000001</v>
      </c>
      <c r="L19" s="20" t="s">
        <v>24</v>
      </c>
      <c r="M19" s="20" t="s">
        <v>82</v>
      </c>
      <c r="N19" s="20">
        <v>39</v>
      </c>
      <c r="O19" s="20">
        <v>27</v>
      </c>
      <c r="P19" s="20" t="s">
        <v>83</v>
      </c>
      <c r="Q19" s="20" t="s">
        <v>83</v>
      </c>
      <c r="R19" s="20" t="s">
        <v>83</v>
      </c>
      <c r="S19" s="22">
        <v>4.0080939999999998</v>
      </c>
      <c r="T19" s="22">
        <v>0.24</v>
      </c>
      <c r="U19" s="22">
        <f t="shared" si="0"/>
        <v>0.99168678589776005</v>
      </c>
    </row>
    <row r="20" spans="1:21" x14ac:dyDescent="0.3">
      <c r="A20" s="20">
        <v>0</v>
      </c>
      <c r="B20" s="20" t="s">
        <v>79</v>
      </c>
      <c r="C20" s="20" t="s">
        <v>48</v>
      </c>
      <c r="D20" s="20">
        <v>562</v>
      </c>
      <c r="E20" s="20">
        <v>564</v>
      </c>
      <c r="F20" s="20">
        <v>564</v>
      </c>
      <c r="G20" s="20">
        <v>6110</v>
      </c>
      <c r="H20" s="20">
        <v>2520</v>
      </c>
      <c r="I20" s="20" t="s">
        <v>80</v>
      </c>
      <c r="J20" s="20" t="s">
        <v>81</v>
      </c>
      <c r="K20" s="21">
        <v>0.15148400000000001</v>
      </c>
      <c r="L20" s="20" t="s">
        <v>24</v>
      </c>
      <c r="M20" s="20" t="s">
        <v>82</v>
      </c>
      <c r="N20" s="20">
        <v>39</v>
      </c>
      <c r="O20" s="20">
        <v>27</v>
      </c>
      <c r="P20" s="20" t="s">
        <v>83</v>
      </c>
      <c r="Q20" s="20" t="s">
        <v>83</v>
      </c>
      <c r="R20" s="20" t="s">
        <v>83</v>
      </c>
      <c r="S20" s="22">
        <v>4.0080939999999998</v>
      </c>
      <c r="T20" s="22">
        <v>0.24</v>
      </c>
      <c r="U20" s="22">
        <f t="shared" si="0"/>
        <v>0.46144320473695999</v>
      </c>
    </row>
    <row r="21" spans="1:21" x14ac:dyDescent="0.3">
      <c r="A21" s="20">
        <v>0</v>
      </c>
      <c r="B21" s="20" t="s">
        <v>79</v>
      </c>
      <c r="C21" s="20" t="s">
        <v>48</v>
      </c>
      <c r="D21" s="20">
        <v>563</v>
      </c>
      <c r="E21" s="20">
        <v>565</v>
      </c>
      <c r="F21" s="20">
        <v>565</v>
      </c>
      <c r="G21" s="20">
        <v>6110</v>
      </c>
      <c r="H21" s="20">
        <v>2520</v>
      </c>
      <c r="I21" s="20" t="s">
        <v>80</v>
      </c>
      <c r="J21" s="20" t="s">
        <v>81</v>
      </c>
      <c r="K21" s="21">
        <v>8.2742800000000005E-2</v>
      </c>
      <c r="L21" s="20" t="s">
        <v>24</v>
      </c>
      <c r="M21" s="20" t="s">
        <v>82</v>
      </c>
      <c r="N21" s="20">
        <v>39</v>
      </c>
      <c r="O21" s="20">
        <v>27</v>
      </c>
      <c r="P21" s="20" t="s">
        <v>83</v>
      </c>
      <c r="Q21" s="20" t="s">
        <v>83</v>
      </c>
      <c r="R21" s="20" t="s">
        <v>83</v>
      </c>
      <c r="S21" s="22">
        <v>4.0080939999999998</v>
      </c>
      <c r="T21" s="22">
        <v>0.24</v>
      </c>
      <c r="U21" s="22">
        <f t="shared" si="0"/>
        <v>0.25204709936963204</v>
      </c>
    </row>
    <row r="22" spans="1:21" x14ac:dyDescent="0.3">
      <c r="A22" s="20">
        <v>0</v>
      </c>
      <c r="B22" s="20" t="s">
        <v>79</v>
      </c>
      <c r="C22" s="20" t="s">
        <v>48</v>
      </c>
      <c r="D22" s="20">
        <v>564</v>
      </c>
      <c r="E22" s="20">
        <v>566</v>
      </c>
      <c r="F22" s="20">
        <v>566</v>
      </c>
      <c r="G22" s="20">
        <v>6110</v>
      </c>
      <c r="H22" s="20">
        <v>2520</v>
      </c>
      <c r="I22" s="20" t="s">
        <v>80</v>
      </c>
      <c r="J22" s="20" t="s">
        <v>81</v>
      </c>
      <c r="K22" s="21">
        <v>0.49787799999999999</v>
      </c>
      <c r="L22" s="20" t="s">
        <v>24</v>
      </c>
      <c r="M22" s="20" t="s">
        <v>82</v>
      </c>
      <c r="N22" s="20">
        <v>39</v>
      </c>
      <c r="O22" s="20">
        <v>27</v>
      </c>
      <c r="P22" s="20" t="s">
        <v>83</v>
      </c>
      <c r="Q22" s="20" t="s">
        <v>83</v>
      </c>
      <c r="R22" s="20" t="s">
        <v>83</v>
      </c>
      <c r="S22" s="22">
        <v>4.0080939999999998</v>
      </c>
      <c r="T22" s="22">
        <v>0.24</v>
      </c>
      <c r="U22" s="22">
        <f t="shared" si="0"/>
        <v>1.5166117866443198</v>
      </c>
    </row>
    <row r="23" spans="1:21" x14ac:dyDescent="0.3">
      <c r="A23" s="20">
        <v>0</v>
      </c>
      <c r="B23" s="20" t="s">
        <v>79</v>
      </c>
      <c r="C23" s="20" t="s">
        <v>48</v>
      </c>
      <c r="D23" s="20">
        <v>565</v>
      </c>
      <c r="E23" s="20">
        <v>567</v>
      </c>
      <c r="F23" s="20">
        <v>567</v>
      </c>
      <c r="G23" s="20">
        <v>6110</v>
      </c>
      <c r="H23" s="20">
        <v>2520</v>
      </c>
      <c r="I23" s="20" t="s">
        <v>80</v>
      </c>
      <c r="J23" s="20" t="s">
        <v>81</v>
      </c>
      <c r="K23" s="21">
        <v>0.54720599999999997</v>
      </c>
      <c r="L23" s="20" t="s">
        <v>24</v>
      </c>
      <c r="M23" s="20" t="s">
        <v>82</v>
      </c>
      <c r="N23" s="20">
        <v>39</v>
      </c>
      <c r="O23" s="20">
        <v>27</v>
      </c>
      <c r="P23" s="20" t="s">
        <v>83</v>
      </c>
      <c r="Q23" s="20" t="s">
        <v>83</v>
      </c>
      <c r="R23" s="20" t="s">
        <v>83</v>
      </c>
      <c r="S23" s="22">
        <v>4.0080939999999998</v>
      </c>
      <c r="T23" s="22">
        <v>0.24</v>
      </c>
      <c r="U23" s="22">
        <f t="shared" si="0"/>
        <v>1.6668723448766398</v>
      </c>
    </row>
    <row r="24" spans="1:21" x14ac:dyDescent="0.3">
      <c r="A24" s="20">
        <v>0</v>
      </c>
      <c r="B24" s="20" t="s">
        <v>79</v>
      </c>
      <c r="C24" s="20" t="s">
        <v>48</v>
      </c>
      <c r="D24" s="20">
        <v>566</v>
      </c>
      <c r="E24" s="20">
        <v>568</v>
      </c>
      <c r="F24" s="20">
        <v>568</v>
      </c>
      <c r="G24" s="20">
        <v>6110</v>
      </c>
      <c r="H24" s="20">
        <v>2520</v>
      </c>
      <c r="I24" s="20" t="s">
        <v>80</v>
      </c>
      <c r="J24" s="20" t="s">
        <v>81</v>
      </c>
      <c r="K24" s="21">
        <v>0.55076700000000001</v>
      </c>
      <c r="L24" s="20" t="s">
        <v>24</v>
      </c>
      <c r="M24" s="20" t="s">
        <v>82</v>
      </c>
      <c r="N24" s="20">
        <v>39</v>
      </c>
      <c r="O24" s="20">
        <v>27</v>
      </c>
      <c r="P24" s="20" t="s">
        <v>83</v>
      </c>
      <c r="Q24" s="20" t="s">
        <v>83</v>
      </c>
      <c r="R24" s="20" t="s">
        <v>83</v>
      </c>
      <c r="S24" s="22">
        <v>4.0080939999999998</v>
      </c>
      <c r="T24" s="22">
        <v>0.24</v>
      </c>
      <c r="U24" s="22">
        <f t="shared" si="0"/>
        <v>1.67771969015448</v>
      </c>
    </row>
    <row r="25" spans="1:21" x14ac:dyDescent="0.3">
      <c r="A25" s="20">
        <v>0</v>
      </c>
      <c r="B25" s="20" t="s">
        <v>79</v>
      </c>
      <c r="C25" s="20" t="s">
        <v>48</v>
      </c>
      <c r="D25" s="20">
        <v>567</v>
      </c>
      <c r="E25" s="20">
        <v>569</v>
      </c>
      <c r="F25" s="20">
        <v>569</v>
      </c>
      <c r="G25" s="20">
        <v>6110</v>
      </c>
      <c r="H25" s="20">
        <v>2520</v>
      </c>
      <c r="I25" s="20" t="s">
        <v>80</v>
      </c>
      <c r="J25" s="20" t="s">
        <v>81</v>
      </c>
      <c r="K25" s="21">
        <v>0.40931299999999998</v>
      </c>
      <c r="L25" s="20" t="s">
        <v>24</v>
      </c>
      <c r="M25" s="20" t="s">
        <v>82</v>
      </c>
      <c r="N25" s="20">
        <v>39</v>
      </c>
      <c r="O25" s="20">
        <v>27</v>
      </c>
      <c r="P25" s="20" t="s">
        <v>83</v>
      </c>
      <c r="Q25" s="20" t="s">
        <v>83</v>
      </c>
      <c r="R25" s="20" t="s">
        <v>83</v>
      </c>
      <c r="S25" s="22">
        <v>4.0080939999999998</v>
      </c>
      <c r="T25" s="22">
        <v>0.24</v>
      </c>
      <c r="U25" s="22">
        <f t="shared" si="0"/>
        <v>1.2468293843607199</v>
      </c>
    </row>
    <row r="26" spans="1:21" x14ac:dyDescent="0.3">
      <c r="A26" s="20">
        <v>0</v>
      </c>
      <c r="B26" s="20" t="s">
        <v>79</v>
      </c>
      <c r="C26" s="20" t="s">
        <v>48</v>
      </c>
      <c r="D26" s="20">
        <v>568</v>
      </c>
      <c r="E26" s="20">
        <v>570</v>
      </c>
      <c r="F26" s="20">
        <v>570</v>
      </c>
      <c r="G26" s="20">
        <v>6110</v>
      </c>
      <c r="H26" s="20">
        <v>2520</v>
      </c>
      <c r="I26" s="20" t="s">
        <v>80</v>
      </c>
      <c r="J26" s="20" t="s">
        <v>81</v>
      </c>
      <c r="K26" s="21">
        <v>3.13675E-2</v>
      </c>
      <c r="L26" s="20" t="s">
        <v>24</v>
      </c>
      <c r="M26" s="20" t="s">
        <v>82</v>
      </c>
      <c r="N26" s="20">
        <v>39</v>
      </c>
      <c r="O26" s="20">
        <v>27</v>
      </c>
      <c r="P26" s="20" t="s">
        <v>83</v>
      </c>
      <c r="Q26" s="20" t="s">
        <v>83</v>
      </c>
      <c r="R26" s="20" t="s">
        <v>83</v>
      </c>
      <c r="S26" s="22">
        <v>4.0080939999999998</v>
      </c>
      <c r="T26" s="22">
        <v>0.24</v>
      </c>
      <c r="U26" s="22">
        <f t="shared" si="0"/>
        <v>9.5550155294199995E-2</v>
      </c>
    </row>
    <row r="27" spans="1:21" x14ac:dyDescent="0.3">
      <c r="A27" s="20">
        <v>0</v>
      </c>
      <c r="B27" s="20" t="s">
        <v>79</v>
      </c>
      <c r="C27" s="20" t="s">
        <v>48</v>
      </c>
      <c r="D27" s="20">
        <v>569</v>
      </c>
      <c r="E27" s="20">
        <v>571</v>
      </c>
      <c r="F27" s="20">
        <v>571</v>
      </c>
      <c r="G27" s="20">
        <v>6110</v>
      </c>
      <c r="H27" s="20">
        <v>2520</v>
      </c>
      <c r="I27" s="20" t="s">
        <v>80</v>
      </c>
      <c r="J27" s="20" t="s">
        <v>81</v>
      </c>
      <c r="K27" s="21">
        <v>1.25753</v>
      </c>
      <c r="L27" s="20" t="s">
        <v>24</v>
      </c>
      <c r="M27" s="20" t="s">
        <v>82</v>
      </c>
      <c r="N27" s="20">
        <v>39</v>
      </c>
      <c r="O27" s="20">
        <v>27</v>
      </c>
      <c r="P27" s="20" t="s">
        <v>83</v>
      </c>
      <c r="Q27" s="20" t="s">
        <v>83</v>
      </c>
      <c r="R27" s="20" t="s">
        <v>83</v>
      </c>
      <c r="S27" s="22">
        <v>4.0080939999999998</v>
      </c>
      <c r="T27" s="22">
        <v>0.24</v>
      </c>
      <c r="U27" s="22">
        <f t="shared" si="0"/>
        <v>3.8306268203431997</v>
      </c>
    </row>
    <row r="28" spans="1:21" x14ac:dyDescent="0.3">
      <c r="A28" s="20">
        <v>0</v>
      </c>
      <c r="B28" s="20" t="s">
        <v>79</v>
      </c>
      <c r="C28" s="20" t="s">
        <v>48</v>
      </c>
      <c r="D28" s="20">
        <v>570</v>
      </c>
      <c r="E28" s="20">
        <v>572</v>
      </c>
      <c r="F28" s="20">
        <v>572</v>
      </c>
      <c r="G28" s="20">
        <v>6110</v>
      </c>
      <c r="H28" s="20">
        <v>2520</v>
      </c>
      <c r="I28" s="20" t="s">
        <v>80</v>
      </c>
      <c r="J28" s="20" t="s">
        <v>81</v>
      </c>
      <c r="K28" s="21">
        <v>1.8749700000000001E-2</v>
      </c>
      <c r="L28" s="20" t="s">
        <v>24</v>
      </c>
      <c r="M28" s="20" t="s">
        <v>82</v>
      </c>
      <c r="N28" s="20">
        <v>39</v>
      </c>
      <c r="O28" s="20">
        <v>27</v>
      </c>
      <c r="P28" s="20" t="s">
        <v>83</v>
      </c>
      <c r="Q28" s="20" t="s">
        <v>83</v>
      </c>
      <c r="R28" s="20" t="s">
        <v>83</v>
      </c>
      <c r="S28" s="22">
        <v>4.0080939999999998</v>
      </c>
      <c r="T28" s="22">
        <v>0.24</v>
      </c>
      <c r="U28" s="22">
        <f t="shared" si="0"/>
        <v>5.7114425654568E-2</v>
      </c>
    </row>
    <row r="29" spans="1:21" x14ac:dyDescent="0.3">
      <c r="A29" s="20">
        <v>0</v>
      </c>
      <c r="B29" s="20" t="s">
        <v>79</v>
      </c>
      <c r="C29" s="20" t="s">
        <v>48</v>
      </c>
      <c r="D29" s="20">
        <v>571</v>
      </c>
      <c r="E29" s="20">
        <v>573</v>
      </c>
      <c r="F29" s="20">
        <v>573</v>
      </c>
      <c r="G29" s="20">
        <v>6110</v>
      </c>
      <c r="H29" s="20">
        <v>2520</v>
      </c>
      <c r="I29" s="20" t="s">
        <v>80</v>
      </c>
      <c r="J29" s="20" t="s">
        <v>81</v>
      </c>
      <c r="K29" s="21">
        <v>0.14427499999999999</v>
      </c>
      <c r="L29" s="20" t="s">
        <v>24</v>
      </c>
      <c r="M29" s="20" t="s">
        <v>82</v>
      </c>
      <c r="N29" s="20">
        <v>39</v>
      </c>
      <c r="O29" s="20">
        <v>27</v>
      </c>
      <c r="P29" s="20" t="s">
        <v>83</v>
      </c>
      <c r="Q29" s="20" t="s">
        <v>83</v>
      </c>
      <c r="R29" s="20" t="s">
        <v>83</v>
      </c>
      <c r="S29" s="22">
        <v>4.0080939999999998</v>
      </c>
      <c r="T29" s="22">
        <v>0.24</v>
      </c>
      <c r="U29" s="22">
        <f t="shared" si="0"/>
        <v>0.43948349900599998</v>
      </c>
    </row>
    <row r="30" spans="1:21" x14ac:dyDescent="0.3">
      <c r="A30" s="20">
        <v>0</v>
      </c>
      <c r="B30" s="20" t="s">
        <v>79</v>
      </c>
      <c r="C30" s="20" t="s">
        <v>48</v>
      </c>
      <c r="D30" s="20">
        <v>572</v>
      </c>
      <c r="E30" s="20">
        <v>574</v>
      </c>
      <c r="F30" s="20">
        <v>574</v>
      </c>
      <c r="G30" s="20">
        <v>6110</v>
      </c>
      <c r="H30" s="20">
        <v>2520</v>
      </c>
      <c r="I30" s="20" t="s">
        <v>80</v>
      </c>
      <c r="J30" s="20" t="s">
        <v>81</v>
      </c>
      <c r="K30" s="21">
        <v>3.3982499999999999E-2</v>
      </c>
      <c r="L30" s="20" t="s">
        <v>24</v>
      </c>
      <c r="M30" s="20" t="s">
        <v>82</v>
      </c>
      <c r="N30" s="20">
        <v>39</v>
      </c>
      <c r="O30" s="20">
        <v>27</v>
      </c>
      <c r="P30" s="20" t="s">
        <v>83</v>
      </c>
      <c r="Q30" s="20" t="s">
        <v>83</v>
      </c>
      <c r="R30" s="20" t="s">
        <v>83</v>
      </c>
      <c r="S30" s="22">
        <v>4.0080939999999998</v>
      </c>
      <c r="T30" s="22">
        <v>0.24</v>
      </c>
      <c r="U30" s="22">
        <f t="shared" si="0"/>
        <v>0.1035158413098</v>
      </c>
    </row>
    <row r="31" spans="1:21" x14ac:dyDescent="0.3">
      <c r="A31" s="20">
        <v>0</v>
      </c>
      <c r="B31" s="20" t="s">
        <v>79</v>
      </c>
      <c r="C31" s="20" t="s">
        <v>48</v>
      </c>
      <c r="D31" s="20">
        <v>573</v>
      </c>
      <c r="E31" s="20">
        <v>575</v>
      </c>
      <c r="F31" s="20">
        <v>575</v>
      </c>
      <c r="G31" s="20">
        <v>6110</v>
      </c>
      <c r="H31" s="20">
        <v>2520</v>
      </c>
      <c r="I31" s="20" t="s">
        <v>80</v>
      </c>
      <c r="J31" s="20" t="s">
        <v>81</v>
      </c>
      <c r="K31" s="21">
        <v>4.5113599999999997E-2</v>
      </c>
      <c r="L31" s="20" t="s">
        <v>24</v>
      </c>
      <c r="M31" s="20" t="s">
        <v>82</v>
      </c>
      <c r="N31" s="20">
        <v>39</v>
      </c>
      <c r="O31" s="20">
        <v>27</v>
      </c>
      <c r="P31" s="20" t="s">
        <v>83</v>
      </c>
      <c r="Q31" s="20" t="s">
        <v>83</v>
      </c>
      <c r="R31" s="20" t="s">
        <v>83</v>
      </c>
      <c r="S31" s="22">
        <v>4.0080939999999998</v>
      </c>
      <c r="T31" s="22">
        <v>0.24</v>
      </c>
      <c r="U31" s="22">
        <f t="shared" si="0"/>
        <v>0.137422857603584</v>
      </c>
    </row>
    <row r="32" spans="1:21" x14ac:dyDescent="0.3">
      <c r="A32" s="20">
        <v>0</v>
      </c>
      <c r="B32" s="20" t="s">
        <v>79</v>
      </c>
      <c r="C32" s="20" t="s">
        <v>48</v>
      </c>
      <c r="D32" s="20">
        <v>724</v>
      </c>
      <c r="E32" s="20">
        <v>726</v>
      </c>
      <c r="F32" s="20">
        <v>654</v>
      </c>
      <c r="G32" s="20">
        <v>6172</v>
      </c>
      <c r="H32" s="20">
        <v>2520</v>
      </c>
      <c r="I32" s="20" t="s">
        <v>80</v>
      </c>
      <c r="J32" s="20" t="s">
        <v>81</v>
      </c>
      <c r="K32" s="21">
        <v>0.76827699999999999</v>
      </c>
      <c r="L32" s="20" t="s">
        <v>24</v>
      </c>
      <c r="M32" s="20" t="s">
        <v>82</v>
      </c>
      <c r="N32" s="20">
        <v>39</v>
      </c>
      <c r="O32" s="20">
        <v>27</v>
      </c>
      <c r="P32" s="20" t="s">
        <v>83</v>
      </c>
      <c r="Q32" s="20" t="s">
        <v>83</v>
      </c>
      <c r="R32" s="20" t="s">
        <v>83</v>
      </c>
      <c r="S32" s="22">
        <v>4.0080939999999998</v>
      </c>
      <c r="T32" s="22">
        <v>0.24</v>
      </c>
      <c r="U32" s="22">
        <f t="shared" si="0"/>
        <v>2.34028808986888</v>
      </c>
    </row>
    <row r="33" spans="1:21" x14ac:dyDescent="0.3">
      <c r="A33" s="20">
        <v>0</v>
      </c>
      <c r="B33" s="20" t="s">
        <v>79</v>
      </c>
      <c r="C33" s="20" t="s">
        <v>48</v>
      </c>
      <c r="D33" s="20">
        <v>731</v>
      </c>
      <c r="E33" s="20">
        <v>733</v>
      </c>
      <c r="F33" s="20">
        <v>661</v>
      </c>
      <c r="G33" s="20">
        <v>6172</v>
      </c>
      <c r="H33" s="20">
        <v>2520</v>
      </c>
      <c r="I33" s="20" t="s">
        <v>80</v>
      </c>
      <c r="J33" s="20" t="s">
        <v>81</v>
      </c>
      <c r="K33" s="21">
        <v>4.5849899999999997E-3</v>
      </c>
      <c r="L33" s="20" t="s">
        <v>24</v>
      </c>
      <c r="M33" s="20" t="s">
        <v>82</v>
      </c>
      <c r="N33" s="20">
        <v>39</v>
      </c>
      <c r="O33" s="20">
        <v>27</v>
      </c>
      <c r="P33" s="20" t="s">
        <v>83</v>
      </c>
      <c r="Q33" s="20" t="s">
        <v>83</v>
      </c>
      <c r="R33" s="20" t="s">
        <v>83</v>
      </c>
      <c r="S33" s="22">
        <v>4.0080939999999998</v>
      </c>
      <c r="T33" s="22">
        <v>0.24</v>
      </c>
      <c r="U33" s="22">
        <f t="shared" si="0"/>
        <v>1.3966573890885599E-2</v>
      </c>
    </row>
    <row r="34" spans="1:21" x14ac:dyDescent="0.3">
      <c r="A34" s="20">
        <v>0</v>
      </c>
      <c r="B34" s="20" t="s">
        <v>79</v>
      </c>
      <c r="C34" s="20" t="s">
        <v>48</v>
      </c>
      <c r="D34" s="20">
        <v>744</v>
      </c>
      <c r="E34" s="20">
        <v>746</v>
      </c>
      <c r="F34" s="20">
        <v>674</v>
      </c>
      <c r="G34" s="20">
        <v>6172</v>
      </c>
      <c r="H34" s="20">
        <v>2520</v>
      </c>
      <c r="I34" s="20" t="s">
        <v>80</v>
      </c>
      <c r="J34" s="20" t="s">
        <v>81</v>
      </c>
      <c r="K34" s="21">
        <v>1.5844499999999999</v>
      </c>
      <c r="L34" s="20" t="s">
        <v>24</v>
      </c>
      <c r="M34" s="20" t="s">
        <v>82</v>
      </c>
      <c r="N34" s="20">
        <v>39</v>
      </c>
      <c r="O34" s="20">
        <v>27</v>
      </c>
      <c r="P34" s="20" t="s">
        <v>83</v>
      </c>
      <c r="Q34" s="20" t="s">
        <v>83</v>
      </c>
      <c r="R34" s="20" t="s">
        <v>83</v>
      </c>
      <c r="S34" s="22">
        <v>4.0080939999999998</v>
      </c>
      <c r="T34" s="22">
        <v>0.24</v>
      </c>
      <c r="U34" s="22">
        <f t="shared" ref="U34:U65" si="1">K34*S34*(1-T34)</f>
        <v>4.8264746491079995</v>
      </c>
    </row>
    <row r="35" spans="1:21" x14ac:dyDescent="0.3">
      <c r="A35" s="20">
        <v>0</v>
      </c>
      <c r="B35" s="20" t="s">
        <v>79</v>
      </c>
      <c r="C35" s="20" t="s">
        <v>48</v>
      </c>
      <c r="D35" s="20">
        <v>749</v>
      </c>
      <c r="E35" s="20">
        <v>751</v>
      </c>
      <c r="F35" s="20">
        <v>679</v>
      </c>
      <c r="G35" s="20">
        <v>6172</v>
      </c>
      <c r="H35" s="20">
        <v>2520</v>
      </c>
      <c r="I35" s="20" t="s">
        <v>80</v>
      </c>
      <c r="J35" s="20" t="s">
        <v>81</v>
      </c>
      <c r="K35" s="21">
        <v>2.42733</v>
      </c>
      <c r="L35" s="20" t="s">
        <v>24</v>
      </c>
      <c r="M35" s="20" t="s">
        <v>82</v>
      </c>
      <c r="N35" s="20">
        <v>39</v>
      </c>
      <c r="O35" s="20">
        <v>27</v>
      </c>
      <c r="P35" s="20" t="s">
        <v>83</v>
      </c>
      <c r="Q35" s="20" t="s">
        <v>83</v>
      </c>
      <c r="R35" s="20" t="s">
        <v>83</v>
      </c>
      <c r="S35" s="22">
        <v>4.0080939999999998</v>
      </c>
      <c r="T35" s="22">
        <v>0.24</v>
      </c>
      <c r="U35" s="22">
        <f t="shared" si="1"/>
        <v>7.3940147748551999</v>
      </c>
    </row>
    <row r="36" spans="1:21" x14ac:dyDescent="0.3">
      <c r="A36" s="20">
        <v>0</v>
      </c>
      <c r="B36" s="20" t="s">
        <v>79</v>
      </c>
      <c r="C36" s="20" t="s">
        <v>48</v>
      </c>
      <c r="D36" s="20">
        <v>751</v>
      </c>
      <c r="E36" s="20">
        <v>753</v>
      </c>
      <c r="F36" s="20">
        <v>681</v>
      </c>
      <c r="G36" s="20">
        <v>6172</v>
      </c>
      <c r="H36" s="20">
        <v>2520</v>
      </c>
      <c r="I36" s="20" t="s">
        <v>80</v>
      </c>
      <c r="J36" s="20" t="s">
        <v>81</v>
      </c>
      <c r="K36" s="21">
        <v>1.62161</v>
      </c>
      <c r="L36" s="20" t="s">
        <v>24</v>
      </c>
      <c r="M36" s="20" t="s">
        <v>82</v>
      </c>
      <c r="N36" s="20">
        <v>39</v>
      </c>
      <c r="O36" s="20">
        <v>27</v>
      </c>
      <c r="P36" s="20" t="s">
        <v>83</v>
      </c>
      <c r="Q36" s="20" t="s">
        <v>83</v>
      </c>
      <c r="R36" s="20" t="s">
        <v>83</v>
      </c>
      <c r="S36" s="22">
        <v>4.0080939999999998</v>
      </c>
      <c r="T36" s="22">
        <v>0.24</v>
      </c>
      <c r="U36" s="22">
        <f t="shared" si="1"/>
        <v>4.9396696366184001</v>
      </c>
    </row>
    <row r="37" spans="1:21" x14ac:dyDescent="0.3">
      <c r="A37" s="20">
        <v>0</v>
      </c>
      <c r="B37" s="20" t="s">
        <v>79</v>
      </c>
      <c r="C37" s="20" t="s">
        <v>48</v>
      </c>
      <c r="D37" s="20">
        <v>754</v>
      </c>
      <c r="E37" s="20">
        <v>756</v>
      </c>
      <c r="F37" s="20">
        <v>684</v>
      </c>
      <c r="G37" s="20">
        <v>6172</v>
      </c>
      <c r="H37" s="20">
        <v>2520</v>
      </c>
      <c r="I37" s="20" t="s">
        <v>80</v>
      </c>
      <c r="J37" s="20" t="s">
        <v>81</v>
      </c>
      <c r="K37" s="21">
        <v>1.0616300000000001</v>
      </c>
      <c r="L37" s="20" t="s">
        <v>24</v>
      </c>
      <c r="M37" s="20" t="s">
        <v>82</v>
      </c>
      <c r="N37" s="20">
        <v>39</v>
      </c>
      <c r="O37" s="20">
        <v>27</v>
      </c>
      <c r="P37" s="20" t="s">
        <v>83</v>
      </c>
      <c r="Q37" s="20" t="s">
        <v>83</v>
      </c>
      <c r="R37" s="20" t="s">
        <v>83</v>
      </c>
      <c r="S37" s="22">
        <v>4.0080939999999998</v>
      </c>
      <c r="T37" s="22">
        <v>0.24</v>
      </c>
      <c r="U37" s="22">
        <f t="shared" si="1"/>
        <v>3.2338857532472001</v>
      </c>
    </row>
    <row r="38" spans="1:21" x14ac:dyDescent="0.3">
      <c r="A38" s="20">
        <v>0</v>
      </c>
      <c r="B38" s="20" t="s">
        <v>79</v>
      </c>
      <c r="C38" s="20" t="s">
        <v>48</v>
      </c>
      <c r="D38" s="20">
        <v>756</v>
      </c>
      <c r="E38" s="20">
        <v>758</v>
      </c>
      <c r="F38" s="20">
        <v>686</v>
      </c>
      <c r="G38" s="20">
        <v>6172</v>
      </c>
      <c r="H38" s="20">
        <v>2520</v>
      </c>
      <c r="I38" s="20" t="s">
        <v>80</v>
      </c>
      <c r="J38" s="20" t="s">
        <v>81</v>
      </c>
      <c r="K38" s="21">
        <v>9.6730499999999997E-2</v>
      </c>
      <c r="L38" s="20" t="s">
        <v>24</v>
      </c>
      <c r="M38" s="20" t="s">
        <v>82</v>
      </c>
      <c r="N38" s="20">
        <v>39</v>
      </c>
      <c r="O38" s="20">
        <v>27</v>
      </c>
      <c r="P38" s="20" t="s">
        <v>83</v>
      </c>
      <c r="Q38" s="20" t="s">
        <v>83</v>
      </c>
      <c r="R38" s="20" t="s">
        <v>83</v>
      </c>
      <c r="S38" s="22">
        <v>4.0080939999999998</v>
      </c>
      <c r="T38" s="22">
        <v>0.24</v>
      </c>
      <c r="U38" s="22">
        <f t="shared" si="1"/>
        <v>0.29465575186691995</v>
      </c>
    </row>
    <row r="39" spans="1:21" x14ac:dyDescent="0.3">
      <c r="A39" s="20">
        <v>0</v>
      </c>
      <c r="B39" s="20" t="s">
        <v>79</v>
      </c>
      <c r="C39" s="20" t="s">
        <v>48</v>
      </c>
      <c r="D39" s="20">
        <v>758</v>
      </c>
      <c r="E39" s="20">
        <v>760</v>
      </c>
      <c r="F39" s="20">
        <v>688</v>
      </c>
      <c r="G39" s="20">
        <v>6172</v>
      </c>
      <c r="H39" s="20">
        <v>2520</v>
      </c>
      <c r="I39" s="20" t="s">
        <v>80</v>
      </c>
      <c r="J39" s="20" t="s">
        <v>81</v>
      </c>
      <c r="K39" s="21">
        <v>1.5183899999999999</v>
      </c>
      <c r="L39" s="20" t="s">
        <v>24</v>
      </c>
      <c r="M39" s="20" t="s">
        <v>82</v>
      </c>
      <c r="N39" s="20">
        <v>39</v>
      </c>
      <c r="O39" s="20">
        <v>27</v>
      </c>
      <c r="P39" s="20" t="s">
        <v>83</v>
      </c>
      <c r="Q39" s="20" t="s">
        <v>83</v>
      </c>
      <c r="R39" s="20" t="s">
        <v>83</v>
      </c>
      <c r="S39" s="22">
        <v>4.0080939999999998</v>
      </c>
      <c r="T39" s="22">
        <v>0.24</v>
      </c>
      <c r="U39" s="22">
        <f t="shared" si="1"/>
        <v>4.6252458849815996</v>
      </c>
    </row>
    <row r="40" spans="1:21" x14ac:dyDescent="0.3">
      <c r="A40" s="20">
        <v>0</v>
      </c>
      <c r="B40" s="20" t="s">
        <v>79</v>
      </c>
      <c r="C40" s="20" t="s">
        <v>48</v>
      </c>
      <c r="D40" s="20">
        <v>759</v>
      </c>
      <c r="E40" s="20">
        <v>761</v>
      </c>
      <c r="F40" s="20">
        <v>689</v>
      </c>
      <c r="G40" s="20">
        <v>6172</v>
      </c>
      <c r="H40" s="20">
        <v>2520</v>
      </c>
      <c r="I40" s="20" t="s">
        <v>80</v>
      </c>
      <c r="J40" s="20" t="s">
        <v>81</v>
      </c>
      <c r="K40" s="21">
        <v>0.56055100000000002</v>
      </c>
      <c r="L40" s="20" t="s">
        <v>24</v>
      </c>
      <c r="M40" s="20" t="s">
        <v>82</v>
      </c>
      <c r="N40" s="20">
        <v>39</v>
      </c>
      <c r="O40" s="20">
        <v>27</v>
      </c>
      <c r="P40" s="20" t="s">
        <v>83</v>
      </c>
      <c r="Q40" s="20" t="s">
        <v>83</v>
      </c>
      <c r="R40" s="20" t="s">
        <v>83</v>
      </c>
      <c r="S40" s="22">
        <v>4.0080939999999998</v>
      </c>
      <c r="T40" s="22">
        <v>0.24</v>
      </c>
      <c r="U40" s="22">
        <f t="shared" si="1"/>
        <v>1.7075232358434398</v>
      </c>
    </row>
    <row r="41" spans="1:21" x14ac:dyDescent="0.3">
      <c r="A41" s="20">
        <v>0</v>
      </c>
      <c r="B41" s="20" t="s">
        <v>79</v>
      </c>
      <c r="C41" s="20" t="s">
        <v>48</v>
      </c>
      <c r="D41" s="20">
        <v>760</v>
      </c>
      <c r="E41" s="20">
        <v>762</v>
      </c>
      <c r="F41" s="20">
        <v>690</v>
      </c>
      <c r="G41" s="20">
        <v>6172</v>
      </c>
      <c r="H41" s="20">
        <v>2520</v>
      </c>
      <c r="I41" s="20" t="s">
        <v>80</v>
      </c>
      <c r="J41" s="20" t="s">
        <v>81</v>
      </c>
      <c r="K41" s="21">
        <v>2.6396199999999999</v>
      </c>
      <c r="L41" s="20" t="s">
        <v>24</v>
      </c>
      <c r="M41" s="20" t="s">
        <v>82</v>
      </c>
      <c r="N41" s="20">
        <v>39</v>
      </c>
      <c r="O41" s="20">
        <v>27</v>
      </c>
      <c r="P41" s="20" t="s">
        <v>83</v>
      </c>
      <c r="Q41" s="20" t="s">
        <v>83</v>
      </c>
      <c r="R41" s="20" t="s">
        <v>83</v>
      </c>
      <c r="S41" s="22">
        <v>4.0080939999999998</v>
      </c>
      <c r="T41" s="22">
        <v>0.24</v>
      </c>
      <c r="U41" s="22">
        <f t="shared" si="1"/>
        <v>8.0406822640527995</v>
      </c>
    </row>
    <row r="42" spans="1:21" x14ac:dyDescent="0.3">
      <c r="A42" s="20">
        <v>0</v>
      </c>
      <c r="B42" s="20" t="s">
        <v>79</v>
      </c>
      <c r="C42" s="20" t="s">
        <v>48</v>
      </c>
      <c r="D42" s="20">
        <v>761</v>
      </c>
      <c r="E42" s="20">
        <v>763</v>
      </c>
      <c r="F42" s="20">
        <v>691</v>
      </c>
      <c r="G42" s="20">
        <v>6172</v>
      </c>
      <c r="H42" s="20">
        <v>2520</v>
      </c>
      <c r="I42" s="20" t="s">
        <v>80</v>
      </c>
      <c r="J42" s="20" t="s">
        <v>81</v>
      </c>
      <c r="K42" s="21">
        <v>1.8156399999999999</v>
      </c>
      <c r="L42" s="20" t="s">
        <v>24</v>
      </c>
      <c r="M42" s="20" t="s">
        <v>82</v>
      </c>
      <c r="N42" s="20">
        <v>39</v>
      </c>
      <c r="O42" s="20">
        <v>27</v>
      </c>
      <c r="P42" s="20" t="s">
        <v>83</v>
      </c>
      <c r="Q42" s="20" t="s">
        <v>83</v>
      </c>
      <c r="R42" s="20" t="s">
        <v>83</v>
      </c>
      <c r="S42" s="22">
        <v>4.0080939999999998</v>
      </c>
      <c r="T42" s="22">
        <v>0.24</v>
      </c>
      <c r="U42" s="22">
        <f t="shared" si="1"/>
        <v>5.5307144005215996</v>
      </c>
    </row>
    <row r="43" spans="1:21" x14ac:dyDescent="0.3">
      <c r="A43" s="20">
        <v>0</v>
      </c>
      <c r="B43" s="20" t="s">
        <v>79</v>
      </c>
      <c r="C43" s="20" t="s">
        <v>48</v>
      </c>
      <c r="D43" s="20">
        <v>762</v>
      </c>
      <c r="E43" s="20">
        <v>764</v>
      </c>
      <c r="F43" s="20">
        <v>692</v>
      </c>
      <c r="G43" s="20">
        <v>6172</v>
      </c>
      <c r="H43" s="20">
        <v>2520</v>
      </c>
      <c r="I43" s="20" t="s">
        <v>80</v>
      </c>
      <c r="J43" s="20" t="s">
        <v>81</v>
      </c>
      <c r="K43" s="21">
        <v>1.02706E-3</v>
      </c>
      <c r="L43" s="20" t="s">
        <v>24</v>
      </c>
      <c r="M43" s="20" t="s">
        <v>82</v>
      </c>
      <c r="N43" s="20">
        <v>39</v>
      </c>
      <c r="O43" s="20">
        <v>27</v>
      </c>
      <c r="P43" s="20" t="s">
        <v>83</v>
      </c>
      <c r="Q43" s="20" t="s">
        <v>83</v>
      </c>
      <c r="R43" s="20" t="s">
        <v>83</v>
      </c>
      <c r="S43" s="22">
        <v>4.0080939999999998</v>
      </c>
      <c r="T43" s="22">
        <v>0.24</v>
      </c>
      <c r="U43" s="22">
        <f t="shared" si="1"/>
        <v>3.1285802979664E-3</v>
      </c>
    </row>
    <row r="44" spans="1:21" x14ac:dyDescent="0.3">
      <c r="A44" s="20">
        <v>0</v>
      </c>
      <c r="B44" s="20" t="s">
        <v>79</v>
      </c>
      <c r="C44" s="20" t="s">
        <v>48</v>
      </c>
      <c r="D44" s="20">
        <v>763</v>
      </c>
      <c r="E44" s="20">
        <v>765</v>
      </c>
      <c r="F44" s="20">
        <v>693</v>
      </c>
      <c r="G44" s="20">
        <v>6172</v>
      </c>
      <c r="H44" s="20">
        <v>2520</v>
      </c>
      <c r="I44" s="20" t="s">
        <v>80</v>
      </c>
      <c r="J44" s="20" t="s">
        <v>81</v>
      </c>
      <c r="K44" s="21">
        <v>0.248306</v>
      </c>
      <c r="L44" s="20" t="s">
        <v>24</v>
      </c>
      <c r="M44" s="20" t="s">
        <v>82</v>
      </c>
      <c r="N44" s="20">
        <v>39</v>
      </c>
      <c r="O44" s="20">
        <v>27</v>
      </c>
      <c r="P44" s="20" t="s">
        <v>83</v>
      </c>
      <c r="Q44" s="20" t="s">
        <v>83</v>
      </c>
      <c r="R44" s="20" t="s">
        <v>83</v>
      </c>
      <c r="S44" s="22">
        <v>4.0080939999999998</v>
      </c>
      <c r="T44" s="22">
        <v>0.24</v>
      </c>
      <c r="U44" s="22">
        <f t="shared" si="1"/>
        <v>0.75637767946063994</v>
      </c>
    </row>
    <row r="45" spans="1:21" x14ac:dyDescent="0.3">
      <c r="A45" s="20">
        <v>0</v>
      </c>
      <c r="B45" s="20" t="s">
        <v>79</v>
      </c>
      <c r="C45" s="20" t="s">
        <v>48</v>
      </c>
      <c r="D45" s="20">
        <v>764</v>
      </c>
      <c r="E45" s="20">
        <v>766</v>
      </c>
      <c r="F45" s="20">
        <v>694</v>
      </c>
      <c r="G45" s="20">
        <v>6172</v>
      </c>
      <c r="H45" s="20">
        <v>2520</v>
      </c>
      <c r="I45" s="20" t="s">
        <v>80</v>
      </c>
      <c r="J45" s="20" t="s">
        <v>81</v>
      </c>
      <c r="K45" s="21">
        <v>1.90168E-2</v>
      </c>
      <c r="L45" s="20" t="s">
        <v>24</v>
      </c>
      <c r="M45" s="20" t="s">
        <v>82</v>
      </c>
      <c r="N45" s="20">
        <v>39</v>
      </c>
      <c r="O45" s="20">
        <v>27</v>
      </c>
      <c r="P45" s="20" t="s">
        <v>83</v>
      </c>
      <c r="Q45" s="20" t="s">
        <v>83</v>
      </c>
      <c r="R45" s="20" t="s">
        <v>83</v>
      </c>
      <c r="S45" s="22">
        <v>4.0080939999999998</v>
      </c>
      <c r="T45" s="22">
        <v>0.24</v>
      </c>
      <c r="U45" s="22">
        <f t="shared" si="1"/>
        <v>5.7928052704192004E-2</v>
      </c>
    </row>
    <row r="46" spans="1:21" x14ac:dyDescent="0.3">
      <c r="A46" s="20">
        <v>0</v>
      </c>
      <c r="B46" s="20" t="s">
        <v>79</v>
      </c>
      <c r="C46" s="20" t="s">
        <v>48</v>
      </c>
      <c r="D46" s="20">
        <v>765</v>
      </c>
      <c r="E46" s="20">
        <v>767</v>
      </c>
      <c r="F46" s="20">
        <v>695</v>
      </c>
      <c r="G46" s="20">
        <v>6172</v>
      </c>
      <c r="H46" s="20">
        <v>2520</v>
      </c>
      <c r="I46" s="20" t="s">
        <v>80</v>
      </c>
      <c r="J46" s="20" t="s">
        <v>81</v>
      </c>
      <c r="K46" s="21">
        <v>0.20044799999999999</v>
      </c>
      <c r="L46" s="20" t="s">
        <v>24</v>
      </c>
      <c r="M46" s="20" t="s">
        <v>82</v>
      </c>
      <c r="N46" s="20">
        <v>39</v>
      </c>
      <c r="O46" s="20">
        <v>27</v>
      </c>
      <c r="P46" s="20" t="s">
        <v>83</v>
      </c>
      <c r="Q46" s="20" t="s">
        <v>83</v>
      </c>
      <c r="R46" s="20" t="s">
        <v>83</v>
      </c>
      <c r="S46" s="22">
        <v>4.0080939999999998</v>
      </c>
      <c r="T46" s="22">
        <v>0.24</v>
      </c>
      <c r="U46" s="22">
        <f t="shared" si="1"/>
        <v>0.61059496384511991</v>
      </c>
    </row>
    <row r="47" spans="1:21" x14ac:dyDescent="0.3">
      <c r="A47" s="20">
        <v>0</v>
      </c>
      <c r="B47" s="20" t="s">
        <v>79</v>
      </c>
      <c r="C47" s="20" t="s">
        <v>48</v>
      </c>
      <c r="D47" s="20">
        <v>977</v>
      </c>
      <c r="E47" s="20">
        <v>978</v>
      </c>
      <c r="F47" s="20">
        <v>906</v>
      </c>
      <c r="G47" s="20">
        <v>6410</v>
      </c>
      <c r="H47" s="20">
        <v>2520</v>
      </c>
      <c r="I47" s="20" t="s">
        <v>80</v>
      </c>
      <c r="J47" s="20" t="s">
        <v>81</v>
      </c>
      <c r="K47" s="21">
        <v>5.1008199999999997E-2</v>
      </c>
      <c r="L47" s="20" t="s">
        <v>24</v>
      </c>
      <c r="M47" s="20" t="s">
        <v>82</v>
      </c>
      <c r="N47" s="20">
        <v>39</v>
      </c>
      <c r="O47" s="20">
        <v>27</v>
      </c>
      <c r="P47" s="20" t="s">
        <v>83</v>
      </c>
      <c r="Q47" s="20" t="s">
        <v>83</v>
      </c>
      <c r="R47" s="20" t="s">
        <v>83</v>
      </c>
      <c r="S47" s="22">
        <v>4.0080939999999998</v>
      </c>
      <c r="T47" s="22">
        <v>0.24</v>
      </c>
      <c r="U47" s="22">
        <f t="shared" si="1"/>
        <v>0.155378701881808</v>
      </c>
    </row>
    <row r="48" spans="1:21" x14ac:dyDescent="0.3">
      <c r="A48" s="20">
        <v>0</v>
      </c>
      <c r="B48" s="20" t="s">
        <v>79</v>
      </c>
      <c r="C48" s="20" t="s">
        <v>48</v>
      </c>
      <c r="D48" s="20">
        <v>982</v>
      </c>
      <c r="E48" s="20">
        <v>983</v>
      </c>
      <c r="F48" s="20">
        <v>911</v>
      </c>
      <c r="G48" s="20">
        <v>6410</v>
      </c>
      <c r="H48" s="20">
        <v>2520</v>
      </c>
      <c r="I48" s="20" t="s">
        <v>80</v>
      </c>
      <c r="J48" s="20" t="s">
        <v>81</v>
      </c>
      <c r="K48" s="21">
        <v>0.113647</v>
      </c>
      <c r="L48" s="20" t="s">
        <v>24</v>
      </c>
      <c r="M48" s="20" t="s">
        <v>82</v>
      </c>
      <c r="N48" s="20">
        <v>39</v>
      </c>
      <c r="O48" s="20">
        <v>27</v>
      </c>
      <c r="P48" s="20" t="s">
        <v>83</v>
      </c>
      <c r="Q48" s="20" t="s">
        <v>83</v>
      </c>
      <c r="R48" s="20" t="s">
        <v>83</v>
      </c>
      <c r="S48" s="22">
        <v>4.0080939999999998</v>
      </c>
      <c r="T48" s="22">
        <v>0.24</v>
      </c>
      <c r="U48" s="22">
        <f t="shared" si="1"/>
        <v>0.34618597270168</v>
      </c>
    </row>
    <row r="49" spans="1:21" x14ac:dyDescent="0.3">
      <c r="A49" s="20">
        <v>0</v>
      </c>
      <c r="B49" s="20" t="s">
        <v>79</v>
      </c>
      <c r="C49" s="20" t="s">
        <v>48</v>
      </c>
      <c r="D49" s="20">
        <v>983</v>
      </c>
      <c r="E49" s="20">
        <v>984</v>
      </c>
      <c r="F49" s="20">
        <v>912</v>
      </c>
      <c r="G49" s="20">
        <v>6410</v>
      </c>
      <c r="H49" s="20">
        <v>2520</v>
      </c>
      <c r="I49" s="20" t="s">
        <v>80</v>
      </c>
      <c r="J49" s="20" t="s">
        <v>81</v>
      </c>
      <c r="K49" s="21">
        <v>0.11372699999999999</v>
      </c>
      <c r="L49" s="20" t="s">
        <v>24</v>
      </c>
      <c r="M49" s="20" t="s">
        <v>82</v>
      </c>
      <c r="N49" s="20">
        <v>39</v>
      </c>
      <c r="O49" s="20">
        <v>27</v>
      </c>
      <c r="P49" s="20" t="s">
        <v>83</v>
      </c>
      <c r="Q49" s="20" t="s">
        <v>83</v>
      </c>
      <c r="R49" s="20" t="s">
        <v>83</v>
      </c>
      <c r="S49" s="22">
        <v>4.0080939999999998</v>
      </c>
      <c r="T49" s="22">
        <v>0.24</v>
      </c>
      <c r="U49" s="22">
        <f t="shared" si="1"/>
        <v>0.34642966481687998</v>
      </c>
    </row>
    <row r="50" spans="1:21" x14ac:dyDescent="0.3">
      <c r="A50" s="20">
        <v>0</v>
      </c>
      <c r="B50" s="20" t="s">
        <v>79</v>
      </c>
      <c r="C50" s="20" t="s">
        <v>48</v>
      </c>
      <c r="D50" s="20">
        <v>985</v>
      </c>
      <c r="E50" s="20">
        <v>986</v>
      </c>
      <c r="F50" s="20">
        <v>914</v>
      </c>
      <c r="G50" s="20">
        <v>6410</v>
      </c>
      <c r="H50" s="20">
        <v>2520</v>
      </c>
      <c r="I50" s="20" t="s">
        <v>80</v>
      </c>
      <c r="J50" s="20" t="s">
        <v>81</v>
      </c>
      <c r="K50" s="21">
        <v>6.2396800000000002E-2</v>
      </c>
      <c r="L50" s="20" t="s">
        <v>24</v>
      </c>
      <c r="M50" s="20" t="s">
        <v>82</v>
      </c>
      <c r="N50" s="20">
        <v>39</v>
      </c>
      <c r="O50" s="20">
        <v>27</v>
      </c>
      <c r="P50" s="20" t="s">
        <v>83</v>
      </c>
      <c r="Q50" s="20" t="s">
        <v>83</v>
      </c>
      <c r="R50" s="20" t="s">
        <v>83</v>
      </c>
      <c r="S50" s="22">
        <v>4.0080939999999998</v>
      </c>
      <c r="T50" s="22">
        <v>0.24</v>
      </c>
      <c r="U50" s="22">
        <f t="shared" si="1"/>
        <v>0.19007010217139203</v>
      </c>
    </row>
    <row r="51" spans="1:21" x14ac:dyDescent="0.3">
      <c r="A51" s="20">
        <v>0</v>
      </c>
      <c r="B51" s="20" t="s">
        <v>79</v>
      </c>
      <c r="C51" s="20" t="s">
        <v>48</v>
      </c>
      <c r="D51" s="20">
        <v>986</v>
      </c>
      <c r="E51" s="20">
        <v>987</v>
      </c>
      <c r="F51" s="20">
        <v>915</v>
      </c>
      <c r="G51" s="20">
        <v>6410</v>
      </c>
      <c r="H51" s="20">
        <v>2520</v>
      </c>
      <c r="I51" s="20" t="s">
        <v>80</v>
      </c>
      <c r="J51" s="20" t="s">
        <v>81</v>
      </c>
      <c r="K51" s="21">
        <v>0.265513</v>
      </c>
      <c r="L51" s="20" t="s">
        <v>24</v>
      </c>
      <c r="M51" s="20" t="s">
        <v>82</v>
      </c>
      <c r="N51" s="20">
        <v>39</v>
      </c>
      <c r="O51" s="20">
        <v>27</v>
      </c>
      <c r="P51" s="20" t="s">
        <v>83</v>
      </c>
      <c r="Q51" s="20" t="s">
        <v>83</v>
      </c>
      <c r="R51" s="20" t="s">
        <v>83</v>
      </c>
      <c r="S51" s="22">
        <v>4.0080939999999998</v>
      </c>
      <c r="T51" s="22">
        <v>0.24</v>
      </c>
      <c r="U51" s="22">
        <f t="shared" si="1"/>
        <v>0.80879280728871994</v>
      </c>
    </row>
    <row r="52" spans="1:21" x14ac:dyDescent="0.3">
      <c r="A52" s="20">
        <v>0</v>
      </c>
      <c r="B52" s="20" t="s">
        <v>79</v>
      </c>
      <c r="C52" s="20" t="s">
        <v>48</v>
      </c>
      <c r="D52" s="20">
        <v>987</v>
      </c>
      <c r="E52" s="20">
        <v>988</v>
      </c>
      <c r="F52" s="20">
        <v>916</v>
      </c>
      <c r="G52" s="20">
        <v>6410</v>
      </c>
      <c r="H52" s="20">
        <v>2520</v>
      </c>
      <c r="I52" s="20" t="s">
        <v>80</v>
      </c>
      <c r="J52" s="20" t="s">
        <v>81</v>
      </c>
      <c r="K52" s="21">
        <v>1.8513900000000001</v>
      </c>
      <c r="L52" s="20" t="s">
        <v>24</v>
      </c>
      <c r="M52" s="20" t="s">
        <v>82</v>
      </c>
      <c r="N52" s="20">
        <v>39</v>
      </c>
      <c r="O52" s="20">
        <v>27</v>
      </c>
      <c r="P52" s="20" t="s">
        <v>83</v>
      </c>
      <c r="Q52" s="20" t="s">
        <v>83</v>
      </c>
      <c r="R52" s="20" t="s">
        <v>83</v>
      </c>
      <c r="S52" s="22">
        <v>4.0080939999999998</v>
      </c>
      <c r="T52" s="22">
        <v>0.24</v>
      </c>
      <c r="U52" s="22">
        <f t="shared" si="1"/>
        <v>5.6396143145015998</v>
      </c>
    </row>
    <row r="53" spans="1:21" x14ac:dyDescent="0.3">
      <c r="A53" s="20">
        <v>0</v>
      </c>
      <c r="B53" s="20" t="s">
        <v>79</v>
      </c>
      <c r="C53" s="20" t="s">
        <v>48</v>
      </c>
      <c r="D53" s="20">
        <v>988</v>
      </c>
      <c r="E53" s="20">
        <v>989</v>
      </c>
      <c r="F53" s="20">
        <v>917</v>
      </c>
      <c r="G53" s="20">
        <v>6410</v>
      </c>
      <c r="H53" s="20">
        <v>2520</v>
      </c>
      <c r="I53" s="20" t="s">
        <v>80</v>
      </c>
      <c r="J53" s="20" t="s">
        <v>81</v>
      </c>
      <c r="K53" s="21">
        <v>0.10312300000000001</v>
      </c>
      <c r="L53" s="20" t="s">
        <v>24</v>
      </c>
      <c r="M53" s="20" t="s">
        <v>82</v>
      </c>
      <c r="N53" s="20">
        <v>39</v>
      </c>
      <c r="O53" s="20">
        <v>27</v>
      </c>
      <c r="P53" s="20" t="s">
        <v>83</v>
      </c>
      <c r="Q53" s="20" t="s">
        <v>83</v>
      </c>
      <c r="R53" s="20" t="s">
        <v>83</v>
      </c>
      <c r="S53" s="22">
        <v>4.0080939999999998</v>
      </c>
      <c r="T53" s="22">
        <v>0.24</v>
      </c>
      <c r="U53" s="22">
        <f t="shared" si="1"/>
        <v>0.31412827494712003</v>
      </c>
    </row>
    <row r="54" spans="1:21" x14ac:dyDescent="0.3">
      <c r="A54" s="20">
        <v>0</v>
      </c>
      <c r="B54" s="20" t="s">
        <v>79</v>
      </c>
      <c r="C54" s="20" t="s">
        <v>48</v>
      </c>
      <c r="D54" s="20">
        <v>1676</v>
      </c>
      <c r="E54" s="20">
        <v>1677</v>
      </c>
      <c r="F54" s="20">
        <v>1637</v>
      </c>
      <c r="G54" s="20">
        <v>1130</v>
      </c>
      <c r="H54" s="20">
        <v>1130</v>
      </c>
      <c r="I54" s="20" t="s">
        <v>80</v>
      </c>
      <c r="J54" s="20" t="s">
        <v>81</v>
      </c>
      <c r="K54" s="21">
        <v>4.92173E-3</v>
      </c>
      <c r="L54" s="20" t="s">
        <v>24</v>
      </c>
      <c r="M54" s="20" t="s">
        <v>82</v>
      </c>
      <c r="N54" s="20">
        <v>2</v>
      </c>
      <c r="O54" s="20">
        <v>10</v>
      </c>
      <c r="P54" s="20" t="s">
        <v>25</v>
      </c>
      <c r="Q54" s="20" t="s">
        <v>86</v>
      </c>
      <c r="R54" s="20" t="s">
        <v>27</v>
      </c>
      <c r="S54" s="22">
        <v>0.60832399999999998</v>
      </c>
      <c r="T54" s="22">
        <v>0.24</v>
      </c>
      <c r="U54" s="22">
        <f t="shared" si="1"/>
        <v>2.2754449251952001E-3</v>
      </c>
    </row>
    <row r="55" spans="1:21" x14ac:dyDescent="0.3">
      <c r="A55" s="20">
        <v>0</v>
      </c>
      <c r="B55" s="20" t="s">
        <v>79</v>
      </c>
      <c r="C55" s="20" t="s">
        <v>48</v>
      </c>
      <c r="D55" s="20">
        <v>1677</v>
      </c>
      <c r="E55" s="20">
        <v>1678</v>
      </c>
      <c r="F55" s="20">
        <v>1638</v>
      </c>
      <c r="G55" s="20">
        <v>1130</v>
      </c>
      <c r="H55" s="20">
        <v>1130</v>
      </c>
      <c r="I55" s="20" t="s">
        <v>80</v>
      </c>
      <c r="J55" s="20" t="s">
        <v>81</v>
      </c>
      <c r="K55" s="21">
        <v>18.8278</v>
      </c>
      <c r="L55" s="20" t="s">
        <v>24</v>
      </c>
      <c r="M55" s="20" t="s">
        <v>82</v>
      </c>
      <c r="N55" s="20">
        <v>2</v>
      </c>
      <c r="O55" s="20">
        <v>10</v>
      </c>
      <c r="P55" s="20" t="s">
        <v>25</v>
      </c>
      <c r="Q55" s="20" t="s">
        <v>86</v>
      </c>
      <c r="R55" s="20" t="s">
        <v>27</v>
      </c>
      <c r="S55" s="22">
        <v>0.60832399999999998</v>
      </c>
      <c r="T55" s="22">
        <v>0.24</v>
      </c>
      <c r="U55" s="22">
        <f t="shared" si="1"/>
        <v>8.7045859814720004</v>
      </c>
    </row>
    <row r="56" spans="1:21" x14ac:dyDescent="0.3">
      <c r="A56" s="20">
        <v>0</v>
      </c>
      <c r="B56" s="20" t="s">
        <v>79</v>
      </c>
      <c r="C56" s="20" t="s">
        <v>48</v>
      </c>
      <c r="D56" s="20">
        <v>1901</v>
      </c>
      <c r="E56" s="20">
        <v>1902</v>
      </c>
      <c r="F56" s="20">
        <v>1873</v>
      </c>
      <c r="G56" s="20">
        <v>1180</v>
      </c>
      <c r="H56" s="20">
        <v>1180</v>
      </c>
      <c r="I56" s="20" t="s">
        <v>80</v>
      </c>
      <c r="J56" s="20" t="s">
        <v>81</v>
      </c>
      <c r="K56" s="21">
        <v>38.3752</v>
      </c>
      <c r="L56" s="20" t="s">
        <v>24</v>
      </c>
      <c r="M56" s="20" t="s">
        <v>82</v>
      </c>
      <c r="N56" s="20">
        <v>2</v>
      </c>
      <c r="O56" s="20">
        <v>10</v>
      </c>
      <c r="P56" s="20" t="s">
        <v>25</v>
      </c>
      <c r="Q56" s="20" t="s">
        <v>87</v>
      </c>
      <c r="R56" s="20" t="s">
        <v>27</v>
      </c>
      <c r="S56" s="22">
        <v>0.60832399999999998</v>
      </c>
      <c r="T56" s="22">
        <v>0.24</v>
      </c>
      <c r="U56" s="22">
        <f t="shared" si="1"/>
        <v>17.741861925247999</v>
      </c>
    </row>
    <row r="57" spans="1:21" x14ac:dyDescent="0.3">
      <c r="A57" s="20">
        <v>0</v>
      </c>
      <c r="B57" s="20" t="s">
        <v>79</v>
      </c>
      <c r="C57" s="20" t="s">
        <v>48</v>
      </c>
      <c r="D57" s="20">
        <v>1908</v>
      </c>
      <c r="E57" s="20">
        <v>1909</v>
      </c>
      <c r="F57" s="20">
        <v>1880</v>
      </c>
      <c r="G57" s="20">
        <v>1180</v>
      </c>
      <c r="H57" s="20">
        <v>1180</v>
      </c>
      <c r="I57" s="20" t="s">
        <v>80</v>
      </c>
      <c r="J57" s="20" t="s">
        <v>81</v>
      </c>
      <c r="K57" s="21">
        <v>4.0425300000000002</v>
      </c>
      <c r="L57" s="20" t="s">
        <v>24</v>
      </c>
      <c r="M57" s="20" t="s">
        <v>82</v>
      </c>
      <c r="N57" s="20">
        <v>2</v>
      </c>
      <c r="O57" s="20">
        <v>10</v>
      </c>
      <c r="P57" s="20" t="s">
        <v>25</v>
      </c>
      <c r="Q57" s="20" t="s">
        <v>87</v>
      </c>
      <c r="R57" s="20" t="s">
        <v>27</v>
      </c>
      <c r="S57" s="22">
        <v>0.60832399999999998</v>
      </c>
      <c r="T57" s="22">
        <v>0.24</v>
      </c>
      <c r="U57" s="22">
        <f t="shared" si="1"/>
        <v>1.8689676949871998</v>
      </c>
    </row>
    <row r="58" spans="1:21" x14ac:dyDescent="0.3">
      <c r="A58" s="20">
        <v>0</v>
      </c>
      <c r="B58" s="20" t="s">
        <v>79</v>
      </c>
      <c r="C58" s="20" t="s">
        <v>48</v>
      </c>
      <c r="D58" s="20">
        <v>5198</v>
      </c>
      <c r="E58" s="20">
        <v>5228</v>
      </c>
      <c r="F58" s="20">
        <v>6806</v>
      </c>
      <c r="G58" s="20">
        <v>2110</v>
      </c>
      <c r="H58" s="20">
        <v>2110</v>
      </c>
      <c r="I58" s="20" t="s">
        <v>80</v>
      </c>
      <c r="J58" s="20" t="s">
        <v>81</v>
      </c>
      <c r="K58" s="21">
        <v>0.21521499999999999</v>
      </c>
      <c r="L58" s="20" t="s">
        <v>24</v>
      </c>
      <c r="M58" s="20" t="s">
        <v>82</v>
      </c>
      <c r="N58" s="20">
        <v>26</v>
      </c>
      <c r="O58" s="20">
        <v>21</v>
      </c>
      <c r="P58" s="20" t="s">
        <v>88</v>
      </c>
      <c r="Q58" s="20" t="s">
        <v>89</v>
      </c>
      <c r="R58" s="20" t="s">
        <v>88</v>
      </c>
      <c r="S58" s="22">
        <v>1.6339649999999999</v>
      </c>
      <c r="T58" s="22">
        <v>0.24</v>
      </c>
      <c r="U58" s="22">
        <f t="shared" si="1"/>
        <v>0.26725687088099997</v>
      </c>
    </row>
    <row r="59" spans="1:21" x14ac:dyDescent="0.3">
      <c r="A59" s="20">
        <v>0</v>
      </c>
      <c r="B59" s="20" t="s">
        <v>79</v>
      </c>
      <c r="C59" s="20" t="s">
        <v>48</v>
      </c>
      <c r="D59" s="20">
        <v>6760</v>
      </c>
      <c r="E59" s="20">
        <v>6761</v>
      </c>
      <c r="F59" s="20">
        <v>6717</v>
      </c>
      <c r="G59" s="20">
        <v>2110</v>
      </c>
      <c r="H59" s="20">
        <v>2110</v>
      </c>
      <c r="I59" s="20" t="s">
        <v>80</v>
      </c>
      <c r="J59" s="20" t="s">
        <v>81</v>
      </c>
      <c r="K59" s="21">
        <v>224.542</v>
      </c>
      <c r="L59" s="20" t="s">
        <v>24</v>
      </c>
      <c r="M59" s="20" t="s">
        <v>82</v>
      </c>
      <c r="N59" s="20">
        <v>26</v>
      </c>
      <c r="O59" s="20">
        <v>21</v>
      </c>
      <c r="P59" s="20" t="s">
        <v>88</v>
      </c>
      <c r="Q59" s="20" t="s">
        <v>89</v>
      </c>
      <c r="R59" s="20" t="s">
        <v>88</v>
      </c>
      <c r="S59" s="22">
        <v>1.6339649999999999</v>
      </c>
      <c r="T59" s="22">
        <v>0.24</v>
      </c>
      <c r="U59" s="22">
        <f t="shared" si="1"/>
        <v>278.83926446279997</v>
      </c>
    </row>
    <row r="60" spans="1:21" x14ac:dyDescent="0.3">
      <c r="A60" s="20">
        <v>0</v>
      </c>
      <c r="B60" s="20" t="s">
        <v>79</v>
      </c>
      <c r="C60" s="20" t="s">
        <v>48</v>
      </c>
      <c r="D60" s="20">
        <v>6810</v>
      </c>
      <c r="E60" s="20">
        <v>6811</v>
      </c>
      <c r="F60" s="20">
        <v>6778</v>
      </c>
      <c r="G60" s="20">
        <v>2110</v>
      </c>
      <c r="H60" s="20">
        <v>2110</v>
      </c>
      <c r="I60" s="20" t="s">
        <v>80</v>
      </c>
      <c r="J60" s="20" t="s">
        <v>81</v>
      </c>
      <c r="K60" s="21">
        <v>340.88900000000001</v>
      </c>
      <c r="L60" s="20" t="s">
        <v>24</v>
      </c>
      <c r="M60" s="20" t="s">
        <v>82</v>
      </c>
      <c r="N60" s="20">
        <v>26</v>
      </c>
      <c r="O60" s="20">
        <v>21</v>
      </c>
      <c r="P60" s="20" t="s">
        <v>88</v>
      </c>
      <c r="Q60" s="20" t="s">
        <v>89</v>
      </c>
      <c r="R60" s="20" t="s">
        <v>88</v>
      </c>
      <c r="S60" s="22">
        <v>1.6339649999999999</v>
      </c>
      <c r="T60" s="22">
        <v>0.24</v>
      </c>
      <c r="U60" s="22">
        <f t="shared" si="1"/>
        <v>423.32052811260002</v>
      </c>
    </row>
    <row r="61" spans="1:21" x14ac:dyDescent="0.3">
      <c r="A61" s="20">
        <v>0</v>
      </c>
      <c r="B61" s="20" t="s">
        <v>79</v>
      </c>
      <c r="C61" s="20" t="s">
        <v>48</v>
      </c>
      <c r="D61" s="20">
        <v>6811</v>
      </c>
      <c r="E61" s="20">
        <v>6812</v>
      </c>
      <c r="F61" s="20">
        <v>6779</v>
      </c>
      <c r="G61" s="20">
        <v>2110</v>
      </c>
      <c r="H61" s="20">
        <v>2110</v>
      </c>
      <c r="I61" s="20" t="s">
        <v>80</v>
      </c>
      <c r="J61" s="20" t="s">
        <v>81</v>
      </c>
      <c r="K61" s="21">
        <v>8.8798000000000002E-4</v>
      </c>
      <c r="L61" s="20" t="s">
        <v>24</v>
      </c>
      <c r="M61" s="20" t="s">
        <v>82</v>
      </c>
      <c r="N61" s="20">
        <v>26</v>
      </c>
      <c r="O61" s="20">
        <v>21</v>
      </c>
      <c r="P61" s="20" t="s">
        <v>88</v>
      </c>
      <c r="Q61" s="20" t="s">
        <v>89</v>
      </c>
      <c r="R61" s="20" t="s">
        <v>88</v>
      </c>
      <c r="S61" s="22">
        <v>1.6339649999999999</v>
      </c>
      <c r="T61" s="22">
        <v>0.24</v>
      </c>
      <c r="U61" s="22">
        <f t="shared" si="1"/>
        <v>1.1027054629319999E-3</v>
      </c>
    </row>
    <row r="62" spans="1:21" x14ac:dyDescent="0.3">
      <c r="A62" s="20">
        <v>0</v>
      </c>
      <c r="B62" s="20" t="s">
        <v>79</v>
      </c>
      <c r="C62" s="20" t="s">
        <v>48</v>
      </c>
      <c r="D62" s="20">
        <v>6812</v>
      </c>
      <c r="E62" s="20">
        <v>6813</v>
      </c>
      <c r="F62" s="20">
        <v>6780</v>
      </c>
      <c r="G62" s="20">
        <v>2110</v>
      </c>
      <c r="H62" s="20">
        <v>2110</v>
      </c>
      <c r="I62" s="20" t="s">
        <v>80</v>
      </c>
      <c r="J62" s="20" t="s">
        <v>81</v>
      </c>
      <c r="K62" s="21">
        <v>261.637</v>
      </c>
      <c r="L62" s="20" t="s">
        <v>24</v>
      </c>
      <c r="M62" s="20" t="s">
        <v>82</v>
      </c>
      <c r="N62" s="20">
        <v>26</v>
      </c>
      <c r="O62" s="20">
        <v>21</v>
      </c>
      <c r="P62" s="20" t="s">
        <v>88</v>
      </c>
      <c r="Q62" s="20" t="s">
        <v>89</v>
      </c>
      <c r="R62" s="20" t="s">
        <v>88</v>
      </c>
      <c r="S62" s="22">
        <v>1.6339649999999999</v>
      </c>
      <c r="T62" s="22">
        <v>0.24</v>
      </c>
      <c r="U62" s="22">
        <f t="shared" si="1"/>
        <v>324.90433253579999</v>
      </c>
    </row>
    <row r="63" spans="1:21" x14ac:dyDescent="0.3">
      <c r="A63" s="20">
        <v>0</v>
      </c>
      <c r="B63" s="20" t="s">
        <v>79</v>
      </c>
      <c r="C63" s="20" t="s">
        <v>48</v>
      </c>
      <c r="D63" s="20">
        <v>6820</v>
      </c>
      <c r="E63" s="20">
        <v>6821</v>
      </c>
      <c r="F63" s="20">
        <v>6788</v>
      </c>
      <c r="G63" s="20">
        <v>2110</v>
      </c>
      <c r="H63" s="20">
        <v>2110</v>
      </c>
      <c r="I63" s="20" t="s">
        <v>80</v>
      </c>
      <c r="J63" s="20" t="s">
        <v>81</v>
      </c>
      <c r="K63" s="21">
        <v>1.0632200000000001</v>
      </c>
      <c r="L63" s="20" t="s">
        <v>24</v>
      </c>
      <c r="M63" s="20" t="s">
        <v>82</v>
      </c>
      <c r="N63" s="20">
        <v>26</v>
      </c>
      <c r="O63" s="20">
        <v>21</v>
      </c>
      <c r="P63" s="20" t="s">
        <v>88</v>
      </c>
      <c r="Q63" s="20" t="s">
        <v>89</v>
      </c>
      <c r="R63" s="20" t="s">
        <v>88</v>
      </c>
      <c r="S63" s="22">
        <v>1.6339649999999999</v>
      </c>
      <c r="T63" s="22">
        <v>0.24</v>
      </c>
      <c r="U63" s="22">
        <f t="shared" si="1"/>
        <v>1.320320843148</v>
      </c>
    </row>
    <row r="64" spans="1:21" x14ac:dyDescent="0.3">
      <c r="A64" s="20">
        <v>0</v>
      </c>
      <c r="B64" s="20" t="s">
        <v>79</v>
      </c>
      <c r="C64" s="20" t="s">
        <v>48</v>
      </c>
      <c r="D64" s="20">
        <v>6827</v>
      </c>
      <c r="E64" s="20">
        <v>6828</v>
      </c>
      <c r="F64" s="20">
        <v>6795</v>
      </c>
      <c r="G64" s="20">
        <v>2110</v>
      </c>
      <c r="H64" s="20">
        <v>2110</v>
      </c>
      <c r="I64" s="20" t="s">
        <v>80</v>
      </c>
      <c r="J64" s="20" t="s">
        <v>81</v>
      </c>
      <c r="K64" s="21">
        <v>0.40010899999999999</v>
      </c>
      <c r="L64" s="20" t="s">
        <v>24</v>
      </c>
      <c r="M64" s="20" t="s">
        <v>82</v>
      </c>
      <c r="N64" s="20">
        <v>26</v>
      </c>
      <c r="O64" s="20">
        <v>21</v>
      </c>
      <c r="P64" s="20" t="s">
        <v>88</v>
      </c>
      <c r="Q64" s="20" t="s">
        <v>89</v>
      </c>
      <c r="R64" s="20" t="s">
        <v>88</v>
      </c>
      <c r="S64" s="22">
        <v>1.6339649999999999</v>
      </c>
      <c r="T64" s="22">
        <v>0.24</v>
      </c>
      <c r="U64" s="22">
        <f t="shared" si="1"/>
        <v>0.49686071766059997</v>
      </c>
    </row>
    <row r="65" spans="1:21" x14ac:dyDescent="0.3">
      <c r="A65" s="20">
        <v>0</v>
      </c>
      <c r="B65" s="20" t="s">
        <v>79</v>
      </c>
      <c r="C65" s="20" t="s">
        <v>48</v>
      </c>
      <c r="D65" s="20">
        <v>6828</v>
      </c>
      <c r="E65" s="20">
        <v>6829</v>
      </c>
      <c r="F65" s="20">
        <v>6796</v>
      </c>
      <c r="G65" s="20">
        <v>2110</v>
      </c>
      <c r="H65" s="20">
        <v>2110</v>
      </c>
      <c r="I65" s="20" t="s">
        <v>80</v>
      </c>
      <c r="J65" s="20" t="s">
        <v>81</v>
      </c>
      <c r="K65" s="21">
        <v>0.88470899999999997</v>
      </c>
      <c r="L65" s="20" t="s">
        <v>24</v>
      </c>
      <c r="M65" s="20" t="s">
        <v>82</v>
      </c>
      <c r="N65" s="20">
        <v>26</v>
      </c>
      <c r="O65" s="20">
        <v>21</v>
      </c>
      <c r="P65" s="20" t="s">
        <v>88</v>
      </c>
      <c r="Q65" s="20" t="s">
        <v>89</v>
      </c>
      <c r="R65" s="20" t="s">
        <v>88</v>
      </c>
      <c r="S65" s="22">
        <v>1.6339649999999999</v>
      </c>
      <c r="T65" s="22">
        <v>0.24</v>
      </c>
      <c r="U65" s="22">
        <f t="shared" si="1"/>
        <v>1.0986434913005998</v>
      </c>
    </row>
    <row r="66" spans="1:21" x14ac:dyDescent="0.3">
      <c r="A66" s="20">
        <v>0</v>
      </c>
      <c r="B66" s="20" t="s">
        <v>79</v>
      </c>
      <c r="C66" s="20" t="s">
        <v>48</v>
      </c>
      <c r="D66" s="20">
        <v>6833</v>
      </c>
      <c r="E66" s="20">
        <v>6834</v>
      </c>
      <c r="F66" s="20">
        <v>6801</v>
      </c>
      <c r="G66" s="20">
        <v>2110</v>
      </c>
      <c r="H66" s="20">
        <v>2110</v>
      </c>
      <c r="I66" s="20" t="s">
        <v>80</v>
      </c>
      <c r="J66" s="20" t="s">
        <v>81</v>
      </c>
      <c r="K66" s="21">
        <v>0.52520299999999998</v>
      </c>
      <c r="L66" s="20" t="s">
        <v>24</v>
      </c>
      <c r="M66" s="20" t="s">
        <v>82</v>
      </c>
      <c r="N66" s="20">
        <v>26</v>
      </c>
      <c r="O66" s="20">
        <v>21</v>
      </c>
      <c r="P66" s="20" t="s">
        <v>88</v>
      </c>
      <c r="Q66" s="20" t="s">
        <v>89</v>
      </c>
      <c r="R66" s="20" t="s">
        <v>88</v>
      </c>
      <c r="S66" s="22">
        <v>1.6339649999999999</v>
      </c>
      <c r="T66" s="22">
        <v>0.24</v>
      </c>
      <c r="U66" s="22">
        <f t="shared" ref="U66:U97" si="2">K66*S66*(1-T66)</f>
        <v>0.65220412312019993</v>
      </c>
    </row>
    <row r="67" spans="1:21" x14ac:dyDescent="0.3">
      <c r="A67" s="20">
        <v>0</v>
      </c>
      <c r="B67" s="20" t="s">
        <v>79</v>
      </c>
      <c r="C67" s="20" t="s">
        <v>48</v>
      </c>
      <c r="D67" s="20">
        <v>6835</v>
      </c>
      <c r="E67" s="20">
        <v>6836</v>
      </c>
      <c r="F67" s="20">
        <v>6803</v>
      </c>
      <c r="G67" s="20">
        <v>2110</v>
      </c>
      <c r="H67" s="20">
        <v>2110</v>
      </c>
      <c r="I67" s="20" t="s">
        <v>80</v>
      </c>
      <c r="J67" s="20" t="s">
        <v>81</v>
      </c>
      <c r="K67" s="21">
        <v>0.30236000000000002</v>
      </c>
      <c r="L67" s="20" t="s">
        <v>24</v>
      </c>
      <c r="M67" s="20" t="s">
        <v>82</v>
      </c>
      <c r="N67" s="20">
        <v>26</v>
      </c>
      <c r="O67" s="20">
        <v>21</v>
      </c>
      <c r="P67" s="20" t="s">
        <v>88</v>
      </c>
      <c r="Q67" s="20" t="s">
        <v>89</v>
      </c>
      <c r="R67" s="20" t="s">
        <v>88</v>
      </c>
      <c r="S67" s="22">
        <v>1.6339649999999999</v>
      </c>
      <c r="T67" s="22">
        <v>0.24</v>
      </c>
      <c r="U67" s="22">
        <f t="shared" si="2"/>
        <v>0.37547469962399999</v>
      </c>
    </row>
    <row r="68" spans="1:21" x14ac:dyDescent="0.3">
      <c r="A68" s="20">
        <v>0</v>
      </c>
      <c r="B68" s="20" t="s">
        <v>79</v>
      </c>
      <c r="C68" s="20" t="s">
        <v>48</v>
      </c>
      <c r="D68" s="20">
        <v>6836</v>
      </c>
      <c r="E68" s="20">
        <v>6837</v>
      </c>
      <c r="F68" s="20">
        <v>6804</v>
      </c>
      <c r="G68" s="20">
        <v>2110</v>
      </c>
      <c r="H68" s="20">
        <v>2110</v>
      </c>
      <c r="I68" s="20" t="s">
        <v>80</v>
      </c>
      <c r="J68" s="20" t="s">
        <v>81</v>
      </c>
      <c r="K68" s="21">
        <v>6.5449499999999994E-2</v>
      </c>
      <c r="L68" s="20" t="s">
        <v>24</v>
      </c>
      <c r="M68" s="20" t="s">
        <v>82</v>
      </c>
      <c r="N68" s="20">
        <v>26</v>
      </c>
      <c r="O68" s="20">
        <v>21</v>
      </c>
      <c r="P68" s="20" t="s">
        <v>88</v>
      </c>
      <c r="Q68" s="20" t="s">
        <v>89</v>
      </c>
      <c r="R68" s="20" t="s">
        <v>88</v>
      </c>
      <c r="S68" s="22">
        <v>1.6339649999999999</v>
      </c>
      <c r="T68" s="22">
        <v>0.24</v>
      </c>
      <c r="U68" s="22">
        <f t="shared" si="2"/>
        <v>8.1276066123299989E-2</v>
      </c>
    </row>
    <row r="69" spans="1:21" x14ac:dyDescent="0.3">
      <c r="A69" s="20">
        <v>0</v>
      </c>
      <c r="B69" s="20" t="s">
        <v>79</v>
      </c>
      <c r="C69" s="20" t="s">
        <v>48</v>
      </c>
      <c r="D69" s="20">
        <v>6843</v>
      </c>
      <c r="E69" s="20">
        <v>6844</v>
      </c>
      <c r="F69" s="20">
        <v>6822</v>
      </c>
      <c r="G69" s="20">
        <v>2110</v>
      </c>
      <c r="H69" s="20">
        <v>2110</v>
      </c>
      <c r="I69" s="20" t="s">
        <v>80</v>
      </c>
      <c r="J69" s="20" t="s">
        <v>81</v>
      </c>
      <c r="K69" s="21">
        <v>2.7654299999999998</v>
      </c>
      <c r="L69" s="20" t="s">
        <v>24</v>
      </c>
      <c r="M69" s="20" t="s">
        <v>82</v>
      </c>
      <c r="N69" s="20">
        <v>26</v>
      </c>
      <c r="O69" s="20">
        <v>21</v>
      </c>
      <c r="P69" s="20" t="s">
        <v>88</v>
      </c>
      <c r="Q69" s="20" t="s">
        <v>89</v>
      </c>
      <c r="R69" s="20" t="s">
        <v>88</v>
      </c>
      <c r="S69" s="22">
        <v>1.6339649999999999</v>
      </c>
      <c r="T69" s="22">
        <v>0.24</v>
      </c>
      <c r="U69" s="22">
        <f t="shared" si="2"/>
        <v>3.4341480307619991</v>
      </c>
    </row>
    <row r="70" spans="1:21" x14ac:dyDescent="0.3">
      <c r="A70" s="20">
        <v>0</v>
      </c>
      <c r="B70" s="20" t="s">
        <v>79</v>
      </c>
      <c r="C70" s="20" t="s">
        <v>48</v>
      </c>
      <c r="D70" s="20">
        <v>6848</v>
      </c>
      <c r="E70" s="20">
        <v>6849</v>
      </c>
      <c r="F70" s="20">
        <v>6827</v>
      </c>
      <c r="G70" s="20">
        <v>2110</v>
      </c>
      <c r="H70" s="20">
        <v>2110</v>
      </c>
      <c r="I70" s="20" t="s">
        <v>80</v>
      </c>
      <c r="J70" s="20" t="s">
        <v>81</v>
      </c>
      <c r="K70" s="21">
        <v>0.25600600000000001</v>
      </c>
      <c r="L70" s="20" t="s">
        <v>24</v>
      </c>
      <c r="M70" s="20" t="s">
        <v>82</v>
      </c>
      <c r="N70" s="20">
        <v>26</v>
      </c>
      <c r="O70" s="20">
        <v>21</v>
      </c>
      <c r="P70" s="20" t="s">
        <v>88</v>
      </c>
      <c r="Q70" s="20" t="s">
        <v>89</v>
      </c>
      <c r="R70" s="20" t="s">
        <v>88</v>
      </c>
      <c r="S70" s="22">
        <v>1.6339649999999999</v>
      </c>
      <c r="T70" s="22">
        <v>0.24</v>
      </c>
      <c r="U70" s="22">
        <f t="shared" si="2"/>
        <v>0.31791168128039998</v>
      </c>
    </row>
    <row r="71" spans="1:21" x14ac:dyDescent="0.3">
      <c r="A71" s="20">
        <v>0</v>
      </c>
      <c r="B71" s="20" t="s">
        <v>79</v>
      </c>
      <c r="C71" s="20" t="s">
        <v>48</v>
      </c>
      <c r="D71" s="20">
        <v>6853</v>
      </c>
      <c r="E71" s="20">
        <v>6854</v>
      </c>
      <c r="F71" s="20">
        <v>6832</v>
      </c>
      <c r="G71" s="20">
        <v>2110</v>
      </c>
      <c r="H71" s="20">
        <v>2110</v>
      </c>
      <c r="I71" s="20" t="s">
        <v>80</v>
      </c>
      <c r="J71" s="20" t="s">
        <v>81</v>
      </c>
      <c r="K71" s="21">
        <v>1.6189499999999999</v>
      </c>
      <c r="L71" s="20" t="s">
        <v>24</v>
      </c>
      <c r="M71" s="20" t="s">
        <v>82</v>
      </c>
      <c r="N71" s="20">
        <v>26</v>
      </c>
      <c r="O71" s="20">
        <v>21</v>
      </c>
      <c r="P71" s="20" t="s">
        <v>88</v>
      </c>
      <c r="Q71" s="20" t="s">
        <v>89</v>
      </c>
      <c r="R71" s="20" t="s">
        <v>88</v>
      </c>
      <c r="S71" s="22">
        <v>1.6339649999999999</v>
      </c>
      <c r="T71" s="22">
        <v>0.24</v>
      </c>
      <c r="U71" s="22">
        <f t="shared" si="2"/>
        <v>2.0104338039299998</v>
      </c>
    </row>
    <row r="72" spans="1:21" x14ac:dyDescent="0.3">
      <c r="A72" s="20">
        <v>0</v>
      </c>
      <c r="B72" s="20" t="s">
        <v>79</v>
      </c>
      <c r="C72" s="20" t="s">
        <v>48</v>
      </c>
      <c r="D72" s="20">
        <v>6855</v>
      </c>
      <c r="E72" s="20">
        <v>6856</v>
      </c>
      <c r="F72" s="20">
        <v>6834</v>
      </c>
      <c r="G72" s="20">
        <v>2110</v>
      </c>
      <c r="H72" s="20">
        <v>2110</v>
      </c>
      <c r="I72" s="20" t="s">
        <v>80</v>
      </c>
      <c r="J72" s="20" t="s">
        <v>81</v>
      </c>
      <c r="K72" s="21">
        <v>0.15618599999999999</v>
      </c>
      <c r="L72" s="20" t="s">
        <v>24</v>
      </c>
      <c r="M72" s="20" t="s">
        <v>82</v>
      </c>
      <c r="N72" s="20">
        <v>26</v>
      </c>
      <c r="O72" s="20">
        <v>21</v>
      </c>
      <c r="P72" s="20" t="s">
        <v>88</v>
      </c>
      <c r="Q72" s="20" t="s">
        <v>89</v>
      </c>
      <c r="R72" s="20" t="s">
        <v>88</v>
      </c>
      <c r="S72" s="22">
        <v>1.6339649999999999</v>
      </c>
      <c r="T72" s="22">
        <v>0.24</v>
      </c>
      <c r="U72" s="22">
        <f t="shared" si="2"/>
        <v>0.19395386769239997</v>
      </c>
    </row>
    <row r="73" spans="1:21" x14ac:dyDescent="0.3">
      <c r="A73" s="20">
        <v>0</v>
      </c>
      <c r="B73" s="20" t="s">
        <v>79</v>
      </c>
      <c r="C73" s="20" t="s">
        <v>48</v>
      </c>
      <c r="D73" s="20">
        <v>6857</v>
      </c>
      <c r="E73" s="20">
        <v>6858</v>
      </c>
      <c r="F73" s="20">
        <v>6836</v>
      </c>
      <c r="G73" s="20">
        <v>2110</v>
      </c>
      <c r="H73" s="20">
        <v>2110</v>
      </c>
      <c r="I73" s="20" t="s">
        <v>80</v>
      </c>
      <c r="J73" s="20" t="s">
        <v>81</v>
      </c>
      <c r="K73" s="21">
        <v>81.672700000000006</v>
      </c>
      <c r="L73" s="20" t="s">
        <v>24</v>
      </c>
      <c r="M73" s="20" t="s">
        <v>82</v>
      </c>
      <c r="N73" s="20">
        <v>26</v>
      </c>
      <c r="O73" s="20">
        <v>21</v>
      </c>
      <c r="P73" s="20" t="s">
        <v>88</v>
      </c>
      <c r="Q73" s="20" t="s">
        <v>89</v>
      </c>
      <c r="R73" s="20" t="s">
        <v>88</v>
      </c>
      <c r="S73" s="22">
        <v>1.6339649999999999</v>
      </c>
      <c r="T73" s="22">
        <v>0.24</v>
      </c>
      <c r="U73" s="22">
        <f t="shared" si="2"/>
        <v>101.42225327417999</v>
      </c>
    </row>
    <row r="74" spans="1:21" x14ac:dyDescent="0.3">
      <c r="A74" s="20">
        <v>0</v>
      </c>
      <c r="B74" s="20" t="s">
        <v>79</v>
      </c>
      <c r="C74" s="20" t="s">
        <v>48</v>
      </c>
      <c r="D74" s="20">
        <v>6858</v>
      </c>
      <c r="E74" s="20">
        <v>6859</v>
      </c>
      <c r="F74" s="20">
        <v>6837</v>
      </c>
      <c r="G74" s="20">
        <v>2110</v>
      </c>
      <c r="H74" s="20">
        <v>2110</v>
      </c>
      <c r="I74" s="20" t="s">
        <v>80</v>
      </c>
      <c r="J74" s="20" t="s">
        <v>81</v>
      </c>
      <c r="K74" s="21">
        <v>0.14221300000000001</v>
      </c>
      <c r="L74" s="20" t="s">
        <v>24</v>
      </c>
      <c r="M74" s="20" t="s">
        <v>82</v>
      </c>
      <c r="N74" s="20">
        <v>26</v>
      </c>
      <c r="O74" s="20">
        <v>21</v>
      </c>
      <c r="P74" s="20" t="s">
        <v>88</v>
      </c>
      <c r="Q74" s="20" t="s">
        <v>89</v>
      </c>
      <c r="R74" s="20" t="s">
        <v>88</v>
      </c>
      <c r="S74" s="22">
        <v>1.6339649999999999</v>
      </c>
      <c r="T74" s="22">
        <v>0.24</v>
      </c>
      <c r="U74" s="22">
        <f t="shared" si="2"/>
        <v>0.17660200905420001</v>
      </c>
    </row>
    <row r="75" spans="1:21" x14ac:dyDescent="0.3">
      <c r="A75" s="20">
        <v>0</v>
      </c>
      <c r="B75" s="20" t="s">
        <v>79</v>
      </c>
      <c r="C75" s="20" t="s">
        <v>48</v>
      </c>
      <c r="D75" s="20">
        <v>6860</v>
      </c>
      <c r="E75" s="20">
        <v>6861</v>
      </c>
      <c r="F75" s="20">
        <v>6839</v>
      </c>
      <c r="G75" s="20">
        <v>2110</v>
      </c>
      <c r="H75" s="20">
        <v>2110</v>
      </c>
      <c r="I75" s="20" t="s">
        <v>80</v>
      </c>
      <c r="J75" s="20" t="s">
        <v>81</v>
      </c>
      <c r="K75" s="21">
        <v>5.8154699999999997E-2</v>
      </c>
      <c r="L75" s="20" t="s">
        <v>24</v>
      </c>
      <c r="M75" s="20" t="s">
        <v>82</v>
      </c>
      <c r="N75" s="20">
        <v>26</v>
      </c>
      <c r="O75" s="20">
        <v>21</v>
      </c>
      <c r="P75" s="20" t="s">
        <v>88</v>
      </c>
      <c r="Q75" s="20" t="s">
        <v>89</v>
      </c>
      <c r="R75" s="20" t="s">
        <v>88</v>
      </c>
      <c r="S75" s="22">
        <v>1.6339649999999999</v>
      </c>
      <c r="T75" s="22">
        <v>0.24</v>
      </c>
      <c r="U75" s="22">
        <f t="shared" si="2"/>
        <v>7.2217285732979988E-2</v>
      </c>
    </row>
    <row r="76" spans="1:21" x14ac:dyDescent="0.3">
      <c r="A76" s="20">
        <v>0</v>
      </c>
      <c r="B76" s="20" t="s">
        <v>79</v>
      </c>
      <c r="C76" s="20" t="s">
        <v>48</v>
      </c>
      <c r="D76" s="20">
        <v>6861</v>
      </c>
      <c r="E76" s="20">
        <v>6862</v>
      </c>
      <c r="F76" s="20">
        <v>6840</v>
      </c>
      <c r="G76" s="20">
        <v>2110</v>
      </c>
      <c r="H76" s="20">
        <v>2110</v>
      </c>
      <c r="I76" s="20" t="s">
        <v>80</v>
      </c>
      <c r="J76" s="20" t="s">
        <v>81</v>
      </c>
      <c r="K76" s="21">
        <v>12.4062</v>
      </c>
      <c r="L76" s="20" t="s">
        <v>24</v>
      </c>
      <c r="M76" s="20" t="s">
        <v>82</v>
      </c>
      <c r="N76" s="20">
        <v>26</v>
      </c>
      <c r="O76" s="20">
        <v>21</v>
      </c>
      <c r="P76" s="20" t="s">
        <v>88</v>
      </c>
      <c r="Q76" s="20" t="s">
        <v>89</v>
      </c>
      <c r="R76" s="20" t="s">
        <v>88</v>
      </c>
      <c r="S76" s="22">
        <v>1.6339649999999999</v>
      </c>
      <c r="T76" s="22">
        <v>0.24</v>
      </c>
      <c r="U76" s="22">
        <f t="shared" si="2"/>
        <v>15.406185403079999</v>
      </c>
    </row>
    <row r="77" spans="1:21" x14ac:dyDescent="0.3">
      <c r="A77" s="20">
        <v>0</v>
      </c>
      <c r="B77" s="20" t="s">
        <v>79</v>
      </c>
      <c r="C77" s="20" t="s">
        <v>48</v>
      </c>
      <c r="D77" s="20">
        <v>8769</v>
      </c>
      <c r="E77" s="20">
        <v>8770</v>
      </c>
      <c r="F77" s="20">
        <v>8727</v>
      </c>
      <c r="G77" s="20">
        <v>2120</v>
      </c>
      <c r="H77" s="20">
        <v>2120</v>
      </c>
      <c r="I77" s="20" t="s">
        <v>80</v>
      </c>
      <c r="J77" s="20" t="s">
        <v>81</v>
      </c>
      <c r="K77" s="21">
        <v>70.318799999999996</v>
      </c>
      <c r="L77" s="20" t="s">
        <v>24</v>
      </c>
      <c r="M77" s="20" t="s">
        <v>82</v>
      </c>
      <c r="N77" s="20">
        <v>27</v>
      </c>
      <c r="O77" s="20">
        <v>22</v>
      </c>
      <c r="P77" s="20" t="s">
        <v>90</v>
      </c>
      <c r="Q77" s="20" t="s">
        <v>91</v>
      </c>
      <c r="R77" s="20" t="s">
        <v>92</v>
      </c>
      <c r="S77" s="22">
        <v>0.602908</v>
      </c>
      <c r="T77" s="22">
        <v>0.24</v>
      </c>
      <c r="U77" s="22">
        <f t="shared" si="2"/>
        <v>32.220782973504001</v>
      </c>
    </row>
    <row r="78" spans="1:21" x14ac:dyDescent="0.3">
      <c r="A78" s="20">
        <v>0</v>
      </c>
      <c r="B78" s="20" t="s">
        <v>79</v>
      </c>
      <c r="C78" s="20" t="s">
        <v>48</v>
      </c>
      <c r="D78" s="20">
        <v>8771</v>
      </c>
      <c r="E78" s="20">
        <v>8772</v>
      </c>
      <c r="F78" s="20">
        <v>8729</v>
      </c>
      <c r="G78" s="20">
        <v>2120</v>
      </c>
      <c r="H78" s="20">
        <v>2120</v>
      </c>
      <c r="I78" s="20" t="s">
        <v>80</v>
      </c>
      <c r="J78" s="20" t="s">
        <v>81</v>
      </c>
      <c r="K78" s="21">
        <v>2.5474399999999999</v>
      </c>
      <c r="L78" s="20" t="s">
        <v>24</v>
      </c>
      <c r="M78" s="20" t="s">
        <v>82</v>
      </c>
      <c r="N78" s="20">
        <v>27</v>
      </c>
      <c r="O78" s="20">
        <v>22</v>
      </c>
      <c r="P78" s="20" t="s">
        <v>90</v>
      </c>
      <c r="Q78" s="20" t="s">
        <v>91</v>
      </c>
      <c r="R78" s="20" t="s">
        <v>92</v>
      </c>
      <c r="S78" s="22">
        <v>0.602908</v>
      </c>
      <c r="T78" s="22">
        <v>0.24</v>
      </c>
      <c r="U78" s="22">
        <f t="shared" si="2"/>
        <v>1.1672626861952</v>
      </c>
    </row>
    <row r="79" spans="1:21" x14ac:dyDescent="0.3">
      <c r="A79" s="20">
        <v>0</v>
      </c>
      <c r="B79" s="20" t="s">
        <v>79</v>
      </c>
      <c r="C79" s="20" t="s">
        <v>48</v>
      </c>
      <c r="D79" s="20">
        <v>8773</v>
      </c>
      <c r="E79" s="20">
        <v>8774</v>
      </c>
      <c r="F79" s="20">
        <v>8731</v>
      </c>
      <c r="G79" s="20">
        <v>2120</v>
      </c>
      <c r="H79" s="20">
        <v>2120</v>
      </c>
      <c r="I79" s="20" t="s">
        <v>80</v>
      </c>
      <c r="J79" s="20" t="s">
        <v>81</v>
      </c>
      <c r="K79" s="21">
        <v>1.6193500000000001</v>
      </c>
      <c r="L79" s="20" t="s">
        <v>24</v>
      </c>
      <c r="M79" s="20" t="s">
        <v>82</v>
      </c>
      <c r="N79" s="20">
        <v>27</v>
      </c>
      <c r="O79" s="20">
        <v>22</v>
      </c>
      <c r="P79" s="20" t="s">
        <v>90</v>
      </c>
      <c r="Q79" s="20" t="s">
        <v>91</v>
      </c>
      <c r="R79" s="20" t="s">
        <v>92</v>
      </c>
      <c r="S79" s="22">
        <v>0.602908</v>
      </c>
      <c r="T79" s="22">
        <v>0.24</v>
      </c>
      <c r="U79" s="22">
        <f t="shared" si="2"/>
        <v>0.74200249304800003</v>
      </c>
    </row>
    <row r="80" spans="1:21" x14ac:dyDescent="0.3">
      <c r="A80" s="20">
        <v>0</v>
      </c>
      <c r="B80" s="20" t="s">
        <v>79</v>
      </c>
      <c r="C80" s="20" t="s">
        <v>48</v>
      </c>
      <c r="D80" s="20">
        <v>8779</v>
      </c>
      <c r="E80" s="20">
        <v>8780</v>
      </c>
      <c r="F80" s="20">
        <v>8737</v>
      </c>
      <c r="G80" s="20">
        <v>2120</v>
      </c>
      <c r="H80" s="20">
        <v>2120</v>
      </c>
      <c r="I80" s="20" t="s">
        <v>80</v>
      </c>
      <c r="J80" s="20" t="s">
        <v>81</v>
      </c>
      <c r="K80" s="21">
        <v>0.41613699999999998</v>
      </c>
      <c r="L80" s="20" t="s">
        <v>24</v>
      </c>
      <c r="M80" s="20" t="s">
        <v>82</v>
      </c>
      <c r="N80" s="20">
        <v>27</v>
      </c>
      <c r="O80" s="20">
        <v>22</v>
      </c>
      <c r="P80" s="20" t="s">
        <v>90</v>
      </c>
      <c r="Q80" s="20" t="s">
        <v>91</v>
      </c>
      <c r="R80" s="20" t="s">
        <v>92</v>
      </c>
      <c r="S80" s="22">
        <v>0.602908</v>
      </c>
      <c r="T80" s="22">
        <v>0.24</v>
      </c>
      <c r="U80" s="22">
        <f t="shared" si="2"/>
        <v>0.19067816806096</v>
      </c>
    </row>
    <row r="81" spans="1:21" x14ac:dyDescent="0.3">
      <c r="A81" s="20">
        <v>0</v>
      </c>
      <c r="B81" s="20" t="s">
        <v>79</v>
      </c>
      <c r="C81" s="20" t="s">
        <v>48</v>
      </c>
      <c r="D81" s="20">
        <v>10832</v>
      </c>
      <c r="E81" s="20">
        <v>10833</v>
      </c>
      <c r="F81" s="20">
        <v>10756</v>
      </c>
      <c r="G81" s="20">
        <v>2130</v>
      </c>
      <c r="H81" s="20">
        <v>2130</v>
      </c>
      <c r="I81" s="20" t="s">
        <v>80</v>
      </c>
      <c r="J81" s="20" t="s">
        <v>81</v>
      </c>
      <c r="K81" s="21">
        <v>0.77459</v>
      </c>
      <c r="L81" s="20" t="s">
        <v>24</v>
      </c>
      <c r="M81" s="20" t="s">
        <v>82</v>
      </c>
      <c r="N81" s="20">
        <v>28</v>
      </c>
      <c r="O81" s="20">
        <v>22</v>
      </c>
      <c r="P81" s="20" t="s">
        <v>90</v>
      </c>
      <c r="Q81" s="20" t="s">
        <v>93</v>
      </c>
      <c r="R81" s="20" t="s">
        <v>94</v>
      </c>
      <c r="S81" s="22">
        <v>0.78207000000000004</v>
      </c>
      <c r="T81" s="22">
        <v>0.24</v>
      </c>
      <c r="U81" s="22">
        <f t="shared" si="2"/>
        <v>0.46039553698800006</v>
      </c>
    </row>
    <row r="82" spans="1:21" x14ac:dyDescent="0.3">
      <c r="A82" s="20">
        <v>0</v>
      </c>
      <c r="B82" s="20" t="s">
        <v>79</v>
      </c>
      <c r="C82" s="20" t="s">
        <v>48</v>
      </c>
      <c r="D82" s="20">
        <v>10834</v>
      </c>
      <c r="E82" s="20">
        <v>10835</v>
      </c>
      <c r="F82" s="20">
        <v>10758</v>
      </c>
      <c r="G82" s="20">
        <v>2130</v>
      </c>
      <c r="H82" s="20">
        <v>2130</v>
      </c>
      <c r="I82" s="20" t="s">
        <v>80</v>
      </c>
      <c r="J82" s="20" t="s">
        <v>81</v>
      </c>
      <c r="K82" s="21">
        <v>4.8952999999999998</v>
      </c>
      <c r="L82" s="20" t="s">
        <v>24</v>
      </c>
      <c r="M82" s="20" t="s">
        <v>82</v>
      </c>
      <c r="N82" s="20">
        <v>28</v>
      </c>
      <c r="O82" s="20">
        <v>22</v>
      </c>
      <c r="P82" s="20" t="s">
        <v>90</v>
      </c>
      <c r="Q82" s="20" t="s">
        <v>93</v>
      </c>
      <c r="R82" s="20" t="s">
        <v>94</v>
      </c>
      <c r="S82" s="22">
        <v>0.78207000000000004</v>
      </c>
      <c r="T82" s="22">
        <v>0.24</v>
      </c>
      <c r="U82" s="22">
        <f t="shared" si="2"/>
        <v>2.90963512596</v>
      </c>
    </row>
    <row r="83" spans="1:21" x14ac:dyDescent="0.3">
      <c r="A83" s="20">
        <v>0</v>
      </c>
      <c r="B83" s="20" t="s">
        <v>79</v>
      </c>
      <c r="C83" s="20" t="s">
        <v>48</v>
      </c>
      <c r="D83" s="20">
        <v>10840</v>
      </c>
      <c r="E83" s="20">
        <v>10841</v>
      </c>
      <c r="F83" s="20">
        <v>10764</v>
      </c>
      <c r="G83" s="20">
        <v>2130</v>
      </c>
      <c r="H83" s="20">
        <v>2130</v>
      </c>
      <c r="I83" s="20" t="s">
        <v>80</v>
      </c>
      <c r="J83" s="20" t="s">
        <v>81</v>
      </c>
      <c r="K83" s="21">
        <v>0.115912</v>
      </c>
      <c r="L83" s="20" t="s">
        <v>24</v>
      </c>
      <c r="M83" s="20" t="s">
        <v>82</v>
      </c>
      <c r="N83" s="20">
        <v>28</v>
      </c>
      <c r="O83" s="20">
        <v>22</v>
      </c>
      <c r="P83" s="20" t="s">
        <v>90</v>
      </c>
      <c r="Q83" s="20" t="s">
        <v>93</v>
      </c>
      <c r="R83" s="20" t="s">
        <v>94</v>
      </c>
      <c r="S83" s="22">
        <v>0.78207000000000004</v>
      </c>
      <c r="T83" s="22">
        <v>0.24</v>
      </c>
      <c r="U83" s="22">
        <f t="shared" si="2"/>
        <v>6.8894986358400009E-2</v>
      </c>
    </row>
    <row r="84" spans="1:21" x14ac:dyDescent="0.3">
      <c r="A84" s="20">
        <v>0</v>
      </c>
      <c r="B84" s="20" t="s">
        <v>79</v>
      </c>
      <c r="C84" s="20" t="s">
        <v>48</v>
      </c>
      <c r="D84" s="20">
        <v>10845</v>
      </c>
      <c r="E84" s="20">
        <v>10846</v>
      </c>
      <c r="F84" s="20">
        <v>10769</v>
      </c>
      <c r="G84" s="20">
        <v>2130</v>
      </c>
      <c r="H84" s="20">
        <v>2130</v>
      </c>
      <c r="I84" s="20" t="s">
        <v>80</v>
      </c>
      <c r="J84" s="20" t="s">
        <v>81</v>
      </c>
      <c r="K84" s="21">
        <v>4.3522499999999997</v>
      </c>
      <c r="L84" s="20" t="s">
        <v>24</v>
      </c>
      <c r="M84" s="20" t="s">
        <v>82</v>
      </c>
      <c r="N84" s="20">
        <v>28</v>
      </c>
      <c r="O84" s="20">
        <v>22</v>
      </c>
      <c r="P84" s="20" t="s">
        <v>90</v>
      </c>
      <c r="Q84" s="20" t="s">
        <v>93</v>
      </c>
      <c r="R84" s="20" t="s">
        <v>94</v>
      </c>
      <c r="S84" s="22">
        <v>0.78207000000000004</v>
      </c>
      <c r="T84" s="22">
        <v>0.24</v>
      </c>
      <c r="U84" s="22">
        <f t="shared" si="2"/>
        <v>2.5868607597</v>
      </c>
    </row>
    <row r="85" spans="1:21" x14ac:dyDescent="0.3">
      <c r="A85" s="20">
        <v>0</v>
      </c>
      <c r="B85" s="20" t="s">
        <v>79</v>
      </c>
      <c r="C85" s="20" t="s">
        <v>48</v>
      </c>
      <c r="D85" s="20">
        <v>10846</v>
      </c>
      <c r="E85" s="20">
        <v>10847</v>
      </c>
      <c r="F85" s="20">
        <v>10770</v>
      </c>
      <c r="G85" s="20">
        <v>2130</v>
      </c>
      <c r="H85" s="20">
        <v>2130</v>
      </c>
      <c r="I85" s="20" t="s">
        <v>80</v>
      </c>
      <c r="J85" s="20" t="s">
        <v>81</v>
      </c>
      <c r="K85" s="21">
        <v>22.071400000000001</v>
      </c>
      <c r="L85" s="20" t="s">
        <v>24</v>
      </c>
      <c r="M85" s="20" t="s">
        <v>82</v>
      </c>
      <c r="N85" s="20">
        <v>28</v>
      </c>
      <c r="O85" s="20">
        <v>22</v>
      </c>
      <c r="P85" s="20" t="s">
        <v>90</v>
      </c>
      <c r="Q85" s="20" t="s">
        <v>93</v>
      </c>
      <c r="R85" s="20" t="s">
        <v>94</v>
      </c>
      <c r="S85" s="22">
        <v>0.78207000000000004</v>
      </c>
      <c r="T85" s="22">
        <v>0.24</v>
      </c>
      <c r="U85" s="22">
        <f t="shared" si="2"/>
        <v>13.118648646480001</v>
      </c>
    </row>
    <row r="86" spans="1:21" x14ac:dyDescent="0.3">
      <c r="A86" s="20">
        <v>0</v>
      </c>
      <c r="B86" s="20" t="s">
        <v>79</v>
      </c>
      <c r="C86" s="20" t="s">
        <v>48</v>
      </c>
      <c r="D86" s="20">
        <v>10847</v>
      </c>
      <c r="E86" s="20">
        <v>10848</v>
      </c>
      <c r="F86" s="20">
        <v>10771</v>
      </c>
      <c r="G86" s="20">
        <v>2130</v>
      </c>
      <c r="H86" s="20">
        <v>2130</v>
      </c>
      <c r="I86" s="20" t="s">
        <v>80</v>
      </c>
      <c r="J86" s="20" t="s">
        <v>81</v>
      </c>
      <c r="K86" s="21">
        <v>22.146899999999999</v>
      </c>
      <c r="L86" s="20" t="s">
        <v>24</v>
      </c>
      <c r="M86" s="20" t="s">
        <v>82</v>
      </c>
      <c r="N86" s="20">
        <v>28</v>
      </c>
      <c r="O86" s="20">
        <v>22</v>
      </c>
      <c r="P86" s="20" t="s">
        <v>90</v>
      </c>
      <c r="Q86" s="20" t="s">
        <v>93</v>
      </c>
      <c r="R86" s="20" t="s">
        <v>94</v>
      </c>
      <c r="S86" s="22">
        <v>0.78207000000000004</v>
      </c>
      <c r="T86" s="22">
        <v>0.24</v>
      </c>
      <c r="U86" s="22">
        <f t="shared" si="2"/>
        <v>13.16352382308</v>
      </c>
    </row>
    <row r="87" spans="1:21" x14ac:dyDescent="0.3">
      <c r="A87" s="20">
        <v>0</v>
      </c>
      <c r="B87" s="20" t="s">
        <v>79</v>
      </c>
      <c r="C87" s="20" t="s">
        <v>48</v>
      </c>
      <c r="D87" s="20">
        <v>10849</v>
      </c>
      <c r="E87" s="20">
        <v>10850</v>
      </c>
      <c r="F87" s="20">
        <v>10773</v>
      </c>
      <c r="G87" s="20">
        <v>2130</v>
      </c>
      <c r="H87" s="20">
        <v>2130</v>
      </c>
      <c r="I87" s="20" t="s">
        <v>80</v>
      </c>
      <c r="J87" s="20" t="s">
        <v>81</v>
      </c>
      <c r="K87" s="21">
        <v>1.02396</v>
      </c>
      <c r="L87" s="20" t="s">
        <v>24</v>
      </c>
      <c r="M87" s="20" t="s">
        <v>82</v>
      </c>
      <c r="N87" s="20">
        <v>28</v>
      </c>
      <c r="O87" s="20">
        <v>22</v>
      </c>
      <c r="P87" s="20" t="s">
        <v>90</v>
      </c>
      <c r="Q87" s="20" t="s">
        <v>93</v>
      </c>
      <c r="R87" s="20" t="s">
        <v>94</v>
      </c>
      <c r="S87" s="22">
        <v>0.78207000000000004</v>
      </c>
      <c r="T87" s="22">
        <v>0.24</v>
      </c>
      <c r="U87" s="22">
        <f t="shared" si="2"/>
        <v>0.60861438187200012</v>
      </c>
    </row>
    <row r="88" spans="1:21" x14ac:dyDescent="0.3">
      <c r="A88" s="20">
        <v>0</v>
      </c>
      <c r="B88" s="20" t="s">
        <v>79</v>
      </c>
      <c r="C88" s="20" t="s">
        <v>48</v>
      </c>
      <c r="D88" s="20">
        <v>10850</v>
      </c>
      <c r="E88" s="20">
        <v>10851</v>
      </c>
      <c r="F88" s="20">
        <v>10774</v>
      </c>
      <c r="G88" s="20">
        <v>2130</v>
      </c>
      <c r="H88" s="20">
        <v>2130</v>
      </c>
      <c r="I88" s="20" t="s">
        <v>80</v>
      </c>
      <c r="J88" s="20" t="s">
        <v>81</v>
      </c>
      <c r="K88" s="21">
        <v>14.9209</v>
      </c>
      <c r="L88" s="20" t="s">
        <v>24</v>
      </c>
      <c r="M88" s="20" t="s">
        <v>82</v>
      </c>
      <c r="N88" s="20">
        <v>28</v>
      </c>
      <c r="O88" s="20">
        <v>22</v>
      </c>
      <c r="P88" s="20" t="s">
        <v>90</v>
      </c>
      <c r="Q88" s="20" t="s">
        <v>93</v>
      </c>
      <c r="R88" s="20" t="s">
        <v>94</v>
      </c>
      <c r="S88" s="22">
        <v>0.78207000000000004</v>
      </c>
      <c r="T88" s="22">
        <v>0.24</v>
      </c>
      <c r="U88" s="22">
        <f t="shared" si="2"/>
        <v>8.8685830798800005</v>
      </c>
    </row>
    <row r="89" spans="1:21" x14ac:dyDescent="0.3">
      <c r="A89" s="20">
        <v>0</v>
      </c>
      <c r="B89" s="20" t="s">
        <v>79</v>
      </c>
      <c r="C89" s="20" t="s">
        <v>48</v>
      </c>
      <c r="D89" s="20">
        <v>12298</v>
      </c>
      <c r="E89" s="20">
        <v>12302</v>
      </c>
      <c r="F89" s="20">
        <v>12256</v>
      </c>
      <c r="G89" s="20">
        <v>2150</v>
      </c>
      <c r="H89" s="20">
        <v>2150</v>
      </c>
      <c r="I89" s="20" t="s">
        <v>80</v>
      </c>
      <c r="J89" s="20" t="s">
        <v>81</v>
      </c>
      <c r="K89" s="21">
        <v>1.41953E-4</v>
      </c>
      <c r="L89" s="20" t="s">
        <v>24</v>
      </c>
      <c r="M89" s="20" t="s">
        <v>82</v>
      </c>
      <c r="N89" s="20">
        <v>62</v>
      </c>
      <c r="O89" s="20">
        <v>23</v>
      </c>
      <c r="P89" s="20" t="s">
        <v>95</v>
      </c>
      <c r="Q89" s="20" t="s">
        <v>96</v>
      </c>
      <c r="R89" s="20" t="s">
        <v>96</v>
      </c>
      <c r="S89" s="22">
        <v>6.1919259999999996</v>
      </c>
      <c r="T89" s="22">
        <v>0.24</v>
      </c>
      <c r="U89" s="22">
        <f t="shared" si="2"/>
        <v>6.6801147832328E-4</v>
      </c>
    </row>
    <row r="90" spans="1:21" x14ac:dyDescent="0.3">
      <c r="A90" s="20">
        <v>0</v>
      </c>
      <c r="B90" s="20" t="s">
        <v>79</v>
      </c>
      <c r="C90" s="20" t="s">
        <v>48</v>
      </c>
      <c r="D90" s="20">
        <v>12299</v>
      </c>
      <c r="E90" s="20">
        <v>12303</v>
      </c>
      <c r="F90" s="20">
        <v>12257</v>
      </c>
      <c r="G90" s="20">
        <v>2150</v>
      </c>
      <c r="H90" s="20">
        <v>2150</v>
      </c>
      <c r="I90" s="20" t="s">
        <v>80</v>
      </c>
      <c r="J90" s="20" t="s">
        <v>81</v>
      </c>
      <c r="K90" s="21">
        <v>0.58365900000000004</v>
      </c>
      <c r="L90" s="20" t="s">
        <v>24</v>
      </c>
      <c r="M90" s="20" t="s">
        <v>82</v>
      </c>
      <c r="N90" s="20">
        <v>62</v>
      </c>
      <c r="O90" s="20">
        <v>23</v>
      </c>
      <c r="P90" s="20" t="s">
        <v>95</v>
      </c>
      <c r="Q90" s="20" t="s">
        <v>96</v>
      </c>
      <c r="R90" s="20" t="s">
        <v>96</v>
      </c>
      <c r="S90" s="22">
        <v>6.1919259999999996</v>
      </c>
      <c r="T90" s="22">
        <v>0.24</v>
      </c>
      <c r="U90" s="22">
        <f t="shared" si="2"/>
        <v>2.74661973629784</v>
      </c>
    </row>
    <row r="91" spans="1:21" x14ac:dyDescent="0.3">
      <c r="A91" s="20">
        <v>0</v>
      </c>
      <c r="B91" s="20" t="s">
        <v>79</v>
      </c>
      <c r="C91" s="20" t="s">
        <v>48</v>
      </c>
      <c r="D91" s="20">
        <v>12301</v>
      </c>
      <c r="E91" s="20">
        <v>12305</v>
      </c>
      <c r="F91" s="20">
        <v>12259</v>
      </c>
      <c r="G91" s="20">
        <v>2150</v>
      </c>
      <c r="H91" s="20">
        <v>2150</v>
      </c>
      <c r="I91" s="20" t="s">
        <v>80</v>
      </c>
      <c r="J91" s="20" t="s">
        <v>81</v>
      </c>
      <c r="K91" s="21">
        <v>1.3840399999999999</v>
      </c>
      <c r="L91" s="20" t="s">
        <v>24</v>
      </c>
      <c r="M91" s="20" t="s">
        <v>82</v>
      </c>
      <c r="N91" s="20">
        <v>62</v>
      </c>
      <c r="O91" s="20">
        <v>23</v>
      </c>
      <c r="P91" s="20" t="s">
        <v>95</v>
      </c>
      <c r="Q91" s="20" t="s">
        <v>96</v>
      </c>
      <c r="R91" s="20" t="s">
        <v>96</v>
      </c>
      <c r="S91" s="22">
        <v>6.1919259999999996</v>
      </c>
      <c r="T91" s="22">
        <v>0.24</v>
      </c>
      <c r="U91" s="22">
        <f t="shared" si="2"/>
        <v>6.5131036783903999</v>
      </c>
    </row>
    <row r="92" spans="1:21" x14ac:dyDescent="0.3">
      <c r="A92" s="20">
        <v>0</v>
      </c>
      <c r="B92" s="20" t="s">
        <v>79</v>
      </c>
      <c r="C92" s="20" t="s">
        <v>48</v>
      </c>
      <c r="D92" s="20">
        <v>12302</v>
      </c>
      <c r="E92" s="20">
        <v>12306</v>
      </c>
      <c r="F92" s="20">
        <v>12260</v>
      </c>
      <c r="G92" s="20">
        <v>2150</v>
      </c>
      <c r="H92" s="20">
        <v>2150</v>
      </c>
      <c r="I92" s="20" t="s">
        <v>80</v>
      </c>
      <c r="J92" s="20" t="s">
        <v>81</v>
      </c>
      <c r="K92" s="21">
        <v>3.1445800000000003E-2</v>
      </c>
      <c r="L92" s="20" t="s">
        <v>24</v>
      </c>
      <c r="M92" s="20" t="s">
        <v>82</v>
      </c>
      <c r="N92" s="20">
        <v>62</v>
      </c>
      <c r="O92" s="20">
        <v>23</v>
      </c>
      <c r="P92" s="20" t="s">
        <v>95</v>
      </c>
      <c r="Q92" s="20" t="s">
        <v>96</v>
      </c>
      <c r="R92" s="20" t="s">
        <v>96</v>
      </c>
      <c r="S92" s="22">
        <v>6.1919259999999996</v>
      </c>
      <c r="T92" s="22">
        <v>0.24</v>
      </c>
      <c r="U92" s="22">
        <f t="shared" si="2"/>
        <v>0.14797965062420801</v>
      </c>
    </row>
    <row r="93" spans="1:21" x14ac:dyDescent="0.3">
      <c r="A93" s="20">
        <v>0</v>
      </c>
      <c r="B93" s="20" t="s">
        <v>79</v>
      </c>
      <c r="C93" s="20" t="s">
        <v>48</v>
      </c>
      <c r="D93" s="20">
        <v>12309</v>
      </c>
      <c r="E93" s="20">
        <v>12313</v>
      </c>
      <c r="F93" s="20">
        <v>12267</v>
      </c>
      <c r="G93" s="20">
        <v>2150</v>
      </c>
      <c r="H93" s="20">
        <v>2150</v>
      </c>
      <c r="I93" s="20" t="s">
        <v>80</v>
      </c>
      <c r="J93" s="20" t="s">
        <v>81</v>
      </c>
      <c r="K93" s="21">
        <v>0.25597500000000001</v>
      </c>
      <c r="L93" s="20" t="s">
        <v>24</v>
      </c>
      <c r="M93" s="20" t="s">
        <v>82</v>
      </c>
      <c r="N93" s="20">
        <v>62</v>
      </c>
      <c r="O93" s="20">
        <v>23</v>
      </c>
      <c r="P93" s="20" t="s">
        <v>95</v>
      </c>
      <c r="Q93" s="20" t="s">
        <v>96</v>
      </c>
      <c r="R93" s="20" t="s">
        <v>96</v>
      </c>
      <c r="S93" s="22">
        <v>6.1919259999999996</v>
      </c>
      <c r="T93" s="22">
        <v>0.24</v>
      </c>
      <c r="U93" s="22">
        <f t="shared" si="2"/>
        <v>1.2045834759660001</v>
      </c>
    </row>
    <row r="94" spans="1:21" x14ac:dyDescent="0.3">
      <c r="A94" s="20">
        <v>0</v>
      </c>
      <c r="B94" s="20" t="s">
        <v>79</v>
      </c>
      <c r="C94" s="20" t="s">
        <v>48</v>
      </c>
      <c r="D94" s="20">
        <v>12310</v>
      </c>
      <c r="E94" s="20">
        <v>12314</v>
      </c>
      <c r="F94" s="20">
        <v>12268</v>
      </c>
      <c r="G94" s="20">
        <v>2150</v>
      </c>
      <c r="H94" s="20">
        <v>2150</v>
      </c>
      <c r="I94" s="20" t="s">
        <v>80</v>
      </c>
      <c r="J94" s="20" t="s">
        <v>81</v>
      </c>
      <c r="K94" s="21">
        <v>1.42635E-2</v>
      </c>
      <c r="L94" s="20" t="s">
        <v>24</v>
      </c>
      <c r="M94" s="20" t="s">
        <v>82</v>
      </c>
      <c r="N94" s="20">
        <v>62</v>
      </c>
      <c r="O94" s="20">
        <v>23</v>
      </c>
      <c r="P94" s="20" t="s">
        <v>95</v>
      </c>
      <c r="Q94" s="20" t="s">
        <v>96</v>
      </c>
      <c r="R94" s="20" t="s">
        <v>96</v>
      </c>
      <c r="S94" s="22">
        <v>6.1919259999999996</v>
      </c>
      <c r="T94" s="22">
        <v>0.24</v>
      </c>
      <c r="U94" s="22">
        <f t="shared" si="2"/>
        <v>6.7122087740759992E-2</v>
      </c>
    </row>
    <row r="95" spans="1:21" x14ac:dyDescent="0.3">
      <c r="A95" s="20">
        <v>0</v>
      </c>
      <c r="B95" s="20" t="s">
        <v>79</v>
      </c>
      <c r="C95" s="20" t="s">
        <v>48</v>
      </c>
      <c r="D95" s="20">
        <v>12311</v>
      </c>
      <c r="E95" s="20">
        <v>12315</v>
      </c>
      <c r="F95" s="20">
        <v>12269</v>
      </c>
      <c r="G95" s="20">
        <v>2150</v>
      </c>
      <c r="H95" s="20">
        <v>2150</v>
      </c>
      <c r="I95" s="20" t="s">
        <v>80</v>
      </c>
      <c r="J95" s="20" t="s">
        <v>81</v>
      </c>
      <c r="K95" s="21">
        <v>1.5933399999999999E-4</v>
      </c>
      <c r="L95" s="20" t="s">
        <v>24</v>
      </c>
      <c r="M95" s="20" t="s">
        <v>82</v>
      </c>
      <c r="N95" s="20">
        <v>62</v>
      </c>
      <c r="O95" s="20">
        <v>23</v>
      </c>
      <c r="P95" s="20" t="s">
        <v>95</v>
      </c>
      <c r="Q95" s="20" t="s">
        <v>96</v>
      </c>
      <c r="R95" s="20" t="s">
        <v>96</v>
      </c>
      <c r="S95" s="22">
        <v>6.1919259999999996</v>
      </c>
      <c r="T95" s="22">
        <v>0.24</v>
      </c>
      <c r="U95" s="22">
        <f t="shared" si="2"/>
        <v>7.4980409633583999E-4</v>
      </c>
    </row>
    <row r="96" spans="1:21" x14ac:dyDescent="0.3">
      <c r="A96" s="20">
        <v>0</v>
      </c>
      <c r="B96" s="20" t="s">
        <v>79</v>
      </c>
      <c r="C96" s="20" t="s">
        <v>48</v>
      </c>
      <c r="D96" s="20">
        <v>12312</v>
      </c>
      <c r="E96" s="20">
        <v>12316</v>
      </c>
      <c r="F96" s="20">
        <v>12270</v>
      </c>
      <c r="G96" s="20">
        <v>2150</v>
      </c>
      <c r="H96" s="20">
        <v>2150</v>
      </c>
      <c r="I96" s="20" t="s">
        <v>80</v>
      </c>
      <c r="J96" s="20" t="s">
        <v>81</v>
      </c>
      <c r="K96" s="21">
        <v>0.29003000000000001</v>
      </c>
      <c r="L96" s="20" t="s">
        <v>24</v>
      </c>
      <c r="M96" s="20" t="s">
        <v>82</v>
      </c>
      <c r="N96" s="20">
        <v>62</v>
      </c>
      <c r="O96" s="20">
        <v>23</v>
      </c>
      <c r="P96" s="20" t="s">
        <v>95</v>
      </c>
      <c r="Q96" s="20" t="s">
        <v>96</v>
      </c>
      <c r="R96" s="20" t="s">
        <v>96</v>
      </c>
      <c r="S96" s="22">
        <v>6.1919259999999996</v>
      </c>
      <c r="T96" s="22">
        <v>0.24</v>
      </c>
      <c r="U96" s="22">
        <f t="shared" si="2"/>
        <v>1.3648416663128</v>
      </c>
    </row>
    <row r="97" spans="1:21" x14ac:dyDescent="0.3">
      <c r="A97" s="20">
        <v>0</v>
      </c>
      <c r="B97" s="20" t="s">
        <v>79</v>
      </c>
      <c r="C97" s="20" t="s">
        <v>48</v>
      </c>
      <c r="D97" s="20">
        <v>12313</v>
      </c>
      <c r="E97" s="20">
        <v>12317</v>
      </c>
      <c r="F97" s="20">
        <v>12271</v>
      </c>
      <c r="G97" s="20">
        <v>2150</v>
      </c>
      <c r="H97" s="20">
        <v>2150</v>
      </c>
      <c r="I97" s="20" t="s">
        <v>80</v>
      </c>
      <c r="J97" s="20" t="s">
        <v>81</v>
      </c>
      <c r="K97" s="21">
        <v>2.0521799999999999</v>
      </c>
      <c r="L97" s="20" t="s">
        <v>24</v>
      </c>
      <c r="M97" s="20" t="s">
        <v>82</v>
      </c>
      <c r="N97" s="20">
        <v>62</v>
      </c>
      <c r="O97" s="20">
        <v>23</v>
      </c>
      <c r="P97" s="20" t="s">
        <v>95</v>
      </c>
      <c r="Q97" s="20" t="s">
        <v>96</v>
      </c>
      <c r="R97" s="20" t="s">
        <v>96</v>
      </c>
      <c r="S97" s="22">
        <v>6.1919259999999996</v>
      </c>
      <c r="T97" s="22">
        <v>0.24</v>
      </c>
      <c r="U97" s="22">
        <f t="shared" si="2"/>
        <v>9.6572794909967978</v>
      </c>
    </row>
    <row r="98" spans="1:21" x14ac:dyDescent="0.3">
      <c r="A98" s="20">
        <v>0</v>
      </c>
      <c r="B98" s="20" t="s">
        <v>79</v>
      </c>
      <c r="C98" s="20" t="s">
        <v>48</v>
      </c>
      <c r="D98" s="20">
        <v>12314</v>
      </c>
      <c r="E98" s="20">
        <v>12318</v>
      </c>
      <c r="F98" s="20">
        <v>12272</v>
      </c>
      <c r="G98" s="20">
        <v>2150</v>
      </c>
      <c r="H98" s="20">
        <v>2150</v>
      </c>
      <c r="I98" s="20" t="s">
        <v>80</v>
      </c>
      <c r="J98" s="20" t="s">
        <v>81</v>
      </c>
      <c r="K98" s="21">
        <v>4.4040100000000004</v>
      </c>
      <c r="L98" s="20" t="s">
        <v>24</v>
      </c>
      <c r="M98" s="20" t="s">
        <v>82</v>
      </c>
      <c r="N98" s="20">
        <v>62</v>
      </c>
      <c r="O98" s="20">
        <v>23</v>
      </c>
      <c r="P98" s="20" t="s">
        <v>95</v>
      </c>
      <c r="Q98" s="20" t="s">
        <v>96</v>
      </c>
      <c r="R98" s="20" t="s">
        <v>96</v>
      </c>
      <c r="S98" s="22">
        <v>6.1919259999999996</v>
      </c>
      <c r="T98" s="22">
        <v>0.24</v>
      </c>
      <c r="U98" s="22">
        <f t="shared" ref="U98:U129" si="3">K98*S98*(1-T98)</f>
        <v>20.7246710576776</v>
      </c>
    </row>
    <row r="99" spans="1:21" x14ac:dyDescent="0.3">
      <c r="A99" s="20">
        <v>0</v>
      </c>
      <c r="B99" s="20" t="s">
        <v>79</v>
      </c>
      <c r="C99" s="20" t="s">
        <v>48</v>
      </c>
      <c r="D99" s="20">
        <v>12315</v>
      </c>
      <c r="E99" s="20">
        <v>12319</v>
      </c>
      <c r="F99" s="20">
        <v>12273</v>
      </c>
      <c r="G99" s="20">
        <v>2150</v>
      </c>
      <c r="H99" s="20">
        <v>2150</v>
      </c>
      <c r="I99" s="20" t="s">
        <v>80</v>
      </c>
      <c r="J99" s="20" t="s">
        <v>81</v>
      </c>
      <c r="K99" s="21">
        <v>6.49063E-2</v>
      </c>
      <c r="L99" s="20" t="s">
        <v>24</v>
      </c>
      <c r="M99" s="20" t="s">
        <v>82</v>
      </c>
      <c r="N99" s="20">
        <v>62</v>
      </c>
      <c r="O99" s="20">
        <v>23</v>
      </c>
      <c r="P99" s="20" t="s">
        <v>95</v>
      </c>
      <c r="Q99" s="20" t="s">
        <v>96</v>
      </c>
      <c r="R99" s="20" t="s">
        <v>96</v>
      </c>
      <c r="S99" s="22">
        <v>6.1919259999999996</v>
      </c>
      <c r="T99" s="22">
        <v>0.24</v>
      </c>
      <c r="U99" s="22">
        <f t="shared" si="3"/>
        <v>0.30544020496568797</v>
      </c>
    </row>
    <row r="100" spans="1:21" x14ac:dyDescent="0.3">
      <c r="A100" s="20">
        <v>0</v>
      </c>
      <c r="B100" s="20" t="s">
        <v>79</v>
      </c>
      <c r="C100" s="20" t="s">
        <v>48</v>
      </c>
      <c r="D100" s="20">
        <v>12316</v>
      </c>
      <c r="E100" s="20">
        <v>12320</v>
      </c>
      <c r="F100" s="20">
        <v>12274</v>
      </c>
      <c r="G100" s="20">
        <v>2150</v>
      </c>
      <c r="H100" s="20">
        <v>2150</v>
      </c>
      <c r="I100" s="20" t="s">
        <v>80</v>
      </c>
      <c r="J100" s="20" t="s">
        <v>81</v>
      </c>
      <c r="K100" s="21">
        <v>0.79877900000000002</v>
      </c>
      <c r="L100" s="20" t="s">
        <v>24</v>
      </c>
      <c r="M100" s="20" t="s">
        <v>82</v>
      </c>
      <c r="N100" s="20">
        <v>62</v>
      </c>
      <c r="O100" s="20">
        <v>23</v>
      </c>
      <c r="P100" s="20" t="s">
        <v>95</v>
      </c>
      <c r="Q100" s="20" t="s">
        <v>96</v>
      </c>
      <c r="R100" s="20" t="s">
        <v>96</v>
      </c>
      <c r="S100" s="22">
        <v>6.1919259999999996</v>
      </c>
      <c r="T100" s="22">
        <v>0.24</v>
      </c>
      <c r="U100" s="22">
        <f t="shared" si="3"/>
        <v>3.7589451483490399</v>
      </c>
    </row>
    <row r="101" spans="1:21" x14ac:dyDescent="0.3">
      <c r="A101" s="20">
        <v>0</v>
      </c>
      <c r="B101" s="20" t="s">
        <v>79</v>
      </c>
      <c r="C101" s="20" t="s">
        <v>48</v>
      </c>
      <c r="D101" s="20">
        <v>12317</v>
      </c>
      <c r="E101" s="20">
        <v>12321</v>
      </c>
      <c r="F101" s="20">
        <v>12275</v>
      </c>
      <c r="G101" s="20">
        <v>2150</v>
      </c>
      <c r="H101" s="20">
        <v>2150</v>
      </c>
      <c r="I101" s="20" t="s">
        <v>80</v>
      </c>
      <c r="J101" s="20" t="s">
        <v>81</v>
      </c>
      <c r="K101" s="21">
        <v>0.90794399999999997</v>
      </c>
      <c r="L101" s="20" t="s">
        <v>24</v>
      </c>
      <c r="M101" s="20" t="s">
        <v>82</v>
      </c>
      <c r="N101" s="20">
        <v>62</v>
      </c>
      <c r="O101" s="20">
        <v>23</v>
      </c>
      <c r="P101" s="20" t="s">
        <v>95</v>
      </c>
      <c r="Q101" s="20" t="s">
        <v>96</v>
      </c>
      <c r="R101" s="20" t="s">
        <v>96</v>
      </c>
      <c r="S101" s="22">
        <v>6.1919259999999996</v>
      </c>
      <c r="T101" s="22">
        <v>0.24</v>
      </c>
      <c r="U101" s="22">
        <f t="shared" si="3"/>
        <v>4.27266076570944</v>
      </c>
    </row>
    <row r="102" spans="1:21" x14ac:dyDescent="0.3">
      <c r="A102" s="20">
        <v>0</v>
      </c>
      <c r="B102" s="20" t="s">
        <v>79</v>
      </c>
      <c r="C102" s="20" t="s">
        <v>48</v>
      </c>
      <c r="D102" s="20">
        <v>12318</v>
      </c>
      <c r="E102" s="20">
        <v>12322</v>
      </c>
      <c r="F102" s="20">
        <v>12276</v>
      </c>
      <c r="G102" s="20">
        <v>2150</v>
      </c>
      <c r="H102" s="20">
        <v>2150</v>
      </c>
      <c r="I102" s="20" t="s">
        <v>80</v>
      </c>
      <c r="J102" s="20" t="s">
        <v>81</v>
      </c>
      <c r="K102" s="21">
        <v>1.09193E-2</v>
      </c>
      <c r="L102" s="20" t="s">
        <v>24</v>
      </c>
      <c r="M102" s="20" t="s">
        <v>82</v>
      </c>
      <c r="N102" s="20">
        <v>62</v>
      </c>
      <c r="O102" s="20">
        <v>23</v>
      </c>
      <c r="P102" s="20" t="s">
        <v>95</v>
      </c>
      <c r="Q102" s="20" t="s">
        <v>96</v>
      </c>
      <c r="R102" s="20" t="s">
        <v>96</v>
      </c>
      <c r="S102" s="22">
        <v>6.1919259999999996</v>
      </c>
      <c r="T102" s="22">
        <v>0.24</v>
      </c>
      <c r="U102" s="22">
        <f t="shared" si="3"/>
        <v>5.138473815456799E-2</v>
      </c>
    </row>
    <row r="103" spans="1:21" x14ac:dyDescent="0.3">
      <c r="A103" s="20">
        <v>0</v>
      </c>
      <c r="B103" s="20" t="s">
        <v>79</v>
      </c>
      <c r="C103" s="20" t="s">
        <v>48</v>
      </c>
      <c r="D103" s="20">
        <v>12319</v>
      </c>
      <c r="E103" s="20">
        <v>12323</v>
      </c>
      <c r="F103" s="20">
        <v>12277</v>
      </c>
      <c r="G103" s="20">
        <v>2150</v>
      </c>
      <c r="H103" s="20">
        <v>2150</v>
      </c>
      <c r="I103" s="20" t="s">
        <v>80</v>
      </c>
      <c r="J103" s="20" t="s">
        <v>81</v>
      </c>
      <c r="K103" s="21">
        <v>0.18728900000000001</v>
      </c>
      <c r="L103" s="20" t="s">
        <v>24</v>
      </c>
      <c r="M103" s="20" t="s">
        <v>82</v>
      </c>
      <c r="N103" s="20">
        <v>62</v>
      </c>
      <c r="O103" s="20">
        <v>23</v>
      </c>
      <c r="P103" s="20" t="s">
        <v>95</v>
      </c>
      <c r="Q103" s="20" t="s">
        <v>96</v>
      </c>
      <c r="R103" s="20" t="s">
        <v>96</v>
      </c>
      <c r="S103" s="22">
        <v>6.1919259999999996</v>
      </c>
      <c r="T103" s="22">
        <v>0.24</v>
      </c>
      <c r="U103" s="22">
        <f t="shared" si="3"/>
        <v>0.88135651774664003</v>
      </c>
    </row>
    <row r="104" spans="1:21" x14ac:dyDescent="0.3">
      <c r="A104" s="20">
        <v>0</v>
      </c>
      <c r="B104" s="20" t="s">
        <v>79</v>
      </c>
      <c r="C104" s="20" t="s">
        <v>48</v>
      </c>
      <c r="D104" s="20">
        <v>12320</v>
      </c>
      <c r="E104" s="20">
        <v>12324</v>
      </c>
      <c r="F104" s="20">
        <v>12278</v>
      </c>
      <c r="G104" s="20">
        <v>2150</v>
      </c>
      <c r="H104" s="20">
        <v>2150</v>
      </c>
      <c r="I104" s="20" t="s">
        <v>80</v>
      </c>
      <c r="J104" s="20" t="s">
        <v>81</v>
      </c>
      <c r="K104" s="21">
        <v>15.9244</v>
      </c>
      <c r="L104" s="20" t="s">
        <v>24</v>
      </c>
      <c r="M104" s="20" t="s">
        <v>82</v>
      </c>
      <c r="N104" s="20">
        <v>62</v>
      </c>
      <c r="O104" s="20">
        <v>23</v>
      </c>
      <c r="P104" s="20" t="s">
        <v>95</v>
      </c>
      <c r="Q104" s="20" t="s">
        <v>96</v>
      </c>
      <c r="R104" s="20" t="s">
        <v>96</v>
      </c>
      <c r="S104" s="22">
        <v>6.1919259999999996</v>
      </c>
      <c r="T104" s="22">
        <v>0.24</v>
      </c>
      <c r="U104" s="22">
        <f t="shared" si="3"/>
        <v>74.938056859744009</v>
      </c>
    </row>
    <row r="105" spans="1:21" x14ac:dyDescent="0.3">
      <c r="A105" s="20">
        <v>0</v>
      </c>
      <c r="B105" s="20" t="s">
        <v>79</v>
      </c>
      <c r="C105" s="20" t="s">
        <v>48</v>
      </c>
      <c r="D105" s="20">
        <v>12485</v>
      </c>
      <c r="E105" s="20">
        <v>12506</v>
      </c>
      <c r="F105" s="20">
        <v>12460</v>
      </c>
      <c r="G105" s="20">
        <v>2210</v>
      </c>
      <c r="H105" s="20">
        <v>2210</v>
      </c>
      <c r="I105" s="20" t="s">
        <v>80</v>
      </c>
      <c r="J105" s="20" t="s">
        <v>81</v>
      </c>
      <c r="K105" s="21">
        <v>4.0176600000000002</v>
      </c>
      <c r="L105" s="20" t="s">
        <v>24</v>
      </c>
      <c r="M105" s="20" t="s">
        <v>82</v>
      </c>
      <c r="N105" s="20">
        <v>84</v>
      </c>
      <c r="O105" s="20">
        <v>25</v>
      </c>
      <c r="P105" s="20" t="s">
        <v>97</v>
      </c>
      <c r="Q105" s="20" t="s">
        <v>97</v>
      </c>
      <c r="R105" s="20" t="s">
        <v>97</v>
      </c>
      <c r="S105" s="22">
        <v>1.768106</v>
      </c>
      <c r="T105" s="22">
        <v>0.24</v>
      </c>
      <c r="U105" s="22">
        <f t="shared" si="3"/>
        <v>5.3987730514896004</v>
      </c>
    </row>
    <row r="106" spans="1:21" x14ac:dyDescent="0.3">
      <c r="A106" s="20">
        <v>0</v>
      </c>
      <c r="B106" s="20" t="s">
        <v>79</v>
      </c>
      <c r="C106" s="20" t="s">
        <v>48</v>
      </c>
      <c r="D106" s="20">
        <v>13236</v>
      </c>
      <c r="E106" s="20">
        <v>13291</v>
      </c>
      <c r="F106" s="20">
        <v>13269</v>
      </c>
      <c r="G106" s="20">
        <v>2510</v>
      </c>
      <c r="H106" s="20">
        <v>2510</v>
      </c>
      <c r="I106" s="20" t="s">
        <v>80</v>
      </c>
      <c r="J106" s="20" t="s">
        <v>81</v>
      </c>
      <c r="K106" s="21">
        <v>31.165500000000002</v>
      </c>
      <c r="L106" s="20" t="s">
        <v>24</v>
      </c>
      <c r="M106" s="20" t="s">
        <v>82</v>
      </c>
      <c r="N106" s="20">
        <v>38</v>
      </c>
      <c r="O106" s="20">
        <v>28</v>
      </c>
      <c r="P106" s="20" t="s">
        <v>84</v>
      </c>
      <c r="Q106" s="20" t="s">
        <v>98</v>
      </c>
      <c r="R106" s="20" t="s">
        <v>98</v>
      </c>
      <c r="S106" s="22">
        <v>1.2457929999999999</v>
      </c>
      <c r="T106" s="22">
        <v>0.24</v>
      </c>
      <c r="U106" s="22">
        <f t="shared" si="3"/>
        <v>29.507578923540002</v>
      </c>
    </row>
    <row r="107" spans="1:21" x14ac:dyDescent="0.3">
      <c r="A107" s="20">
        <v>0</v>
      </c>
      <c r="B107" s="20" t="s">
        <v>79</v>
      </c>
      <c r="C107" s="20" t="s">
        <v>48</v>
      </c>
      <c r="D107" s="20">
        <v>13361</v>
      </c>
      <c r="E107" s="20">
        <v>13362</v>
      </c>
      <c r="F107" s="20">
        <v>13340</v>
      </c>
      <c r="G107" s="20">
        <v>2520</v>
      </c>
      <c r="H107" s="20">
        <v>2520</v>
      </c>
      <c r="I107" s="20" t="s">
        <v>80</v>
      </c>
      <c r="J107" s="20" t="s">
        <v>81</v>
      </c>
      <c r="K107" s="21">
        <v>1.52681</v>
      </c>
      <c r="L107" s="20" t="s">
        <v>24</v>
      </c>
      <c r="M107" s="20" t="s">
        <v>82</v>
      </c>
      <c r="N107" s="20">
        <v>39</v>
      </c>
      <c r="O107" s="20">
        <v>27</v>
      </c>
      <c r="P107" s="20" t="s">
        <v>83</v>
      </c>
      <c r="Q107" s="20" t="s">
        <v>83</v>
      </c>
      <c r="R107" s="20" t="s">
        <v>83</v>
      </c>
      <c r="S107" s="22">
        <v>4.0080939999999998</v>
      </c>
      <c r="T107" s="22">
        <v>0.24</v>
      </c>
      <c r="U107" s="22">
        <f t="shared" si="3"/>
        <v>4.6508944801064001</v>
      </c>
    </row>
    <row r="108" spans="1:21" x14ac:dyDescent="0.3">
      <c r="A108" s="20">
        <v>0</v>
      </c>
      <c r="B108" s="20" t="s">
        <v>79</v>
      </c>
      <c r="C108" s="20" t="s">
        <v>48</v>
      </c>
      <c r="D108" s="20">
        <v>13362</v>
      </c>
      <c r="E108" s="20">
        <v>13363</v>
      </c>
      <c r="F108" s="20">
        <v>13341</v>
      </c>
      <c r="G108" s="20">
        <v>2520</v>
      </c>
      <c r="H108" s="20">
        <v>2520</v>
      </c>
      <c r="I108" s="20" t="s">
        <v>80</v>
      </c>
      <c r="J108" s="20" t="s">
        <v>81</v>
      </c>
      <c r="K108" s="21">
        <v>1.27254</v>
      </c>
      <c r="L108" s="20" t="s">
        <v>24</v>
      </c>
      <c r="M108" s="20" t="s">
        <v>82</v>
      </c>
      <c r="N108" s="20">
        <v>39</v>
      </c>
      <c r="O108" s="20">
        <v>27</v>
      </c>
      <c r="P108" s="20" t="s">
        <v>83</v>
      </c>
      <c r="Q108" s="20" t="s">
        <v>83</v>
      </c>
      <c r="R108" s="20" t="s">
        <v>83</v>
      </c>
      <c r="S108" s="22">
        <v>4.0080939999999998</v>
      </c>
      <c r="T108" s="22">
        <v>0.24</v>
      </c>
      <c r="U108" s="22">
        <f t="shared" si="3"/>
        <v>3.8763495534575996</v>
      </c>
    </row>
    <row r="109" spans="1:21" x14ac:dyDescent="0.3">
      <c r="A109" s="20">
        <v>0</v>
      </c>
      <c r="B109" s="20" t="s">
        <v>79</v>
      </c>
      <c r="C109" s="20" t="s">
        <v>48</v>
      </c>
      <c r="D109" s="20">
        <v>13363</v>
      </c>
      <c r="E109" s="20">
        <v>13364</v>
      </c>
      <c r="F109" s="20">
        <v>13342</v>
      </c>
      <c r="G109" s="20">
        <v>2520</v>
      </c>
      <c r="H109" s="20">
        <v>2520</v>
      </c>
      <c r="I109" s="20" t="s">
        <v>80</v>
      </c>
      <c r="J109" s="20" t="s">
        <v>81</v>
      </c>
      <c r="K109" s="21">
        <v>5.5734500000000002</v>
      </c>
      <c r="L109" s="20" t="s">
        <v>24</v>
      </c>
      <c r="M109" s="20" t="s">
        <v>82</v>
      </c>
      <c r="N109" s="20">
        <v>39</v>
      </c>
      <c r="O109" s="20">
        <v>27</v>
      </c>
      <c r="P109" s="20" t="s">
        <v>83</v>
      </c>
      <c r="Q109" s="20" t="s">
        <v>83</v>
      </c>
      <c r="R109" s="20" t="s">
        <v>83</v>
      </c>
      <c r="S109" s="22">
        <v>4.0080939999999998</v>
      </c>
      <c r="T109" s="22">
        <v>0.24</v>
      </c>
      <c r="U109" s="22">
        <f t="shared" si="3"/>
        <v>16.977572743268002</v>
      </c>
    </row>
    <row r="110" spans="1:21" x14ac:dyDescent="0.3">
      <c r="A110" s="20">
        <v>0</v>
      </c>
      <c r="B110" s="20" t="s">
        <v>79</v>
      </c>
      <c r="C110" s="20" t="s">
        <v>48</v>
      </c>
      <c r="D110" s="20">
        <v>13364</v>
      </c>
      <c r="E110" s="20">
        <v>13365</v>
      </c>
      <c r="F110" s="20">
        <v>13343</v>
      </c>
      <c r="G110" s="20">
        <v>2520</v>
      </c>
      <c r="H110" s="20">
        <v>2520</v>
      </c>
      <c r="I110" s="20" t="s">
        <v>80</v>
      </c>
      <c r="J110" s="20" t="s">
        <v>81</v>
      </c>
      <c r="K110" s="21">
        <v>4.1268000000000002</v>
      </c>
      <c r="L110" s="20" t="s">
        <v>24</v>
      </c>
      <c r="M110" s="20" t="s">
        <v>82</v>
      </c>
      <c r="N110" s="20">
        <v>39</v>
      </c>
      <c r="O110" s="20">
        <v>27</v>
      </c>
      <c r="P110" s="20" t="s">
        <v>83</v>
      </c>
      <c r="Q110" s="20" t="s">
        <v>83</v>
      </c>
      <c r="R110" s="20" t="s">
        <v>83</v>
      </c>
      <c r="S110" s="22">
        <v>4.0080939999999998</v>
      </c>
      <c r="T110" s="22">
        <v>0.24</v>
      </c>
      <c r="U110" s="22">
        <f t="shared" si="3"/>
        <v>12.570857762592</v>
      </c>
    </row>
    <row r="111" spans="1:21" x14ac:dyDescent="0.3">
      <c r="A111" s="20">
        <v>0</v>
      </c>
      <c r="B111" s="20" t="s">
        <v>79</v>
      </c>
      <c r="C111" s="20" t="s">
        <v>48</v>
      </c>
      <c r="D111" s="20">
        <v>13365</v>
      </c>
      <c r="E111" s="20">
        <v>13366</v>
      </c>
      <c r="F111" s="20">
        <v>13344</v>
      </c>
      <c r="G111" s="20">
        <v>2520</v>
      </c>
      <c r="H111" s="20">
        <v>2520</v>
      </c>
      <c r="I111" s="20" t="s">
        <v>80</v>
      </c>
      <c r="J111" s="20" t="s">
        <v>81</v>
      </c>
      <c r="K111" s="21">
        <v>5.6898300000000001E-4</v>
      </c>
      <c r="L111" s="20" t="s">
        <v>24</v>
      </c>
      <c r="M111" s="20" t="s">
        <v>82</v>
      </c>
      <c r="N111" s="20">
        <v>39</v>
      </c>
      <c r="O111" s="20">
        <v>27</v>
      </c>
      <c r="P111" s="20" t="s">
        <v>83</v>
      </c>
      <c r="Q111" s="20" t="s">
        <v>83</v>
      </c>
      <c r="R111" s="20" t="s">
        <v>83</v>
      </c>
      <c r="S111" s="22">
        <v>4.0080939999999998</v>
      </c>
      <c r="T111" s="22">
        <v>0.24</v>
      </c>
      <c r="U111" s="22">
        <f t="shared" si="3"/>
        <v>1.73320838478552E-3</v>
      </c>
    </row>
    <row r="112" spans="1:21" x14ac:dyDescent="0.3">
      <c r="A112" s="20">
        <v>0</v>
      </c>
      <c r="B112" s="20" t="s">
        <v>79</v>
      </c>
      <c r="C112" s="20" t="s">
        <v>48</v>
      </c>
      <c r="D112" s="20">
        <v>13366</v>
      </c>
      <c r="E112" s="20">
        <v>13367</v>
      </c>
      <c r="F112" s="20">
        <v>13345</v>
      </c>
      <c r="G112" s="20">
        <v>2520</v>
      </c>
      <c r="H112" s="20">
        <v>2520</v>
      </c>
      <c r="I112" s="20" t="s">
        <v>80</v>
      </c>
      <c r="J112" s="20" t="s">
        <v>81</v>
      </c>
      <c r="K112" s="21">
        <v>7.8978499999999993E-2</v>
      </c>
      <c r="L112" s="20" t="s">
        <v>24</v>
      </c>
      <c r="M112" s="20" t="s">
        <v>82</v>
      </c>
      <c r="N112" s="20">
        <v>39</v>
      </c>
      <c r="O112" s="20">
        <v>27</v>
      </c>
      <c r="P112" s="20" t="s">
        <v>83</v>
      </c>
      <c r="Q112" s="20" t="s">
        <v>83</v>
      </c>
      <c r="R112" s="20" t="s">
        <v>83</v>
      </c>
      <c r="S112" s="22">
        <v>4.0080939999999998</v>
      </c>
      <c r="T112" s="22">
        <v>0.24</v>
      </c>
      <c r="U112" s="22">
        <f t="shared" si="3"/>
        <v>0.24058047150403999</v>
      </c>
    </row>
    <row r="113" spans="1:21" x14ac:dyDescent="0.3">
      <c r="A113" s="20">
        <v>0</v>
      </c>
      <c r="B113" s="20" t="s">
        <v>79</v>
      </c>
      <c r="C113" s="20" t="s">
        <v>48</v>
      </c>
      <c r="D113" s="20">
        <v>14600</v>
      </c>
      <c r="E113" s="20">
        <v>14601</v>
      </c>
      <c r="F113" s="20">
        <v>14601</v>
      </c>
      <c r="G113" s="20">
        <v>3200</v>
      </c>
      <c r="H113" s="20">
        <v>3200</v>
      </c>
      <c r="I113" s="20" t="s">
        <v>80</v>
      </c>
      <c r="J113" s="20" t="s">
        <v>81</v>
      </c>
      <c r="K113" s="21">
        <v>2.6855899999999999</v>
      </c>
      <c r="L113" s="20" t="s">
        <v>24</v>
      </c>
      <c r="M113" s="20" t="s">
        <v>82</v>
      </c>
      <c r="N113" s="20">
        <v>5</v>
      </c>
      <c r="O113" s="20">
        <v>30</v>
      </c>
      <c r="P113" s="20" t="s">
        <v>99</v>
      </c>
      <c r="Q113" s="20" t="s">
        <v>100</v>
      </c>
      <c r="R113" s="20" t="s">
        <v>101</v>
      </c>
      <c r="S113" s="22">
        <v>7.3829000000000006E-2</v>
      </c>
      <c r="T113" s="22">
        <v>0.24</v>
      </c>
      <c r="U113" s="22">
        <f t="shared" si="3"/>
        <v>0.15068856232360001</v>
      </c>
    </row>
    <row r="114" spans="1:21" x14ac:dyDescent="0.3">
      <c r="A114" s="20">
        <v>0</v>
      </c>
      <c r="B114" s="20" t="s">
        <v>79</v>
      </c>
      <c r="C114" s="20" t="s">
        <v>48</v>
      </c>
      <c r="D114" s="20">
        <v>20832</v>
      </c>
      <c r="E114" s="20">
        <v>20835</v>
      </c>
      <c r="F114" s="20">
        <v>20823</v>
      </c>
      <c r="G114" s="20">
        <v>5300</v>
      </c>
      <c r="H114" s="20">
        <v>5300</v>
      </c>
      <c r="I114" s="20" t="s">
        <v>80</v>
      </c>
      <c r="J114" s="20" t="s">
        <v>81</v>
      </c>
      <c r="K114" s="21">
        <v>7.4660900000000003</v>
      </c>
      <c r="L114" s="20" t="s">
        <v>24</v>
      </c>
      <c r="M114" s="20" t="s">
        <v>82</v>
      </c>
      <c r="N114" s="20">
        <v>9</v>
      </c>
      <c r="O114" s="20">
        <v>50</v>
      </c>
      <c r="P114" s="20" t="s">
        <v>102</v>
      </c>
      <c r="Q114" s="20" t="s">
        <v>103</v>
      </c>
      <c r="R114" s="20" t="s">
        <v>104</v>
      </c>
      <c r="S114" s="22">
        <v>0.118627</v>
      </c>
      <c r="T114" s="22">
        <v>0.24</v>
      </c>
      <c r="U114" s="22">
        <f t="shared" si="3"/>
        <v>0.67311669240679994</v>
      </c>
    </row>
    <row r="115" spans="1:21" x14ac:dyDescent="0.3">
      <c r="A115" s="20">
        <v>0</v>
      </c>
      <c r="B115" s="20" t="s">
        <v>79</v>
      </c>
      <c r="C115" s="20" t="s">
        <v>48</v>
      </c>
      <c r="D115" s="20">
        <v>20834</v>
      </c>
      <c r="E115" s="20">
        <v>20837</v>
      </c>
      <c r="F115" s="20">
        <v>20825</v>
      </c>
      <c r="G115" s="20">
        <v>5300</v>
      </c>
      <c r="H115" s="20">
        <v>5300</v>
      </c>
      <c r="I115" s="20" t="s">
        <v>80</v>
      </c>
      <c r="J115" s="20" t="s">
        <v>81</v>
      </c>
      <c r="K115" s="21">
        <v>0.91330500000000003</v>
      </c>
      <c r="L115" s="20" t="s">
        <v>24</v>
      </c>
      <c r="M115" s="20" t="s">
        <v>82</v>
      </c>
      <c r="N115" s="20">
        <v>9</v>
      </c>
      <c r="O115" s="20">
        <v>50</v>
      </c>
      <c r="P115" s="20" t="s">
        <v>102</v>
      </c>
      <c r="Q115" s="20" t="s">
        <v>103</v>
      </c>
      <c r="R115" s="20" t="s">
        <v>104</v>
      </c>
      <c r="S115" s="22">
        <v>0.118627</v>
      </c>
      <c r="T115" s="22">
        <v>0.24</v>
      </c>
      <c r="U115" s="22">
        <f t="shared" si="3"/>
        <v>8.2340400498600003E-2</v>
      </c>
    </row>
    <row r="116" spans="1:21" x14ac:dyDescent="0.3">
      <c r="A116" s="20">
        <v>0</v>
      </c>
      <c r="B116" s="20" t="s">
        <v>79</v>
      </c>
      <c r="C116" s="20" t="s">
        <v>48</v>
      </c>
      <c r="D116" s="20">
        <v>20836</v>
      </c>
      <c r="E116" s="20">
        <v>20839</v>
      </c>
      <c r="F116" s="20">
        <v>20827</v>
      </c>
      <c r="G116" s="20">
        <v>5300</v>
      </c>
      <c r="H116" s="20">
        <v>5300</v>
      </c>
      <c r="I116" s="20" t="s">
        <v>80</v>
      </c>
      <c r="J116" s="20" t="s">
        <v>81</v>
      </c>
      <c r="K116" s="21">
        <v>0.69222700000000004</v>
      </c>
      <c r="L116" s="20" t="s">
        <v>24</v>
      </c>
      <c r="M116" s="20" t="s">
        <v>82</v>
      </c>
      <c r="N116" s="20">
        <v>9</v>
      </c>
      <c r="O116" s="20">
        <v>50</v>
      </c>
      <c r="P116" s="20" t="s">
        <v>102</v>
      </c>
      <c r="Q116" s="20" t="s">
        <v>103</v>
      </c>
      <c r="R116" s="20" t="s">
        <v>104</v>
      </c>
      <c r="S116" s="22">
        <v>0.118627</v>
      </c>
      <c r="T116" s="22">
        <v>0.24</v>
      </c>
      <c r="U116" s="22">
        <f t="shared" si="3"/>
        <v>6.2408777370040004E-2</v>
      </c>
    </row>
    <row r="117" spans="1:21" x14ac:dyDescent="0.3">
      <c r="A117" s="20">
        <v>0</v>
      </c>
      <c r="B117" s="20" t="s">
        <v>79</v>
      </c>
      <c r="C117" s="20" t="s">
        <v>48</v>
      </c>
      <c r="D117" s="20">
        <v>20839</v>
      </c>
      <c r="E117" s="20">
        <v>20842</v>
      </c>
      <c r="F117" s="20">
        <v>20830</v>
      </c>
      <c r="G117" s="20">
        <v>5300</v>
      </c>
      <c r="H117" s="20">
        <v>5300</v>
      </c>
      <c r="I117" s="20" t="s">
        <v>80</v>
      </c>
      <c r="J117" s="20" t="s">
        <v>81</v>
      </c>
      <c r="K117" s="21">
        <v>0.65397300000000003</v>
      </c>
      <c r="L117" s="20" t="s">
        <v>24</v>
      </c>
      <c r="M117" s="20" t="s">
        <v>82</v>
      </c>
      <c r="N117" s="20">
        <v>9</v>
      </c>
      <c r="O117" s="20">
        <v>50</v>
      </c>
      <c r="P117" s="20" t="s">
        <v>102</v>
      </c>
      <c r="Q117" s="20" t="s">
        <v>103</v>
      </c>
      <c r="R117" s="20" t="s">
        <v>104</v>
      </c>
      <c r="S117" s="22">
        <v>0.118627</v>
      </c>
      <c r="T117" s="22">
        <v>0.24</v>
      </c>
      <c r="U117" s="22">
        <f t="shared" si="3"/>
        <v>5.8959929853960001E-2</v>
      </c>
    </row>
    <row r="118" spans="1:21" x14ac:dyDescent="0.3">
      <c r="A118" s="20">
        <v>0</v>
      </c>
      <c r="B118" s="20" t="s">
        <v>79</v>
      </c>
      <c r="C118" s="20" t="s">
        <v>48</v>
      </c>
      <c r="D118" s="20">
        <v>23567</v>
      </c>
      <c r="E118" s="20">
        <v>23652</v>
      </c>
      <c r="F118" s="20">
        <v>23641</v>
      </c>
      <c r="G118" s="20">
        <v>6110</v>
      </c>
      <c r="H118" s="20">
        <v>6110</v>
      </c>
      <c r="I118" s="20" t="s">
        <v>80</v>
      </c>
      <c r="J118" s="20" t="s">
        <v>81</v>
      </c>
      <c r="K118" s="21">
        <v>32.009700000000002</v>
      </c>
      <c r="L118" s="20" t="s">
        <v>24</v>
      </c>
      <c r="M118" s="20" t="s">
        <v>82</v>
      </c>
      <c r="N118" s="20">
        <v>10</v>
      </c>
      <c r="O118" s="20">
        <v>60</v>
      </c>
      <c r="P118" s="20" t="s">
        <v>105</v>
      </c>
      <c r="Q118" s="20" t="s">
        <v>106</v>
      </c>
      <c r="R118" s="20" t="s">
        <v>106</v>
      </c>
      <c r="S118" s="22">
        <v>0.83963299999999996</v>
      </c>
      <c r="T118" s="22">
        <v>0.24</v>
      </c>
      <c r="U118" s="22">
        <f t="shared" si="3"/>
        <v>20.426064334475999</v>
      </c>
    </row>
    <row r="119" spans="1:21" x14ac:dyDescent="0.3">
      <c r="A119" s="20">
        <v>0</v>
      </c>
      <c r="B119" s="20" t="s">
        <v>79</v>
      </c>
      <c r="C119" s="20" t="s">
        <v>48</v>
      </c>
      <c r="D119" s="20">
        <v>23568</v>
      </c>
      <c r="E119" s="20">
        <v>23653</v>
      </c>
      <c r="F119" s="20">
        <v>23642</v>
      </c>
      <c r="G119" s="20">
        <v>6110</v>
      </c>
      <c r="H119" s="20">
        <v>6110</v>
      </c>
      <c r="I119" s="20" t="s">
        <v>80</v>
      </c>
      <c r="J119" s="20" t="s">
        <v>81</v>
      </c>
      <c r="K119" s="21">
        <v>14.1256</v>
      </c>
      <c r="L119" s="20" t="s">
        <v>24</v>
      </c>
      <c r="M119" s="20" t="s">
        <v>82</v>
      </c>
      <c r="N119" s="20">
        <v>10</v>
      </c>
      <c r="O119" s="20">
        <v>60</v>
      </c>
      <c r="P119" s="20" t="s">
        <v>105</v>
      </c>
      <c r="Q119" s="20" t="s">
        <v>106</v>
      </c>
      <c r="R119" s="20" t="s">
        <v>106</v>
      </c>
      <c r="S119" s="22">
        <v>0.83963299999999996</v>
      </c>
      <c r="T119" s="22">
        <v>0.24</v>
      </c>
      <c r="U119" s="22">
        <f t="shared" si="3"/>
        <v>9.0138431276479984</v>
      </c>
    </row>
    <row r="120" spans="1:21" x14ac:dyDescent="0.3">
      <c r="A120" s="20">
        <v>0</v>
      </c>
      <c r="B120" s="20" t="s">
        <v>79</v>
      </c>
      <c r="C120" s="20" t="s">
        <v>48</v>
      </c>
      <c r="D120" s="20">
        <v>23569</v>
      </c>
      <c r="E120" s="20">
        <v>23654</v>
      </c>
      <c r="F120" s="20">
        <v>23643</v>
      </c>
      <c r="G120" s="20">
        <v>6110</v>
      </c>
      <c r="H120" s="20">
        <v>6110</v>
      </c>
      <c r="I120" s="20" t="s">
        <v>80</v>
      </c>
      <c r="J120" s="20" t="s">
        <v>81</v>
      </c>
      <c r="K120" s="21">
        <v>21.6584</v>
      </c>
      <c r="L120" s="20" t="s">
        <v>24</v>
      </c>
      <c r="M120" s="20" t="s">
        <v>82</v>
      </c>
      <c r="N120" s="20">
        <v>10</v>
      </c>
      <c r="O120" s="20">
        <v>60</v>
      </c>
      <c r="P120" s="20" t="s">
        <v>105</v>
      </c>
      <c r="Q120" s="20" t="s">
        <v>106</v>
      </c>
      <c r="R120" s="20" t="s">
        <v>106</v>
      </c>
      <c r="S120" s="22">
        <v>0.83963299999999996</v>
      </c>
      <c r="T120" s="22">
        <v>0.24</v>
      </c>
      <c r="U120" s="22">
        <f t="shared" si="3"/>
        <v>13.820681599072001</v>
      </c>
    </row>
    <row r="121" spans="1:21" x14ac:dyDescent="0.3">
      <c r="A121" s="20">
        <v>0</v>
      </c>
      <c r="B121" s="20" t="s">
        <v>79</v>
      </c>
      <c r="C121" s="20" t="s">
        <v>48</v>
      </c>
      <c r="D121" s="20">
        <v>26330</v>
      </c>
      <c r="E121" s="20">
        <v>26345</v>
      </c>
      <c r="F121" s="20">
        <v>26315</v>
      </c>
      <c r="G121" s="20">
        <v>6172</v>
      </c>
      <c r="H121" s="20">
        <v>6172</v>
      </c>
      <c r="I121" s="20" t="s">
        <v>80</v>
      </c>
      <c r="J121" s="20" t="s">
        <v>81</v>
      </c>
      <c r="K121" s="21">
        <v>3.2469700000000001</v>
      </c>
      <c r="L121" s="20" t="s">
        <v>24</v>
      </c>
      <c r="M121" s="20" t="s">
        <v>82</v>
      </c>
      <c r="N121" s="20">
        <v>12</v>
      </c>
      <c r="O121" s="20">
        <v>60</v>
      </c>
      <c r="P121" s="20" t="s">
        <v>105</v>
      </c>
      <c r="Q121" s="20" t="s">
        <v>107</v>
      </c>
      <c r="R121" s="20" t="s">
        <v>108</v>
      </c>
      <c r="S121" s="22">
        <v>0.63959900000000003</v>
      </c>
      <c r="T121" s="22">
        <v>0.24</v>
      </c>
      <c r="U121" s="22">
        <f t="shared" si="3"/>
        <v>1.5783366614228</v>
      </c>
    </row>
    <row r="122" spans="1:21" x14ac:dyDescent="0.3">
      <c r="A122" s="20">
        <v>0</v>
      </c>
      <c r="B122" s="20" t="s">
        <v>79</v>
      </c>
      <c r="C122" s="20" t="s">
        <v>48</v>
      </c>
      <c r="D122" s="20">
        <v>26335</v>
      </c>
      <c r="E122" s="20">
        <v>26350</v>
      </c>
      <c r="F122" s="20">
        <v>26320</v>
      </c>
      <c r="G122" s="20">
        <v>6172</v>
      </c>
      <c r="H122" s="20">
        <v>6172</v>
      </c>
      <c r="I122" s="20" t="s">
        <v>80</v>
      </c>
      <c r="J122" s="20" t="s">
        <v>81</v>
      </c>
      <c r="K122" s="21">
        <v>1.4114100000000001</v>
      </c>
      <c r="L122" s="20" t="s">
        <v>24</v>
      </c>
      <c r="M122" s="20" t="s">
        <v>82</v>
      </c>
      <c r="N122" s="20">
        <v>12</v>
      </c>
      <c r="O122" s="20">
        <v>60</v>
      </c>
      <c r="P122" s="20" t="s">
        <v>105</v>
      </c>
      <c r="Q122" s="20" t="s">
        <v>107</v>
      </c>
      <c r="R122" s="20" t="s">
        <v>108</v>
      </c>
      <c r="S122" s="22">
        <v>0.63959900000000003</v>
      </c>
      <c r="T122" s="22">
        <v>0.24</v>
      </c>
      <c r="U122" s="22">
        <f t="shared" si="3"/>
        <v>0.68607968268840003</v>
      </c>
    </row>
    <row r="123" spans="1:21" x14ac:dyDescent="0.3">
      <c r="A123" s="20">
        <v>0</v>
      </c>
      <c r="B123" s="20" t="s">
        <v>79</v>
      </c>
      <c r="C123" s="20" t="s">
        <v>48</v>
      </c>
      <c r="D123" s="20">
        <v>26339</v>
      </c>
      <c r="E123" s="20">
        <v>26354</v>
      </c>
      <c r="F123" s="20">
        <v>26324</v>
      </c>
      <c r="G123" s="20">
        <v>6172</v>
      </c>
      <c r="H123" s="20">
        <v>6172</v>
      </c>
      <c r="I123" s="20" t="s">
        <v>80</v>
      </c>
      <c r="J123" s="20" t="s">
        <v>81</v>
      </c>
      <c r="K123" s="21">
        <v>1.4580900000000001</v>
      </c>
      <c r="L123" s="20" t="s">
        <v>24</v>
      </c>
      <c r="M123" s="20" t="s">
        <v>82</v>
      </c>
      <c r="N123" s="20">
        <v>12</v>
      </c>
      <c r="O123" s="20">
        <v>60</v>
      </c>
      <c r="P123" s="20" t="s">
        <v>105</v>
      </c>
      <c r="Q123" s="20" t="s">
        <v>107</v>
      </c>
      <c r="R123" s="20" t="s">
        <v>108</v>
      </c>
      <c r="S123" s="22">
        <v>0.63959900000000003</v>
      </c>
      <c r="T123" s="22">
        <v>0.24</v>
      </c>
      <c r="U123" s="22">
        <f t="shared" si="3"/>
        <v>0.70877060849160012</v>
      </c>
    </row>
    <row r="124" spans="1:21" x14ac:dyDescent="0.3">
      <c r="A124" s="20">
        <v>0</v>
      </c>
      <c r="B124" s="20" t="s">
        <v>79</v>
      </c>
      <c r="C124" s="20" t="s">
        <v>48</v>
      </c>
      <c r="D124" s="20">
        <v>26359</v>
      </c>
      <c r="E124" s="20">
        <v>26360</v>
      </c>
      <c r="F124" s="20">
        <v>26330</v>
      </c>
      <c r="G124" s="20">
        <v>6172</v>
      </c>
      <c r="H124" s="20">
        <v>6172</v>
      </c>
      <c r="I124" s="20" t="s">
        <v>80</v>
      </c>
      <c r="J124" s="20" t="s">
        <v>81</v>
      </c>
      <c r="K124" s="21">
        <v>8.59117</v>
      </c>
      <c r="L124" s="20" t="s">
        <v>24</v>
      </c>
      <c r="M124" s="20" t="s">
        <v>82</v>
      </c>
      <c r="N124" s="20">
        <v>12</v>
      </c>
      <c r="O124" s="20">
        <v>60</v>
      </c>
      <c r="P124" s="20" t="s">
        <v>105</v>
      </c>
      <c r="Q124" s="20" t="s">
        <v>107</v>
      </c>
      <c r="R124" s="20" t="s">
        <v>108</v>
      </c>
      <c r="S124" s="22">
        <v>0.63959900000000003</v>
      </c>
      <c r="T124" s="22">
        <v>0.24</v>
      </c>
      <c r="U124" s="22">
        <f t="shared" si="3"/>
        <v>4.1761268430307998</v>
      </c>
    </row>
    <row r="125" spans="1:21" x14ac:dyDescent="0.3">
      <c r="A125" s="20">
        <v>0</v>
      </c>
      <c r="B125" s="20" t="s">
        <v>79</v>
      </c>
      <c r="C125" s="20" t="s">
        <v>48</v>
      </c>
      <c r="D125" s="20">
        <v>26361</v>
      </c>
      <c r="E125" s="20">
        <v>26362</v>
      </c>
      <c r="F125" s="20">
        <v>26332</v>
      </c>
      <c r="G125" s="20">
        <v>6172</v>
      </c>
      <c r="H125" s="20">
        <v>6172</v>
      </c>
      <c r="I125" s="20" t="s">
        <v>80</v>
      </c>
      <c r="J125" s="20" t="s">
        <v>81</v>
      </c>
      <c r="K125" s="21">
        <v>3.3538199999999998</v>
      </c>
      <c r="L125" s="20" t="s">
        <v>24</v>
      </c>
      <c r="M125" s="20" t="s">
        <v>82</v>
      </c>
      <c r="N125" s="20">
        <v>12</v>
      </c>
      <c r="O125" s="20">
        <v>60</v>
      </c>
      <c r="P125" s="20" t="s">
        <v>105</v>
      </c>
      <c r="Q125" s="20" t="s">
        <v>107</v>
      </c>
      <c r="R125" s="20" t="s">
        <v>108</v>
      </c>
      <c r="S125" s="22">
        <v>0.63959900000000003</v>
      </c>
      <c r="T125" s="22">
        <v>0.24</v>
      </c>
      <c r="U125" s="22">
        <f t="shared" si="3"/>
        <v>1.6302759378168001</v>
      </c>
    </row>
    <row r="126" spans="1:21" x14ac:dyDescent="0.3">
      <c r="A126" s="20">
        <v>0</v>
      </c>
      <c r="B126" s="20" t="s">
        <v>79</v>
      </c>
      <c r="C126" s="20" t="s">
        <v>48</v>
      </c>
      <c r="D126" s="20">
        <v>26363</v>
      </c>
      <c r="E126" s="20">
        <v>26364</v>
      </c>
      <c r="F126" s="20">
        <v>26334</v>
      </c>
      <c r="G126" s="20">
        <v>6172</v>
      </c>
      <c r="H126" s="20">
        <v>6172</v>
      </c>
      <c r="I126" s="20" t="s">
        <v>80</v>
      </c>
      <c r="J126" s="20" t="s">
        <v>81</v>
      </c>
      <c r="K126" s="21">
        <v>3.1708099999999998E-4</v>
      </c>
      <c r="L126" s="20" t="s">
        <v>24</v>
      </c>
      <c r="M126" s="20" t="s">
        <v>82</v>
      </c>
      <c r="N126" s="20">
        <v>12</v>
      </c>
      <c r="O126" s="20">
        <v>60</v>
      </c>
      <c r="P126" s="20" t="s">
        <v>105</v>
      </c>
      <c r="Q126" s="20" t="s">
        <v>107</v>
      </c>
      <c r="R126" s="20" t="s">
        <v>108</v>
      </c>
      <c r="S126" s="22">
        <v>0.63959900000000003</v>
      </c>
      <c r="T126" s="22">
        <v>0.24</v>
      </c>
      <c r="U126" s="22">
        <f t="shared" si="3"/>
        <v>1.5413156479444001E-4</v>
      </c>
    </row>
    <row r="127" spans="1:21" x14ac:dyDescent="0.3">
      <c r="A127" s="20">
        <v>0</v>
      </c>
      <c r="B127" s="20" t="s">
        <v>79</v>
      </c>
      <c r="C127" s="20" t="s">
        <v>48</v>
      </c>
      <c r="D127" s="20">
        <v>26364</v>
      </c>
      <c r="E127" s="20">
        <v>26365</v>
      </c>
      <c r="F127" s="20">
        <v>26335</v>
      </c>
      <c r="G127" s="20">
        <v>6172</v>
      </c>
      <c r="H127" s="20">
        <v>6172</v>
      </c>
      <c r="I127" s="20" t="s">
        <v>80</v>
      </c>
      <c r="J127" s="20" t="s">
        <v>81</v>
      </c>
      <c r="K127" s="21">
        <v>3.49255</v>
      </c>
      <c r="L127" s="20" t="s">
        <v>24</v>
      </c>
      <c r="M127" s="20" t="s">
        <v>82</v>
      </c>
      <c r="N127" s="20">
        <v>12</v>
      </c>
      <c r="O127" s="20">
        <v>60</v>
      </c>
      <c r="P127" s="20" t="s">
        <v>105</v>
      </c>
      <c r="Q127" s="20" t="s">
        <v>107</v>
      </c>
      <c r="R127" s="20" t="s">
        <v>108</v>
      </c>
      <c r="S127" s="22">
        <v>0.63959900000000003</v>
      </c>
      <c r="T127" s="22">
        <v>0.24</v>
      </c>
      <c r="U127" s="22">
        <f t="shared" si="3"/>
        <v>1.6977119304620003</v>
      </c>
    </row>
    <row r="128" spans="1:21" x14ac:dyDescent="0.3">
      <c r="A128" s="20">
        <v>0</v>
      </c>
      <c r="B128" s="20" t="s">
        <v>79</v>
      </c>
      <c r="C128" s="20" t="s">
        <v>48</v>
      </c>
      <c r="D128" s="20">
        <v>26365</v>
      </c>
      <c r="E128" s="20">
        <v>26366</v>
      </c>
      <c r="F128" s="20">
        <v>26336</v>
      </c>
      <c r="G128" s="20">
        <v>6172</v>
      </c>
      <c r="H128" s="20">
        <v>6172</v>
      </c>
      <c r="I128" s="20" t="s">
        <v>80</v>
      </c>
      <c r="J128" s="20" t="s">
        <v>81</v>
      </c>
      <c r="K128" s="21">
        <v>15.6708</v>
      </c>
      <c r="L128" s="20" t="s">
        <v>24</v>
      </c>
      <c r="M128" s="20" t="s">
        <v>82</v>
      </c>
      <c r="N128" s="20">
        <v>12</v>
      </c>
      <c r="O128" s="20">
        <v>60</v>
      </c>
      <c r="P128" s="20" t="s">
        <v>105</v>
      </c>
      <c r="Q128" s="20" t="s">
        <v>107</v>
      </c>
      <c r="R128" s="20" t="s">
        <v>108</v>
      </c>
      <c r="S128" s="22">
        <v>0.63959900000000003</v>
      </c>
      <c r="T128" s="22">
        <v>0.24</v>
      </c>
      <c r="U128" s="22">
        <f t="shared" si="3"/>
        <v>7.6175012869920007</v>
      </c>
    </row>
    <row r="129" spans="1:21" x14ac:dyDescent="0.3">
      <c r="A129" s="20">
        <v>0</v>
      </c>
      <c r="B129" s="20" t="s">
        <v>79</v>
      </c>
      <c r="C129" s="20" t="s">
        <v>48</v>
      </c>
      <c r="D129" s="20">
        <v>26375</v>
      </c>
      <c r="E129" s="20">
        <v>26376</v>
      </c>
      <c r="F129" s="20">
        <v>26346</v>
      </c>
      <c r="G129" s="20">
        <v>6172</v>
      </c>
      <c r="H129" s="20">
        <v>6172</v>
      </c>
      <c r="I129" s="20" t="s">
        <v>80</v>
      </c>
      <c r="J129" s="20" t="s">
        <v>81</v>
      </c>
      <c r="K129" s="21">
        <v>1.7814399999999999</v>
      </c>
      <c r="L129" s="20" t="s">
        <v>24</v>
      </c>
      <c r="M129" s="20" t="s">
        <v>82</v>
      </c>
      <c r="N129" s="20">
        <v>12</v>
      </c>
      <c r="O129" s="20">
        <v>60</v>
      </c>
      <c r="P129" s="20" t="s">
        <v>105</v>
      </c>
      <c r="Q129" s="20" t="s">
        <v>107</v>
      </c>
      <c r="R129" s="20" t="s">
        <v>108</v>
      </c>
      <c r="S129" s="22">
        <v>0.63959900000000003</v>
      </c>
      <c r="T129" s="22">
        <v>0.24</v>
      </c>
      <c r="U129" s="22">
        <f t="shared" si="3"/>
        <v>0.86594950434559992</v>
      </c>
    </row>
    <row r="130" spans="1:21" x14ac:dyDescent="0.3">
      <c r="A130" s="20">
        <v>0</v>
      </c>
      <c r="B130" s="20" t="s">
        <v>79</v>
      </c>
      <c r="C130" s="20" t="s">
        <v>48</v>
      </c>
      <c r="D130" s="20">
        <v>26381</v>
      </c>
      <c r="E130" s="20">
        <v>26382</v>
      </c>
      <c r="F130" s="20">
        <v>26352</v>
      </c>
      <c r="G130" s="20">
        <v>6172</v>
      </c>
      <c r="H130" s="20">
        <v>6172</v>
      </c>
      <c r="I130" s="20" t="s">
        <v>80</v>
      </c>
      <c r="J130" s="20" t="s">
        <v>81</v>
      </c>
      <c r="K130" s="21">
        <v>4.44381</v>
      </c>
      <c r="L130" s="20" t="s">
        <v>24</v>
      </c>
      <c r="M130" s="20" t="s">
        <v>82</v>
      </c>
      <c r="N130" s="20">
        <v>12</v>
      </c>
      <c r="O130" s="20">
        <v>60</v>
      </c>
      <c r="P130" s="20" t="s">
        <v>105</v>
      </c>
      <c r="Q130" s="20" t="s">
        <v>107</v>
      </c>
      <c r="R130" s="20" t="s">
        <v>108</v>
      </c>
      <c r="S130" s="22">
        <v>0.63959900000000003</v>
      </c>
      <c r="T130" s="22">
        <v>0.24</v>
      </c>
      <c r="U130" s="22">
        <f t="shared" ref="U130:U161" si="4">K130*S130*(1-T130)</f>
        <v>2.1601148884643999</v>
      </c>
    </row>
    <row r="131" spans="1:21" x14ac:dyDescent="0.3">
      <c r="A131" s="20">
        <v>0</v>
      </c>
      <c r="B131" s="20" t="s">
        <v>79</v>
      </c>
      <c r="C131" s="20" t="s">
        <v>48</v>
      </c>
      <c r="D131" s="20">
        <v>26382</v>
      </c>
      <c r="E131" s="20">
        <v>26383</v>
      </c>
      <c r="F131" s="20">
        <v>26353</v>
      </c>
      <c r="G131" s="20">
        <v>6172</v>
      </c>
      <c r="H131" s="20">
        <v>6172</v>
      </c>
      <c r="I131" s="20" t="s">
        <v>80</v>
      </c>
      <c r="J131" s="20" t="s">
        <v>81</v>
      </c>
      <c r="K131" s="21">
        <v>1.8217500000000001E-2</v>
      </c>
      <c r="L131" s="20" t="s">
        <v>24</v>
      </c>
      <c r="M131" s="20" t="s">
        <v>82</v>
      </c>
      <c r="N131" s="20">
        <v>12</v>
      </c>
      <c r="O131" s="20">
        <v>60</v>
      </c>
      <c r="P131" s="20" t="s">
        <v>105</v>
      </c>
      <c r="Q131" s="20" t="s">
        <v>107</v>
      </c>
      <c r="R131" s="20" t="s">
        <v>108</v>
      </c>
      <c r="S131" s="22">
        <v>0.63959900000000003</v>
      </c>
      <c r="T131" s="22">
        <v>0.24</v>
      </c>
      <c r="U131" s="22">
        <f t="shared" si="4"/>
        <v>8.8554400347000007E-3</v>
      </c>
    </row>
    <row r="132" spans="1:21" x14ac:dyDescent="0.3">
      <c r="A132" s="20">
        <v>0</v>
      </c>
      <c r="B132" s="20" t="s">
        <v>79</v>
      </c>
      <c r="C132" s="20" t="s">
        <v>48</v>
      </c>
      <c r="D132" s="20">
        <v>26383</v>
      </c>
      <c r="E132" s="20">
        <v>26384</v>
      </c>
      <c r="F132" s="20">
        <v>26354</v>
      </c>
      <c r="G132" s="20">
        <v>6172</v>
      </c>
      <c r="H132" s="20">
        <v>6172</v>
      </c>
      <c r="I132" s="20" t="s">
        <v>80</v>
      </c>
      <c r="J132" s="20" t="s">
        <v>81</v>
      </c>
      <c r="K132" s="21">
        <v>1.2050000000000001</v>
      </c>
      <c r="L132" s="20" t="s">
        <v>24</v>
      </c>
      <c r="M132" s="20" t="s">
        <v>82</v>
      </c>
      <c r="N132" s="20">
        <v>12</v>
      </c>
      <c r="O132" s="20">
        <v>60</v>
      </c>
      <c r="P132" s="20" t="s">
        <v>105</v>
      </c>
      <c r="Q132" s="20" t="s">
        <v>107</v>
      </c>
      <c r="R132" s="20" t="s">
        <v>108</v>
      </c>
      <c r="S132" s="22">
        <v>0.63959900000000003</v>
      </c>
      <c r="T132" s="22">
        <v>0.24</v>
      </c>
      <c r="U132" s="22">
        <f t="shared" si="4"/>
        <v>0.5857447642000001</v>
      </c>
    </row>
    <row r="133" spans="1:21" x14ac:dyDescent="0.3">
      <c r="A133" s="20">
        <v>0</v>
      </c>
      <c r="B133" s="20" t="s">
        <v>79</v>
      </c>
      <c r="C133" s="20" t="s">
        <v>48</v>
      </c>
      <c r="D133" s="20">
        <v>26385</v>
      </c>
      <c r="E133" s="20">
        <v>26386</v>
      </c>
      <c r="F133" s="20">
        <v>26356</v>
      </c>
      <c r="G133" s="20">
        <v>6172</v>
      </c>
      <c r="H133" s="20">
        <v>6172</v>
      </c>
      <c r="I133" s="20" t="s">
        <v>80</v>
      </c>
      <c r="J133" s="20" t="s">
        <v>81</v>
      </c>
      <c r="K133" s="21">
        <v>2.2652700000000001</v>
      </c>
      <c r="L133" s="20" t="s">
        <v>24</v>
      </c>
      <c r="M133" s="20" t="s">
        <v>82</v>
      </c>
      <c r="N133" s="20">
        <v>12</v>
      </c>
      <c r="O133" s="20">
        <v>60</v>
      </c>
      <c r="P133" s="20" t="s">
        <v>105</v>
      </c>
      <c r="Q133" s="20" t="s">
        <v>107</v>
      </c>
      <c r="R133" s="20" t="s">
        <v>108</v>
      </c>
      <c r="S133" s="22">
        <v>0.63959900000000003</v>
      </c>
      <c r="T133" s="22">
        <v>0.24</v>
      </c>
      <c r="U133" s="22">
        <f t="shared" si="4"/>
        <v>1.1011369643148001</v>
      </c>
    </row>
    <row r="134" spans="1:21" x14ac:dyDescent="0.3">
      <c r="A134" s="20">
        <v>0</v>
      </c>
      <c r="B134" s="20" t="s">
        <v>79</v>
      </c>
      <c r="C134" s="20" t="s">
        <v>48</v>
      </c>
      <c r="D134" s="20">
        <v>26388</v>
      </c>
      <c r="E134" s="20">
        <v>26389</v>
      </c>
      <c r="F134" s="20">
        <v>26359</v>
      </c>
      <c r="G134" s="20">
        <v>6172</v>
      </c>
      <c r="H134" s="20">
        <v>6172</v>
      </c>
      <c r="I134" s="20" t="s">
        <v>80</v>
      </c>
      <c r="J134" s="20" t="s">
        <v>81</v>
      </c>
      <c r="K134" s="21">
        <v>1.0228200000000001</v>
      </c>
      <c r="L134" s="20" t="s">
        <v>24</v>
      </c>
      <c r="M134" s="20" t="s">
        <v>82</v>
      </c>
      <c r="N134" s="20">
        <v>12</v>
      </c>
      <c r="O134" s="20">
        <v>60</v>
      </c>
      <c r="P134" s="20" t="s">
        <v>105</v>
      </c>
      <c r="Q134" s="20" t="s">
        <v>107</v>
      </c>
      <c r="R134" s="20" t="s">
        <v>108</v>
      </c>
      <c r="S134" s="22">
        <v>0.63959900000000003</v>
      </c>
      <c r="T134" s="22">
        <v>0.24</v>
      </c>
      <c r="U134" s="22">
        <f t="shared" si="4"/>
        <v>0.49718793337680001</v>
      </c>
    </row>
    <row r="135" spans="1:21" x14ac:dyDescent="0.3">
      <c r="A135" s="20">
        <v>0</v>
      </c>
      <c r="B135" s="20" t="s">
        <v>79</v>
      </c>
      <c r="C135" s="20" t="s">
        <v>48</v>
      </c>
      <c r="D135" s="20">
        <v>26389</v>
      </c>
      <c r="E135" s="20">
        <v>26390</v>
      </c>
      <c r="F135" s="20">
        <v>26360</v>
      </c>
      <c r="G135" s="20">
        <v>6172</v>
      </c>
      <c r="H135" s="20">
        <v>6172</v>
      </c>
      <c r="I135" s="20" t="s">
        <v>80</v>
      </c>
      <c r="J135" s="20" t="s">
        <v>81</v>
      </c>
      <c r="K135" s="21">
        <v>1.25869E-2</v>
      </c>
      <c r="L135" s="20" t="s">
        <v>24</v>
      </c>
      <c r="M135" s="20" t="s">
        <v>82</v>
      </c>
      <c r="N135" s="20">
        <v>12</v>
      </c>
      <c r="O135" s="20">
        <v>60</v>
      </c>
      <c r="P135" s="20" t="s">
        <v>105</v>
      </c>
      <c r="Q135" s="20" t="s">
        <v>107</v>
      </c>
      <c r="R135" s="20" t="s">
        <v>108</v>
      </c>
      <c r="S135" s="22">
        <v>0.63959900000000003</v>
      </c>
      <c r="T135" s="22">
        <v>0.24</v>
      </c>
      <c r="U135" s="22">
        <f t="shared" si="4"/>
        <v>6.1184321763560002E-3</v>
      </c>
    </row>
    <row r="136" spans="1:21" x14ac:dyDescent="0.3">
      <c r="A136" s="20">
        <v>0</v>
      </c>
      <c r="B136" s="20" t="s">
        <v>79</v>
      </c>
      <c r="C136" s="20" t="s">
        <v>48</v>
      </c>
      <c r="D136" s="20">
        <v>26390</v>
      </c>
      <c r="E136" s="20">
        <v>26391</v>
      </c>
      <c r="F136" s="20">
        <v>26361</v>
      </c>
      <c r="G136" s="20">
        <v>6172</v>
      </c>
      <c r="H136" s="20">
        <v>6172</v>
      </c>
      <c r="I136" s="20" t="s">
        <v>80</v>
      </c>
      <c r="J136" s="20" t="s">
        <v>81</v>
      </c>
      <c r="K136" s="21">
        <v>0.80806699999999998</v>
      </c>
      <c r="L136" s="20" t="s">
        <v>24</v>
      </c>
      <c r="M136" s="20" t="s">
        <v>82</v>
      </c>
      <c r="N136" s="20">
        <v>12</v>
      </c>
      <c r="O136" s="20">
        <v>60</v>
      </c>
      <c r="P136" s="20" t="s">
        <v>105</v>
      </c>
      <c r="Q136" s="20" t="s">
        <v>107</v>
      </c>
      <c r="R136" s="20" t="s">
        <v>108</v>
      </c>
      <c r="S136" s="22">
        <v>0.63959900000000003</v>
      </c>
      <c r="T136" s="22">
        <v>0.24</v>
      </c>
      <c r="U136" s="22">
        <f t="shared" si="4"/>
        <v>0.39279752230108006</v>
      </c>
    </row>
    <row r="137" spans="1:21" x14ac:dyDescent="0.3">
      <c r="A137" s="20">
        <v>0</v>
      </c>
      <c r="B137" s="20" t="s">
        <v>79</v>
      </c>
      <c r="C137" s="20" t="s">
        <v>48</v>
      </c>
      <c r="D137" s="20">
        <v>26391</v>
      </c>
      <c r="E137" s="20">
        <v>26392</v>
      </c>
      <c r="F137" s="20">
        <v>26362</v>
      </c>
      <c r="G137" s="20">
        <v>6172</v>
      </c>
      <c r="H137" s="20">
        <v>6172</v>
      </c>
      <c r="I137" s="20" t="s">
        <v>80</v>
      </c>
      <c r="J137" s="20" t="s">
        <v>81</v>
      </c>
      <c r="K137" s="21">
        <v>4.23066E-2</v>
      </c>
      <c r="L137" s="20" t="s">
        <v>24</v>
      </c>
      <c r="M137" s="20" t="s">
        <v>82</v>
      </c>
      <c r="N137" s="20">
        <v>12</v>
      </c>
      <c r="O137" s="20">
        <v>60</v>
      </c>
      <c r="P137" s="20" t="s">
        <v>105</v>
      </c>
      <c r="Q137" s="20" t="s">
        <v>107</v>
      </c>
      <c r="R137" s="20" t="s">
        <v>108</v>
      </c>
      <c r="S137" s="22">
        <v>0.63959900000000003</v>
      </c>
      <c r="T137" s="22">
        <v>0.24</v>
      </c>
      <c r="U137" s="22">
        <f t="shared" si="4"/>
        <v>2.0565036880584003E-2</v>
      </c>
    </row>
    <row r="138" spans="1:21" x14ac:dyDescent="0.3">
      <c r="A138" s="20">
        <v>0</v>
      </c>
      <c r="B138" s="20" t="s">
        <v>79</v>
      </c>
      <c r="C138" s="20" t="s">
        <v>48</v>
      </c>
      <c r="D138" s="20">
        <v>26392</v>
      </c>
      <c r="E138" s="20">
        <v>26393</v>
      </c>
      <c r="F138" s="20">
        <v>26363</v>
      </c>
      <c r="G138" s="20">
        <v>6172</v>
      </c>
      <c r="H138" s="20">
        <v>6172</v>
      </c>
      <c r="I138" s="20" t="s">
        <v>80</v>
      </c>
      <c r="J138" s="20" t="s">
        <v>81</v>
      </c>
      <c r="K138" s="21">
        <v>0.39597100000000002</v>
      </c>
      <c r="L138" s="20" t="s">
        <v>24</v>
      </c>
      <c r="M138" s="20" t="s">
        <v>82</v>
      </c>
      <c r="N138" s="20">
        <v>12</v>
      </c>
      <c r="O138" s="20">
        <v>60</v>
      </c>
      <c r="P138" s="20" t="s">
        <v>105</v>
      </c>
      <c r="Q138" s="20" t="s">
        <v>107</v>
      </c>
      <c r="R138" s="20" t="s">
        <v>108</v>
      </c>
      <c r="S138" s="22">
        <v>0.63959900000000003</v>
      </c>
      <c r="T138" s="22">
        <v>0.24</v>
      </c>
      <c r="U138" s="22">
        <f t="shared" si="4"/>
        <v>0.19247961827804003</v>
      </c>
    </row>
    <row r="139" spans="1:21" x14ac:dyDescent="0.3">
      <c r="A139" s="20">
        <v>0</v>
      </c>
      <c r="B139" s="20" t="s">
        <v>79</v>
      </c>
      <c r="C139" s="20" t="s">
        <v>48</v>
      </c>
      <c r="D139" s="20">
        <v>26394</v>
      </c>
      <c r="E139" s="20">
        <v>26395</v>
      </c>
      <c r="F139" s="20">
        <v>26365</v>
      </c>
      <c r="G139" s="20">
        <v>6172</v>
      </c>
      <c r="H139" s="20">
        <v>6172</v>
      </c>
      <c r="I139" s="20" t="s">
        <v>80</v>
      </c>
      <c r="J139" s="20" t="s">
        <v>81</v>
      </c>
      <c r="K139" s="21">
        <v>0.56860599999999994</v>
      </c>
      <c r="L139" s="20" t="s">
        <v>24</v>
      </c>
      <c r="M139" s="20" t="s">
        <v>82</v>
      </c>
      <c r="N139" s="20">
        <v>12</v>
      </c>
      <c r="O139" s="20">
        <v>60</v>
      </c>
      <c r="P139" s="20" t="s">
        <v>105</v>
      </c>
      <c r="Q139" s="20" t="s">
        <v>107</v>
      </c>
      <c r="R139" s="20" t="s">
        <v>108</v>
      </c>
      <c r="S139" s="22">
        <v>0.63959900000000003</v>
      </c>
      <c r="T139" s="22">
        <v>0.24</v>
      </c>
      <c r="U139" s="22">
        <f t="shared" si="4"/>
        <v>0.27639667003544</v>
      </c>
    </row>
    <row r="140" spans="1:21" x14ac:dyDescent="0.3">
      <c r="A140" s="20">
        <v>0</v>
      </c>
      <c r="B140" s="20" t="s">
        <v>79</v>
      </c>
      <c r="C140" s="20" t="s">
        <v>48</v>
      </c>
      <c r="D140" s="20">
        <v>26399</v>
      </c>
      <c r="E140" s="20">
        <v>26400</v>
      </c>
      <c r="F140" s="20">
        <v>26370</v>
      </c>
      <c r="G140" s="20">
        <v>6172</v>
      </c>
      <c r="H140" s="20">
        <v>6172</v>
      </c>
      <c r="I140" s="20" t="s">
        <v>80</v>
      </c>
      <c r="J140" s="20" t="s">
        <v>81</v>
      </c>
      <c r="K140" s="21">
        <v>0.96610600000000002</v>
      </c>
      <c r="L140" s="20" t="s">
        <v>24</v>
      </c>
      <c r="M140" s="20" t="s">
        <v>82</v>
      </c>
      <c r="N140" s="20">
        <v>12</v>
      </c>
      <c r="O140" s="20">
        <v>60</v>
      </c>
      <c r="P140" s="20" t="s">
        <v>105</v>
      </c>
      <c r="Q140" s="20" t="s">
        <v>107</v>
      </c>
      <c r="R140" s="20" t="s">
        <v>108</v>
      </c>
      <c r="S140" s="22">
        <v>0.63959900000000003</v>
      </c>
      <c r="T140" s="22">
        <v>0.24</v>
      </c>
      <c r="U140" s="22">
        <f t="shared" si="4"/>
        <v>0.46961952793543998</v>
      </c>
    </row>
    <row r="141" spans="1:21" x14ac:dyDescent="0.3">
      <c r="A141" s="20">
        <v>0</v>
      </c>
      <c r="B141" s="20" t="s">
        <v>79</v>
      </c>
      <c r="C141" s="20" t="s">
        <v>48</v>
      </c>
      <c r="D141" s="20">
        <v>26400</v>
      </c>
      <c r="E141" s="20">
        <v>26401</v>
      </c>
      <c r="F141" s="20">
        <v>26371</v>
      </c>
      <c r="G141" s="20">
        <v>6172</v>
      </c>
      <c r="H141" s="20">
        <v>6172</v>
      </c>
      <c r="I141" s="20" t="s">
        <v>80</v>
      </c>
      <c r="J141" s="20" t="s">
        <v>81</v>
      </c>
      <c r="K141" s="21">
        <v>1.40204</v>
      </c>
      <c r="L141" s="20" t="s">
        <v>24</v>
      </c>
      <c r="M141" s="20" t="s">
        <v>82</v>
      </c>
      <c r="N141" s="20">
        <v>12</v>
      </c>
      <c r="O141" s="20">
        <v>60</v>
      </c>
      <c r="P141" s="20" t="s">
        <v>105</v>
      </c>
      <c r="Q141" s="20" t="s">
        <v>107</v>
      </c>
      <c r="R141" s="20" t="s">
        <v>108</v>
      </c>
      <c r="S141" s="22">
        <v>0.63959900000000003</v>
      </c>
      <c r="T141" s="22">
        <v>0.24</v>
      </c>
      <c r="U141" s="22">
        <f t="shared" si="4"/>
        <v>0.68152497028960002</v>
      </c>
    </row>
    <row r="142" spans="1:21" x14ac:dyDescent="0.3">
      <c r="A142" s="20">
        <v>0</v>
      </c>
      <c r="B142" s="20" t="s">
        <v>79</v>
      </c>
      <c r="C142" s="20" t="s">
        <v>48</v>
      </c>
      <c r="D142" s="20">
        <v>26402</v>
      </c>
      <c r="E142" s="20">
        <v>26403</v>
      </c>
      <c r="F142" s="20">
        <v>26373</v>
      </c>
      <c r="G142" s="20">
        <v>6172</v>
      </c>
      <c r="H142" s="20">
        <v>6172</v>
      </c>
      <c r="I142" s="20" t="s">
        <v>80</v>
      </c>
      <c r="J142" s="20" t="s">
        <v>81</v>
      </c>
      <c r="K142" s="21">
        <v>0.30757899999999999</v>
      </c>
      <c r="L142" s="20" t="s">
        <v>24</v>
      </c>
      <c r="M142" s="20" t="s">
        <v>82</v>
      </c>
      <c r="N142" s="20">
        <v>12</v>
      </c>
      <c r="O142" s="20">
        <v>60</v>
      </c>
      <c r="P142" s="20" t="s">
        <v>105</v>
      </c>
      <c r="Q142" s="20" t="s">
        <v>107</v>
      </c>
      <c r="R142" s="20" t="s">
        <v>108</v>
      </c>
      <c r="S142" s="22">
        <v>0.63959900000000003</v>
      </c>
      <c r="T142" s="22">
        <v>0.24</v>
      </c>
      <c r="U142" s="22">
        <f t="shared" si="4"/>
        <v>0.14951268782395999</v>
      </c>
    </row>
    <row r="143" spans="1:21" x14ac:dyDescent="0.3">
      <c r="A143" s="20">
        <v>0</v>
      </c>
      <c r="B143" s="20" t="s">
        <v>79</v>
      </c>
      <c r="C143" s="20" t="s">
        <v>48</v>
      </c>
      <c r="D143" s="20">
        <v>26403</v>
      </c>
      <c r="E143" s="20">
        <v>26404</v>
      </c>
      <c r="F143" s="20">
        <v>26374</v>
      </c>
      <c r="G143" s="20">
        <v>6172</v>
      </c>
      <c r="H143" s="20">
        <v>6172</v>
      </c>
      <c r="I143" s="20" t="s">
        <v>80</v>
      </c>
      <c r="J143" s="20" t="s">
        <v>81</v>
      </c>
      <c r="K143" s="21">
        <v>0.33017200000000002</v>
      </c>
      <c r="L143" s="20" t="s">
        <v>24</v>
      </c>
      <c r="M143" s="20" t="s">
        <v>82</v>
      </c>
      <c r="N143" s="20">
        <v>12</v>
      </c>
      <c r="O143" s="20">
        <v>60</v>
      </c>
      <c r="P143" s="20" t="s">
        <v>105</v>
      </c>
      <c r="Q143" s="20" t="s">
        <v>107</v>
      </c>
      <c r="R143" s="20" t="s">
        <v>108</v>
      </c>
      <c r="S143" s="22">
        <v>0.63959900000000003</v>
      </c>
      <c r="T143" s="22">
        <v>0.24</v>
      </c>
      <c r="U143" s="22">
        <f t="shared" si="4"/>
        <v>0.16049503758128003</v>
      </c>
    </row>
    <row r="144" spans="1:21" x14ac:dyDescent="0.3">
      <c r="A144" s="20">
        <v>0</v>
      </c>
      <c r="B144" s="20" t="s">
        <v>79</v>
      </c>
      <c r="C144" s="20" t="s">
        <v>48</v>
      </c>
      <c r="D144" s="20">
        <v>33074</v>
      </c>
      <c r="E144" s="20">
        <v>33075</v>
      </c>
      <c r="F144" s="20">
        <v>33064</v>
      </c>
      <c r="G144" s="20">
        <v>6300</v>
      </c>
      <c r="H144" s="20">
        <v>6300</v>
      </c>
      <c r="I144" s="20" t="s">
        <v>80</v>
      </c>
      <c r="J144" s="20" t="s">
        <v>81</v>
      </c>
      <c r="K144" s="21">
        <v>0.74618300000000004</v>
      </c>
      <c r="L144" s="20" t="s">
        <v>24</v>
      </c>
      <c r="M144" s="20" t="s">
        <v>82</v>
      </c>
      <c r="N144" s="20">
        <v>15</v>
      </c>
      <c r="O144" s="20">
        <v>60</v>
      </c>
      <c r="P144" s="20" t="s">
        <v>105</v>
      </c>
      <c r="Q144" s="20" t="s">
        <v>109</v>
      </c>
      <c r="R144" s="20" t="s">
        <v>109</v>
      </c>
      <c r="S144" s="22">
        <v>0.81129499999999999</v>
      </c>
      <c r="T144" s="22">
        <v>0.24</v>
      </c>
      <c r="U144" s="22">
        <f t="shared" si="4"/>
        <v>0.4600846481086</v>
      </c>
    </row>
    <row r="145" spans="1:21" x14ac:dyDescent="0.3">
      <c r="A145" s="20">
        <v>0</v>
      </c>
      <c r="B145" s="20" t="s">
        <v>79</v>
      </c>
      <c r="C145" s="20" t="s">
        <v>48</v>
      </c>
      <c r="D145" s="20">
        <v>38829</v>
      </c>
      <c r="E145" s="20">
        <v>38830</v>
      </c>
      <c r="F145" s="20">
        <v>38780</v>
      </c>
      <c r="G145" s="20">
        <v>6410</v>
      </c>
      <c r="H145" s="20">
        <v>6410</v>
      </c>
      <c r="I145" s="20" t="s">
        <v>80</v>
      </c>
      <c r="J145" s="20" t="s">
        <v>81</v>
      </c>
      <c r="K145" s="21">
        <v>73.122100000000003</v>
      </c>
      <c r="L145" s="20" t="s">
        <v>24</v>
      </c>
      <c r="M145" s="20" t="s">
        <v>82</v>
      </c>
      <c r="N145" s="20">
        <v>16</v>
      </c>
      <c r="O145" s="20">
        <v>60</v>
      </c>
      <c r="P145" s="20" t="s">
        <v>105</v>
      </c>
      <c r="Q145" s="20" t="s">
        <v>110</v>
      </c>
      <c r="R145" s="20" t="s">
        <v>111</v>
      </c>
      <c r="S145" s="22">
        <v>0.74605500000000002</v>
      </c>
      <c r="T145" s="22">
        <v>0.24</v>
      </c>
      <c r="U145" s="22">
        <f t="shared" si="4"/>
        <v>41.460362319780003</v>
      </c>
    </row>
    <row r="146" spans="1:21" x14ac:dyDescent="0.3">
      <c r="A146" s="20">
        <v>0</v>
      </c>
      <c r="B146" s="20" t="s">
        <v>79</v>
      </c>
      <c r="C146" s="20" t="s">
        <v>48</v>
      </c>
      <c r="D146" s="20">
        <v>38838</v>
      </c>
      <c r="E146" s="20">
        <v>38839</v>
      </c>
      <c r="F146" s="20">
        <v>38789</v>
      </c>
      <c r="G146" s="20">
        <v>6410</v>
      </c>
      <c r="H146" s="20">
        <v>6410</v>
      </c>
      <c r="I146" s="20" t="s">
        <v>80</v>
      </c>
      <c r="J146" s="20" t="s">
        <v>81</v>
      </c>
      <c r="K146" s="21">
        <v>0.61065100000000005</v>
      </c>
      <c r="L146" s="20" t="s">
        <v>24</v>
      </c>
      <c r="M146" s="20" t="s">
        <v>82</v>
      </c>
      <c r="N146" s="20">
        <v>16</v>
      </c>
      <c r="O146" s="20">
        <v>60</v>
      </c>
      <c r="P146" s="20" t="s">
        <v>105</v>
      </c>
      <c r="Q146" s="20" t="s">
        <v>110</v>
      </c>
      <c r="R146" s="20" t="s">
        <v>111</v>
      </c>
      <c r="S146" s="22">
        <v>0.74605500000000002</v>
      </c>
      <c r="T146" s="22">
        <v>0.24</v>
      </c>
      <c r="U146" s="22">
        <f t="shared" si="4"/>
        <v>0.34624021617180001</v>
      </c>
    </row>
    <row r="147" spans="1:21" x14ac:dyDescent="0.3">
      <c r="A147" s="20">
        <v>0</v>
      </c>
      <c r="B147" s="20" t="s">
        <v>79</v>
      </c>
      <c r="C147" s="20" t="s">
        <v>48</v>
      </c>
      <c r="D147" s="20">
        <v>38842</v>
      </c>
      <c r="E147" s="20">
        <v>38843</v>
      </c>
      <c r="F147" s="20">
        <v>38793</v>
      </c>
      <c r="G147" s="20">
        <v>6410</v>
      </c>
      <c r="H147" s="20">
        <v>6410</v>
      </c>
      <c r="I147" s="20" t="s">
        <v>80</v>
      </c>
      <c r="J147" s="20" t="s">
        <v>81</v>
      </c>
      <c r="K147" s="21">
        <v>6.4333400000000003</v>
      </c>
      <c r="L147" s="20" t="s">
        <v>24</v>
      </c>
      <c r="M147" s="20" t="s">
        <v>82</v>
      </c>
      <c r="N147" s="20">
        <v>16</v>
      </c>
      <c r="O147" s="20">
        <v>60</v>
      </c>
      <c r="P147" s="20" t="s">
        <v>105</v>
      </c>
      <c r="Q147" s="20" t="s">
        <v>110</v>
      </c>
      <c r="R147" s="20" t="s">
        <v>111</v>
      </c>
      <c r="S147" s="22">
        <v>0.74605500000000002</v>
      </c>
      <c r="T147" s="22">
        <v>0.24</v>
      </c>
      <c r="U147" s="22">
        <f t="shared" si="4"/>
        <v>3.647715360012</v>
      </c>
    </row>
    <row r="148" spans="1:21" x14ac:dyDescent="0.3">
      <c r="A148" s="20">
        <v>0</v>
      </c>
      <c r="B148" s="20" t="s">
        <v>79</v>
      </c>
      <c r="C148" s="20" t="s">
        <v>48</v>
      </c>
      <c r="D148" s="20">
        <v>38844</v>
      </c>
      <c r="E148" s="20">
        <v>38845</v>
      </c>
      <c r="F148" s="20">
        <v>38795</v>
      </c>
      <c r="G148" s="20">
        <v>6410</v>
      </c>
      <c r="H148" s="20">
        <v>6410</v>
      </c>
      <c r="I148" s="20" t="s">
        <v>80</v>
      </c>
      <c r="J148" s="20" t="s">
        <v>81</v>
      </c>
      <c r="K148" s="21">
        <v>2.00475</v>
      </c>
      <c r="L148" s="20" t="s">
        <v>24</v>
      </c>
      <c r="M148" s="20" t="s">
        <v>82</v>
      </c>
      <c r="N148" s="20">
        <v>16</v>
      </c>
      <c r="O148" s="20">
        <v>60</v>
      </c>
      <c r="P148" s="20" t="s">
        <v>105</v>
      </c>
      <c r="Q148" s="20" t="s">
        <v>110</v>
      </c>
      <c r="R148" s="20" t="s">
        <v>111</v>
      </c>
      <c r="S148" s="22">
        <v>0.74605500000000002</v>
      </c>
      <c r="T148" s="22">
        <v>0.24</v>
      </c>
      <c r="U148" s="22">
        <f t="shared" si="4"/>
        <v>1.1366968585500001</v>
      </c>
    </row>
    <row r="149" spans="1:21" x14ac:dyDescent="0.3">
      <c r="A149" s="20">
        <v>0</v>
      </c>
      <c r="B149" s="20" t="s">
        <v>79</v>
      </c>
      <c r="C149" s="20" t="s">
        <v>48</v>
      </c>
      <c r="D149" s="20">
        <v>38850</v>
      </c>
      <c r="E149" s="20">
        <v>38851</v>
      </c>
      <c r="F149" s="20">
        <v>38801</v>
      </c>
      <c r="G149" s="20">
        <v>6410</v>
      </c>
      <c r="H149" s="20">
        <v>6410</v>
      </c>
      <c r="I149" s="20" t="s">
        <v>80</v>
      </c>
      <c r="J149" s="20" t="s">
        <v>81</v>
      </c>
      <c r="K149" s="21">
        <v>29.424299999999999</v>
      </c>
      <c r="L149" s="20" t="s">
        <v>24</v>
      </c>
      <c r="M149" s="20" t="s">
        <v>82</v>
      </c>
      <c r="N149" s="20">
        <v>16</v>
      </c>
      <c r="O149" s="20">
        <v>60</v>
      </c>
      <c r="P149" s="20" t="s">
        <v>105</v>
      </c>
      <c r="Q149" s="20" t="s">
        <v>110</v>
      </c>
      <c r="R149" s="20" t="s">
        <v>111</v>
      </c>
      <c r="S149" s="22">
        <v>0.74605500000000002</v>
      </c>
      <c r="T149" s="22">
        <v>0.24</v>
      </c>
      <c r="U149" s="22">
        <f t="shared" si="4"/>
        <v>16.683631063740002</v>
      </c>
    </row>
    <row r="150" spans="1:21" x14ac:dyDescent="0.3">
      <c r="A150" s="20">
        <v>0</v>
      </c>
      <c r="B150" s="20" t="s">
        <v>79</v>
      </c>
      <c r="C150" s="20" t="s">
        <v>48</v>
      </c>
      <c r="D150" s="20">
        <v>38851</v>
      </c>
      <c r="E150" s="20">
        <v>38852</v>
      </c>
      <c r="F150" s="20">
        <v>38802</v>
      </c>
      <c r="G150" s="20">
        <v>6410</v>
      </c>
      <c r="H150" s="20">
        <v>6410</v>
      </c>
      <c r="I150" s="20" t="s">
        <v>80</v>
      </c>
      <c r="J150" s="20" t="s">
        <v>81</v>
      </c>
      <c r="K150" s="21">
        <v>4.5472299999999999</v>
      </c>
      <c r="L150" s="20" t="s">
        <v>24</v>
      </c>
      <c r="M150" s="20" t="s">
        <v>82</v>
      </c>
      <c r="N150" s="20">
        <v>16</v>
      </c>
      <c r="O150" s="20">
        <v>60</v>
      </c>
      <c r="P150" s="20" t="s">
        <v>105</v>
      </c>
      <c r="Q150" s="20" t="s">
        <v>110</v>
      </c>
      <c r="R150" s="20" t="s">
        <v>111</v>
      </c>
      <c r="S150" s="22">
        <v>0.74605500000000002</v>
      </c>
      <c r="T150" s="22">
        <v>0.24</v>
      </c>
      <c r="U150" s="22">
        <f t="shared" si="4"/>
        <v>2.5782875950139998</v>
      </c>
    </row>
    <row r="151" spans="1:21" x14ac:dyDescent="0.3">
      <c r="A151" s="20">
        <v>0</v>
      </c>
      <c r="B151" s="20" t="s">
        <v>79</v>
      </c>
      <c r="C151" s="20" t="s">
        <v>48</v>
      </c>
      <c r="D151" s="20">
        <v>38852</v>
      </c>
      <c r="E151" s="20">
        <v>38853</v>
      </c>
      <c r="F151" s="20">
        <v>38803</v>
      </c>
      <c r="G151" s="20">
        <v>6410</v>
      </c>
      <c r="H151" s="20">
        <v>6410</v>
      </c>
      <c r="I151" s="20" t="s">
        <v>80</v>
      </c>
      <c r="J151" s="20" t="s">
        <v>81</v>
      </c>
      <c r="K151" s="21">
        <v>1.0893900000000001</v>
      </c>
      <c r="L151" s="20" t="s">
        <v>24</v>
      </c>
      <c r="M151" s="20" t="s">
        <v>82</v>
      </c>
      <c r="N151" s="20">
        <v>16</v>
      </c>
      <c r="O151" s="20">
        <v>60</v>
      </c>
      <c r="P151" s="20" t="s">
        <v>105</v>
      </c>
      <c r="Q151" s="20" t="s">
        <v>110</v>
      </c>
      <c r="R151" s="20" t="s">
        <v>111</v>
      </c>
      <c r="S151" s="22">
        <v>0.74605500000000002</v>
      </c>
      <c r="T151" s="22">
        <v>0.24</v>
      </c>
      <c r="U151" s="22">
        <f t="shared" si="4"/>
        <v>0.617686090902</v>
      </c>
    </row>
    <row r="152" spans="1:21" x14ac:dyDescent="0.3">
      <c r="A152" s="20">
        <v>0</v>
      </c>
      <c r="B152" s="20" t="s">
        <v>79</v>
      </c>
      <c r="C152" s="20" t="s">
        <v>48</v>
      </c>
      <c r="D152" s="20">
        <v>38856</v>
      </c>
      <c r="E152" s="20">
        <v>38857</v>
      </c>
      <c r="F152" s="20">
        <v>38807</v>
      </c>
      <c r="G152" s="20">
        <v>6410</v>
      </c>
      <c r="H152" s="20">
        <v>6410</v>
      </c>
      <c r="I152" s="20" t="s">
        <v>80</v>
      </c>
      <c r="J152" s="20" t="s">
        <v>81</v>
      </c>
      <c r="K152" s="21">
        <v>2.38157</v>
      </c>
      <c r="L152" s="20" t="s">
        <v>24</v>
      </c>
      <c r="M152" s="20" t="s">
        <v>82</v>
      </c>
      <c r="N152" s="20">
        <v>16</v>
      </c>
      <c r="O152" s="20">
        <v>60</v>
      </c>
      <c r="P152" s="20" t="s">
        <v>105</v>
      </c>
      <c r="Q152" s="20" t="s">
        <v>110</v>
      </c>
      <c r="R152" s="20" t="s">
        <v>111</v>
      </c>
      <c r="S152" s="22">
        <v>0.74605500000000002</v>
      </c>
      <c r="T152" s="22">
        <v>0.24</v>
      </c>
      <c r="U152" s="22">
        <f t="shared" si="4"/>
        <v>1.3503544768260001</v>
      </c>
    </row>
    <row r="153" spans="1:21" x14ac:dyDescent="0.3">
      <c r="A153" s="20">
        <v>0</v>
      </c>
      <c r="B153" s="20" t="s">
        <v>79</v>
      </c>
      <c r="C153" s="20" t="s">
        <v>48</v>
      </c>
      <c r="D153" s="20">
        <v>38860</v>
      </c>
      <c r="E153" s="20">
        <v>38861</v>
      </c>
      <c r="F153" s="20">
        <v>38811</v>
      </c>
      <c r="G153" s="20">
        <v>6410</v>
      </c>
      <c r="H153" s="20">
        <v>6410</v>
      </c>
      <c r="I153" s="20" t="s">
        <v>80</v>
      </c>
      <c r="J153" s="20" t="s">
        <v>81</v>
      </c>
      <c r="K153" s="21">
        <v>9.1523199999999996</v>
      </c>
      <c r="L153" s="20" t="s">
        <v>24</v>
      </c>
      <c r="M153" s="20" t="s">
        <v>82</v>
      </c>
      <c r="N153" s="20">
        <v>16</v>
      </c>
      <c r="O153" s="20">
        <v>60</v>
      </c>
      <c r="P153" s="20" t="s">
        <v>105</v>
      </c>
      <c r="Q153" s="20" t="s">
        <v>110</v>
      </c>
      <c r="R153" s="20" t="s">
        <v>111</v>
      </c>
      <c r="S153" s="22">
        <v>0.74605500000000002</v>
      </c>
      <c r="T153" s="22">
        <v>0.24</v>
      </c>
      <c r="U153" s="22">
        <f t="shared" si="4"/>
        <v>5.1893819141759998</v>
      </c>
    </row>
    <row r="154" spans="1:21" x14ac:dyDescent="0.3">
      <c r="A154" s="20">
        <v>0</v>
      </c>
      <c r="B154" s="20" t="s">
        <v>79</v>
      </c>
      <c r="C154" s="20" t="s">
        <v>48</v>
      </c>
      <c r="D154" s="20">
        <v>38867</v>
      </c>
      <c r="E154" s="20">
        <v>38868</v>
      </c>
      <c r="F154" s="20">
        <v>38818</v>
      </c>
      <c r="G154" s="20">
        <v>6410</v>
      </c>
      <c r="H154" s="20">
        <v>6410</v>
      </c>
      <c r="I154" s="20" t="s">
        <v>80</v>
      </c>
      <c r="J154" s="20" t="s">
        <v>81</v>
      </c>
      <c r="K154" s="21">
        <v>6.7238100000000003</v>
      </c>
      <c r="L154" s="20" t="s">
        <v>24</v>
      </c>
      <c r="M154" s="20" t="s">
        <v>82</v>
      </c>
      <c r="N154" s="20">
        <v>16</v>
      </c>
      <c r="O154" s="20">
        <v>60</v>
      </c>
      <c r="P154" s="20" t="s">
        <v>105</v>
      </c>
      <c r="Q154" s="20" t="s">
        <v>110</v>
      </c>
      <c r="R154" s="20" t="s">
        <v>111</v>
      </c>
      <c r="S154" s="22">
        <v>0.74605500000000002</v>
      </c>
      <c r="T154" s="22">
        <v>0.24</v>
      </c>
      <c r="U154" s="22">
        <f t="shared" si="4"/>
        <v>3.8124123728580006</v>
      </c>
    </row>
    <row r="155" spans="1:21" x14ac:dyDescent="0.3">
      <c r="A155" s="20">
        <v>0</v>
      </c>
      <c r="B155" s="20" t="s">
        <v>79</v>
      </c>
      <c r="C155" s="20" t="s">
        <v>48</v>
      </c>
      <c r="D155" s="20">
        <v>38869</v>
      </c>
      <c r="E155" s="20">
        <v>38870</v>
      </c>
      <c r="F155" s="20">
        <v>38820</v>
      </c>
      <c r="G155" s="20">
        <v>6410</v>
      </c>
      <c r="H155" s="20">
        <v>6410</v>
      </c>
      <c r="I155" s="20" t="s">
        <v>80</v>
      </c>
      <c r="J155" s="20" t="s">
        <v>81</v>
      </c>
      <c r="K155" s="21">
        <v>0.55291699999999999</v>
      </c>
      <c r="L155" s="20" t="s">
        <v>24</v>
      </c>
      <c r="M155" s="20" t="s">
        <v>82</v>
      </c>
      <c r="N155" s="20">
        <v>16</v>
      </c>
      <c r="O155" s="20">
        <v>60</v>
      </c>
      <c r="P155" s="20" t="s">
        <v>105</v>
      </c>
      <c r="Q155" s="20" t="s">
        <v>110</v>
      </c>
      <c r="R155" s="20" t="s">
        <v>111</v>
      </c>
      <c r="S155" s="22">
        <v>0.74605500000000002</v>
      </c>
      <c r="T155" s="22">
        <v>0.24</v>
      </c>
      <c r="U155" s="22">
        <f t="shared" si="4"/>
        <v>0.3135049342506</v>
      </c>
    </row>
    <row r="156" spans="1:21" x14ac:dyDescent="0.3">
      <c r="A156" s="20">
        <v>0</v>
      </c>
      <c r="B156" s="20" t="s">
        <v>79</v>
      </c>
      <c r="C156" s="20" t="s">
        <v>48</v>
      </c>
      <c r="D156" s="20">
        <v>38873</v>
      </c>
      <c r="E156" s="20">
        <v>38874</v>
      </c>
      <c r="F156" s="20">
        <v>38824</v>
      </c>
      <c r="G156" s="20">
        <v>6410</v>
      </c>
      <c r="H156" s="20">
        <v>6410</v>
      </c>
      <c r="I156" s="20" t="s">
        <v>80</v>
      </c>
      <c r="J156" s="20" t="s">
        <v>81</v>
      </c>
      <c r="K156" s="21">
        <v>0.57278099999999998</v>
      </c>
      <c r="L156" s="20" t="s">
        <v>24</v>
      </c>
      <c r="M156" s="20" t="s">
        <v>82</v>
      </c>
      <c r="N156" s="20">
        <v>16</v>
      </c>
      <c r="O156" s="20">
        <v>60</v>
      </c>
      <c r="P156" s="20" t="s">
        <v>105</v>
      </c>
      <c r="Q156" s="20" t="s">
        <v>110</v>
      </c>
      <c r="R156" s="20" t="s">
        <v>111</v>
      </c>
      <c r="S156" s="22">
        <v>0.74605500000000002</v>
      </c>
      <c r="T156" s="22">
        <v>0.24</v>
      </c>
      <c r="U156" s="22">
        <f t="shared" si="4"/>
        <v>0.32476785800579999</v>
      </c>
    </row>
    <row r="157" spans="1:21" x14ac:dyDescent="0.3">
      <c r="A157" s="20">
        <v>0</v>
      </c>
      <c r="B157" s="20" t="s">
        <v>79</v>
      </c>
      <c r="C157" s="20" t="s">
        <v>48</v>
      </c>
      <c r="D157" s="20">
        <v>38875</v>
      </c>
      <c r="E157" s="20">
        <v>38876</v>
      </c>
      <c r="F157" s="20">
        <v>38826</v>
      </c>
      <c r="G157" s="20">
        <v>6410</v>
      </c>
      <c r="H157" s="20">
        <v>6410</v>
      </c>
      <c r="I157" s="20" t="s">
        <v>80</v>
      </c>
      <c r="J157" s="20" t="s">
        <v>81</v>
      </c>
      <c r="K157" s="21">
        <v>4.3883999999999999</v>
      </c>
      <c r="L157" s="20" t="s">
        <v>24</v>
      </c>
      <c r="M157" s="20" t="s">
        <v>82</v>
      </c>
      <c r="N157" s="20">
        <v>16</v>
      </c>
      <c r="O157" s="20">
        <v>60</v>
      </c>
      <c r="P157" s="20" t="s">
        <v>105</v>
      </c>
      <c r="Q157" s="20" t="s">
        <v>110</v>
      </c>
      <c r="R157" s="20" t="s">
        <v>111</v>
      </c>
      <c r="S157" s="22">
        <v>0.74605500000000002</v>
      </c>
      <c r="T157" s="22">
        <v>0.24</v>
      </c>
      <c r="U157" s="22">
        <f t="shared" si="4"/>
        <v>2.4882306991199998</v>
      </c>
    </row>
    <row r="158" spans="1:21" x14ac:dyDescent="0.3">
      <c r="A158" s="20">
        <v>0</v>
      </c>
      <c r="B158" s="20" t="s">
        <v>79</v>
      </c>
      <c r="C158" s="20" t="s">
        <v>48</v>
      </c>
      <c r="D158" s="20">
        <v>38878</v>
      </c>
      <c r="E158" s="20">
        <v>38879</v>
      </c>
      <c r="F158" s="20">
        <v>38829</v>
      </c>
      <c r="G158" s="20">
        <v>6410</v>
      </c>
      <c r="H158" s="20">
        <v>6410</v>
      </c>
      <c r="I158" s="20" t="s">
        <v>80</v>
      </c>
      <c r="J158" s="20" t="s">
        <v>81</v>
      </c>
      <c r="K158" s="21">
        <v>0.44053199999999998</v>
      </c>
      <c r="L158" s="20" t="s">
        <v>24</v>
      </c>
      <c r="M158" s="20" t="s">
        <v>82</v>
      </c>
      <c r="N158" s="20">
        <v>16</v>
      </c>
      <c r="O158" s="20">
        <v>60</v>
      </c>
      <c r="P158" s="20" t="s">
        <v>105</v>
      </c>
      <c r="Q158" s="20" t="s">
        <v>110</v>
      </c>
      <c r="R158" s="20" t="s">
        <v>111</v>
      </c>
      <c r="S158" s="22">
        <v>0.74605500000000002</v>
      </c>
      <c r="T158" s="22">
        <v>0.24</v>
      </c>
      <c r="U158" s="22">
        <f t="shared" si="4"/>
        <v>0.2497824369576</v>
      </c>
    </row>
    <row r="159" spans="1:21" x14ac:dyDescent="0.3">
      <c r="A159" s="20">
        <v>0</v>
      </c>
      <c r="B159" s="20" t="s">
        <v>79</v>
      </c>
      <c r="C159" s="20" t="s">
        <v>48</v>
      </c>
      <c r="D159" s="20">
        <v>38879</v>
      </c>
      <c r="E159" s="20">
        <v>38880</v>
      </c>
      <c r="F159" s="20">
        <v>38830</v>
      </c>
      <c r="G159" s="20">
        <v>6410</v>
      </c>
      <c r="H159" s="20">
        <v>6410</v>
      </c>
      <c r="I159" s="20" t="s">
        <v>80</v>
      </c>
      <c r="J159" s="20" t="s">
        <v>81</v>
      </c>
      <c r="K159" s="21">
        <v>0.80144599999999999</v>
      </c>
      <c r="L159" s="20" t="s">
        <v>24</v>
      </c>
      <c r="M159" s="20" t="s">
        <v>82</v>
      </c>
      <c r="N159" s="20">
        <v>16</v>
      </c>
      <c r="O159" s="20">
        <v>60</v>
      </c>
      <c r="P159" s="20" t="s">
        <v>105</v>
      </c>
      <c r="Q159" s="20" t="s">
        <v>110</v>
      </c>
      <c r="R159" s="20" t="s">
        <v>111</v>
      </c>
      <c r="S159" s="22">
        <v>0.74605500000000002</v>
      </c>
      <c r="T159" s="22">
        <v>0.24</v>
      </c>
      <c r="U159" s="22">
        <f t="shared" si="4"/>
        <v>0.45442132460280005</v>
      </c>
    </row>
    <row r="160" spans="1:21" x14ac:dyDescent="0.3">
      <c r="A160" s="20">
        <v>0</v>
      </c>
      <c r="B160" s="20" t="s">
        <v>79</v>
      </c>
      <c r="C160" s="20" t="s">
        <v>48</v>
      </c>
      <c r="D160" s="20">
        <v>38880</v>
      </c>
      <c r="E160" s="20">
        <v>38881</v>
      </c>
      <c r="F160" s="20">
        <v>38831</v>
      </c>
      <c r="G160" s="20">
        <v>6410</v>
      </c>
      <c r="H160" s="20">
        <v>6410</v>
      </c>
      <c r="I160" s="20" t="s">
        <v>80</v>
      </c>
      <c r="J160" s="20" t="s">
        <v>81</v>
      </c>
      <c r="K160" s="21">
        <v>0.57426900000000003</v>
      </c>
      <c r="L160" s="20" t="s">
        <v>24</v>
      </c>
      <c r="M160" s="20" t="s">
        <v>82</v>
      </c>
      <c r="N160" s="20">
        <v>16</v>
      </c>
      <c r="O160" s="20">
        <v>60</v>
      </c>
      <c r="P160" s="20" t="s">
        <v>105</v>
      </c>
      <c r="Q160" s="20" t="s">
        <v>110</v>
      </c>
      <c r="R160" s="20" t="s">
        <v>111</v>
      </c>
      <c r="S160" s="22">
        <v>0.74605500000000002</v>
      </c>
      <c r="T160" s="22">
        <v>0.24</v>
      </c>
      <c r="U160" s="22">
        <f t="shared" si="4"/>
        <v>0.3256115566842</v>
      </c>
    </row>
    <row r="161" spans="1:21" x14ac:dyDescent="0.3">
      <c r="A161" s="20">
        <v>0</v>
      </c>
      <c r="B161" s="20" t="s">
        <v>79</v>
      </c>
      <c r="C161" s="20" t="s">
        <v>48</v>
      </c>
      <c r="D161" s="20">
        <v>38881</v>
      </c>
      <c r="E161" s="20">
        <v>38882</v>
      </c>
      <c r="F161" s="20">
        <v>38832</v>
      </c>
      <c r="G161" s="20">
        <v>6410</v>
      </c>
      <c r="H161" s="20">
        <v>6410</v>
      </c>
      <c r="I161" s="20" t="s">
        <v>80</v>
      </c>
      <c r="J161" s="20" t="s">
        <v>81</v>
      </c>
      <c r="K161" s="21">
        <v>1.01227</v>
      </c>
      <c r="L161" s="20" t="s">
        <v>24</v>
      </c>
      <c r="M161" s="20" t="s">
        <v>82</v>
      </c>
      <c r="N161" s="20">
        <v>16</v>
      </c>
      <c r="O161" s="20">
        <v>60</v>
      </c>
      <c r="P161" s="20" t="s">
        <v>105</v>
      </c>
      <c r="Q161" s="20" t="s">
        <v>110</v>
      </c>
      <c r="R161" s="20" t="s">
        <v>111</v>
      </c>
      <c r="S161" s="22">
        <v>0.74605500000000002</v>
      </c>
      <c r="T161" s="22">
        <v>0.24</v>
      </c>
      <c r="U161" s="22">
        <f t="shared" si="4"/>
        <v>0.57395891208600003</v>
      </c>
    </row>
    <row r="162" spans="1:21" x14ac:dyDescent="0.3">
      <c r="A162" s="20">
        <v>0</v>
      </c>
      <c r="B162" s="20" t="s">
        <v>79</v>
      </c>
      <c r="C162" s="20" t="s">
        <v>48</v>
      </c>
      <c r="D162" s="20">
        <v>38883</v>
      </c>
      <c r="E162" s="20">
        <v>38884</v>
      </c>
      <c r="F162" s="20">
        <v>38834</v>
      </c>
      <c r="G162" s="20">
        <v>6410</v>
      </c>
      <c r="H162" s="20">
        <v>6410</v>
      </c>
      <c r="I162" s="20" t="s">
        <v>80</v>
      </c>
      <c r="J162" s="20" t="s">
        <v>81</v>
      </c>
      <c r="K162" s="21">
        <v>0.59623099999999996</v>
      </c>
      <c r="L162" s="20" t="s">
        <v>24</v>
      </c>
      <c r="M162" s="20" t="s">
        <v>82</v>
      </c>
      <c r="N162" s="20">
        <v>16</v>
      </c>
      <c r="O162" s="20">
        <v>60</v>
      </c>
      <c r="P162" s="20" t="s">
        <v>105</v>
      </c>
      <c r="Q162" s="20" t="s">
        <v>110</v>
      </c>
      <c r="R162" s="20" t="s">
        <v>111</v>
      </c>
      <c r="S162" s="22">
        <v>0.74605500000000002</v>
      </c>
      <c r="T162" s="22">
        <v>0.24</v>
      </c>
      <c r="U162" s="22">
        <f t="shared" ref="U162:U193" si="5">K162*S162*(1-T162)</f>
        <v>0.33806405021579999</v>
      </c>
    </row>
    <row r="163" spans="1:21" x14ac:dyDescent="0.3">
      <c r="A163" s="20">
        <v>0</v>
      </c>
      <c r="B163" s="20" t="s">
        <v>79</v>
      </c>
      <c r="C163" s="20" t="s">
        <v>48</v>
      </c>
      <c r="D163" s="20">
        <v>38885</v>
      </c>
      <c r="E163" s="20">
        <v>38886</v>
      </c>
      <c r="F163" s="20">
        <v>38836</v>
      </c>
      <c r="G163" s="20">
        <v>6410</v>
      </c>
      <c r="H163" s="20">
        <v>6410</v>
      </c>
      <c r="I163" s="20" t="s">
        <v>80</v>
      </c>
      <c r="J163" s="20" t="s">
        <v>81</v>
      </c>
      <c r="K163" s="21">
        <v>1.2774399999999999</v>
      </c>
      <c r="L163" s="20" t="s">
        <v>24</v>
      </c>
      <c r="M163" s="20" t="s">
        <v>82</v>
      </c>
      <c r="N163" s="20">
        <v>16</v>
      </c>
      <c r="O163" s="20">
        <v>60</v>
      </c>
      <c r="P163" s="20" t="s">
        <v>105</v>
      </c>
      <c r="Q163" s="20" t="s">
        <v>110</v>
      </c>
      <c r="R163" s="20" t="s">
        <v>111</v>
      </c>
      <c r="S163" s="22">
        <v>0.74605500000000002</v>
      </c>
      <c r="T163" s="22">
        <v>0.24</v>
      </c>
      <c r="U163" s="22">
        <f t="shared" si="5"/>
        <v>0.72431077939200006</v>
      </c>
    </row>
    <row r="164" spans="1:21" x14ac:dyDescent="0.3">
      <c r="A164" s="20">
        <v>0</v>
      </c>
      <c r="B164" s="20" t="s">
        <v>79</v>
      </c>
      <c r="C164" s="20" t="s">
        <v>48</v>
      </c>
      <c r="D164" s="20">
        <v>38886</v>
      </c>
      <c r="E164" s="20">
        <v>38887</v>
      </c>
      <c r="F164" s="20">
        <v>38837</v>
      </c>
      <c r="G164" s="20">
        <v>6410</v>
      </c>
      <c r="H164" s="20">
        <v>6410</v>
      </c>
      <c r="I164" s="20" t="s">
        <v>80</v>
      </c>
      <c r="J164" s="20" t="s">
        <v>81</v>
      </c>
      <c r="K164" s="21">
        <v>0.79352299999999998</v>
      </c>
      <c r="L164" s="20" t="s">
        <v>24</v>
      </c>
      <c r="M164" s="20" t="s">
        <v>82</v>
      </c>
      <c r="N164" s="20">
        <v>16</v>
      </c>
      <c r="O164" s="20">
        <v>60</v>
      </c>
      <c r="P164" s="20" t="s">
        <v>105</v>
      </c>
      <c r="Q164" s="20" t="s">
        <v>110</v>
      </c>
      <c r="R164" s="20" t="s">
        <v>111</v>
      </c>
      <c r="S164" s="22">
        <v>0.74605500000000002</v>
      </c>
      <c r="T164" s="22">
        <v>0.24</v>
      </c>
      <c r="U164" s="22">
        <f t="shared" si="5"/>
        <v>0.44992896934140003</v>
      </c>
    </row>
    <row r="165" spans="1:21" x14ac:dyDescent="0.3">
      <c r="A165" s="20">
        <v>0</v>
      </c>
      <c r="B165" s="20" t="s">
        <v>79</v>
      </c>
      <c r="C165" s="20" t="s">
        <v>48</v>
      </c>
      <c r="D165" s="20">
        <v>38887</v>
      </c>
      <c r="E165" s="20">
        <v>38888</v>
      </c>
      <c r="F165" s="20">
        <v>38838</v>
      </c>
      <c r="G165" s="20">
        <v>6410</v>
      </c>
      <c r="H165" s="20">
        <v>6410</v>
      </c>
      <c r="I165" s="20" t="s">
        <v>80</v>
      </c>
      <c r="J165" s="20" t="s">
        <v>81</v>
      </c>
      <c r="K165" s="21">
        <v>0.42061900000000002</v>
      </c>
      <c r="L165" s="20" t="s">
        <v>24</v>
      </c>
      <c r="M165" s="20" t="s">
        <v>82</v>
      </c>
      <c r="N165" s="20">
        <v>16</v>
      </c>
      <c r="O165" s="20">
        <v>60</v>
      </c>
      <c r="P165" s="20" t="s">
        <v>105</v>
      </c>
      <c r="Q165" s="20" t="s">
        <v>110</v>
      </c>
      <c r="R165" s="20" t="s">
        <v>111</v>
      </c>
      <c r="S165" s="22">
        <v>0.74605500000000002</v>
      </c>
      <c r="T165" s="22">
        <v>0.24</v>
      </c>
      <c r="U165" s="22">
        <f t="shared" si="5"/>
        <v>0.23849173011420005</v>
      </c>
    </row>
    <row r="166" spans="1:21" x14ac:dyDescent="0.3">
      <c r="A166" s="20">
        <v>0</v>
      </c>
      <c r="B166" s="20" t="s">
        <v>79</v>
      </c>
      <c r="C166" s="20" t="s">
        <v>48</v>
      </c>
      <c r="D166" s="20">
        <v>38891</v>
      </c>
      <c r="E166" s="20">
        <v>38892</v>
      </c>
      <c r="F166" s="20">
        <v>38842</v>
      </c>
      <c r="G166" s="20">
        <v>6410</v>
      </c>
      <c r="H166" s="20">
        <v>6410</v>
      </c>
      <c r="I166" s="20" t="s">
        <v>80</v>
      </c>
      <c r="J166" s="20" t="s">
        <v>81</v>
      </c>
      <c r="K166" s="21">
        <v>0.49935099999999999</v>
      </c>
      <c r="L166" s="20" t="s">
        <v>24</v>
      </c>
      <c r="M166" s="20" t="s">
        <v>82</v>
      </c>
      <c r="N166" s="20">
        <v>16</v>
      </c>
      <c r="O166" s="20">
        <v>60</v>
      </c>
      <c r="P166" s="20" t="s">
        <v>105</v>
      </c>
      <c r="Q166" s="20" t="s">
        <v>110</v>
      </c>
      <c r="R166" s="20" t="s">
        <v>111</v>
      </c>
      <c r="S166" s="22">
        <v>0.74605500000000002</v>
      </c>
      <c r="T166" s="22">
        <v>0.24</v>
      </c>
      <c r="U166" s="22">
        <f t="shared" si="5"/>
        <v>0.2831329158318</v>
      </c>
    </row>
    <row r="167" spans="1:21" x14ac:dyDescent="0.3">
      <c r="A167" s="20">
        <v>0</v>
      </c>
      <c r="B167" s="20" t="s">
        <v>79</v>
      </c>
      <c r="C167" s="20" t="s">
        <v>48</v>
      </c>
      <c r="D167" s="20">
        <v>38899</v>
      </c>
      <c r="E167" s="20">
        <v>38900</v>
      </c>
      <c r="F167" s="20">
        <v>38850</v>
      </c>
      <c r="G167" s="20">
        <v>6410</v>
      </c>
      <c r="H167" s="20">
        <v>6410</v>
      </c>
      <c r="I167" s="20" t="s">
        <v>80</v>
      </c>
      <c r="J167" s="20" t="s">
        <v>81</v>
      </c>
      <c r="K167" s="21">
        <v>7.9398</v>
      </c>
      <c r="L167" s="20" t="s">
        <v>24</v>
      </c>
      <c r="M167" s="20" t="s">
        <v>82</v>
      </c>
      <c r="N167" s="20">
        <v>16</v>
      </c>
      <c r="O167" s="20">
        <v>60</v>
      </c>
      <c r="P167" s="20" t="s">
        <v>105</v>
      </c>
      <c r="Q167" s="20" t="s">
        <v>110</v>
      </c>
      <c r="R167" s="20" t="s">
        <v>111</v>
      </c>
      <c r="S167" s="22">
        <v>0.74605500000000002</v>
      </c>
      <c r="T167" s="22">
        <v>0.24</v>
      </c>
      <c r="U167" s="22">
        <f t="shared" si="5"/>
        <v>4.5018808916400008</v>
      </c>
    </row>
    <row r="168" spans="1:21" x14ac:dyDescent="0.3">
      <c r="A168" s="20">
        <v>0</v>
      </c>
      <c r="B168" s="20" t="s">
        <v>79</v>
      </c>
      <c r="C168" s="20" t="s">
        <v>48</v>
      </c>
      <c r="D168" s="20">
        <v>38900</v>
      </c>
      <c r="E168" s="20">
        <v>38901</v>
      </c>
      <c r="F168" s="20">
        <v>38851</v>
      </c>
      <c r="G168" s="20">
        <v>6410</v>
      </c>
      <c r="H168" s="20">
        <v>6410</v>
      </c>
      <c r="I168" s="20" t="s">
        <v>80</v>
      </c>
      <c r="J168" s="20" t="s">
        <v>81</v>
      </c>
      <c r="K168" s="21">
        <v>0.77458000000000005</v>
      </c>
      <c r="L168" s="20" t="s">
        <v>24</v>
      </c>
      <c r="M168" s="20" t="s">
        <v>82</v>
      </c>
      <c r="N168" s="20">
        <v>16</v>
      </c>
      <c r="O168" s="20">
        <v>60</v>
      </c>
      <c r="P168" s="20" t="s">
        <v>105</v>
      </c>
      <c r="Q168" s="20" t="s">
        <v>110</v>
      </c>
      <c r="R168" s="20" t="s">
        <v>111</v>
      </c>
      <c r="S168" s="22">
        <v>0.74605500000000002</v>
      </c>
      <c r="T168" s="22">
        <v>0.24</v>
      </c>
      <c r="U168" s="22">
        <f t="shared" si="5"/>
        <v>0.43918825424400004</v>
      </c>
    </row>
    <row r="169" spans="1:21" x14ac:dyDescent="0.3">
      <c r="A169" s="20">
        <v>0</v>
      </c>
      <c r="B169" s="20" t="s">
        <v>79</v>
      </c>
      <c r="C169" s="20" t="s">
        <v>48</v>
      </c>
      <c r="D169" s="20">
        <v>38906</v>
      </c>
      <c r="E169" s="20">
        <v>38907</v>
      </c>
      <c r="F169" s="20">
        <v>38857</v>
      </c>
      <c r="G169" s="20">
        <v>6410</v>
      </c>
      <c r="H169" s="20">
        <v>6410</v>
      </c>
      <c r="I169" s="20" t="s">
        <v>80</v>
      </c>
      <c r="J169" s="20" t="s">
        <v>81</v>
      </c>
      <c r="K169" s="21">
        <v>0.49165999999999999</v>
      </c>
      <c r="L169" s="20" t="s">
        <v>24</v>
      </c>
      <c r="M169" s="20" t="s">
        <v>82</v>
      </c>
      <c r="N169" s="20">
        <v>16</v>
      </c>
      <c r="O169" s="20">
        <v>60</v>
      </c>
      <c r="P169" s="20" t="s">
        <v>105</v>
      </c>
      <c r="Q169" s="20" t="s">
        <v>110</v>
      </c>
      <c r="R169" s="20" t="s">
        <v>111</v>
      </c>
      <c r="S169" s="22">
        <v>0.74605500000000002</v>
      </c>
      <c r="T169" s="22">
        <v>0.24</v>
      </c>
      <c r="U169" s="22">
        <f t="shared" si="5"/>
        <v>0.27877210498799998</v>
      </c>
    </row>
    <row r="170" spans="1:21" x14ac:dyDescent="0.3">
      <c r="A170" s="20">
        <v>0</v>
      </c>
      <c r="B170" s="20" t="s">
        <v>79</v>
      </c>
      <c r="C170" s="20" t="s">
        <v>48</v>
      </c>
      <c r="D170" s="20">
        <v>38910</v>
      </c>
      <c r="E170" s="20">
        <v>38911</v>
      </c>
      <c r="F170" s="20">
        <v>38861</v>
      </c>
      <c r="G170" s="20">
        <v>6410</v>
      </c>
      <c r="H170" s="20">
        <v>6410</v>
      </c>
      <c r="I170" s="20" t="s">
        <v>80</v>
      </c>
      <c r="J170" s="20" t="s">
        <v>81</v>
      </c>
      <c r="K170" s="21">
        <v>1.1302000000000001</v>
      </c>
      <c r="L170" s="20" t="s">
        <v>24</v>
      </c>
      <c r="M170" s="20" t="s">
        <v>82</v>
      </c>
      <c r="N170" s="20">
        <v>16</v>
      </c>
      <c r="O170" s="20">
        <v>60</v>
      </c>
      <c r="P170" s="20" t="s">
        <v>105</v>
      </c>
      <c r="Q170" s="20" t="s">
        <v>110</v>
      </c>
      <c r="R170" s="20" t="s">
        <v>111</v>
      </c>
      <c r="S170" s="22">
        <v>0.74605500000000002</v>
      </c>
      <c r="T170" s="22">
        <v>0.24</v>
      </c>
      <c r="U170" s="22">
        <f t="shared" si="5"/>
        <v>0.64082543436000017</v>
      </c>
    </row>
    <row r="171" spans="1:21" x14ac:dyDescent="0.3">
      <c r="A171" s="20">
        <v>0</v>
      </c>
      <c r="B171" s="20" t="s">
        <v>79</v>
      </c>
      <c r="C171" s="20" t="s">
        <v>48</v>
      </c>
      <c r="D171" s="20">
        <v>49490</v>
      </c>
      <c r="E171" s="20">
        <v>49491</v>
      </c>
      <c r="F171" s="20">
        <v>49431</v>
      </c>
      <c r="G171" s="20">
        <v>6430</v>
      </c>
      <c r="H171" s="20">
        <v>6430</v>
      </c>
      <c r="I171" s="20" t="s">
        <v>80</v>
      </c>
      <c r="J171" s="20" t="s">
        <v>81</v>
      </c>
      <c r="K171" s="21">
        <v>6.7350000000000003</v>
      </c>
      <c r="L171" s="20" t="s">
        <v>24</v>
      </c>
      <c r="M171" s="20" t="s">
        <v>82</v>
      </c>
      <c r="N171" s="20">
        <v>16</v>
      </c>
      <c r="O171" s="20">
        <v>60</v>
      </c>
      <c r="P171" s="20" t="s">
        <v>105</v>
      </c>
      <c r="Q171" s="20" t="s">
        <v>112</v>
      </c>
      <c r="R171" s="20" t="s">
        <v>111</v>
      </c>
      <c r="S171" s="22">
        <v>0.74605500000000002</v>
      </c>
      <c r="T171" s="22">
        <v>0.24</v>
      </c>
      <c r="U171" s="22">
        <f t="shared" si="5"/>
        <v>3.8187571230000006</v>
      </c>
    </row>
    <row r="172" spans="1:21" x14ac:dyDescent="0.3">
      <c r="A172" s="20">
        <v>0</v>
      </c>
      <c r="B172" s="20" t="s">
        <v>79</v>
      </c>
      <c r="C172" s="20" t="s">
        <v>48</v>
      </c>
      <c r="D172" s="20">
        <v>49499</v>
      </c>
      <c r="E172" s="20">
        <v>49500</v>
      </c>
      <c r="F172" s="20">
        <v>49440</v>
      </c>
      <c r="G172" s="20">
        <v>6430</v>
      </c>
      <c r="H172" s="20">
        <v>6430</v>
      </c>
      <c r="I172" s="20" t="s">
        <v>80</v>
      </c>
      <c r="J172" s="20" t="s">
        <v>81</v>
      </c>
      <c r="K172" s="21">
        <v>3.0539399999999999</v>
      </c>
      <c r="L172" s="20" t="s">
        <v>24</v>
      </c>
      <c r="M172" s="20" t="s">
        <v>82</v>
      </c>
      <c r="N172" s="20">
        <v>16</v>
      </c>
      <c r="O172" s="20">
        <v>60</v>
      </c>
      <c r="P172" s="20" t="s">
        <v>105</v>
      </c>
      <c r="Q172" s="20" t="s">
        <v>112</v>
      </c>
      <c r="R172" s="20" t="s">
        <v>111</v>
      </c>
      <c r="S172" s="22">
        <v>0.74605500000000002</v>
      </c>
      <c r="T172" s="22">
        <v>0.24</v>
      </c>
      <c r="U172" s="22">
        <f t="shared" si="5"/>
        <v>1.731589477092</v>
      </c>
    </row>
    <row r="173" spans="1:21" x14ac:dyDescent="0.3">
      <c r="A173" s="20">
        <v>0</v>
      </c>
      <c r="B173" s="20" t="s">
        <v>79</v>
      </c>
      <c r="C173" s="20" t="s">
        <v>48</v>
      </c>
      <c r="D173" s="20">
        <v>49503</v>
      </c>
      <c r="E173" s="20">
        <v>49504</v>
      </c>
      <c r="F173" s="20">
        <v>49444</v>
      </c>
      <c r="G173" s="20">
        <v>6430</v>
      </c>
      <c r="H173" s="20">
        <v>6430</v>
      </c>
      <c r="I173" s="20" t="s">
        <v>80</v>
      </c>
      <c r="J173" s="20" t="s">
        <v>81</v>
      </c>
      <c r="K173" s="21">
        <v>1.9234199999999999</v>
      </c>
      <c r="L173" s="20" t="s">
        <v>24</v>
      </c>
      <c r="M173" s="20" t="s">
        <v>82</v>
      </c>
      <c r="N173" s="20">
        <v>16</v>
      </c>
      <c r="O173" s="20">
        <v>60</v>
      </c>
      <c r="P173" s="20" t="s">
        <v>105</v>
      </c>
      <c r="Q173" s="20" t="s">
        <v>112</v>
      </c>
      <c r="R173" s="20" t="s">
        <v>111</v>
      </c>
      <c r="S173" s="22">
        <v>0.74605500000000002</v>
      </c>
      <c r="T173" s="22">
        <v>0.24</v>
      </c>
      <c r="U173" s="22">
        <f t="shared" si="5"/>
        <v>1.0905826021560001</v>
      </c>
    </row>
    <row r="174" spans="1:21" x14ac:dyDescent="0.3">
      <c r="A174" s="20">
        <v>0</v>
      </c>
      <c r="B174" s="20" t="s">
        <v>79</v>
      </c>
      <c r="C174" s="20" t="s">
        <v>48</v>
      </c>
      <c r="D174" s="20">
        <v>49506</v>
      </c>
      <c r="E174" s="20">
        <v>49507</v>
      </c>
      <c r="F174" s="20">
        <v>49447</v>
      </c>
      <c r="G174" s="20">
        <v>6430</v>
      </c>
      <c r="H174" s="20">
        <v>6430</v>
      </c>
      <c r="I174" s="20" t="s">
        <v>80</v>
      </c>
      <c r="J174" s="20" t="s">
        <v>81</v>
      </c>
      <c r="K174" s="21">
        <v>1.0671900000000001</v>
      </c>
      <c r="L174" s="20" t="s">
        <v>24</v>
      </c>
      <c r="M174" s="20" t="s">
        <v>82</v>
      </c>
      <c r="N174" s="20">
        <v>16</v>
      </c>
      <c r="O174" s="20">
        <v>60</v>
      </c>
      <c r="P174" s="20" t="s">
        <v>105</v>
      </c>
      <c r="Q174" s="20" t="s">
        <v>112</v>
      </c>
      <c r="R174" s="20" t="s">
        <v>111</v>
      </c>
      <c r="S174" s="22">
        <v>0.74605500000000002</v>
      </c>
      <c r="T174" s="22">
        <v>0.24</v>
      </c>
      <c r="U174" s="22">
        <f t="shared" si="5"/>
        <v>0.6050986509420001</v>
      </c>
    </row>
    <row r="175" spans="1:21" x14ac:dyDescent="0.3">
      <c r="A175" s="20">
        <v>0</v>
      </c>
      <c r="B175" s="20" t="s">
        <v>79</v>
      </c>
      <c r="C175" s="20" t="s">
        <v>48</v>
      </c>
      <c r="D175" s="20">
        <v>49508</v>
      </c>
      <c r="E175" s="20">
        <v>49509</v>
      </c>
      <c r="F175" s="20">
        <v>49449</v>
      </c>
      <c r="G175" s="20">
        <v>6430</v>
      </c>
      <c r="H175" s="20">
        <v>6430</v>
      </c>
      <c r="I175" s="20" t="s">
        <v>80</v>
      </c>
      <c r="J175" s="20" t="s">
        <v>81</v>
      </c>
      <c r="K175" s="21">
        <v>1.53331</v>
      </c>
      <c r="L175" s="20" t="s">
        <v>24</v>
      </c>
      <c r="M175" s="20" t="s">
        <v>82</v>
      </c>
      <c r="N175" s="20">
        <v>16</v>
      </c>
      <c r="O175" s="20">
        <v>60</v>
      </c>
      <c r="P175" s="20" t="s">
        <v>105</v>
      </c>
      <c r="Q175" s="20" t="s">
        <v>112</v>
      </c>
      <c r="R175" s="20" t="s">
        <v>111</v>
      </c>
      <c r="S175" s="22">
        <v>0.74605500000000002</v>
      </c>
      <c r="T175" s="22">
        <v>0.24</v>
      </c>
      <c r="U175" s="22">
        <f t="shared" si="5"/>
        <v>0.86938952995800001</v>
      </c>
    </row>
    <row r="176" spans="1:21" x14ac:dyDescent="0.3">
      <c r="A176" s="20">
        <v>0</v>
      </c>
      <c r="B176" s="20" t="s">
        <v>79</v>
      </c>
      <c r="C176" s="20" t="s">
        <v>48</v>
      </c>
      <c r="D176" s="20">
        <v>49509</v>
      </c>
      <c r="E176" s="20">
        <v>49510</v>
      </c>
      <c r="F176" s="20">
        <v>49450</v>
      </c>
      <c r="G176" s="20">
        <v>6430</v>
      </c>
      <c r="H176" s="20">
        <v>6430</v>
      </c>
      <c r="I176" s="20" t="s">
        <v>80</v>
      </c>
      <c r="J176" s="20" t="s">
        <v>81</v>
      </c>
      <c r="K176" s="21">
        <v>7.72628</v>
      </c>
      <c r="L176" s="20" t="s">
        <v>24</v>
      </c>
      <c r="M176" s="20" t="s">
        <v>82</v>
      </c>
      <c r="N176" s="20">
        <v>16</v>
      </c>
      <c r="O176" s="20">
        <v>60</v>
      </c>
      <c r="P176" s="20" t="s">
        <v>105</v>
      </c>
      <c r="Q176" s="20" t="s">
        <v>112</v>
      </c>
      <c r="R176" s="20" t="s">
        <v>111</v>
      </c>
      <c r="S176" s="22">
        <v>0.74605500000000002</v>
      </c>
      <c r="T176" s="22">
        <v>0.24</v>
      </c>
      <c r="U176" s="22">
        <f t="shared" si="5"/>
        <v>4.3808146673040005</v>
      </c>
    </row>
    <row r="177" spans="1:21" x14ac:dyDescent="0.3">
      <c r="A177" s="20">
        <v>0</v>
      </c>
      <c r="B177" s="20" t="s">
        <v>79</v>
      </c>
      <c r="C177" s="20" t="s">
        <v>48</v>
      </c>
      <c r="D177" s="20">
        <v>49511</v>
      </c>
      <c r="E177" s="20">
        <v>49512</v>
      </c>
      <c r="F177" s="20">
        <v>49452</v>
      </c>
      <c r="G177" s="20">
        <v>6430</v>
      </c>
      <c r="H177" s="20">
        <v>6430</v>
      </c>
      <c r="I177" s="20" t="s">
        <v>80</v>
      </c>
      <c r="J177" s="20" t="s">
        <v>81</v>
      </c>
      <c r="K177" s="21">
        <v>1.30755</v>
      </c>
      <c r="L177" s="20" t="s">
        <v>24</v>
      </c>
      <c r="M177" s="20" t="s">
        <v>82</v>
      </c>
      <c r="N177" s="20">
        <v>16</v>
      </c>
      <c r="O177" s="20">
        <v>60</v>
      </c>
      <c r="P177" s="20" t="s">
        <v>105</v>
      </c>
      <c r="Q177" s="20" t="s">
        <v>112</v>
      </c>
      <c r="R177" s="20" t="s">
        <v>111</v>
      </c>
      <c r="S177" s="22">
        <v>0.74605500000000002</v>
      </c>
      <c r="T177" s="22">
        <v>0.24</v>
      </c>
      <c r="U177" s="22">
        <f t="shared" si="5"/>
        <v>0.74138320358999998</v>
      </c>
    </row>
    <row r="178" spans="1:21" x14ac:dyDescent="0.3">
      <c r="A178" s="20">
        <v>0</v>
      </c>
      <c r="B178" s="20" t="s">
        <v>79</v>
      </c>
      <c r="C178" s="20" t="s">
        <v>48</v>
      </c>
      <c r="D178" s="20">
        <v>138</v>
      </c>
      <c r="E178" s="20">
        <v>140</v>
      </c>
      <c r="F178" s="20">
        <v>140</v>
      </c>
      <c r="G178" s="20">
        <v>2110</v>
      </c>
      <c r="H178" s="20">
        <v>2520</v>
      </c>
      <c r="I178" s="20" t="s">
        <v>80</v>
      </c>
      <c r="J178" s="20" t="s">
        <v>81</v>
      </c>
      <c r="K178" s="21">
        <v>1.25767E-2</v>
      </c>
      <c r="L178" s="20" t="s">
        <v>24</v>
      </c>
      <c r="M178" s="20" t="s">
        <v>82</v>
      </c>
      <c r="N178" s="20">
        <v>39</v>
      </c>
      <c r="O178" s="20">
        <v>27</v>
      </c>
      <c r="P178" s="20" t="s">
        <v>83</v>
      </c>
      <c r="Q178" s="20" t="s">
        <v>83</v>
      </c>
      <c r="R178" s="20" t="s">
        <v>83</v>
      </c>
      <c r="S178" s="22">
        <v>4.0080939999999998</v>
      </c>
      <c r="T178" s="22">
        <v>0.24</v>
      </c>
      <c r="U178" s="22">
        <f t="shared" si="5"/>
        <v>3.8310532815448002E-2</v>
      </c>
    </row>
    <row r="179" spans="1:21" x14ac:dyDescent="0.3">
      <c r="A179" s="20">
        <v>0</v>
      </c>
      <c r="B179" s="20" t="s">
        <v>79</v>
      </c>
      <c r="C179" s="20" t="s">
        <v>48</v>
      </c>
      <c r="D179" s="20">
        <v>143</v>
      </c>
      <c r="E179" s="20">
        <v>145</v>
      </c>
      <c r="F179" s="20">
        <v>145</v>
      </c>
      <c r="G179" s="20">
        <v>2110</v>
      </c>
      <c r="H179" s="20">
        <v>2520</v>
      </c>
      <c r="I179" s="20" t="s">
        <v>80</v>
      </c>
      <c r="J179" s="20" t="s">
        <v>81</v>
      </c>
      <c r="K179" s="21">
        <v>0.167269</v>
      </c>
      <c r="L179" s="20" t="s">
        <v>24</v>
      </c>
      <c r="M179" s="20" t="s">
        <v>82</v>
      </c>
      <c r="N179" s="20">
        <v>39</v>
      </c>
      <c r="O179" s="20">
        <v>27</v>
      </c>
      <c r="P179" s="20" t="s">
        <v>83</v>
      </c>
      <c r="Q179" s="20" t="s">
        <v>83</v>
      </c>
      <c r="R179" s="20" t="s">
        <v>83</v>
      </c>
      <c r="S179" s="22">
        <v>4.0080939999999998</v>
      </c>
      <c r="T179" s="22">
        <v>0.24</v>
      </c>
      <c r="U179" s="22">
        <f t="shared" si="5"/>
        <v>0.50952670521735999</v>
      </c>
    </row>
    <row r="180" spans="1:21" x14ac:dyDescent="0.3">
      <c r="A180" s="20">
        <v>0</v>
      </c>
      <c r="B180" s="20" t="s">
        <v>79</v>
      </c>
      <c r="C180" s="20" t="s">
        <v>48</v>
      </c>
      <c r="D180" s="20">
        <v>248</v>
      </c>
      <c r="E180" s="20">
        <v>251</v>
      </c>
      <c r="F180" s="20">
        <v>251</v>
      </c>
      <c r="G180" s="20">
        <v>2120</v>
      </c>
      <c r="H180" s="20">
        <v>2520</v>
      </c>
      <c r="I180" s="20" t="s">
        <v>80</v>
      </c>
      <c r="J180" s="20" t="s">
        <v>81</v>
      </c>
      <c r="K180" s="21">
        <v>8.6145899999999997E-2</v>
      </c>
      <c r="L180" s="20" t="s">
        <v>24</v>
      </c>
      <c r="M180" s="20" t="s">
        <v>82</v>
      </c>
      <c r="N180" s="20">
        <v>39</v>
      </c>
      <c r="O180" s="20">
        <v>27</v>
      </c>
      <c r="P180" s="20" t="s">
        <v>83</v>
      </c>
      <c r="Q180" s="20" t="s">
        <v>83</v>
      </c>
      <c r="R180" s="20" t="s">
        <v>83</v>
      </c>
      <c r="S180" s="22">
        <v>4.0080939999999998</v>
      </c>
      <c r="T180" s="22">
        <v>0.24</v>
      </c>
      <c r="U180" s="22">
        <f t="shared" si="5"/>
        <v>0.26241345733509597</v>
      </c>
    </row>
    <row r="181" spans="1:21" x14ac:dyDescent="0.3">
      <c r="A181" s="20">
        <v>0</v>
      </c>
      <c r="B181" s="20" t="s">
        <v>79</v>
      </c>
      <c r="C181" s="20" t="s">
        <v>48</v>
      </c>
      <c r="D181" s="20">
        <v>353</v>
      </c>
      <c r="E181" s="20">
        <v>354</v>
      </c>
      <c r="F181" s="20">
        <v>354</v>
      </c>
      <c r="G181" s="20">
        <v>2150</v>
      </c>
      <c r="H181" s="20">
        <v>2520</v>
      </c>
      <c r="I181" s="20" t="s">
        <v>80</v>
      </c>
      <c r="J181" s="20" t="s">
        <v>81</v>
      </c>
      <c r="K181" s="21">
        <v>0.43892199999999998</v>
      </c>
      <c r="L181" s="20" t="s">
        <v>24</v>
      </c>
      <c r="M181" s="20" t="s">
        <v>82</v>
      </c>
      <c r="N181" s="20">
        <v>39</v>
      </c>
      <c r="O181" s="20">
        <v>27</v>
      </c>
      <c r="P181" s="20" t="s">
        <v>83</v>
      </c>
      <c r="Q181" s="20" t="s">
        <v>83</v>
      </c>
      <c r="R181" s="20" t="s">
        <v>83</v>
      </c>
      <c r="S181" s="22">
        <v>4.0080939999999998</v>
      </c>
      <c r="T181" s="22">
        <v>0.24</v>
      </c>
      <c r="U181" s="22">
        <f t="shared" si="5"/>
        <v>1.33702288234768</v>
      </c>
    </row>
    <row r="182" spans="1:21" x14ac:dyDescent="0.3">
      <c r="A182" s="20">
        <v>0</v>
      </c>
      <c r="B182" s="20" t="s">
        <v>79</v>
      </c>
      <c r="C182" s="20" t="s">
        <v>48</v>
      </c>
      <c r="D182" s="20">
        <v>391</v>
      </c>
      <c r="E182" s="20">
        <v>393</v>
      </c>
      <c r="F182" s="20">
        <v>393</v>
      </c>
      <c r="G182" s="20">
        <v>2410</v>
      </c>
      <c r="H182" s="20">
        <v>2520</v>
      </c>
      <c r="I182" s="20" t="s">
        <v>80</v>
      </c>
      <c r="J182" s="20" t="s">
        <v>81</v>
      </c>
      <c r="K182" s="21">
        <v>0.34148600000000001</v>
      </c>
      <c r="L182" s="20" t="s">
        <v>24</v>
      </c>
      <c r="M182" s="20" t="s">
        <v>82</v>
      </c>
      <c r="N182" s="20">
        <v>39</v>
      </c>
      <c r="O182" s="20">
        <v>27</v>
      </c>
      <c r="P182" s="20" t="s">
        <v>83</v>
      </c>
      <c r="Q182" s="20" t="s">
        <v>83</v>
      </c>
      <c r="R182" s="20" t="s">
        <v>83</v>
      </c>
      <c r="S182" s="22">
        <v>4.0080939999999998</v>
      </c>
      <c r="T182" s="22">
        <v>0.24</v>
      </c>
      <c r="U182" s="22">
        <f t="shared" si="5"/>
        <v>1.0402180706398401</v>
      </c>
    </row>
    <row r="183" spans="1:21" x14ac:dyDescent="0.3">
      <c r="A183" s="20">
        <v>0</v>
      </c>
      <c r="B183" s="20" t="s">
        <v>79</v>
      </c>
      <c r="C183" s="20" t="s">
        <v>48</v>
      </c>
      <c r="D183" s="20">
        <v>6760</v>
      </c>
      <c r="E183" s="20">
        <v>6761</v>
      </c>
      <c r="F183" s="20">
        <v>6717</v>
      </c>
      <c r="G183" s="20">
        <v>2110</v>
      </c>
      <c r="H183" s="20">
        <v>2110</v>
      </c>
      <c r="I183" s="20" t="s">
        <v>80</v>
      </c>
      <c r="J183" s="20" t="s">
        <v>81</v>
      </c>
      <c r="K183" s="21">
        <v>1.41401</v>
      </c>
      <c r="L183" s="20" t="s">
        <v>24</v>
      </c>
      <c r="M183" s="20" t="s">
        <v>82</v>
      </c>
      <c r="N183" s="20">
        <v>26</v>
      </c>
      <c r="O183" s="20">
        <v>21</v>
      </c>
      <c r="P183" s="20" t="s">
        <v>88</v>
      </c>
      <c r="Q183" s="20" t="s">
        <v>89</v>
      </c>
      <c r="R183" s="20" t="s">
        <v>88</v>
      </c>
      <c r="S183" s="22">
        <v>1.6339649999999999</v>
      </c>
      <c r="T183" s="22">
        <v>0.24</v>
      </c>
      <c r="U183" s="22">
        <f t="shared" si="5"/>
        <v>1.7559365657339998</v>
      </c>
    </row>
    <row r="184" spans="1:21" x14ac:dyDescent="0.3">
      <c r="A184" s="20">
        <v>0</v>
      </c>
      <c r="B184" s="20" t="s">
        <v>79</v>
      </c>
      <c r="C184" s="20" t="s">
        <v>48</v>
      </c>
      <c r="D184" s="20">
        <v>6810</v>
      </c>
      <c r="E184" s="20">
        <v>6811</v>
      </c>
      <c r="F184" s="20">
        <v>6778</v>
      </c>
      <c r="G184" s="20">
        <v>2110</v>
      </c>
      <c r="H184" s="20">
        <v>2110</v>
      </c>
      <c r="I184" s="20" t="s">
        <v>80</v>
      </c>
      <c r="J184" s="20" t="s">
        <v>81</v>
      </c>
      <c r="K184" s="21">
        <v>0.90328600000000003</v>
      </c>
      <c r="L184" s="20" t="s">
        <v>24</v>
      </c>
      <c r="M184" s="20" t="s">
        <v>82</v>
      </c>
      <c r="N184" s="20">
        <v>26</v>
      </c>
      <c r="O184" s="20">
        <v>21</v>
      </c>
      <c r="P184" s="20" t="s">
        <v>88</v>
      </c>
      <c r="Q184" s="20" t="s">
        <v>89</v>
      </c>
      <c r="R184" s="20" t="s">
        <v>88</v>
      </c>
      <c r="S184" s="22">
        <v>1.6339649999999999</v>
      </c>
      <c r="T184" s="22">
        <v>0.24</v>
      </c>
      <c r="U184" s="22">
        <f t="shared" si="5"/>
        <v>1.1217126588324</v>
      </c>
    </row>
    <row r="185" spans="1:21" x14ac:dyDescent="0.3">
      <c r="A185" s="20">
        <v>0</v>
      </c>
      <c r="B185" s="20" t="s">
        <v>79</v>
      </c>
      <c r="C185" s="20" t="s">
        <v>48</v>
      </c>
      <c r="D185" s="20">
        <v>13101</v>
      </c>
      <c r="E185" s="20">
        <v>13150</v>
      </c>
      <c r="F185" s="20">
        <v>13116</v>
      </c>
      <c r="G185" s="20">
        <v>2410</v>
      </c>
      <c r="H185" s="20">
        <v>2410</v>
      </c>
      <c r="I185" s="20" t="s">
        <v>80</v>
      </c>
      <c r="J185" s="20" t="s">
        <v>81</v>
      </c>
      <c r="K185" s="21">
        <v>8.4612999999999994E-2</v>
      </c>
      <c r="L185" s="20" t="s">
        <v>24</v>
      </c>
      <c r="M185" s="20" t="s">
        <v>82</v>
      </c>
      <c r="N185" s="20">
        <v>35</v>
      </c>
      <c r="O185" s="20">
        <v>28</v>
      </c>
      <c r="P185" s="20" t="s">
        <v>84</v>
      </c>
      <c r="Q185" s="20" t="s">
        <v>114</v>
      </c>
      <c r="R185" s="20" t="s">
        <v>114</v>
      </c>
      <c r="S185" s="22">
        <v>13.251567</v>
      </c>
      <c r="T185" s="22">
        <v>0.24</v>
      </c>
      <c r="U185" s="22">
        <f t="shared" si="5"/>
        <v>0.85215367731395997</v>
      </c>
    </row>
    <row r="186" spans="1:21" x14ac:dyDescent="0.3">
      <c r="A186" s="20">
        <v>0</v>
      </c>
      <c r="B186" s="20" t="s">
        <v>79</v>
      </c>
      <c r="C186" s="20" t="s">
        <v>48</v>
      </c>
      <c r="D186" s="20">
        <v>38852</v>
      </c>
      <c r="E186" s="20">
        <v>38853</v>
      </c>
      <c r="F186" s="20">
        <v>38803</v>
      </c>
      <c r="G186" s="20">
        <v>6410</v>
      </c>
      <c r="H186" s="20">
        <v>6410</v>
      </c>
      <c r="I186" s="20" t="s">
        <v>80</v>
      </c>
      <c r="J186" s="20" t="s">
        <v>81</v>
      </c>
      <c r="K186" s="21">
        <v>0.18113899999999999</v>
      </c>
      <c r="L186" s="20" t="s">
        <v>24</v>
      </c>
      <c r="M186" s="20" t="s">
        <v>82</v>
      </c>
      <c r="N186" s="20">
        <v>16</v>
      </c>
      <c r="O186" s="20">
        <v>60</v>
      </c>
      <c r="P186" s="20" t="s">
        <v>105</v>
      </c>
      <c r="Q186" s="20" t="s">
        <v>110</v>
      </c>
      <c r="R186" s="20" t="s">
        <v>111</v>
      </c>
      <c r="S186" s="22">
        <v>0.74605500000000002</v>
      </c>
      <c r="T186" s="22">
        <v>0.24</v>
      </c>
      <c r="U186" s="22">
        <f t="shared" si="5"/>
        <v>0.1027061390502</v>
      </c>
    </row>
    <row r="1048576" spans="21:21" x14ac:dyDescent="0.3">
      <c r="U1048576" s="22">
        <f>SUM(U2:U1048575)</f>
        <v>4023.0524974390637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4.4" x14ac:dyDescent="0.3"/>
  <cols>
    <col min="1" max="1" width="12.88671875" bestFit="1" customWidth="1"/>
    <col min="2" max="2" width="8" bestFit="1" customWidth="1"/>
    <col min="3" max="3" width="20.88671875" bestFit="1" customWidth="1"/>
    <col min="4" max="4" width="12.109375" bestFit="1" customWidth="1"/>
    <col min="5" max="5" width="11.33203125" bestFit="1" customWidth="1"/>
    <col min="6" max="6" width="9.33203125" bestFit="1" customWidth="1"/>
    <col min="7" max="7" width="13.5546875" bestFit="1" customWidth="1"/>
    <col min="8" max="8" width="8.6640625" bestFit="1" customWidth="1"/>
    <col min="9" max="9" width="26.44140625" bestFit="1" customWidth="1"/>
    <col min="10" max="10" width="12" bestFit="1" customWidth="1"/>
    <col min="11" max="11" width="16.6640625" bestFit="1" customWidth="1"/>
    <col min="12" max="12" width="12.6640625" bestFit="1" customWidth="1"/>
    <col min="13" max="13" width="11.109375" bestFit="1" customWidth="1"/>
    <col min="14" max="14" width="10.88671875" bestFit="1" customWidth="1"/>
    <col min="15" max="15" width="10.5546875" bestFit="1" customWidth="1"/>
    <col min="16" max="16" width="29.88671875" bestFit="1" customWidth="1"/>
    <col min="17" max="17" width="44.33203125" bestFit="1" customWidth="1"/>
    <col min="18" max="18" width="26.5546875" bestFit="1" customWidth="1"/>
    <col min="19" max="19" width="9.5546875" bestFit="1" customWidth="1"/>
    <col min="20" max="20" width="10.33203125" bestFit="1" customWidth="1"/>
    <col min="21" max="21" width="11.5546875" bestFit="1" customWidth="1"/>
  </cols>
  <sheetData>
    <row r="1" spans="1:21" x14ac:dyDescent="0.3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3">
      <c r="A2" s="20">
        <v>1</v>
      </c>
      <c r="B2" s="20" t="s">
        <v>113</v>
      </c>
      <c r="C2" s="20" t="s">
        <v>49</v>
      </c>
      <c r="D2" s="20">
        <v>2</v>
      </c>
      <c r="E2" s="20">
        <v>3</v>
      </c>
      <c r="F2" s="20">
        <v>3</v>
      </c>
      <c r="G2" s="20">
        <v>1110</v>
      </c>
      <c r="H2" s="20">
        <v>2520</v>
      </c>
      <c r="I2" s="20" t="s">
        <v>80</v>
      </c>
      <c r="J2" s="20" t="s">
        <v>81</v>
      </c>
      <c r="K2" s="21">
        <v>0.31021100000000001</v>
      </c>
      <c r="L2" s="20" t="s">
        <v>24</v>
      </c>
      <c r="M2" s="20" t="s">
        <v>82</v>
      </c>
      <c r="N2" s="20">
        <v>39</v>
      </c>
      <c r="O2" s="20">
        <v>27</v>
      </c>
      <c r="P2" s="20" t="s">
        <v>83</v>
      </c>
      <c r="Q2" s="20" t="s">
        <v>83</v>
      </c>
      <c r="R2" s="20" t="s">
        <v>83</v>
      </c>
      <c r="S2" s="22">
        <v>4.0080939999999998</v>
      </c>
      <c r="T2" s="22">
        <v>0.24</v>
      </c>
      <c r="U2" s="22">
        <f t="shared" ref="U2:U65" si="0">K2*S2*(1-T2)</f>
        <v>0.94494968435383997</v>
      </c>
    </row>
    <row r="3" spans="1:21" x14ac:dyDescent="0.3">
      <c r="A3" s="20">
        <v>1</v>
      </c>
      <c r="B3" s="20" t="s">
        <v>113</v>
      </c>
      <c r="C3" s="20" t="s">
        <v>49</v>
      </c>
      <c r="D3" s="20">
        <v>3</v>
      </c>
      <c r="E3" s="20">
        <v>4</v>
      </c>
      <c r="F3" s="20">
        <v>4</v>
      </c>
      <c r="G3" s="20">
        <v>1110</v>
      </c>
      <c r="H3" s="20">
        <v>2520</v>
      </c>
      <c r="I3" s="20" t="s">
        <v>80</v>
      </c>
      <c r="J3" s="20" t="s">
        <v>81</v>
      </c>
      <c r="K3" s="21">
        <v>0.169323</v>
      </c>
      <c r="L3" s="20" t="s">
        <v>24</v>
      </c>
      <c r="M3" s="20" t="s">
        <v>82</v>
      </c>
      <c r="N3" s="20">
        <v>39</v>
      </c>
      <c r="O3" s="20">
        <v>27</v>
      </c>
      <c r="P3" s="20" t="s">
        <v>83</v>
      </c>
      <c r="Q3" s="20" t="s">
        <v>83</v>
      </c>
      <c r="R3" s="20" t="s">
        <v>83</v>
      </c>
      <c r="S3" s="22">
        <v>4.0080939999999998</v>
      </c>
      <c r="T3" s="22">
        <v>0.24</v>
      </c>
      <c r="U3" s="22">
        <f t="shared" si="0"/>
        <v>0.51578350027511999</v>
      </c>
    </row>
    <row r="4" spans="1:21" x14ac:dyDescent="0.3">
      <c r="A4" s="20">
        <v>1</v>
      </c>
      <c r="B4" s="20" t="s">
        <v>113</v>
      </c>
      <c r="C4" s="20" t="s">
        <v>49</v>
      </c>
      <c r="D4" s="20">
        <v>5</v>
      </c>
      <c r="E4" s="20">
        <v>6</v>
      </c>
      <c r="F4" s="20">
        <v>6</v>
      </c>
      <c r="G4" s="20">
        <v>1110</v>
      </c>
      <c r="H4" s="20">
        <v>2520</v>
      </c>
      <c r="I4" s="20" t="s">
        <v>80</v>
      </c>
      <c r="J4" s="20" t="s">
        <v>81</v>
      </c>
      <c r="K4" s="21">
        <v>1.81966E-2</v>
      </c>
      <c r="L4" s="20" t="s">
        <v>24</v>
      </c>
      <c r="M4" s="20" t="s">
        <v>82</v>
      </c>
      <c r="N4" s="20">
        <v>39</v>
      </c>
      <c r="O4" s="20">
        <v>27</v>
      </c>
      <c r="P4" s="20" t="s">
        <v>83</v>
      </c>
      <c r="Q4" s="20" t="s">
        <v>83</v>
      </c>
      <c r="R4" s="20" t="s">
        <v>83</v>
      </c>
      <c r="S4" s="22">
        <v>4.0080939999999998</v>
      </c>
      <c r="T4" s="22">
        <v>0.24</v>
      </c>
      <c r="U4" s="22">
        <f t="shared" si="0"/>
        <v>5.5429599293103995E-2</v>
      </c>
    </row>
    <row r="5" spans="1:21" x14ac:dyDescent="0.3">
      <c r="A5" s="20">
        <v>1</v>
      </c>
      <c r="B5" s="20" t="s">
        <v>113</v>
      </c>
      <c r="C5" s="20" t="s">
        <v>49</v>
      </c>
      <c r="D5" s="20">
        <v>6</v>
      </c>
      <c r="E5" s="20">
        <v>7</v>
      </c>
      <c r="F5" s="20">
        <v>7</v>
      </c>
      <c r="G5" s="20">
        <v>1110</v>
      </c>
      <c r="H5" s="20">
        <v>2520</v>
      </c>
      <c r="I5" s="20" t="s">
        <v>80</v>
      </c>
      <c r="J5" s="20" t="s">
        <v>81</v>
      </c>
      <c r="K5" s="21">
        <v>8.7461800000000006E-2</v>
      </c>
      <c r="L5" s="20" t="s">
        <v>24</v>
      </c>
      <c r="M5" s="20" t="s">
        <v>82</v>
      </c>
      <c r="N5" s="20">
        <v>39</v>
      </c>
      <c r="O5" s="20">
        <v>27</v>
      </c>
      <c r="P5" s="20" t="s">
        <v>83</v>
      </c>
      <c r="Q5" s="20" t="s">
        <v>83</v>
      </c>
      <c r="R5" s="20" t="s">
        <v>83</v>
      </c>
      <c r="S5" s="22">
        <v>4.0080939999999998</v>
      </c>
      <c r="T5" s="22">
        <v>0.24</v>
      </c>
      <c r="U5" s="22">
        <f t="shared" si="0"/>
        <v>0.266421888014992</v>
      </c>
    </row>
    <row r="6" spans="1:21" x14ac:dyDescent="0.3">
      <c r="A6" s="20">
        <v>1</v>
      </c>
      <c r="B6" s="20" t="s">
        <v>113</v>
      </c>
      <c r="C6" s="20" t="s">
        <v>49</v>
      </c>
      <c r="D6" s="20">
        <v>140</v>
      </c>
      <c r="E6" s="20">
        <v>142</v>
      </c>
      <c r="F6" s="20">
        <v>142</v>
      </c>
      <c r="G6" s="20">
        <v>2110</v>
      </c>
      <c r="H6" s="20">
        <v>2520</v>
      </c>
      <c r="I6" s="20" t="s">
        <v>80</v>
      </c>
      <c r="J6" s="20" t="s">
        <v>81</v>
      </c>
      <c r="K6" s="21">
        <v>580.10199999999998</v>
      </c>
      <c r="L6" s="20" t="s">
        <v>24</v>
      </c>
      <c r="M6" s="20" t="s">
        <v>82</v>
      </c>
      <c r="N6" s="20">
        <v>39</v>
      </c>
      <c r="O6" s="20">
        <v>27</v>
      </c>
      <c r="P6" s="20" t="s">
        <v>83</v>
      </c>
      <c r="Q6" s="20" t="s">
        <v>83</v>
      </c>
      <c r="R6" s="20" t="s">
        <v>83</v>
      </c>
      <c r="S6" s="22">
        <v>4.0080939999999998</v>
      </c>
      <c r="T6" s="22">
        <v>0.24</v>
      </c>
      <c r="U6" s="22">
        <f t="shared" si="0"/>
        <v>1767.0785426468797</v>
      </c>
    </row>
    <row r="7" spans="1:21" x14ac:dyDescent="0.3">
      <c r="A7" s="20">
        <v>1</v>
      </c>
      <c r="B7" s="20" t="s">
        <v>113</v>
      </c>
      <c r="C7" s="20" t="s">
        <v>49</v>
      </c>
      <c r="D7" s="20">
        <v>141</v>
      </c>
      <c r="E7" s="20">
        <v>143</v>
      </c>
      <c r="F7" s="20">
        <v>143</v>
      </c>
      <c r="G7" s="20">
        <v>2110</v>
      </c>
      <c r="H7" s="20">
        <v>2520</v>
      </c>
      <c r="I7" s="20" t="s">
        <v>80</v>
      </c>
      <c r="J7" s="20" t="s">
        <v>81</v>
      </c>
      <c r="K7" s="21">
        <v>39.887300000000003</v>
      </c>
      <c r="L7" s="20" t="s">
        <v>24</v>
      </c>
      <c r="M7" s="20" t="s">
        <v>82</v>
      </c>
      <c r="N7" s="20">
        <v>39</v>
      </c>
      <c r="O7" s="20">
        <v>27</v>
      </c>
      <c r="P7" s="20" t="s">
        <v>83</v>
      </c>
      <c r="Q7" s="20" t="s">
        <v>83</v>
      </c>
      <c r="R7" s="20" t="s">
        <v>83</v>
      </c>
      <c r="S7" s="22">
        <v>4.0080939999999998</v>
      </c>
      <c r="T7" s="22">
        <v>0.24</v>
      </c>
      <c r="U7" s="22">
        <f t="shared" si="0"/>
        <v>121.50275633271201</v>
      </c>
    </row>
    <row r="8" spans="1:21" x14ac:dyDescent="0.3">
      <c r="A8" s="20">
        <v>1</v>
      </c>
      <c r="B8" s="20" t="s">
        <v>113</v>
      </c>
      <c r="C8" s="20" t="s">
        <v>49</v>
      </c>
      <c r="D8" s="20">
        <v>142</v>
      </c>
      <c r="E8" s="20">
        <v>144</v>
      </c>
      <c r="F8" s="20">
        <v>144</v>
      </c>
      <c r="G8" s="20">
        <v>2110</v>
      </c>
      <c r="H8" s="20">
        <v>2520</v>
      </c>
      <c r="I8" s="20" t="s">
        <v>80</v>
      </c>
      <c r="J8" s="20" t="s">
        <v>81</v>
      </c>
      <c r="K8" s="21">
        <v>12.4222</v>
      </c>
      <c r="L8" s="20" t="s">
        <v>24</v>
      </c>
      <c r="M8" s="20" t="s">
        <v>82</v>
      </c>
      <c r="N8" s="20">
        <v>39</v>
      </c>
      <c r="O8" s="20">
        <v>27</v>
      </c>
      <c r="P8" s="20" t="s">
        <v>83</v>
      </c>
      <c r="Q8" s="20" t="s">
        <v>83</v>
      </c>
      <c r="R8" s="20" t="s">
        <v>83</v>
      </c>
      <c r="S8" s="22">
        <v>4.0080939999999998</v>
      </c>
      <c r="T8" s="22">
        <v>0.24</v>
      </c>
      <c r="U8" s="22">
        <f t="shared" si="0"/>
        <v>37.839902417967998</v>
      </c>
    </row>
    <row r="9" spans="1:21" x14ac:dyDescent="0.3">
      <c r="A9" s="20">
        <v>1</v>
      </c>
      <c r="B9" s="20" t="s">
        <v>113</v>
      </c>
      <c r="C9" s="20" t="s">
        <v>49</v>
      </c>
      <c r="D9" s="20">
        <v>143</v>
      </c>
      <c r="E9" s="20">
        <v>145</v>
      </c>
      <c r="F9" s="20">
        <v>145</v>
      </c>
      <c r="G9" s="20">
        <v>2110</v>
      </c>
      <c r="H9" s="20">
        <v>2520</v>
      </c>
      <c r="I9" s="20" t="s">
        <v>80</v>
      </c>
      <c r="J9" s="20" t="s">
        <v>81</v>
      </c>
      <c r="K9" s="21">
        <v>1.29038E-2</v>
      </c>
      <c r="L9" s="20" t="s">
        <v>24</v>
      </c>
      <c r="M9" s="20" t="s">
        <v>82</v>
      </c>
      <c r="N9" s="20">
        <v>39</v>
      </c>
      <c r="O9" s="20">
        <v>27</v>
      </c>
      <c r="P9" s="20" t="s">
        <v>83</v>
      </c>
      <c r="Q9" s="20" t="s">
        <v>83</v>
      </c>
      <c r="R9" s="20" t="s">
        <v>83</v>
      </c>
      <c r="S9" s="22">
        <v>4.0080939999999998</v>
      </c>
      <c r="T9" s="22">
        <v>0.24</v>
      </c>
      <c r="U9" s="22">
        <f t="shared" si="0"/>
        <v>3.9306928951471996E-2</v>
      </c>
    </row>
    <row r="10" spans="1:21" x14ac:dyDescent="0.3">
      <c r="A10" s="20">
        <v>1</v>
      </c>
      <c r="B10" s="20" t="s">
        <v>113</v>
      </c>
      <c r="C10" s="20" t="s">
        <v>49</v>
      </c>
      <c r="D10" s="20">
        <v>144</v>
      </c>
      <c r="E10" s="20">
        <v>146</v>
      </c>
      <c r="F10" s="20">
        <v>146</v>
      </c>
      <c r="G10" s="20">
        <v>2110</v>
      </c>
      <c r="H10" s="20">
        <v>2520</v>
      </c>
      <c r="I10" s="20" t="s">
        <v>80</v>
      </c>
      <c r="J10" s="20" t="s">
        <v>81</v>
      </c>
      <c r="K10" s="21">
        <v>9.8770499999999997E-2</v>
      </c>
      <c r="L10" s="20" t="s">
        <v>24</v>
      </c>
      <c r="M10" s="20" t="s">
        <v>82</v>
      </c>
      <c r="N10" s="20">
        <v>39</v>
      </c>
      <c r="O10" s="20">
        <v>27</v>
      </c>
      <c r="P10" s="20" t="s">
        <v>83</v>
      </c>
      <c r="Q10" s="20" t="s">
        <v>83</v>
      </c>
      <c r="R10" s="20" t="s">
        <v>83</v>
      </c>
      <c r="S10" s="22">
        <v>4.0080939999999998</v>
      </c>
      <c r="T10" s="22">
        <v>0.24</v>
      </c>
      <c r="U10" s="22">
        <f t="shared" si="0"/>
        <v>0.30086990080451997</v>
      </c>
    </row>
    <row r="11" spans="1:21" x14ac:dyDescent="0.3">
      <c r="A11" s="20">
        <v>1</v>
      </c>
      <c r="B11" s="20" t="s">
        <v>113</v>
      </c>
      <c r="C11" s="20" t="s">
        <v>49</v>
      </c>
      <c r="D11" s="20">
        <v>145</v>
      </c>
      <c r="E11" s="20">
        <v>147</v>
      </c>
      <c r="F11" s="20">
        <v>147</v>
      </c>
      <c r="G11" s="20">
        <v>2110</v>
      </c>
      <c r="H11" s="20">
        <v>2520</v>
      </c>
      <c r="I11" s="20" t="s">
        <v>80</v>
      </c>
      <c r="J11" s="20" t="s">
        <v>81</v>
      </c>
      <c r="K11" s="21">
        <v>1.7456800000000001E-2</v>
      </c>
      <c r="L11" s="20" t="s">
        <v>24</v>
      </c>
      <c r="M11" s="20" t="s">
        <v>82</v>
      </c>
      <c r="N11" s="20">
        <v>39</v>
      </c>
      <c r="O11" s="20">
        <v>27</v>
      </c>
      <c r="P11" s="20" t="s">
        <v>83</v>
      </c>
      <c r="Q11" s="20" t="s">
        <v>83</v>
      </c>
      <c r="R11" s="20" t="s">
        <v>83</v>
      </c>
      <c r="S11" s="22">
        <v>4.0080939999999998</v>
      </c>
      <c r="T11" s="22">
        <v>0.24</v>
      </c>
      <c r="U11" s="22">
        <f t="shared" si="0"/>
        <v>5.3176056457792005E-2</v>
      </c>
    </row>
    <row r="12" spans="1:21" x14ac:dyDescent="0.3">
      <c r="A12" s="20">
        <v>1</v>
      </c>
      <c r="B12" s="20" t="s">
        <v>113</v>
      </c>
      <c r="C12" s="20" t="s">
        <v>49</v>
      </c>
      <c r="D12" s="20">
        <v>146</v>
      </c>
      <c r="E12" s="20">
        <v>148</v>
      </c>
      <c r="F12" s="20">
        <v>148</v>
      </c>
      <c r="G12" s="20">
        <v>2110</v>
      </c>
      <c r="H12" s="20">
        <v>2520</v>
      </c>
      <c r="I12" s="20" t="s">
        <v>80</v>
      </c>
      <c r="J12" s="20" t="s">
        <v>81</v>
      </c>
      <c r="K12" s="21">
        <v>4.6908300000000001</v>
      </c>
      <c r="L12" s="20" t="s">
        <v>24</v>
      </c>
      <c r="M12" s="20" t="s">
        <v>82</v>
      </c>
      <c r="N12" s="20">
        <v>39</v>
      </c>
      <c r="O12" s="20">
        <v>27</v>
      </c>
      <c r="P12" s="20" t="s">
        <v>83</v>
      </c>
      <c r="Q12" s="20" t="s">
        <v>83</v>
      </c>
      <c r="R12" s="20" t="s">
        <v>83</v>
      </c>
      <c r="S12" s="22">
        <v>4.0080939999999998</v>
      </c>
      <c r="T12" s="22">
        <v>0.24</v>
      </c>
      <c r="U12" s="22">
        <f t="shared" si="0"/>
        <v>14.288978559295199</v>
      </c>
    </row>
    <row r="13" spans="1:21" x14ac:dyDescent="0.3">
      <c r="A13" s="20">
        <v>1</v>
      </c>
      <c r="B13" s="20" t="s">
        <v>113</v>
      </c>
      <c r="C13" s="20" t="s">
        <v>49</v>
      </c>
      <c r="D13" s="20">
        <v>199</v>
      </c>
      <c r="E13" s="20">
        <v>202</v>
      </c>
      <c r="F13" s="20">
        <v>202</v>
      </c>
      <c r="G13" s="20">
        <v>2110</v>
      </c>
      <c r="H13" s="20">
        <v>9520</v>
      </c>
      <c r="I13" s="20" t="s">
        <v>80</v>
      </c>
      <c r="J13" s="20" t="s">
        <v>81</v>
      </c>
      <c r="K13" s="21">
        <v>0.45234999999999997</v>
      </c>
      <c r="L13" s="20" t="s">
        <v>24</v>
      </c>
      <c r="M13" s="20" t="s">
        <v>82</v>
      </c>
      <c r="N13" s="20">
        <v>89</v>
      </c>
      <c r="O13" s="20">
        <v>28</v>
      </c>
      <c r="P13" s="20" t="s">
        <v>84</v>
      </c>
      <c r="Q13" s="20" t="s">
        <v>85</v>
      </c>
      <c r="R13" s="20" t="s">
        <v>85</v>
      </c>
      <c r="S13" s="22">
        <v>5.4456910000000001</v>
      </c>
      <c r="T13" s="22">
        <v>0.24</v>
      </c>
      <c r="U13" s="22">
        <f t="shared" si="0"/>
        <v>1.872152326126</v>
      </c>
    </row>
    <row r="14" spans="1:21" x14ac:dyDescent="0.3">
      <c r="A14" s="20">
        <v>1</v>
      </c>
      <c r="B14" s="20" t="s">
        <v>113</v>
      </c>
      <c r="C14" s="20" t="s">
        <v>49</v>
      </c>
      <c r="D14" s="20">
        <v>200</v>
      </c>
      <c r="E14" s="20">
        <v>203</v>
      </c>
      <c r="F14" s="20">
        <v>203</v>
      </c>
      <c r="G14" s="20">
        <v>2110</v>
      </c>
      <c r="H14" s="20">
        <v>9520</v>
      </c>
      <c r="I14" s="20" t="s">
        <v>80</v>
      </c>
      <c r="J14" s="20" t="s">
        <v>81</v>
      </c>
      <c r="K14" s="21">
        <v>39.283499999999997</v>
      </c>
      <c r="L14" s="20" t="s">
        <v>24</v>
      </c>
      <c r="M14" s="20" t="s">
        <v>82</v>
      </c>
      <c r="N14" s="20">
        <v>89</v>
      </c>
      <c r="O14" s="20">
        <v>28</v>
      </c>
      <c r="P14" s="20" t="s">
        <v>84</v>
      </c>
      <c r="Q14" s="20" t="s">
        <v>85</v>
      </c>
      <c r="R14" s="20" t="s">
        <v>85</v>
      </c>
      <c r="S14" s="22">
        <v>5.4456910000000001</v>
      </c>
      <c r="T14" s="22">
        <v>0.24</v>
      </c>
      <c r="U14" s="22">
        <f t="shared" si="0"/>
        <v>162.58360982286001</v>
      </c>
    </row>
    <row r="15" spans="1:21" x14ac:dyDescent="0.3">
      <c r="A15" s="20">
        <v>1</v>
      </c>
      <c r="B15" s="20" t="s">
        <v>113</v>
      </c>
      <c r="C15" s="20" t="s">
        <v>49</v>
      </c>
      <c r="D15" s="20">
        <v>201</v>
      </c>
      <c r="E15" s="20">
        <v>204</v>
      </c>
      <c r="F15" s="20">
        <v>204</v>
      </c>
      <c r="G15" s="20">
        <v>2110</v>
      </c>
      <c r="H15" s="20">
        <v>9520</v>
      </c>
      <c r="I15" s="20" t="s">
        <v>80</v>
      </c>
      <c r="J15" s="20" t="s">
        <v>81</v>
      </c>
      <c r="K15" s="21">
        <v>1.11638E-2</v>
      </c>
      <c r="L15" s="20" t="s">
        <v>24</v>
      </c>
      <c r="M15" s="20" t="s">
        <v>82</v>
      </c>
      <c r="N15" s="20">
        <v>89</v>
      </c>
      <c r="O15" s="20">
        <v>28</v>
      </c>
      <c r="P15" s="20" t="s">
        <v>84</v>
      </c>
      <c r="Q15" s="20" t="s">
        <v>85</v>
      </c>
      <c r="R15" s="20" t="s">
        <v>85</v>
      </c>
      <c r="S15" s="22">
        <v>5.4456910000000001</v>
      </c>
      <c r="T15" s="22">
        <v>0.24</v>
      </c>
      <c r="U15" s="22">
        <f t="shared" si="0"/>
        <v>4.6203899941208E-2</v>
      </c>
    </row>
    <row r="16" spans="1:21" x14ac:dyDescent="0.3">
      <c r="A16" s="20">
        <v>1</v>
      </c>
      <c r="B16" s="20" t="s">
        <v>113</v>
      </c>
      <c r="C16" s="20" t="s">
        <v>49</v>
      </c>
      <c r="D16" s="20">
        <v>248</v>
      </c>
      <c r="E16" s="20">
        <v>251</v>
      </c>
      <c r="F16" s="20">
        <v>251</v>
      </c>
      <c r="G16" s="20">
        <v>2120</v>
      </c>
      <c r="H16" s="20">
        <v>2520</v>
      </c>
      <c r="I16" s="20" t="s">
        <v>80</v>
      </c>
      <c r="J16" s="20" t="s">
        <v>81</v>
      </c>
      <c r="K16" s="21">
        <v>0.131496</v>
      </c>
      <c r="L16" s="20" t="s">
        <v>24</v>
      </c>
      <c r="M16" s="20" t="s">
        <v>82</v>
      </c>
      <c r="N16" s="20">
        <v>39</v>
      </c>
      <c r="O16" s="20">
        <v>27</v>
      </c>
      <c r="P16" s="20" t="s">
        <v>83</v>
      </c>
      <c r="Q16" s="20" t="s">
        <v>83</v>
      </c>
      <c r="R16" s="20" t="s">
        <v>83</v>
      </c>
      <c r="S16" s="22">
        <v>4.0080939999999998</v>
      </c>
      <c r="T16" s="22">
        <v>0.24</v>
      </c>
      <c r="U16" s="22">
        <f t="shared" si="0"/>
        <v>0.40055672975424</v>
      </c>
    </row>
    <row r="17" spans="1:21" x14ac:dyDescent="0.3">
      <c r="A17" s="20">
        <v>1</v>
      </c>
      <c r="B17" s="20" t="s">
        <v>113</v>
      </c>
      <c r="C17" s="20" t="s">
        <v>49</v>
      </c>
      <c r="D17" s="20">
        <v>354</v>
      </c>
      <c r="E17" s="20">
        <v>355</v>
      </c>
      <c r="F17" s="20">
        <v>355</v>
      </c>
      <c r="G17" s="20">
        <v>2150</v>
      </c>
      <c r="H17" s="20">
        <v>2520</v>
      </c>
      <c r="I17" s="20" t="s">
        <v>80</v>
      </c>
      <c r="J17" s="20" t="s">
        <v>81</v>
      </c>
      <c r="K17" s="21">
        <v>41.511400000000002</v>
      </c>
      <c r="L17" s="20" t="s">
        <v>24</v>
      </c>
      <c r="M17" s="20" t="s">
        <v>82</v>
      </c>
      <c r="N17" s="20">
        <v>39</v>
      </c>
      <c r="O17" s="20">
        <v>27</v>
      </c>
      <c r="P17" s="20" t="s">
        <v>83</v>
      </c>
      <c r="Q17" s="20" t="s">
        <v>83</v>
      </c>
      <c r="R17" s="20" t="s">
        <v>83</v>
      </c>
      <c r="S17" s="22">
        <v>4.0080939999999998</v>
      </c>
      <c r="T17" s="22">
        <v>0.24</v>
      </c>
      <c r="U17" s="22">
        <f t="shared" si="0"/>
        <v>126.450010886416</v>
      </c>
    </row>
    <row r="18" spans="1:21" x14ac:dyDescent="0.3">
      <c r="A18" s="20">
        <v>1</v>
      </c>
      <c r="B18" s="20" t="s">
        <v>113</v>
      </c>
      <c r="C18" s="20" t="s">
        <v>49</v>
      </c>
      <c r="D18" s="20">
        <v>368</v>
      </c>
      <c r="E18" s="20">
        <v>369</v>
      </c>
      <c r="F18" s="20">
        <v>369</v>
      </c>
      <c r="G18" s="20">
        <v>2150</v>
      </c>
      <c r="H18" s="20">
        <v>9520</v>
      </c>
      <c r="I18" s="20" t="s">
        <v>80</v>
      </c>
      <c r="J18" s="20" t="s">
        <v>81</v>
      </c>
      <c r="K18" s="21">
        <v>0.29524299999999998</v>
      </c>
      <c r="L18" s="20" t="s">
        <v>24</v>
      </c>
      <c r="M18" s="20" t="s">
        <v>82</v>
      </c>
      <c r="N18" s="20">
        <v>89</v>
      </c>
      <c r="O18" s="20">
        <v>28</v>
      </c>
      <c r="P18" s="20" t="s">
        <v>84</v>
      </c>
      <c r="Q18" s="20" t="s">
        <v>85</v>
      </c>
      <c r="R18" s="20" t="s">
        <v>85</v>
      </c>
      <c r="S18" s="22">
        <v>5.4456910000000001</v>
      </c>
      <c r="T18" s="22">
        <v>0.24</v>
      </c>
      <c r="U18" s="22">
        <f t="shared" si="0"/>
        <v>1.22192963241388</v>
      </c>
    </row>
    <row r="19" spans="1:21" x14ac:dyDescent="0.3">
      <c r="A19" s="20">
        <v>1</v>
      </c>
      <c r="B19" s="20" t="s">
        <v>113</v>
      </c>
      <c r="C19" s="20" t="s">
        <v>49</v>
      </c>
      <c r="D19" s="20">
        <v>369</v>
      </c>
      <c r="E19" s="20">
        <v>370</v>
      </c>
      <c r="F19" s="20">
        <v>370</v>
      </c>
      <c r="G19" s="20">
        <v>2150</v>
      </c>
      <c r="H19" s="20">
        <v>9520</v>
      </c>
      <c r="I19" s="20" t="s">
        <v>80</v>
      </c>
      <c r="J19" s="20" t="s">
        <v>81</v>
      </c>
      <c r="K19" s="21">
        <v>3.62291E-2</v>
      </c>
      <c r="L19" s="20" t="s">
        <v>24</v>
      </c>
      <c r="M19" s="20" t="s">
        <v>82</v>
      </c>
      <c r="N19" s="20">
        <v>89</v>
      </c>
      <c r="O19" s="20">
        <v>28</v>
      </c>
      <c r="P19" s="20" t="s">
        <v>84</v>
      </c>
      <c r="Q19" s="20" t="s">
        <v>85</v>
      </c>
      <c r="R19" s="20" t="s">
        <v>85</v>
      </c>
      <c r="S19" s="22">
        <v>5.4456910000000001</v>
      </c>
      <c r="T19" s="22">
        <v>0.24</v>
      </c>
      <c r="U19" s="22">
        <f t="shared" si="0"/>
        <v>0.14994228769415599</v>
      </c>
    </row>
    <row r="20" spans="1:21" x14ac:dyDescent="0.3">
      <c r="A20" s="20">
        <v>1</v>
      </c>
      <c r="B20" s="20" t="s">
        <v>113</v>
      </c>
      <c r="C20" s="20" t="s">
        <v>49</v>
      </c>
      <c r="D20" s="20">
        <v>391</v>
      </c>
      <c r="E20" s="20">
        <v>393</v>
      </c>
      <c r="F20" s="20">
        <v>393</v>
      </c>
      <c r="G20" s="20">
        <v>2410</v>
      </c>
      <c r="H20" s="20">
        <v>2520</v>
      </c>
      <c r="I20" s="20" t="s">
        <v>80</v>
      </c>
      <c r="J20" s="20" t="s">
        <v>81</v>
      </c>
      <c r="K20" s="21">
        <v>0.102855</v>
      </c>
      <c r="L20" s="20" t="s">
        <v>24</v>
      </c>
      <c r="M20" s="20" t="s">
        <v>82</v>
      </c>
      <c r="N20" s="20">
        <v>39</v>
      </c>
      <c r="O20" s="20">
        <v>27</v>
      </c>
      <c r="P20" s="20" t="s">
        <v>83</v>
      </c>
      <c r="Q20" s="20" t="s">
        <v>83</v>
      </c>
      <c r="R20" s="20" t="s">
        <v>83</v>
      </c>
      <c r="S20" s="22">
        <v>4.0080939999999998</v>
      </c>
      <c r="T20" s="22">
        <v>0.24</v>
      </c>
      <c r="U20" s="22">
        <f t="shared" si="0"/>
        <v>0.31331190636119999</v>
      </c>
    </row>
    <row r="21" spans="1:21" x14ac:dyDescent="0.3">
      <c r="A21" s="20">
        <v>1</v>
      </c>
      <c r="B21" s="20" t="s">
        <v>113</v>
      </c>
      <c r="C21" s="20" t="s">
        <v>49</v>
      </c>
      <c r="D21" s="20">
        <v>414</v>
      </c>
      <c r="E21" s="20">
        <v>416</v>
      </c>
      <c r="F21" s="20">
        <v>416</v>
      </c>
      <c r="G21" s="20">
        <v>2520</v>
      </c>
      <c r="H21" s="20">
        <v>2520</v>
      </c>
      <c r="I21" s="20" t="s">
        <v>80</v>
      </c>
      <c r="J21" s="20" t="s">
        <v>81</v>
      </c>
      <c r="K21" s="21">
        <v>127.28700000000001</v>
      </c>
      <c r="L21" s="20" t="s">
        <v>24</v>
      </c>
      <c r="M21" s="20" t="s">
        <v>82</v>
      </c>
      <c r="N21" s="20">
        <v>39</v>
      </c>
      <c r="O21" s="20">
        <v>27</v>
      </c>
      <c r="P21" s="20" t="s">
        <v>83</v>
      </c>
      <c r="Q21" s="20" t="s">
        <v>83</v>
      </c>
      <c r="R21" s="20" t="s">
        <v>83</v>
      </c>
      <c r="S21" s="22">
        <v>4.0080939999999998</v>
      </c>
      <c r="T21" s="22">
        <v>0.24</v>
      </c>
      <c r="U21" s="22">
        <f t="shared" si="0"/>
        <v>387.73547834328002</v>
      </c>
    </row>
    <row r="22" spans="1:21" x14ac:dyDescent="0.3">
      <c r="A22" s="20">
        <v>1</v>
      </c>
      <c r="B22" s="20" t="s">
        <v>113</v>
      </c>
      <c r="C22" s="20" t="s">
        <v>49</v>
      </c>
      <c r="D22" s="20">
        <v>415</v>
      </c>
      <c r="E22" s="20">
        <v>417</v>
      </c>
      <c r="F22" s="20">
        <v>417</v>
      </c>
      <c r="G22" s="20">
        <v>2520</v>
      </c>
      <c r="H22" s="20">
        <v>2520</v>
      </c>
      <c r="I22" s="20" t="s">
        <v>80</v>
      </c>
      <c r="J22" s="20" t="s">
        <v>81</v>
      </c>
      <c r="K22" s="21">
        <v>0.40296500000000002</v>
      </c>
      <c r="L22" s="20" t="s">
        <v>24</v>
      </c>
      <c r="M22" s="20" t="s">
        <v>82</v>
      </c>
      <c r="N22" s="20">
        <v>39</v>
      </c>
      <c r="O22" s="20">
        <v>27</v>
      </c>
      <c r="P22" s="20" t="s">
        <v>83</v>
      </c>
      <c r="Q22" s="20" t="s">
        <v>83</v>
      </c>
      <c r="R22" s="20" t="s">
        <v>83</v>
      </c>
      <c r="S22" s="22">
        <v>4.0080939999999998</v>
      </c>
      <c r="T22" s="22">
        <v>0.24</v>
      </c>
      <c r="U22" s="22">
        <f t="shared" si="0"/>
        <v>1.2274924150196</v>
      </c>
    </row>
    <row r="23" spans="1:21" x14ac:dyDescent="0.3">
      <c r="A23" s="20">
        <v>1</v>
      </c>
      <c r="B23" s="20" t="s">
        <v>113</v>
      </c>
      <c r="C23" s="20" t="s">
        <v>49</v>
      </c>
      <c r="D23" s="20">
        <v>416</v>
      </c>
      <c r="E23" s="20">
        <v>418</v>
      </c>
      <c r="F23" s="20">
        <v>418</v>
      </c>
      <c r="G23" s="20">
        <v>2520</v>
      </c>
      <c r="H23" s="20">
        <v>2520</v>
      </c>
      <c r="I23" s="20" t="s">
        <v>80</v>
      </c>
      <c r="J23" s="20" t="s">
        <v>81</v>
      </c>
      <c r="K23" s="21">
        <v>62.129800000000003</v>
      </c>
      <c r="L23" s="20" t="s">
        <v>24</v>
      </c>
      <c r="M23" s="20" t="s">
        <v>82</v>
      </c>
      <c r="N23" s="20">
        <v>39</v>
      </c>
      <c r="O23" s="20">
        <v>27</v>
      </c>
      <c r="P23" s="20" t="s">
        <v>83</v>
      </c>
      <c r="Q23" s="20" t="s">
        <v>83</v>
      </c>
      <c r="R23" s="20" t="s">
        <v>83</v>
      </c>
      <c r="S23" s="22">
        <v>4.0080939999999998</v>
      </c>
      <c r="T23" s="22">
        <v>0.24</v>
      </c>
      <c r="U23" s="22">
        <f t="shared" si="0"/>
        <v>189.25677973691199</v>
      </c>
    </row>
    <row r="24" spans="1:21" x14ac:dyDescent="0.3">
      <c r="A24" s="20">
        <v>1</v>
      </c>
      <c r="B24" s="20" t="s">
        <v>113</v>
      </c>
      <c r="C24" s="20" t="s">
        <v>49</v>
      </c>
      <c r="D24" s="20">
        <v>417</v>
      </c>
      <c r="E24" s="20">
        <v>419</v>
      </c>
      <c r="F24" s="20">
        <v>419</v>
      </c>
      <c r="G24" s="20">
        <v>2520</v>
      </c>
      <c r="H24" s="20">
        <v>2520</v>
      </c>
      <c r="I24" s="20" t="s">
        <v>80</v>
      </c>
      <c r="J24" s="20" t="s">
        <v>81</v>
      </c>
      <c r="K24" s="21">
        <v>3.1898799999999998E-2</v>
      </c>
      <c r="L24" s="20" t="s">
        <v>24</v>
      </c>
      <c r="M24" s="20" t="s">
        <v>82</v>
      </c>
      <c r="N24" s="20">
        <v>39</v>
      </c>
      <c r="O24" s="20">
        <v>27</v>
      </c>
      <c r="P24" s="20" t="s">
        <v>83</v>
      </c>
      <c r="Q24" s="20" t="s">
        <v>83</v>
      </c>
      <c r="R24" s="20" t="s">
        <v>83</v>
      </c>
      <c r="S24" s="22">
        <v>4.0080939999999998</v>
      </c>
      <c r="T24" s="22">
        <v>0.24</v>
      </c>
      <c r="U24" s="22">
        <f t="shared" si="0"/>
        <v>9.7168575554271996E-2</v>
      </c>
    </row>
    <row r="25" spans="1:21" x14ac:dyDescent="0.3">
      <c r="A25" s="20">
        <v>1</v>
      </c>
      <c r="B25" s="20" t="s">
        <v>113</v>
      </c>
      <c r="C25" s="20" t="s">
        <v>49</v>
      </c>
      <c r="D25" s="20">
        <v>419</v>
      </c>
      <c r="E25" s="20">
        <v>421</v>
      </c>
      <c r="F25" s="20">
        <v>421</v>
      </c>
      <c r="G25" s="20">
        <v>2520</v>
      </c>
      <c r="H25" s="20">
        <v>2520</v>
      </c>
      <c r="I25" s="20" t="s">
        <v>80</v>
      </c>
      <c r="J25" s="20" t="s">
        <v>81</v>
      </c>
      <c r="K25" s="21">
        <v>6.9325099999999997</v>
      </c>
      <c r="L25" s="20" t="s">
        <v>24</v>
      </c>
      <c r="M25" s="20" t="s">
        <v>82</v>
      </c>
      <c r="N25" s="20">
        <v>39</v>
      </c>
      <c r="O25" s="20">
        <v>27</v>
      </c>
      <c r="P25" s="20" t="s">
        <v>83</v>
      </c>
      <c r="Q25" s="20" t="s">
        <v>83</v>
      </c>
      <c r="R25" s="20" t="s">
        <v>83</v>
      </c>
      <c r="S25" s="22">
        <v>4.0080939999999998</v>
      </c>
      <c r="T25" s="22">
        <v>0.24</v>
      </c>
      <c r="U25" s="22">
        <f t="shared" si="0"/>
        <v>21.117475319314398</v>
      </c>
    </row>
    <row r="26" spans="1:21" x14ac:dyDescent="0.3">
      <c r="A26" s="20">
        <v>1</v>
      </c>
      <c r="B26" s="20" t="s">
        <v>113</v>
      </c>
      <c r="C26" s="20" t="s">
        <v>49</v>
      </c>
      <c r="D26" s="20">
        <v>429</v>
      </c>
      <c r="E26" s="20">
        <v>431</v>
      </c>
      <c r="F26" s="20">
        <v>431</v>
      </c>
      <c r="G26" s="20">
        <v>2520</v>
      </c>
      <c r="H26" s="20">
        <v>9520</v>
      </c>
      <c r="I26" s="20" t="s">
        <v>80</v>
      </c>
      <c r="J26" s="20" t="s">
        <v>81</v>
      </c>
      <c r="K26" s="21">
        <v>29.747499999999999</v>
      </c>
      <c r="L26" s="20" t="s">
        <v>24</v>
      </c>
      <c r="M26" s="20" t="s">
        <v>82</v>
      </c>
      <c r="N26" s="20">
        <v>89</v>
      </c>
      <c r="O26" s="20">
        <v>28</v>
      </c>
      <c r="P26" s="20" t="s">
        <v>84</v>
      </c>
      <c r="Q26" s="20" t="s">
        <v>85</v>
      </c>
      <c r="R26" s="20" t="s">
        <v>85</v>
      </c>
      <c r="S26" s="22">
        <v>5.4456910000000001</v>
      </c>
      <c r="T26" s="22">
        <v>0.24</v>
      </c>
      <c r="U26" s="22">
        <f t="shared" si="0"/>
        <v>123.11672669710001</v>
      </c>
    </row>
    <row r="27" spans="1:21" x14ac:dyDescent="0.3">
      <c r="A27" s="20">
        <v>1</v>
      </c>
      <c r="B27" s="20" t="s">
        <v>113</v>
      </c>
      <c r="C27" s="20" t="s">
        <v>49</v>
      </c>
      <c r="D27" s="20">
        <v>430</v>
      </c>
      <c r="E27" s="20">
        <v>432</v>
      </c>
      <c r="F27" s="20">
        <v>432</v>
      </c>
      <c r="G27" s="20">
        <v>2520</v>
      </c>
      <c r="H27" s="20">
        <v>9520</v>
      </c>
      <c r="I27" s="20" t="s">
        <v>80</v>
      </c>
      <c r="J27" s="20" t="s">
        <v>81</v>
      </c>
      <c r="K27" s="21">
        <v>2.6059300000000001E-2</v>
      </c>
      <c r="L27" s="20" t="s">
        <v>24</v>
      </c>
      <c r="M27" s="20" t="s">
        <v>82</v>
      </c>
      <c r="N27" s="20">
        <v>89</v>
      </c>
      <c r="O27" s="20">
        <v>28</v>
      </c>
      <c r="P27" s="20" t="s">
        <v>84</v>
      </c>
      <c r="Q27" s="20" t="s">
        <v>85</v>
      </c>
      <c r="R27" s="20" t="s">
        <v>85</v>
      </c>
      <c r="S27" s="22">
        <v>5.4456910000000001</v>
      </c>
      <c r="T27" s="22">
        <v>0.24</v>
      </c>
      <c r="U27" s="22">
        <f t="shared" si="0"/>
        <v>0.10785228056198801</v>
      </c>
    </row>
    <row r="28" spans="1:21" x14ac:dyDescent="0.3">
      <c r="A28" s="20">
        <v>1</v>
      </c>
      <c r="B28" s="20" t="s">
        <v>113</v>
      </c>
      <c r="C28" s="20" t="s">
        <v>49</v>
      </c>
      <c r="D28" s="20">
        <v>448</v>
      </c>
      <c r="E28" s="20">
        <v>450</v>
      </c>
      <c r="F28" s="20">
        <v>450</v>
      </c>
      <c r="G28" s="20">
        <v>3100</v>
      </c>
      <c r="H28" s="20">
        <v>2520</v>
      </c>
      <c r="I28" s="20" t="s">
        <v>80</v>
      </c>
      <c r="J28" s="20" t="s">
        <v>81</v>
      </c>
      <c r="K28" s="21">
        <v>6.19618</v>
      </c>
      <c r="L28" s="20" t="s">
        <v>24</v>
      </c>
      <c r="M28" s="20" t="s">
        <v>82</v>
      </c>
      <c r="N28" s="20">
        <v>39</v>
      </c>
      <c r="O28" s="20">
        <v>27</v>
      </c>
      <c r="P28" s="20" t="s">
        <v>83</v>
      </c>
      <c r="Q28" s="20" t="s">
        <v>83</v>
      </c>
      <c r="R28" s="20" t="s">
        <v>83</v>
      </c>
      <c r="S28" s="22">
        <v>4.0080939999999998</v>
      </c>
      <c r="T28" s="22">
        <v>0.24</v>
      </c>
      <c r="U28" s="22">
        <f t="shared" si="0"/>
        <v>18.874502629499197</v>
      </c>
    </row>
    <row r="29" spans="1:21" x14ac:dyDescent="0.3">
      <c r="A29" s="20">
        <v>1</v>
      </c>
      <c r="B29" s="20" t="s">
        <v>113</v>
      </c>
      <c r="C29" s="20" t="s">
        <v>49</v>
      </c>
      <c r="D29" s="20">
        <v>593</v>
      </c>
      <c r="E29" s="20">
        <v>595</v>
      </c>
      <c r="F29" s="20">
        <v>595</v>
      </c>
      <c r="G29" s="20">
        <v>6170</v>
      </c>
      <c r="H29" s="20">
        <v>2520</v>
      </c>
      <c r="I29" s="20" t="s">
        <v>80</v>
      </c>
      <c r="J29" s="20" t="s">
        <v>81</v>
      </c>
      <c r="K29" s="21">
        <v>7.5708499999999998E-2</v>
      </c>
      <c r="L29" s="20" t="s">
        <v>24</v>
      </c>
      <c r="M29" s="20" t="s">
        <v>82</v>
      </c>
      <c r="N29" s="20">
        <v>39</v>
      </c>
      <c r="O29" s="20">
        <v>27</v>
      </c>
      <c r="P29" s="20" t="s">
        <v>83</v>
      </c>
      <c r="Q29" s="20" t="s">
        <v>83</v>
      </c>
      <c r="R29" s="20" t="s">
        <v>83</v>
      </c>
      <c r="S29" s="22">
        <v>4.0080939999999998</v>
      </c>
      <c r="T29" s="22">
        <v>0.24</v>
      </c>
      <c r="U29" s="22">
        <f t="shared" si="0"/>
        <v>0.23061955629524</v>
      </c>
    </row>
    <row r="30" spans="1:21" x14ac:dyDescent="0.3">
      <c r="A30" s="20">
        <v>1</v>
      </c>
      <c r="B30" s="20" t="s">
        <v>113</v>
      </c>
      <c r="C30" s="20" t="s">
        <v>49</v>
      </c>
      <c r="D30" s="20">
        <v>595</v>
      </c>
      <c r="E30" s="20">
        <v>597</v>
      </c>
      <c r="F30" s="20">
        <v>597</v>
      </c>
      <c r="G30" s="20">
        <v>6170</v>
      </c>
      <c r="H30" s="20">
        <v>2520</v>
      </c>
      <c r="I30" s="20" t="s">
        <v>80</v>
      </c>
      <c r="J30" s="20" t="s">
        <v>81</v>
      </c>
      <c r="K30" s="21">
        <v>0.23417099999999999</v>
      </c>
      <c r="L30" s="20" t="s">
        <v>24</v>
      </c>
      <c r="M30" s="20" t="s">
        <v>82</v>
      </c>
      <c r="N30" s="20">
        <v>39</v>
      </c>
      <c r="O30" s="20">
        <v>27</v>
      </c>
      <c r="P30" s="20" t="s">
        <v>83</v>
      </c>
      <c r="Q30" s="20" t="s">
        <v>83</v>
      </c>
      <c r="R30" s="20" t="s">
        <v>83</v>
      </c>
      <c r="S30" s="22">
        <v>4.0080939999999998</v>
      </c>
      <c r="T30" s="22">
        <v>0.24</v>
      </c>
      <c r="U30" s="22">
        <f t="shared" si="0"/>
        <v>0.71332032885623997</v>
      </c>
    </row>
    <row r="31" spans="1:21" x14ac:dyDescent="0.3">
      <c r="A31" s="20">
        <v>1</v>
      </c>
      <c r="B31" s="20" t="s">
        <v>113</v>
      </c>
      <c r="C31" s="20" t="s">
        <v>49</v>
      </c>
      <c r="D31" s="20">
        <v>596</v>
      </c>
      <c r="E31" s="20">
        <v>598</v>
      </c>
      <c r="F31" s="20">
        <v>598</v>
      </c>
      <c r="G31" s="20">
        <v>6170</v>
      </c>
      <c r="H31" s="20">
        <v>2520</v>
      </c>
      <c r="I31" s="20" t="s">
        <v>80</v>
      </c>
      <c r="J31" s="20" t="s">
        <v>81</v>
      </c>
      <c r="K31" s="21">
        <v>7.8126799999999996E-2</v>
      </c>
      <c r="L31" s="20" t="s">
        <v>24</v>
      </c>
      <c r="M31" s="20" t="s">
        <v>82</v>
      </c>
      <c r="N31" s="20">
        <v>39</v>
      </c>
      <c r="O31" s="20">
        <v>27</v>
      </c>
      <c r="P31" s="20" t="s">
        <v>83</v>
      </c>
      <c r="Q31" s="20" t="s">
        <v>83</v>
      </c>
      <c r="R31" s="20" t="s">
        <v>83</v>
      </c>
      <c r="S31" s="22">
        <v>4.0080939999999998</v>
      </c>
      <c r="T31" s="22">
        <v>0.24</v>
      </c>
      <c r="U31" s="22">
        <f t="shared" si="0"/>
        <v>0.23798606432259198</v>
      </c>
    </row>
    <row r="32" spans="1:21" x14ac:dyDescent="0.3">
      <c r="A32" s="20">
        <v>1</v>
      </c>
      <c r="B32" s="20" t="s">
        <v>113</v>
      </c>
      <c r="C32" s="20" t="s">
        <v>49</v>
      </c>
      <c r="D32" s="20">
        <v>597</v>
      </c>
      <c r="E32" s="20">
        <v>599</v>
      </c>
      <c r="F32" s="20">
        <v>599</v>
      </c>
      <c r="G32" s="20">
        <v>6170</v>
      </c>
      <c r="H32" s="20">
        <v>2520</v>
      </c>
      <c r="I32" s="20" t="s">
        <v>80</v>
      </c>
      <c r="J32" s="20" t="s">
        <v>81</v>
      </c>
      <c r="K32" s="21">
        <v>4.1875700000000002E-2</v>
      </c>
      <c r="L32" s="20" t="s">
        <v>24</v>
      </c>
      <c r="M32" s="20" t="s">
        <v>82</v>
      </c>
      <c r="N32" s="20">
        <v>39</v>
      </c>
      <c r="O32" s="20">
        <v>27</v>
      </c>
      <c r="P32" s="20" t="s">
        <v>83</v>
      </c>
      <c r="Q32" s="20" t="s">
        <v>83</v>
      </c>
      <c r="R32" s="20" t="s">
        <v>83</v>
      </c>
      <c r="S32" s="22">
        <v>4.0080939999999998</v>
      </c>
      <c r="T32" s="22">
        <v>0.24</v>
      </c>
      <c r="U32" s="22">
        <f t="shared" si="0"/>
        <v>0.127559723856008</v>
      </c>
    </row>
    <row r="33" spans="1:21" x14ac:dyDescent="0.3">
      <c r="A33" s="20">
        <v>1</v>
      </c>
      <c r="B33" s="20" t="s">
        <v>113</v>
      </c>
      <c r="C33" s="20" t="s">
        <v>49</v>
      </c>
      <c r="D33" s="20">
        <v>610</v>
      </c>
      <c r="E33" s="20">
        <v>612</v>
      </c>
      <c r="F33" s="20">
        <v>612</v>
      </c>
      <c r="G33" s="20">
        <v>6170</v>
      </c>
      <c r="H33" s="20">
        <v>9520</v>
      </c>
      <c r="I33" s="20" t="s">
        <v>80</v>
      </c>
      <c r="J33" s="20" t="s">
        <v>81</v>
      </c>
      <c r="K33" s="21">
        <v>7.7704800000000004E-2</v>
      </c>
      <c r="L33" s="20" t="s">
        <v>24</v>
      </c>
      <c r="M33" s="20" t="s">
        <v>82</v>
      </c>
      <c r="N33" s="20">
        <v>89</v>
      </c>
      <c r="O33" s="20">
        <v>28</v>
      </c>
      <c r="P33" s="20" t="s">
        <v>84</v>
      </c>
      <c r="Q33" s="20" t="s">
        <v>85</v>
      </c>
      <c r="R33" s="20" t="s">
        <v>85</v>
      </c>
      <c r="S33" s="22">
        <v>5.4456910000000001</v>
      </c>
      <c r="T33" s="22">
        <v>0.24</v>
      </c>
      <c r="U33" s="22">
        <f t="shared" si="0"/>
        <v>0.32159881081276803</v>
      </c>
    </row>
    <row r="34" spans="1:21" x14ac:dyDescent="0.3">
      <c r="A34" s="20">
        <v>1</v>
      </c>
      <c r="B34" s="20" t="s">
        <v>113</v>
      </c>
      <c r="C34" s="20" t="s">
        <v>49</v>
      </c>
      <c r="D34" s="20">
        <v>611</v>
      </c>
      <c r="E34" s="20">
        <v>613</v>
      </c>
      <c r="F34" s="20">
        <v>613</v>
      </c>
      <c r="G34" s="20">
        <v>6170</v>
      </c>
      <c r="H34" s="20">
        <v>9520</v>
      </c>
      <c r="I34" s="20" t="s">
        <v>80</v>
      </c>
      <c r="J34" s="20" t="s">
        <v>81</v>
      </c>
      <c r="K34" s="21">
        <v>3.3279299999999998E-2</v>
      </c>
      <c r="L34" s="20" t="s">
        <v>24</v>
      </c>
      <c r="M34" s="20" t="s">
        <v>82</v>
      </c>
      <c r="N34" s="20">
        <v>89</v>
      </c>
      <c r="O34" s="20">
        <v>28</v>
      </c>
      <c r="P34" s="20" t="s">
        <v>84</v>
      </c>
      <c r="Q34" s="20" t="s">
        <v>85</v>
      </c>
      <c r="R34" s="20" t="s">
        <v>85</v>
      </c>
      <c r="S34" s="22">
        <v>5.4456910000000001</v>
      </c>
      <c r="T34" s="22">
        <v>0.24</v>
      </c>
      <c r="U34" s="22">
        <f t="shared" si="0"/>
        <v>0.13773387621718799</v>
      </c>
    </row>
    <row r="35" spans="1:21" x14ac:dyDescent="0.3">
      <c r="A35" s="20">
        <v>1</v>
      </c>
      <c r="B35" s="20" t="s">
        <v>113</v>
      </c>
      <c r="C35" s="20" t="s">
        <v>49</v>
      </c>
      <c r="D35" s="20">
        <v>721</v>
      </c>
      <c r="E35" s="20">
        <v>723</v>
      </c>
      <c r="F35" s="20">
        <v>651</v>
      </c>
      <c r="G35" s="20">
        <v>6172</v>
      </c>
      <c r="H35" s="20">
        <v>2520</v>
      </c>
      <c r="I35" s="20" t="s">
        <v>80</v>
      </c>
      <c r="J35" s="20" t="s">
        <v>81</v>
      </c>
      <c r="K35" s="21">
        <v>5.7552500000000002</v>
      </c>
      <c r="L35" s="20" t="s">
        <v>24</v>
      </c>
      <c r="M35" s="20" t="s">
        <v>82</v>
      </c>
      <c r="N35" s="20">
        <v>39</v>
      </c>
      <c r="O35" s="20">
        <v>27</v>
      </c>
      <c r="P35" s="20" t="s">
        <v>83</v>
      </c>
      <c r="Q35" s="20" t="s">
        <v>83</v>
      </c>
      <c r="R35" s="20" t="s">
        <v>83</v>
      </c>
      <c r="S35" s="22">
        <v>4.0080939999999998</v>
      </c>
      <c r="T35" s="22">
        <v>0.24</v>
      </c>
      <c r="U35" s="22">
        <f t="shared" si="0"/>
        <v>17.53136307506</v>
      </c>
    </row>
    <row r="36" spans="1:21" x14ac:dyDescent="0.3">
      <c r="A36" s="20">
        <v>1</v>
      </c>
      <c r="B36" s="20" t="s">
        <v>113</v>
      </c>
      <c r="C36" s="20" t="s">
        <v>49</v>
      </c>
      <c r="D36" s="20">
        <v>722</v>
      </c>
      <c r="E36" s="20">
        <v>724</v>
      </c>
      <c r="F36" s="20">
        <v>652</v>
      </c>
      <c r="G36" s="20">
        <v>6172</v>
      </c>
      <c r="H36" s="20">
        <v>2520</v>
      </c>
      <c r="I36" s="20" t="s">
        <v>80</v>
      </c>
      <c r="J36" s="20" t="s">
        <v>81</v>
      </c>
      <c r="K36" s="21">
        <v>0.26005699999999998</v>
      </c>
      <c r="L36" s="20" t="s">
        <v>24</v>
      </c>
      <c r="M36" s="20" t="s">
        <v>82</v>
      </c>
      <c r="N36" s="20">
        <v>39</v>
      </c>
      <c r="O36" s="20">
        <v>27</v>
      </c>
      <c r="P36" s="20" t="s">
        <v>83</v>
      </c>
      <c r="Q36" s="20" t="s">
        <v>83</v>
      </c>
      <c r="R36" s="20" t="s">
        <v>83</v>
      </c>
      <c r="S36" s="22">
        <v>4.0080939999999998</v>
      </c>
      <c r="T36" s="22">
        <v>0.24</v>
      </c>
      <c r="U36" s="22">
        <f t="shared" si="0"/>
        <v>0.79217300503207988</v>
      </c>
    </row>
    <row r="37" spans="1:21" x14ac:dyDescent="0.3">
      <c r="A37" s="20">
        <v>1</v>
      </c>
      <c r="B37" s="20" t="s">
        <v>113</v>
      </c>
      <c r="C37" s="20" t="s">
        <v>49</v>
      </c>
      <c r="D37" s="20">
        <v>723</v>
      </c>
      <c r="E37" s="20">
        <v>725</v>
      </c>
      <c r="F37" s="20">
        <v>653</v>
      </c>
      <c r="G37" s="20">
        <v>6172</v>
      </c>
      <c r="H37" s="20">
        <v>2520</v>
      </c>
      <c r="I37" s="20" t="s">
        <v>80</v>
      </c>
      <c r="J37" s="20" t="s">
        <v>81</v>
      </c>
      <c r="K37" s="21">
        <v>1.75196</v>
      </c>
      <c r="L37" s="20" t="s">
        <v>24</v>
      </c>
      <c r="M37" s="20" t="s">
        <v>82</v>
      </c>
      <c r="N37" s="20">
        <v>39</v>
      </c>
      <c r="O37" s="20">
        <v>27</v>
      </c>
      <c r="P37" s="20" t="s">
        <v>83</v>
      </c>
      <c r="Q37" s="20" t="s">
        <v>83</v>
      </c>
      <c r="R37" s="20" t="s">
        <v>83</v>
      </c>
      <c r="S37" s="22">
        <v>4.0080939999999998</v>
      </c>
      <c r="T37" s="22">
        <v>0.24</v>
      </c>
      <c r="U37" s="22">
        <f t="shared" si="0"/>
        <v>5.3367354768223993</v>
      </c>
    </row>
    <row r="38" spans="1:21" x14ac:dyDescent="0.3">
      <c r="A38" s="20">
        <v>1</v>
      </c>
      <c r="B38" s="20" t="s">
        <v>113</v>
      </c>
      <c r="C38" s="20" t="s">
        <v>49</v>
      </c>
      <c r="D38" s="20">
        <v>725</v>
      </c>
      <c r="E38" s="20">
        <v>727</v>
      </c>
      <c r="F38" s="20">
        <v>655</v>
      </c>
      <c r="G38" s="20">
        <v>6172</v>
      </c>
      <c r="H38" s="20">
        <v>2520</v>
      </c>
      <c r="I38" s="20" t="s">
        <v>80</v>
      </c>
      <c r="J38" s="20" t="s">
        <v>81</v>
      </c>
      <c r="K38" s="21">
        <v>1.1838</v>
      </c>
      <c r="L38" s="20" t="s">
        <v>24</v>
      </c>
      <c r="M38" s="20" t="s">
        <v>82</v>
      </c>
      <c r="N38" s="20">
        <v>39</v>
      </c>
      <c r="O38" s="20">
        <v>27</v>
      </c>
      <c r="P38" s="20" t="s">
        <v>83</v>
      </c>
      <c r="Q38" s="20" t="s">
        <v>83</v>
      </c>
      <c r="R38" s="20" t="s">
        <v>83</v>
      </c>
      <c r="S38" s="22">
        <v>4.0080939999999998</v>
      </c>
      <c r="T38" s="22">
        <v>0.24</v>
      </c>
      <c r="U38" s="22">
        <f t="shared" si="0"/>
        <v>3.6060340746719999</v>
      </c>
    </row>
    <row r="39" spans="1:21" x14ac:dyDescent="0.3">
      <c r="A39" s="20">
        <v>1</v>
      </c>
      <c r="B39" s="20" t="s">
        <v>113</v>
      </c>
      <c r="C39" s="20" t="s">
        <v>49</v>
      </c>
      <c r="D39" s="20">
        <v>726</v>
      </c>
      <c r="E39" s="20">
        <v>728</v>
      </c>
      <c r="F39" s="20">
        <v>656</v>
      </c>
      <c r="G39" s="20">
        <v>6172</v>
      </c>
      <c r="H39" s="20">
        <v>2520</v>
      </c>
      <c r="I39" s="20" t="s">
        <v>80</v>
      </c>
      <c r="J39" s="20" t="s">
        <v>81</v>
      </c>
      <c r="K39" s="21">
        <v>1.9704200000000001</v>
      </c>
      <c r="L39" s="20" t="s">
        <v>24</v>
      </c>
      <c r="M39" s="20" t="s">
        <v>82</v>
      </c>
      <c r="N39" s="20">
        <v>39</v>
      </c>
      <c r="O39" s="20">
        <v>27</v>
      </c>
      <c r="P39" s="20" t="s">
        <v>83</v>
      </c>
      <c r="Q39" s="20" t="s">
        <v>83</v>
      </c>
      <c r="R39" s="20" t="s">
        <v>83</v>
      </c>
      <c r="S39" s="22">
        <v>4.0080939999999998</v>
      </c>
      <c r="T39" s="22">
        <v>0.24</v>
      </c>
      <c r="U39" s="22">
        <f t="shared" si="0"/>
        <v>6.0021977204048005</v>
      </c>
    </row>
    <row r="40" spans="1:21" x14ac:dyDescent="0.3">
      <c r="A40" s="20">
        <v>1</v>
      </c>
      <c r="B40" s="20" t="s">
        <v>113</v>
      </c>
      <c r="C40" s="20" t="s">
        <v>49</v>
      </c>
      <c r="D40" s="20">
        <v>727</v>
      </c>
      <c r="E40" s="20">
        <v>729</v>
      </c>
      <c r="F40" s="20">
        <v>657</v>
      </c>
      <c r="G40" s="20">
        <v>6172</v>
      </c>
      <c r="H40" s="20">
        <v>2520</v>
      </c>
      <c r="I40" s="20" t="s">
        <v>80</v>
      </c>
      <c r="J40" s="20" t="s">
        <v>81</v>
      </c>
      <c r="K40" s="21">
        <v>1.5918000000000002E-2</v>
      </c>
      <c r="L40" s="20" t="s">
        <v>24</v>
      </c>
      <c r="M40" s="20" t="s">
        <v>82</v>
      </c>
      <c r="N40" s="20">
        <v>39</v>
      </c>
      <c r="O40" s="20">
        <v>27</v>
      </c>
      <c r="P40" s="20" t="s">
        <v>83</v>
      </c>
      <c r="Q40" s="20" t="s">
        <v>83</v>
      </c>
      <c r="R40" s="20" t="s">
        <v>83</v>
      </c>
      <c r="S40" s="22">
        <v>4.0080939999999998</v>
      </c>
      <c r="T40" s="22">
        <v>0.24</v>
      </c>
      <c r="U40" s="22">
        <f t="shared" si="0"/>
        <v>4.8488638621920002E-2</v>
      </c>
    </row>
    <row r="41" spans="1:21" x14ac:dyDescent="0.3">
      <c r="A41" s="20">
        <v>1</v>
      </c>
      <c r="B41" s="20" t="s">
        <v>113</v>
      </c>
      <c r="C41" s="20" t="s">
        <v>49</v>
      </c>
      <c r="D41" s="20">
        <v>728</v>
      </c>
      <c r="E41" s="20">
        <v>730</v>
      </c>
      <c r="F41" s="20">
        <v>658</v>
      </c>
      <c r="G41" s="20">
        <v>6172</v>
      </c>
      <c r="H41" s="20">
        <v>2520</v>
      </c>
      <c r="I41" s="20" t="s">
        <v>80</v>
      </c>
      <c r="J41" s="20" t="s">
        <v>81</v>
      </c>
      <c r="K41" s="21">
        <v>4.7761600000000001E-2</v>
      </c>
      <c r="L41" s="20" t="s">
        <v>24</v>
      </c>
      <c r="M41" s="20" t="s">
        <v>82</v>
      </c>
      <c r="N41" s="20">
        <v>39</v>
      </c>
      <c r="O41" s="20">
        <v>27</v>
      </c>
      <c r="P41" s="20" t="s">
        <v>83</v>
      </c>
      <c r="Q41" s="20" t="s">
        <v>83</v>
      </c>
      <c r="R41" s="20" t="s">
        <v>83</v>
      </c>
      <c r="S41" s="22">
        <v>4.0080939999999998</v>
      </c>
      <c r="T41" s="22">
        <v>0.24</v>
      </c>
      <c r="U41" s="22">
        <f t="shared" si="0"/>
        <v>0.14548906661670399</v>
      </c>
    </row>
    <row r="42" spans="1:21" x14ac:dyDescent="0.3">
      <c r="A42" s="20">
        <v>1</v>
      </c>
      <c r="B42" s="20" t="s">
        <v>113</v>
      </c>
      <c r="C42" s="20" t="s">
        <v>49</v>
      </c>
      <c r="D42" s="20">
        <v>729</v>
      </c>
      <c r="E42" s="20">
        <v>731</v>
      </c>
      <c r="F42" s="20">
        <v>659</v>
      </c>
      <c r="G42" s="20">
        <v>6172</v>
      </c>
      <c r="H42" s="20">
        <v>2520</v>
      </c>
      <c r="I42" s="20" t="s">
        <v>80</v>
      </c>
      <c r="J42" s="20" t="s">
        <v>81</v>
      </c>
      <c r="K42" s="21">
        <v>3.4352300000000001E-3</v>
      </c>
      <c r="L42" s="20" t="s">
        <v>24</v>
      </c>
      <c r="M42" s="20" t="s">
        <v>82</v>
      </c>
      <c r="N42" s="20">
        <v>39</v>
      </c>
      <c r="O42" s="20">
        <v>27</v>
      </c>
      <c r="P42" s="20" t="s">
        <v>83</v>
      </c>
      <c r="Q42" s="20" t="s">
        <v>83</v>
      </c>
      <c r="R42" s="20" t="s">
        <v>83</v>
      </c>
      <c r="S42" s="22">
        <v>4.0080939999999998</v>
      </c>
      <c r="T42" s="22">
        <v>0.24</v>
      </c>
      <c r="U42" s="22">
        <f t="shared" si="0"/>
        <v>1.04642308112312E-2</v>
      </c>
    </row>
    <row r="43" spans="1:21" x14ac:dyDescent="0.3">
      <c r="A43" s="20">
        <v>1</v>
      </c>
      <c r="B43" s="20" t="s">
        <v>113</v>
      </c>
      <c r="C43" s="20" t="s">
        <v>49</v>
      </c>
      <c r="D43" s="20">
        <v>730</v>
      </c>
      <c r="E43" s="20">
        <v>732</v>
      </c>
      <c r="F43" s="20">
        <v>660</v>
      </c>
      <c r="G43" s="20">
        <v>6172</v>
      </c>
      <c r="H43" s="20">
        <v>2520</v>
      </c>
      <c r="I43" s="20" t="s">
        <v>80</v>
      </c>
      <c r="J43" s="20" t="s">
        <v>81</v>
      </c>
      <c r="K43" s="21">
        <v>0.70475100000000002</v>
      </c>
      <c r="L43" s="20" t="s">
        <v>24</v>
      </c>
      <c r="M43" s="20" t="s">
        <v>82</v>
      </c>
      <c r="N43" s="20">
        <v>39</v>
      </c>
      <c r="O43" s="20">
        <v>27</v>
      </c>
      <c r="P43" s="20" t="s">
        <v>83</v>
      </c>
      <c r="Q43" s="20" t="s">
        <v>83</v>
      </c>
      <c r="R43" s="20" t="s">
        <v>83</v>
      </c>
      <c r="S43" s="22">
        <v>4.0080939999999998</v>
      </c>
      <c r="T43" s="22">
        <v>0.24</v>
      </c>
      <c r="U43" s="22">
        <f t="shared" si="0"/>
        <v>2.14677827349144</v>
      </c>
    </row>
    <row r="44" spans="1:21" x14ac:dyDescent="0.3">
      <c r="A44" s="20">
        <v>1</v>
      </c>
      <c r="B44" s="20" t="s">
        <v>113</v>
      </c>
      <c r="C44" s="20" t="s">
        <v>49</v>
      </c>
      <c r="D44" s="20">
        <v>732</v>
      </c>
      <c r="E44" s="20">
        <v>734</v>
      </c>
      <c r="F44" s="20">
        <v>662</v>
      </c>
      <c r="G44" s="20">
        <v>6172</v>
      </c>
      <c r="H44" s="20">
        <v>2520</v>
      </c>
      <c r="I44" s="20" t="s">
        <v>80</v>
      </c>
      <c r="J44" s="20" t="s">
        <v>81</v>
      </c>
      <c r="K44" s="21">
        <v>5.6653099999999998</v>
      </c>
      <c r="L44" s="20" t="s">
        <v>24</v>
      </c>
      <c r="M44" s="20" t="s">
        <v>82</v>
      </c>
      <c r="N44" s="20">
        <v>39</v>
      </c>
      <c r="O44" s="20">
        <v>27</v>
      </c>
      <c r="P44" s="20" t="s">
        <v>83</v>
      </c>
      <c r="Q44" s="20" t="s">
        <v>83</v>
      </c>
      <c r="R44" s="20" t="s">
        <v>83</v>
      </c>
      <c r="S44" s="22">
        <v>4.0080939999999998</v>
      </c>
      <c r="T44" s="22">
        <v>0.24</v>
      </c>
      <c r="U44" s="22">
        <f t="shared" si="0"/>
        <v>17.2573922145464</v>
      </c>
    </row>
    <row r="45" spans="1:21" x14ac:dyDescent="0.3">
      <c r="A45" s="20">
        <v>1</v>
      </c>
      <c r="B45" s="20" t="s">
        <v>113</v>
      </c>
      <c r="C45" s="20" t="s">
        <v>49</v>
      </c>
      <c r="D45" s="20">
        <v>733</v>
      </c>
      <c r="E45" s="20">
        <v>735</v>
      </c>
      <c r="F45" s="20">
        <v>663</v>
      </c>
      <c r="G45" s="20">
        <v>6172</v>
      </c>
      <c r="H45" s="20">
        <v>2520</v>
      </c>
      <c r="I45" s="20" t="s">
        <v>80</v>
      </c>
      <c r="J45" s="20" t="s">
        <v>81</v>
      </c>
      <c r="K45" s="21">
        <v>4.8808200000000003E-2</v>
      </c>
      <c r="L45" s="20" t="s">
        <v>24</v>
      </c>
      <c r="M45" s="20" t="s">
        <v>82</v>
      </c>
      <c r="N45" s="20">
        <v>39</v>
      </c>
      <c r="O45" s="20">
        <v>27</v>
      </c>
      <c r="P45" s="20" t="s">
        <v>83</v>
      </c>
      <c r="Q45" s="20" t="s">
        <v>83</v>
      </c>
      <c r="R45" s="20" t="s">
        <v>83</v>
      </c>
      <c r="S45" s="22">
        <v>4.0080939999999998</v>
      </c>
      <c r="T45" s="22">
        <v>0.24</v>
      </c>
      <c r="U45" s="22">
        <f t="shared" si="0"/>
        <v>0.14867716871380801</v>
      </c>
    </row>
    <row r="46" spans="1:21" x14ac:dyDescent="0.3">
      <c r="A46" s="20">
        <v>1</v>
      </c>
      <c r="B46" s="20" t="s">
        <v>113</v>
      </c>
      <c r="C46" s="20" t="s">
        <v>49</v>
      </c>
      <c r="D46" s="20">
        <v>734</v>
      </c>
      <c r="E46" s="20">
        <v>736</v>
      </c>
      <c r="F46" s="20">
        <v>664</v>
      </c>
      <c r="G46" s="20">
        <v>6172</v>
      </c>
      <c r="H46" s="20">
        <v>2520</v>
      </c>
      <c r="I46" s="20" t="s">
        <v>80</v>
      </c>
      <c r="J46" s="20" t="s">
        <v>81</v>
      </c>
      <c r="K46" s="21">
        <v>6.5302199999999998E-3</v>
      </c>
      <c r="L46" s="20" t="s">
        <v>24</v>
      </c>
      <c r="M46" s="20" t="s">
        <v>82</v>
      </c>
      <c r="N46" s="20">
        <v>39</v>
      </c>
      <c r="O46" s="20">
        <v>27</v>
      </c>
      <c r="P46" s="20" t="s">
        <v>83</v>
      </c>
      <c r="Q46" s="20" t="s">
        <v>83</v>
      </c>
      <c r="R46" s="20" t="s">
        <v>83</v>
      </c>
      <c r="S46" s="22">
        <v>4.0080939999999998</v>
      </c>
      <c r="T46" s="22">
        <v>0.24</v>
      </c>
      <c r="U46" s="22">
        <f t="shared" si="0"/>
        <v>1.9892039056516798E-2</v>
      </c>
    </row>
    <row r="47" spans="1:21" x14ac:dyDescent="0.3">
      <c r="A47" s="20">
        <v>1</v>
      </c>
      <c r="B47" s="20" t="s">
        <v>113</v>
      </c>
      <c r="C47" s="20" t="s">
        <v>49</v>
      </c>
      <c r="D47" s="20">
        <v>735</v>
      </c>
      <c r="E47" s="20">
        <v>737</v>
      </c>
      <c r="F47" s="20">
        <v>665</v>
      </c>
      <c r="G47" s="20">
        <v>6172</v>
      </c>
      <c r="H47" s="20">
        <v>2520</v>
      </c>
      <c r="I47" s="20" t="s">
        <v>80</v>
      </c>
      <c r="J47" s="20" t="s">
        <v>81</v>
      </c>
      <c r="K47" s="21">
        <v>2.3499099999999998E-2</v>
      </c>
      <c r="L47" s="20" t="s">
        <v>24</v>
      </c>
      <c r="M47" s="20" t="s">
        <v>82</v>
      </c>
      <c r="N47" s="20">
        <v>39</v>
      </c>
      <c r="O47" s="20">
        <v>27</v>
      </c>
      <c r="P47" s="20" t="s">
        <v>83</v>
      </c>
      <c r="Q47" s="20" t="s">
        <v>83</v>
      </c>
      <c r="R47" s="20" t="s">
        <v>83</v>
      </c>
      <c r="S47" s="22">
        <v>4.0080939999999998</v>
      </c>
      <c r="T47" s="22">
        <v>0.24</v>
      </c>
      <c r="U47" s="22">
        <f t="shared" si="0"/>
        <v>7.1581817303703985E-2</v>
      </c>
    </row>
    <row r="48" spans="1:21" x14ac:dyDescent="0.3">
      <c r="A48" s="20">
        <v>1</v>
      </c>
      <c r="B48" s="20" t="s">
        <v>113</v>
      </c>
      <c r="C48" s="20" t="s">
        <v>49</v>
      </c>
      <c r="D48" s="20">
        <v>736</v>
      </c>
      <c r="E48" s="20">
        <v>738</v>
      </c>
      <c r="F48" s="20">
        <v>666</v>
      </c>
      <c r="G48" s="20">
        <v>6172</v>
      </c>
      <c r="H48" s="20">
        <v>2520</v>
      </c>
      <c r="I48" s="20" t="s">
        <v>80</v>
      </c>
      <c r="J48" s="20" t="s">
        <v>81</v>
      </c>
      <c r="K48" s="21">
        <v>7.5800599999999996</v>
      </c>
      <c r="L48" s="20" t="s">
        <v>24</v>
      </c>
      <c r="M48" s="20" t="s">
        <v>82</v>
      </c>
      <c r="N48" s="20">
        <v>39</v>
      </c>
      <c r="O48" s="20">
        <v>27</v>
      </c>
      <c r="P48" s="20" t="s">
        <v>83</v>
      </c>
      <c r="Q48" s="20" t="s">
        <v>83</v>
      </c>
      <c r="R48" s="20" t="s">
        <v>83</v>
      </c>
      <c r="S48" s="22">
        <v>4.0080939999999998</v>
      </c>
      <c r="T48" s="22">
        <v>0.24</v>
      </c>
      <c r="U48" s="22">
        <f t="shared" si="0"/>
        <v>23.090010684286398</v>
      </c>
    </row>
    <row r="49" spans="1:21" x14ac:dyDescent="0.3">
      <c r="A49" s="20">
        <v>1</v>
      </c>
      <c r="B49" s="20" t="s">
        <v>113</v>
      </c>
      <c r="C49" s="20" t="s">
        <v>49</v>
      </c>
      <c r="D49" s="20">
        <v>737</v>
      </c>
      <c r="E49" s="20">
        <v>739</v>
      </c>
      <c r="F49" s="20">
        <v>667</v>
      </c>
      <c r="G49" s="20">
        <v>6172</v>
      </c>
      <c r="H49" s="20">
        <v>2520</v>
      </c>
      <c r="I49" s="20" t="s">
        <v>80</v>
      </c>
      <c r="J49" s="20" t="s">
        <v>81</v>
      </c>
      <c r="K49" s="21">
        <v>0.17186000000000001</v>
      </c>
      <c r="L49" s="20" t="s">
        <v>24</v>
      </c>
      <c r="M49" s="20" t="s">
        <v>82</v>
      </c>
      <c r="N49" s="20">
        <v>39</v>
      </c>
      <c r="O49" s="20">
        <v>27</v>
      </c>
      <c r="P49" s="20" t="s">
        <v>83</v>
      </c>
      <c r="Q49" s="20" t="s">
        <v>83</v>
      </c>
      <c r="R49" s="20" t="s">
        <v>83</v>
      </c>
      <c r="S49" s="22">
        <v>4.0080939999999998</v>
      </c>
      <c r="T49" s="22">
        <v>0.24</v>
      </c>
      <c r="U49" s="22">
        <f t="shared" si="0"/>
        <v>0.52351158647840002</v>
      </c>
    </row>
    <row r="50" spans="1:21" x14ac:dyDescent="0.3">
      <c r="A50" s="20">
        <v>1</v>
      </c>
      <c r="B50" s="20" t="s">
        <v>113</v>
      </c>
      <c r="C50" s="20" t="s">
        <v>49</v>
      </c>
      <c r="D50" s="20">
        <v>738</v>
      </c>
      <c r="E50" s="20">
        <v>740</v>
      </c>
      <c r="F50" s="20">
        <v>668</v>
      </c>
      <c r="G50" s="20">
        <v>6172</v>
      </c>
      <c r="H50" s="20">
        <v>2520</v>
      </c>
      <c r="I50" s="20" t="s">
        <v>80</v>
      </c>
      <c r="J50" s="20" t="s">
        <v>81</v>
      </c>
      <c r="K50" s="21">
        <v>7.7162000000000003E-3</v>
      </c>
      <c r="L50" s="20" t="s">
        <v>24</v>
      </c>
      <c r="M50" s="20" t="s">
        <v>82</v>
      </c>
      <c r="N50" s="20">
        <v>39</v>
      </c>
      <c r="O50" s="20">
        <v>27</v>
      </c>
      <c r="P50" s="20" t="s">
        <v>83</v>
      </c>
      <c r="Q50" s="20" t="s">
        <v>83</v>
      </c>
      <c r="R50" s="20" t="s">
        <v>83</v>
      </c>
      <c r="S50" s="22">
        <v>4.0080939999999998</v>
      </c>
      <c r="T50" s="22">
        <v>0.24</v>
      </c>
      <c r="U50" s="22">
        <f t="shared" si="0"/>
        <v>2.3504713741328002E-2</v>
      </c>
    </row>
    <row r="51" spans="1:21" x14ac:dyDescent="0.3">
      <c r="A51" s="20">
        <v>1</v>
      </c>
      <c r="B51" s="20" t="s">
        <v>113</v>
      </c>
      <c r="C51" s="20" t="s">
        <v>49</v>
      </c>
      <c r="D51" s="20">
        <v>739</v>
      </c>
      <c r="E51" s="20">
        <v>741</v>
      </c>
      <c r="F51" s="20">
        <v>669</v>
      </c>
      <c r="G51" s="20">
        <v>6172</v>
      </c>
      <c r="H51" s="20">
        <v>2520</v>
      </c>
      <c r="I51" s="20" t="s">
        <v>80</v>
      </c>
      <c r="J51" s="20" t="s">
        <v>81</v>
      </c>
      <c r="K51" s="21">
        <v>0.19840099999999999</v>
      </c>
      <c r="L51" s="20" t="s">
        <v>24</v>
      </c>
      <c r="M51" s="20" t="s">
        <v>82</v>
      </c>
      <c r="N51" s="20">
        <v>39</v>
      </c>
      <c r="O51" s="20">
        <v>27</v>
      </c>
      <c r="P51" s="20" t="s">
        <v>83</v>
      </c>
      <c r="Q51" s="20" t="s">
        <v>83</v>
      </c>
      <c r="R51" s="20" t="s">
        <v>83</v>
      </c>
      <c r="S51" s="22">
        <v>4.0080939999999998</v>
      </c>
      <c r="T51" s="22">
        <v>0.24</v>
      </c>
      <c r="U51" s="22">
        <f t="shared" si="0"/>
        <v>0.60435949184743998</v>
      </c>
    </row>
    <row r="52" spans="1:21" x14ac:dyDescent="0.3">
      <c r="A52" s="20">
        <v>1</v>
      </c>
      <c r="B52" s="20" t="s">
        <v>113</v>
      </c>
      <c r="C52" s="20" t="s">
        <v>49</v>
      </c>
      <c r="D52" s="20">
        <v>740</v>
      </c>
      <c r="E52" s="20">
        <v>742</v>
      </c>
      <c r="F52" s="20">
        <v>670</v>
      </c>
      <c r="G52" s="20">
        <v>6172</v>
      </c>
      <c r="H52" s="20">
        <v>2520</v>
      </c>
      <c r="I52" s="20" t="s">
        <v>80</v>
      </c>
      <c r="J52" s="20" t="s">
        <v>81</v>
      </c>
      <c r="K52" s="21">
        <v>0.329291</v>
      </c>
      <c r="L52" s="20" t="s">
        <v>24</v>
      </c>
      <c r="M52" s="20" t="s">
        <v>82</v>
      </c>
      <c r="N52" s="20">
        <v>39</v>
      </c>
      <c r="O52" s="20">
        <v>27</v>
      </c>
      <c r="P52" s="20" t="s">
        <v>83</v>
      </c>
      <c r="Q52" s="20" t="s">
        <v>83</v>
      </c>
      <c r="R52" s="20" t="s">
        <v>83</v>
      </c>
      <c r="S52" s="22">
        <v>4.0080939999999998</v>
      </c>
      <c r="T52" s="22">
        <v>0.24</v>
      </c>
      <c r="U52" s="22">
        <f t="shared" si="0"/>
        <v>1.0030702538290399</v>
      </c>
    </row>
    <row r="53" spans="1:21" x14ac:dyDescent="0.3">
      <c r="A53" s="20">
        <v>1</v>
      </c>
      <c r="B53" s="20" t="s">
        <v>113</v>
      </c>
      <c r="C53" s="20" t="s">
        <v>49</v>
      </c>
      <c r="D53" s="20">
        <v>741</v>
      </c>
      <c r="E53" s="20">
        <v>743</v>
      </c>
      <c r="F53" s="20">
        <v>671</v>
      </c>
      <c r="G53" s="20">
        <v>6172</v>
      </c>
      <c r="H53" s="20">
        <v>2520</v>
      </c>
      <c r="I53" s="20" t="s">
        <v>80</v>
      </c>
      <c r="J53" s="20" t="s">
        <v>81</v>
      </c>
      <c r="K53" s="21">
        <v>1.9628900000000001E-2</v>
      </c>
      <c r="L53" s="20" t="s">
        <v>24</v>
      </c>
      <c r="M53" s="20" t="s">
        <v>82</v>
      </c>
      <c r="N53" s="20">
        <v>39</v>
      </c>
      <c r="O53" s="20">
        <v>27</v>
      </c>
      <c r="P53" s="20" t="s">
        <v>83</v>
      </c>
      <c r="Q53" s="20" t="s">
        <v>83</v>
      </c>
      <c r="R53" s="20" t="s">
        <v>83</v>
      </c>
      <c r="S53" s="22">
        <v>4.0080939999999998</v>
      </c>
      <c r="T53" s="22">
        <v>0.24</v>
      </c>
      <c r="U53" s="22">
        <f t="shared" si="0"/>
        <v>5.9792602000616001E-2</v>
      </c>
    </row>
    <row r="54" spans="1:21" x14ac:dyDescent="0.3">
      <c r="A54" s="20">
        <v>1</v>
      </c>
      <c r="B54" s="20" t="s">
        <v>113</v>
      </c>
      <c r="C54" s="20" t="s">
        <v>49</v>
      </c>
      <c r="D54" s="20">
        <v>742</v>
      </c>
      <c r="E54" s="20">
        <v>744</v>
      </c>
      <c r="F54" s="20">
        <v>672</v>
      </c>
      <c r="G54" s="20">
        <v>6172</v>
      </c>
      <c r="H54" s="20">
        <v>2520</v>
      </c>
      <c r="I54" s="20" t="s">
        <v>80</v>
      </c>
      <c r="J54" s="20" t="s">
        <v>81</v>
      </c>
      <c r="K54" s="21">
        <v>1.49208E-5</v>
      </c>
      <c r="L54" s="20" t="s">
        <v>24</v>
      </c>
      <c r="M54" s="20" t="s">
        <v>82</v>
      </c>
      <c r="N54" s="20">
        <v>39</v>
      </c>
      <c r="O54" s="20">
        <v>27</v>
      </c>
      <c r="P54" s="20" t="s">
        <v>83</v>
      </c>
      <c r="Q54" s="20" t="s">
        <v>83</v>
      </c>
      <c r="R54" s="20" t="s">
        <v>83</v>
      </c>
      <c r="S54" s="22">
        <v>4.0080939999999998</v>
      </c>
      <c r="T54" s="22">
        <v>0.24</v>
      </c>
      <c r="U54" s="22">
        <f t="shared" si="0"/>
        <v>4.5451016405951998E-5</v>
      </c>
    </row>
    <row r="55" spans="1:21" x14ac:dyDescent="0.3">
      <c r="A55" s="20">
        <v>1</v>
      </c>
      <c r="B55" s="20" t="s">
        <v>113</v>
      </c>
      <c r="C55" s="20" t="s">
        <v>49</v>
      </c>
      <c r="D55" s="20">
        <v>743</v>
      </c>
      <c r="E55" s="20">
        <v>745</v>
      </c>
      <c r="F55" s="20">
        <v>673</v>
      </c>
      <c r="G55" s="20">
        <v>6172</v>
      </c>
      <c r="H55" s="20">
        <v>2520</v>
      </c>
      <c r="I55" s="20" t="s">
        <v>80</v>
      </c>
      <c r="J55" s="20" t="s">
        <v>81</v>
      </c>
      <c r="K55" s="21">
        <v>0.230128</v>
      </c>
      <c r="L55" s="20" t="s">
        <v>24</v>
      </c>
      <c r="M55" s="20" t="s">
        <v>82</v>
      </c>
      <c r="N55" s="20">
        <v>39</v>
      </c>
      <c r="O55" s="20">
        <v>27</v>
      </c>
      <c r="P55" s="20" t="s">
        <v>83</v>
      </c>
      <c r="Q55" s="20" t="s">
        <v>83</v>
      </c>
      <c r="R55" s="20" t="s">
        <v>83</v>
      </c>
      <c r="S55" s="22">
        <v>4.0080939999999998</v>
      </c>
      <c r="T55" s="22">
        <v>0.24</v>
      </c>
      <c r="U55" s="22">
        <f t="shared" si="0"/>
        <v>0.70100473858432</v>
      </c>
    </row>
    <row r="56" spans="1:21" x14ac:dyDescent="0.3">
      <c r="A56" s="20">
        <v>1</v>
      </c>
      <c r="B56" s="20" t="s">
        <v>113</v>
      </c>
      <c r="C56" s="20" t="s">
        <v>49</v>
      </c>
      <c r="D56" s="20">
        <v>745</v>
      </c>
      <c r="E56" s="20">
        <v>747</v>
      </c>
      <c r="F56" s="20">
        <v>675</v>
      </c>
      <c r="G56" s="20">
        <v>6172</v>
      </c>
      <c r="H56" s="20">
        <v>2520</v>
      </c>
      <c r="I56" s="20" t="s">
        <v>80</v>
      </c>
      <c r="J56" s="20" t="s">
        <v>81</v>
      </c>
      <c r="K56" s="21">
        <v>0.49554500000000001</v>
      </c>
      <c r="L56" s="20" t="s">
        <v>24</v>
      </c>
      <c r="M56" s="20" t="s">
        <v>82</v>
      </c>
      <c r="N56" s="20">
        <v>39</v>
      </c>
      <c r="O56" s="20">
        <v>27</v>
      </c>
      <c r="P56" s="20" t="s">
        <v>83</v>
      </c>
      <c r="Q56" s="20" t="s">
        <v>83</v>
      </c>
      <c r="R56" s="20" t="s">
        <v>83</v>
      </c>
      <c r="S56" s="22">
        <v>4.0080939999999998</v>
      </c>
      <c r="T56" s="22">
        <v>0.24</v>
      </c>
      <c r="U56" s="22">
        <f t="shared" si="0"/>
        <v>1.5095051153348</v>
      </c>
    </row>
    <row r="57" spans="1:21" x14ac:dyDescent="0.3">
      <c r="A57" s="20">
        <v>1</v>
      </c>
      <c r="B57" s="20" t="s">
        <v>113</v>
      </c>
      <c r="C57" s="20" t="s">
        <v>49</v>
      </c>
      <c r="D57" s="20">
        <v>746</v>
      </c>
      <c r="E57" s="20">
        <v>748</v>
      </c>
      <c r="F57" s="20">
        <v>676</v>
      </c>
      <c r="G57" s="20">
        <v>6172</v>
      </c>
      <c r="H57" s="20">
        <v>2520</v>
      </c>
      <c r="I57" s="20" t="s">
        <v>80</v>
      </c>
      <c r="J57" s="20" t="s">
        <v>81</v>
      </c>
      <c r="K57" s="21">
        <v>4.7827900000000003</v>
      </c>
      <c r="L57" s="20" t="s">
        <v>24</v>
      </c>
      <c r="M57" s="20" t="s">
        <v>82</v>
      </c>
      <c r="N57" s="20">
        <v>39</v>
      </c>
      <c r="O57" s="20">
        <v>27</v>
      </c>
      <c r="P57" s="20" t="s">
        <v>83</v>
      </c>
      <c r="Q57" s="20" t="s">
        <v>83</v>
      </c>
      <c r="R57" s="20" t="s">
        <v>83</v>
      </c>
      <c r="S57" s="22">
        <v>4.0080939999999998</v>
      </c>
      <c r="T57" s="22">
        <v>0.24</v>
      </c>
      <c r="U57" s="22">
        <f t="shared" si="0"/>
        <v>14.569102645717599</v>
      </c>
    </row>
    <row r="58" spans="1:21" x14ac:dyDescent="0.3">
      <c r="A58" s="20">
        <v>1</v>
      </c>
      <c r="B58" s="20" t="s">
        <v>113</v>
      </c>
      <c r="C58" s="20" t="s">
        <v>49</v>
      </c>
      <c r="D58" s="20">
        <v>747</v>
      </c>
      <c r="E58" s="20">
        <v>749</v>
      </c>
      <c r="F58" s="20">
        <v>677</v>
      </c>
      <c r="G58" s="20">
        <v>6172</v>
      </c>
      <c r="H58" s="20">
        <v>2520</v>
      </c>
      <c r="I58" s="20" t="s">
        <v>80</v>
      </c>
      <c r="J58" s="20" t="s">
        <v>81</v>
      </c>
      <c r="K58" s="21">
        <v>0.13719799999999999</v>
      </c>
      <c r="L58" s="20" t="s">
        <v>24</v>
      </c>
      <c r="M58" s="20" t="s">
        <v>82</v>
      </c>
      <c r="N58" s="20">
        <v>39</v>
      </c>
      <c r="O58" s="20">
        <v>27</v>
      </c>
      <c r="P58" s="20" t="s">
        <v>83</v>
      </c>
      <c r="Q58" s="20" t="s">
        <v>83</v>
      </c>
      <c r="R58" s="20" t="s">
        <v>83</v>
      </c>
      <c r="S58" s="22">
        <v>4.0080939999999998</v>
      </c>
      <c r="T58" s="22">
        <v>0.24</v>
      </c>
      <c r="U58" s="22">
        <f t="shared" si="0"/>
        <v>0.41792588526511998</v>
      </c>
    </row>
    <row r="59" spans="1:21" x14ac:dyDescent="0.3">
      <c r="A59" s="20">
        <v>1</v>
      </c>
      <c r="B59" s="20" t="s">
        <v>113</v>
      </c>
      <c r="C59" s="20" t="s">
        <v>49</v>
      </c>
      <c r="D59" s="20">
        <v>748</v>
      </c>
      <c r="E59" s="20">
        <v>750</v>
      </c>
      <c r="F59" s="20">
        <v>678</v>
      </c>
      <c r="G59" s="20">
        <v>6172</v>
      </c>
      <c r="H59" s="20">
        <v>2520</v>
      </c>
      <c r="I59" s="20" t="s">
        <v>80</v>
      </c>
      <c r="J59" s="20" t="s">
        <v>81</v>
      </c>
      <c r="K59" s="21">
        <v>5.9355699999999997E-2</v>
      </c>
      <c r="L59" s="20" t="s">
        <v>24</v>
      </c>
      <c r="M59" s="20" t="s">
        <v>82</v>
      </c>
      <c r="N59" s="20">
        <v>39</v>
      </c>
      <c r="O59" s="20">
        <v>27</v>
      </c>
      <c r="P59" s="20" t="s">
        <v>83</v>
      </c>
      <c r="Q59" s="20" t="s">
        <v>83</v>
      </c>
      <c r="R59" s="20" t="s">
        <v>83</v>
      </c>
      <c r="S59" s="22">
        <v>4.0080939999999998</v>
      </c>
      <c r="T59" s="22">
        <v>0.24</v>
      </c>
      <c r="U59" s="22">
        <f t="shared" si="0"/>
        <v>0.18080645102720799</v>
      </c>
    </row>
    <row r="60" spans="1:21" x14ac:dyDescent="0.3">
      <c r="A60" s="20">
        <v>1</v>
      </c>
      <c r="B60" s="20" t="s">
        <v>113</v>
      </c>
      <c r="C60" s="20" t="s">
        <v>49</v>
      </c>
      <c r="D60" s="20">
        <v>750</v>
      </c>
      <c r="E60" s="20">
        <v>752</v>
      </c>
      <c r="F60" s="20">
        <v>680</v>
      </c>
      <c r="G60" s="20">
        <v>6172</v>
      </c>
      <c r="H60" s="20">
        <v>2520</v>
      </c>
      <c r="I60" s="20" t="s">
        <v>80</v>
      </c>
      <c r="J60" s="20" t="s">
        <v>81</v>
      </c>
      <c r="K60" s="21">
        <v>5.0177699999999999E-2</v>
      </c>
      <c r="L60" s="20" t="s">
        <v>24</v>
      </c>
      <c r="M60" s="20" t="s">
        <v>82</v>
      </c>
      <c r="N60" s="20">
        <v>39</v>
      </c>
      <c r="O60" s="20">
        <v>27</v>
      </c>
      <c r="P60" s="20" t="s">
        <v>83</v>
      </c>
      <c r="Q60" s="20" t="s">
        <v>83</v>
      </c>
      <c r="R60" s="20" t="s">
        <v>83</v>
      </c>
      <c r="S60" s="22">
        <v>4.0080939999999998</v>
      </c>
      <c r="T60" s="22">
        <v>0.24</v>
      </c>
      <c r="U60" s="22">
        <f t="shared" si="0"/>
        <v>0.15284887311088799</v>
      </c>
    </row>
    <row r="61" spans="1:21" x14ac:dyDescent="0.3">
      <c r="A61" s="20">
        <v>1</v>
      </c>
      <c r="B61" s="20" t="s">
        <v>113</v>
      </c>
      <c r="C61" s="20" t="s">
        <v>49</v>
      </c>
      <c r="D61" s="20">
        <v>752</v>
      </c>
      <c r="E61" s="20">
        <v>754</v>
      </c>
      <c r="F61" s="20">
        <v>682</v>
      </c>
      <c r="G61" s="20">
        <v>6172</v>
      </c>
      <c r="H61" s="20">
        <v>2520</v>
      </c>
      <c r="I61" s="20" t="s">
        <v>80</v>
      </c>
      <c r="J61" s="20" t="s">
        <v>81</v>
      </c>
      <c r="K61" s="21">
        <v>1.4636700000000001E-2</v>
      </c>
      <c r="L61" s="20" t="s">
        <v>24</v>
      </c>
      <c r="M61" s="20" t="s">
        <v>82</v>
      </c>
      <c r="N61" s="20">
        <v>39</v>
      </c>
      <c r="O61" s="20">
        <v>27</v>
      </c>
      <c r="P61" s="20" t="s">
        <v>83</v>
      </c>
      <c r="Q61" s="20" t="s">
        <v>83</v>
      </c>
      <c r="R61" s="20" t="s">
        <v>83</v>
      </c>
      <c r="S61" s="22">
        <v>4.0080939999999998</v>
      </c>
      <c r="T61" s="22">
        <v>0.24</v>
      </c>
      <c r="U61" s="22">
        <f t="shared" si="0"/>
        <v>4.4585604781848004E-2</v>
      </c>
    </row>
    <row r="62" spans="1:21" x14ac:dyDescent="0.3">
      <c r="A62" s="20">
        <v>1</v>
      </c>
      <c r="B62" s="20" t="s">
        <v>113</v>
      </c>
      <c r="C62" s="20" t="s">
        <v>49</v>
      </c>
      <c r="D62" s="20">
        <v>753</v>
      </c>
      <c r="E62" s="20">
        <v>755</v>
      </c>
      <c r="F62" s="20">
        <v>683</v>
      </c>
      <c r="G62" s="20">
        <v>6172</v>
      </c>
      <c r="H62" s="20">
        <v>2520</v>
      </c>
      <c r="I62" s="20" t="s">
        <v>80</v>
      </c>
      <c r="J62" s="20" t="s">
        <v>81</v>
      </c>
      <c r="K62" s="21">
        <v>0.411435</v>
      </c>
      <c r="L62" s="20" t="s">
        <v>24</v>
      </c>
      <c r="M62" s="20" t="s">
        <v>82</v>
      </c>
      <c r="N62" s="20">
        <v>39</v>
      </c>
      <c r="O62" s="20">
        <v>27</v>
      </c>
      <c r="P62" s="20" t="s">
        <v>83</v>
      </c>
      <c r="Q62" s="20" t="s">
        <v>83</v>
      </c>
      <c r="R62" s="20" t="s">
        <v>83</v>
      </c>
      <c r="S62" s="22">
        <v>4.0080939999999998</v>
      </c>
      <c r="T62" s="22">
        <v>0.24</v>
      </c>
      <c r="U62" s="22">
        <f t="shared" si="0"/>
        <v>1.2532933177164001</v>
      </c>
    </row>
    <row r="63" spans="1:21" x14ac:dyDescent="0.3">
      <c r="A63" s="20">
        <v>1</v>
      </c>
      <c r="B63" s="20" t="s">
        <v>113</v>
      </c>
      <c r="C63" s="20" t="s">
        <v>49</v>
      </c>
      <c r="D63" s="20">
        <v>757</v>
      </c>
      <c r="E63" s="20">
        <v>759</v>
      </c>
      <c r="F63" s="20">
        <v>687</v>
      </c>
      <c r="G63" s="20">
        <v>6172</v>
      </c>
      <c r="H63" s="20">
        <v>2520</v>
      </c>
      <c r="I63" s="20" t="s">
        <v>80</v>
      </c>
      <c r="J63" s="20" t="s">
        <v>81</v>
      </c>
      <c r="K63" s="21">
        <v>0.211363</v>
      </c>
      <c r="L63" s="20" t="s">
        <v>24</v>
      </c>
      <c r="M63" s="20" t="s">
        <v>82</v>
      </c>
      <c r="N63" s="20">
        <v>39</v>
      </c>
      <c r="O63" s="20">
        <v>27</v>
      </c>
      <c r="P63" s="20" t="s">
        <v>83</v>
      </c>
      <c r="Q63" s="20" t="s">
        <v>83</v>
      </c>
      <c r="R63" s="20" t="s">
        <v>83</v>
      </c>
      <c r="S63" s="22">
        <v>4.0080939999999998</v>
      </c>
      <c r="T63" s="22">
        <v>0.24</v>
      </c>
      <c r="U63" s="22">
        <f t="shared" si="0"/>
        <v>0.64384370681271996</v>
      </c>
    </row>
    <row r="64" spans="1:21" x14ac:dyDescent="0.3">
      <c r="A64" s="20">
        <v>1</v>
      </c>
      <c r="B64" s="20" t="s">
        <v>113</v>
      </c>
      <c r="C64" s="20" t="s">
        <v>49</v>
      </c>
      <c r="D64" s="20">
        <v>794</v>
      </c>
      <c r="E64" s="20">
        <v>796</v>
      </c>
      <c r="F64" s="20">
        <v>724</v>
      </c>
      <c r="G64" s="20">
        <v>6172</v>
      </c>
      <c r="H64" s="20">
        <v>9520</v>
      </c>
      <c r="I64" s="20" t="s">
        <v>80</v>
      </c>
      <c r="J64" s="20" t="s">
        <v>81</v>
      </c>
      <c r="K64" s="21">
        <v>0.15818399999999999</v>
      </c>
      <c r="L64" s="20" t="s">
        <v>24</v>
      </c>
      <c r="M64" s="20" t="s">
        <v>82</v>
      </c>
      <c r="N64" s="20">
        <v>89</v>
      </c>
      <c r="O64" s="20">
        <v>28</v>
      </c>
      <c r="P64" s="20" t="s">
        <v>84</v>
      </c>
      <c r="Q64" s="20" t="s">
        <v>85</v>
      </c>
      <c r="R64" s="20" t="s">
        <v>85</v>
      </c>
      <c r="S64" s="22">
        <v>5.4456910000000001</v>
      </c>
      <c r="T64" s="22">
        <v>0.24</v>
      </c>
      <c r="U64" s="22">
        <f t="shared" si="0"/>
        <v>0.65468010070944005</v>
      </c>
    </row>
    <row r="65" spans="1:21" x14ac:dyDescent="0.3">
      <c r="A65" s="20">
        <v>1</v>
      </c>
      <c r="B65" s="20" t="s">
        <v>113</v>
      </c>
      <c r="C65" s="20" t="s">
        <v>49</v>
      </c>
      <c r="D65" s="20">
        <v>796</v>
      </c>
      <c r="E65" s="20">
        <v>798</v>
      </c>
      <c r="F65" s="20">
        <v>726</v>
      </c>
      <c r="G65" s="20">
        <v>6172</v>
      </c>
      <c r="H65" s="20">
        <v>9520</v>
      </c>
      <c r="I65" s="20" t="s">
        <v>80</v>
      </c>
      <c r="J65" s="20" t="s">
        <v>81</v>
      </c>
      <c r="K65" s="21">
        <v>0.13753599999999999</v>
      </c>
      <c r="L65" s="20" t="s">
        <v>24</v>
      </c>
      <c r="M65" s="20" t="s">
        <v>82</v>
      </c>
      <c r="N65" s="20">
        <v>89</v>
      </c>
      <c r="O65" s="20">
        <v>28</v>
      </c>
      <c r="P65" s="20" t="s">
        <v>84</v>
      </c>
      <c r="Q65" s="20" t="s">
        <v>85</v>
      </c>
      <c r="R65" s="20" t="s">
        <v>85</v>
      </c>
      <c r="S65" s="22">
        <v>5.4456910000000001</v>
      </c>
      <c r="T65" s="22">
        <v>0.24</v>
      </c>
      <c r="U65" s="22">
        <f t="shared" si="0"/>
        <v>0.56922370360575991</v>
      </c>
    </row>
    <row r="66" spans="1:21" x14ac:dyDescent="0.3">
      <c r="A66" s="20">
        <v>1</v>
      </c>
      <c r="B66" s="20" t="s">
        <v>113</v>
      </c>
      <c r="C66" s="20" t="s">
        <v>49</v>
      </c>
      <c r="D66" s="20">
        <v>797</v>
      </c>
      <c r="E66" s="20">
        <v>799</v>
      </c>
      <c r="F66" s="20">
        <v>727</v>
      </c>
      <c r="G66" s="20">
        <v>6172</v>
      </c>
      <c r="H66" s="20">
        <v>9520</v>
      </c>
      <c r="I66" s="20" t="s">
        <v>80</v>
      </c>
      <c r="J66" s="20" t="s">
        <v>81</v>
      </c>
      <c r="K66" s="21">
        <v>1.3535600000000001</v>
      </c>
      <c r="L66" s="20" t="s">
        <v>24</v>
      </c>
      <c r="M66" s="20" t="s">
        <v>82</v>
      </c>
      <c r="N66" s="20">
        <v>89</v>
      </c>
      <c r="O66" s="20">
        <v>28</v>
      </c>
      <c r="P66" s="20" t="s">
        <v>84</v>
      </c>
      <c r="Q66" s="20" t="s">
        <v>85</v>
      </c>
      <c r="R66" s="20" t="s">
        <v>85</v>
      </c>
      <c r="S66" s="22">
        <v>5.4456910000000001</v>
      </c>
      <c r="T66" s="22">
        <v>0.24</v>
      </c>
      <c r="U66" s="22">
        <f t="shared" ref="U66:U129" si="1">K66*S66*(1-T66)</f>
        <v>5.6020128275696006</v>
      </c>
    </row>
    <row r="67" spans="1:21" x14ac:dyDescent="0.3">
      <c r="A67" s="20">
        <v>1</v>
      </c>
      <c r="B67" s="20" t="s">
        <v>113</v>
      </c>
      <c r="C67" s="20" t="s">
        <v>49</v>
      </c>
      <c r="D67" s="20">
        <v>798</v>
      </c>
      <c r="E67" s="20">
        <v>800</v>
      </c>
      <c r="F67" s="20">
        <v>728</v>
      </c>
      <c r="G67" s="20">
        <v>6172</v>
      </c>
      <c r="H67" s="20">
        <v>9520</v>
      </c>
      <c r="I67" s="20" t="s">
        <v>80</v>
      </c>
      <c r="J67" s="20" t="s">
        <v>81</v>
      </c>
      <c r="K67" s="21">
        <v>0.17360800000000001</v>
      </c>
      <c r="L67" s="20" t="s">
        <v>24</v>
      </c>
      <c r="M67" s="20" t="s">
        <v>82</v>
      </c>
      <c r="N67" s="20">
        <v>89</v>
      </c>
      <c r="O67" s="20">
        <v>28</v>
      </c>
      <c r="P67" s="20" t="s">
        <v>84</v>
      </c>
      <c r="Q67" s="20" t="s">
        <v>85</v>
      </c>
      <c r="R67" s="20" t="s">
        <v>85</v>
      </c>
      <c r="S67" s="22">
        <v>5.4456910000000001</v>
      </c>
      <c r="T67" s="22">
        <v>0.24</v>
      </c>
      <c r="U67" s="22">
        <f t="shared" si="1"/>
        <v>0.71851579757728001</v>
      </c>
    </row>
    <row r="68" spans="1:21" x14ac:dyDescent="0.3">
      <c r="A68" s="20">
        <v>1</v>
      </c>
      <c r="B68" s="20" t="s">
        <v>113</v>
      </c>
      <c r="C68" s="20" t="s">
        <v>49</v>
      </c>
      <c r="D68" s="20">
        <v>799</v>
      </c>
      <c r="E68" s="20">
        <v>801</v>
      </c>
      <c r="F68" s="20">
        <v>729</v>
      </c>
      <c r="G68" s="20">
        <v>6172</v>
      </c>
      <c r="H68" s="20">
        <v>9520</v>
      </c>
      <c r="I68" s="20" t="s">
        <v>80</v>
      </c>
      <c r="J68" s="20" t="s">
        <v>81</v>
      </c>
      <c r="K68" s="21">
        <v>1.9317299999999999</v>
      </c>
      <c r="L68" s="20" t="s">
        <v>24</v>
      </c>
      <c r="M68" s="20" t="s">
        <v>82</v>
      </c>
      <c r="N68" s="20">
        <v>89</v>
      </c>
      <c r="O68" s="20">
        <v>28</v>
      </c>
      <c r="P68" s="20" t="s">
        <v>84</v>
      </c>
      <c r="Q68" s="20" t="s">
        <v>85</v>
      </c>
      <c r="R68" s="20" t="s">
        <v>85</v>
      </c>
      <c r="S68" s="22">
        <v>5.4456910000000001</v>
      </c>
      <c r="T68" s="22">
        <v>0.24</v>
      </c>
      <c r="U68" s="22">
        <f t="shared" si="1"/>
        <v>7.9948995533267997</v>
      </c>
    </row>
    <row r="69" spans="1:21" x14ac:dyDescent="0.3">
      <c r="A69" s="20">
        <v>1</v>
      </c>
      <c r="B69" s="20" t="s">
        <v>113</v>
      </c>
      <c r="C69" s="20" t="s">
        <v>49</v>
      </c>
      <c r="D69" s="20">
        <v>846</v>
      </c>
      <c r="E69" s="20">
        <v>847</v>
      </c>
      <c r="F69" s="20">
        <v>775</v>
      </c>
      <c r="G69" s="20">
        <v>6215</v>
      </c>
      <c r="H69" s="20">
        <v>2520</v>
      </c>
      <c r="I69" s="20" t="s">
        <v>80</v>
      </c>
      <c r="J69" s="20" t="s">
        <v>81</v>
      </c>
      <c r="K69" s="21">
        <v>5.3577599999999996E-3</v>
      </c>
      <c r="L69" s="20" t="s">
        <v>24</v>
      </c>
      <c r="M69" s="20" t="s">
        <v>82</v>
      </c>
      <c r="N69" s="20">
        <v>39</v>
      </c>
      <c r="O69" s="20">
        <v>27</v>
      </c>
      <c r="P69" s="20" t="s">
        <v>83</v>
      </c>
      <c r="Q69" s="20" t="s">
        <v>83</v>
      </c>
      <c r="R69" s="20" t="s">
        <v>83</v>
      </c>
      <c r="S69" s="22">
        <v>4.0080939999999998</v>
      </c>
      <c r="T69" s="22">
        <v>0.24</v>
      </c>
      <c r="U69" s="22">
        <f t="shared" si="1"/>
        <v>1.6320548339174398E-2</v>
      </c>
    </row>
    <row r="70" spans="1:21" x14ac:dyDescent="0.3">
      <c r="A70" s="20">
        <v>1</v>
      </c>
      <c r="B70" s="20" t="s">
        <v>113</v>
      </c>
      <c r="C70" s="20" t="s">
        <v>49</v>
      </c>
      <c r="D70" s="20">
        <v>975</v>
      </c>
      <c r="E70" s="20">
        <v>976</v>
      </c>
      <c r="F70" s="20">
        <v>904</v>
      </c>
      <c r="G70" s="20">
        <v>6410</v>
      </c>
      <c r="H70" s="20">
        <v>2520</v>
      </c>
      <c r="I70" s="20" t="s">
        <v>80</v>
      </c>
      <c r="J70" s="20" t="s">
        <v>81</v>
      </c>
      <c r="K70" s="21">
        <v>0.35631200000000002</v>
      </c>
      <c r="L70" s="20" t="s">
        <v>24</v>
      </c>
      <c r="M70" s="20" t="s">
        <v>82</v>
      </c>
      <c r="N70" s="20">
        <v>39</v>
      </c>
      <c r="O70" s="20">
        <v>27</v>
      </c>
      <c r="P70" s="20" t="s">
        <v>83</v>
      </c>
      <c r="Q70" s="20" t="s">
        <v>83</v>
      </c>
      <c r="R70" s="20" t="s">
        <v>83</v>
      </c>
      <c r="S70" s="22">
        <v>4.0080939999999998</v>
      </c>
      <c r="T70" s="22">
        <v>0.24</v>
      </c>
      <c r="U70" s="22">
        <f t="shared" si="1"/>
        <v>1.08538031188928</v>
      </c>
    </row>
    <row r="71" spans="1:21" x14ac:dyDescent="0.3">
      <c r="A71" s="20">
        <v>1</v>
      </c>
      <c r="B71" s="20" t="s">
        <v>113</v>
      </c>
      <c r="C71" s="20" t="s">
        <v>49</v>
      </c>
      <c r="D71" s="20">
        <v>976</v>
      </c>
      <c r="E71" s="20">
        <v>977</v>
      </c>
      <c r="F71" s="20">
        <v>905</v>
      </c>
      <c r="G71" s="20">
        <v>6410</v>
      </c>
      <c r="H71" s="20">
        <v>2520</v>
      </c>
      <c r="I71" s="20" t="s">
        <v>80</v>
      </c>
      <c r="J71" s="20" t="s">
        <v>81</v>
      </c>
      <c r="K71" s="21">
        <v>4.8385400000000001</v>
      </c>
      <c r="L71" s="20" t="s">
        <v>24</v>
      </c>
      <c r="M71" s="20" t="s">
        <v>82</v>
      </c>
      <c r="N71" s="20">
        <v>39</v>
      </c>
      <c r="O71" s="20">
        <v>27</v>
      </c>
      <c r="P71" s="20" t="s">
        <v>83</v>
      </c>
      <c r="Q71" s="20" t="s">
        <v>83</v>
      </c>
      <c r="R71" s="20" t="s">
        <v>83</v>
      </c>
      <c r="S71" s="22">
        <v>4.0080939999999998</v>
      </c>
      <c r="T71" s="22">
        <v>0.24</v>
      </c>
      <c r="U71" s="22">
        <f t="shared" si="1"/>
        <v>14.738925588497601</v>
      </c>
    </row>
    <row r="72" spans="1:21" x14ac:dyDescent="0.3">
      <c r="A72" s="20">
        <v>1</v>
      </c>
      <c r="B72" s="20" t="s">
        <v>113</v>
      </c>
      <c r="C72" s="20" t="s">
        <v>49</v>
      </c>
      <c r="D72" s="20">
        <v>978</v>
      </c>
      <c r="E72" s="20">
        <v>979</v>
      </c>
      <c r="F72" s="20">
        <v>907</v>
      </c>
      <c r="G72" s="20">
        <v>6410</v>
      </c>
      <c r="H72" s="20">
        <v>2520</v>
      </c>
      <c r="I72" s="20" t="s">
        <v>80</v>
      </c>
      <c r="J72" s="20" t="s">
        <v>81</v>
      </c>
      <c r="K72" s="21">
        <v>0.45274799999999998</v>
      </c>
      <c r="L72" s="20" t="s">
        <v>24</v>
      </c>
      <c r="M72" s="20" t="s">
        <v>82</v>
      </c>
      <c r="N72" s="20">
        <v>39</v>
      </c>
      <c r="O72" s="20">
        <v>27</v>
      </c>
      <c r="P72" s="20" t="s">
        <v>83</v>
      </c>
      <c r="Q72" s="20" t="s">
        <v>83</v>
      </c>
      <c r="R72" s="20" t="s">
        <v>83</v>
      </c>
      <c r="S72" s="22">
        <v>4.0080939999999998</v>
      </c>
      <c r="T72" s="22">
        <v>0.24</v>
      </c>
      <c r="U72" s="22">
        <f t="shared" si="1"/>
        <v>1.3791389721571199</v>
      </c>
    </row>
    <row r="73" spans="1:21" x14ac:dyDescent="0.3">
      <c r="A73" s="20">
        <v>1</v>
      </c>
      <c r="B73" s="20" t="s">
        <v>113</v>
      </c>
      <c r="C73" s="20" t="s">
        <v>49</v>
      </c>
      <c r="D73" s="20">
        <v>979</v>
      </c>
      <c r="E73" s="20">
        <v>980</v>
      </c>
      <c r="F73" s="20">
        <v>908</v>
      </c>
      <c r="G73" s="20">
        <v>6410</v>
      </c>
      <c r="H73" s="20">
        <v>2520</v>
      </c>
      <c r="I73" s="20" t="s">
        <v>80</v>
      </c>
      <c r="J73" s="20" t="s">
        <v>81</v>
      </c>
      <c r="K73" s="21">
        <v>0.90516600000000003</v>
      </c>
      <c r="L73" s="20" t="s">
        <v>24</v>
      </c>
      <c r="M73" s="20" t="s">
        <v>82</v>
      </c>
      <c r="N73" s="20">
        <v>39</v>
      </c>
      <c r="O73" s="20">
        <v>27</v>
      </c>
      <c r="P73" s="20" t="s">
        <v>83</v>
      </c>
      <c r="Q73" s="20" t="s">
        <v>83</v>
      </c>
      <c r="R73" s="20" t="s">
        <v>83</v>
      </c>
      <c r="S73" s="22">
        <v>4.0080939999999998</v>
      </c>
      <c r="T73" s="22">
        <v>0.24</v>
      </c>
      <c r="U73" s="22">
        <f t="shared" si="1"/>
        <v>2.7572727143390399</v>
      </c>
    </row>
    <row r="74" spans="1:21" x14ac:dyDescent="0.3">
      <c r="A74" s="20">
        <v>1</v>
      </c>
      <c r="B74" s="20" t="s">
        <v>113</v>
      </c>
      <c r="C74" s="20" t="s">
        <v>49</v>
      </c>
      <c r="D74" s="20">
        <v>980</v>
      </c>
      <c r="E74" s="20">
        <v>981</v>
      </c>
      <c r="F74" s="20">
        <v>909</v>
      </c>
      <c r="G74" s="20">
        <v>6410</v>
      </c>
      <c r="H74" s="20">
        <v>2520</v>
      </c>
      <c r="I74" s="20" t="s">
        <v>80</v>
      </c>
      <c r="J74" s="20" t="s">
        <v>81</v>
      </c>
      <c r="K74" s="21">
        <v>2.40877E-2</v>
      </c>
      <c r="L74" s="20" t="s">
        <v>24</v>
      </c>
      <c r="M74" s="20" t="s">
        <v>82</v>
      </c>
      <c r="N74" s="20">
        <v>39</v>
      </c>
      <c r="O74" s="20">
        <v>27</v>
      </c>
      <c r="P74" s="20" t="s">
        <v>83</v>
      </c>
      <c r="Q74" s="20" t="s">
        <v>83</v>
      </c>
      <c r="R74" s="20" t="s">
        <v>83</v>
      </c>
      <c r="S74" s="22">
        <v>4.0080939999999998</v>
      </c>
      <c r="T74" s="22">
        <v>0.24</v>
      </c>
      <c r="U74" s="22">
        <f t="shared" si="1"/>
        <v>7.3374782041288E-2</v>
      </c>
    </row>
    <row r="75" spans="1:21" x14ac:dyDescent="0.3">
      <c r="A75" s="20">
        <v>1</v>
      </c>
      <c r="B75" s="20" t="s">
        <v>113</v>
      </c>
      <c r="C75" s="20" t="s">
        <v>49</v>
      </c>
      <c r="D75" s="20">
        <v>981</v>
      </c>
      <c r="E75" s="20">
        <v>982</v>
      </c>
      <c r="F75" s="20">
        <v>910</v>
      </c>
      <c r="G75" s="20">
        <v>6410</v>
      </c>
      <c r="H75" s="20">
        <v>2520</v>
      </c>
      <c r="I75" s="20" t="s">
        <v>80</v>
      </c>
      <c r="J75" s="20" t="s">
        <v>81</v>
      </c>
      <c r="K75" s="21">
        <v>0.399227</v>
      </c>
      <c r="L75" s="20" t="s">
        <v>24</v>
      </c>
      <c r="M75" s="20" t="s">
        <v>82</v>
      </c>
      <c r="N75" s="20">
        <v>39</v>
      </c>
      <c r="O75" s="20">
        <v>27</v>
      </c>
      <c r="P75" s="20" t="s">
        <v>83</v>
      </c>
      <c r="Q75" s="20" t="s">
        <v>83</v>
      </c>
      <c r="R75" s="20" t="s">
        <v>83</v>
      </c>
      <c r="S75" s="22">
        <v>4.0080939999999998</v>
      </c>
      <c r="T75" s="22">
        <v>0.24</v>
      </c>
      <c r="U75" s="22">
        <f t="shared" si="1"/>
        <v>1.21610590093688</v>
      </c>
    </row>
    <row r="76" spans="1:21" x14ac:dyDescent="0.3">
      <c r="A76" s="20">
        <v>1</v>
      </c>
      <c r="B76" s="20" t="s">
        <v>113</v>
      </c>
      <c r="C76" s="20" t="s">
        <v>49</v>
      </c>
      <c r="D76" s="20">
        <v>984</v>
      </c>
      <c r="E76" s="20">
        <v>985</v>
      </c>
      <c r="F76" s="20">
        <v>913</v>
      </c>
      <c r="G76" s="20">
        <v>6410</v>
      </c>
      <c r="H76" s="20">
        <v>2520</v>
      </c>
      <c r="I76" s="20" t="s">
        <v>80</v>
      </c>
      <c r="J76" s="20" t="s">
        <v>81</v>
      </c>
      <c r="K76" s="21">
        <v>0.50712299999999999</v>
      </c>
      <c r="L76" s="20" t="s">
        <v>24</v>
      </c>
      <c r="M76" s="20" t="s">
        <v>82</v>
      </c>
      <c r="N76" s="20">
        <v>39</v>
      </c>
      <c r="O76" s="20">
        <v>27</v>
      </c>
      <c r="P76" s="20" t="s">
        <v>83</v>
      </c>
      <c r="Q76" s="20" t="s">
        <v>83</v>
      </c>
      <c r="R76" s="20" t="s">
        <v>83</v>
      </c>
      <c r="S76" s="22">
        <v>4.0080939999999998</v>
      </c>
      <c r="T76" s="22">
        <v>0.24</v>
      </c>
      <c r="U76" s="22">
        <f t="shared" si="1"/>
        <v>1.5447734567071199</v>
      </c>
    </row>
    <row r="77" spans="1:21" x14ac:dyDescent="0.3">
      <c r="A77" s="20">
        <v>1</v>
      </c>
      <c r="B77" s="20" t="s">
        <v>113</v>
      </c>
      <c r="C77" s="20" t="s">
        <v>49</v>
      </c>
      <c r="D77" s="20">
        <v>1174</v>
      </c>
      <c r="E77" s="20">
        <v>1175</v>
      </c>
      <c r="F77" s="20">
        <v>1115</v>
      </c>
      <c r="G77" s="20">
        <v>6430</v>
      </c>
      <c r="H77" s="20">
        <v>2520</v>
      </c>
      <c r="I77" s="20" t="s">
        <v>80</v>
      </c>
      <c r="J77" s="20" t="s">
        <v>81</v>
      </c>
      <c r="K77" s="21">
        <v>5.4129799999999999E-2</v>
      </c>
      <c r="L77" s="20" t="s">
        <v>24</v>
      </c>
      <c r="M77" s="20" t="s">
        <v>82</v>
      </c>
      <c r="N77" s="20">
        <v>39</v>
      </c>
      <c r="O77" s="20">
        <v>27</v>
      </c>
      <c r="P77" s="20" t="s">
        <v>83</v>
      </c>
      <c r="Q77" s="20" t="s">
        <v>83</v>
      </c>
      <c r="R77" s="20" t="s">
        <v>83</v>
      </c>
      <c r="S77" s="22">
        <v>4.0080939999999998</v>
      </c>
      <c r="T77" s="22">
        <v>0.24</v>
      </c>
      <c r="U77" s="22">
        <f t="shared" si="1"/>
        <v>0.164887568216912</v>
      </c>
    </row>
    <row r="78" spans="1:21" x14ac:dyDescent="0.3">
      <c r="A78" s="20">
        <v>1</v>
      </c>
      <c r="B78" s="20" t="s">
        <v>113</v>
      </c>
      <c r="C78" s="20" t="s">
        <v>49</v>
      </c>
      <c r="D78" s="20">
        <v>1175</v>
      </c>
      <c r="E78" s="20">
        <v>1176</v>
      </c>
      <c r="F78" s="20">
        <v>1116</v>
      </c>
      <c r="G78" s="20">
        <v>6430</v>
      </c>
      <c r="H78" s="20">
        <v>2520</v>
      </c>
      <c r="I78" s="20" t="s">
        <v>80</v>
      </c>
      <c r="J78" s="20" t="s">
        <v>81</v>
      </c>
      <c r="K78" s="21">
        <v>1.3726000000000001E-3</v>
      </c>
      <c r="L78" s="20" t="s">
        <v>24</v>
      </c>
      <c r="M78" s="20" t="s">
        <v>82</v>
      </c>
      <c r="N78" s="20">
        <v>39</v>
      </c>
      <c r="O78" s="20">
        <v>27</v>
      </c>
      <c r="P78" s="20" t="s">
        <v>83</v>
      </c>
      <c r="Q78" s="20" t="s">
        <v>83</v>
      </c>
      <c r="R78" s="20" t="s">
        <v>83</v>
      </c>
      <c r="S78" s="22">
        <v>4.0080939999999998</v>
      </c>
      <c r="T78" s="22">
        <v>0.24</v>
      </c>
      <c r="U78" s="22">
        <f t="shared" si="1"/>
        <v>4.1811474665440001E-3</v>
      </c>
    </row>
    <row r="79" spans="1:21" x14ac:dyDescent="0.3">
      <c r="A79" s="20">
        <v>1</v>
      </c>
      <c r="B79" s="20" t="s">
        <v>113</v>
      </c>
      <c r="C79" s="20" t="s">
        <v>49</v>
      </c>
      <c r="D79" s="20">
        <v>1176</v>
      </c>
      <c r="E79" s="20">
        <v>1177</v>
      </c>
      <c r="F79" s="20">
        <v>1117</v>
      </c>
      <c r="G79" s="20">
        <v>6430</v>
      </c>
      <c r="H79" s="20">
        <v>2520</v>
      </c>
      <c r="I79" s="20" t="s">
        <v>80</v>
      </c>
      <c r="J79" s="20" t="s">
        <v>81</v>
      </c>
      <c r="K79" s="21">
        <v>4.2133700000000003E-2</v>
      </c>
      <c r="L79" s="20" t="s">
        <v>24</v>
      </c>
      <c r="M79" s="20" t="s">
        <v>82</v>
      </c>
      <c r="N79" s="20">
        <v>39</v>
      </c>
      <c r="O79" s="20">
        <v>27</v>
      </c>
      <c r="P79" s="20" t="s">
        <v>83</v>
      </c>
      <c r="Q79" s="20" t="s">
        <v>83</v>
      </c>
      <c r="R79" s="20" t="s">
        <v>83</v>
      </c>
      <c r="S79" s="22">
        <v>4.0080939999999998</v>
      </c>
      <c r="T79" s="22">
        <v>0.24</v>
      </c>
      <c r="U79" s="22">
        <f t="shared" si="1"/>
        <v>0.12834563092752801</v>
      </c>
    </row>
    <row r="80" spans="1:21" x14ac:dyDescent="0.3">
      <c r="A80" s="20">
        <v>1</v>
      </c>
      <c r="B80" s="20" t="s">
        <v>113</v>
      </c>
      <c r="C80" s="20" t="s">
        <v>49</v>
      </c>
      <c r="D80" s="20">
        <v>1177</v>
      </c>
      <c r="E80" s="20">
        <v>1178</v>
      </c>
      <c r="F80" s="20">
        <v>1118</v>
      </c>
      <c r="G80" s="20">
        <v>6430</v>
      </c>
      <c r="H80" s="20">
        <v>2520</v>
      </c>
      <c r="I80" s="20" t="s">
        <v>80</v>
      </c>
      <c r="J80" s="20" t="s">
        <v>81</v>
      </c>
      <c r="K80" s="21">
        <v>2.5464899999999999E-2</v>
      </c>
      <c r="L80" s="20" t="s">
        <v>24</v>
      </c>
      <c r="M80" s="20" t="s">
        <v>82</v>
      </c>
      <c r="N80" s="20">
        <v>39</v>
      </c>
      <c r="O80" s="20">
        <v>27</v>
      </c>
      <c r="P80" s="20" t="s">
        <v>83</v>
      </c>
      <c r="Q80" s="20" t="s">
        <v>83</v>
      </c>
      <c r="R80" s="20" t="s">
        <v>83</v>
      </c>
      <c r="S80" s="22">
        <v>4.0080939999999998</v>
      </c>
      <c r="T80" s="22">
        <v>0.24</v>
      </c>
      <c r="U80" s="22">
        <f t="shared" si="1"/>
        <v>7.7569941804455991E-2</v>
      </c>
    </row>
    <row r="81" spans="1:21" x14ac:dyDescent="0.3">
      <c r="A81" s="20">
        <v>1</v>
      </c>
      <c r="B81" s="20" t="s">
        <v>113</v>
      </c>
      <c r="C81" s="20" t="s">
        <v>49</v>
      </c>
      <c r="D81" s="20">
        <v>1285</v>
      </c>
      <c r="E81" s="20">
        <v>1286</v>
      </c>
      <c r="F81" s="20">
        <v>1226</v>
      </c>
      <c r="G81" s="20">
        <v>1110</v>
      </c>
      <c r="H81" s="20">
        <v>1110</v>
      </c>
      <c r="I81" s="20" t="s">
        <v>80</v>
      </c>
      <c r="J81" s="20" t="s">
        <v>81</v>
      </c>
      <c r="K81" s="21">
        <v>1.2112000000000001</v>
      </c>
      <c r="L81" s="20" t="s">
        <v>24</v>
      </c>
      <c r="M81" s="20" t="s">
        <v>82</v>
      </c>
      <c r="N81" s="20">
        <v>2</v>
      </c>
      <c r="O81" s="20">
        <v>10</v>
      </c>
      <c r="P81" s="20" t="s">
        <v>25</v>
      </c>
      <c r="Q81" s="20" t="s">
        <v>26</v>
      </c>
      <c r="R81" s="20" t="s">
        <v>27</v>
      </c>
      <c r="S81" s="22">
        <v>0.60832399999999998</v>
      </c>
      <c r="T81" s="22">
        <v>0.24</v>
      </c>
      <c r="U81" s="22">
        <f t="shared" si="1"/>
        <v>0.55996954188799997</v>
      </c>
    </row>
    <row r="82" spans="1:21" x14ac:dyDescent="0.3">
      <c r="A82" s="20">
        <v>1</v>
      </c>
      <c r="B82" s="20" t="s">
        <v>113</v>
      </c>
      <c r="C82" s="20" t="s">
        <v>49</v>
      </c>
      <c r="D82" s="20">
        <v>1286</v>
      </c>
      <c r="E82" s="20">
        <v>1287</v>
      </c>
      <c r="F82" s="20">
        <v>1227</v>
      </c>
      <c r="G82" s="20">
        <v>1110</v>
      </c>
      <c r="H82" s="20">
        <v>1110</v>
      </c>
      <c r="I82" s="20" t="s">
        <v>80</v>
      </c>
      <c r="J82" s="20" t="s">
        <v>81</v>
      </c>
      <c r="K82" s="21">
        <v>3.9654799999999999</v>
      </c>
      <c r="L82" s="20" t="s">
        <v>24</v>
      </c>
      <c r="M82" s="20" t="s">
        <v>82</v>
      </c>
      <c r="N82" s="20">
        <v>2</v>
      </c>
      <c r="O82" s="20">
        <v>10</v>
      </c>
      <c r="P82" s="20" t="s">
        <v>25</v>
      </c>
      <c r="Q82" s="20" t="s">
        <v>26</v>
      </c>
      <c r="R82" s="20" t="s">
        <v>27</v>
      </c>
      <c r="S82" s="22">
        <v>0.60832399999999998</v>
      </c>
      <c r="T82" s="22">
        <v>0.24</v>
      </c>
      <c r="U82" s="22">
        <f t="shared" si="1"/>
        <v>1.8333454581952</v>
      </c>
    </row>
    <row r="83" spans="1:21" x14ac:dyDescent="0.3">
      <c r="A83" s="20">
        <v>1</v>
      </c>
      <c r="B83" s="20" t="s">
        <v>113</v>
      </c>
      <c r="C83" s="20" t="s">
        <v>49</v>
      </c>
      <c r="D83" s="20">
        <v>1287</v>
      </c>
      <c r="E83" s="20">
        <v>1288</v>
      </c>
      <c r="F83" s="20">
        <v>1228</v>
      </c>
      <c r="G83" s="20">
        <v>1110</v>
      </c>
      <c r="H83" s="20">
        <v>1110</v>
      </c>
      <c r="I83" s="20" t="s">
        <v>80</v>
      </c>
      <c r="J83" s="20" t="s">
        <v>81</v>
      </c>
      <c r="K83" s="21">
        <v>7.1310100000000001E-2</v>
      </c>
      <c r="L83" s="20" t="s">
        <v>24</v>
      </c>
      <c r="M83" s="20" t="s">
        <v>82</v>
      </c>
      <c r="N83" s="20">
        <v>2</v>
      </c>
      <c r="O83" s="20">
        <v>10</v>
      </c>
      <c r="P83" s="20" t="s">
        <v>25</v>
      </c>
      <c r="Q83" s="20" t="s">
        <v>26</v>
      </c>
      <c r="R83" s="20" t="s">
        <v>27</v>
      </c>
      <c r="S83" s="22">
        <v>0.60832399999999998</v>
      </c>
      <c r="T83" s="22">
        <v>0.24</v>
      </c>
      <c r="U83" s="22">
        <f t="shared" si="1"/>
        <v>3.2968530407024001E-2</v>
      </c>
    </row>
    <row r="84" spans="1:21" x14ac:dyDescent="0.3">
      <c r="A84" s="20">
        <v>1</v>
      </c>
      <c r="B84" s="20" t="s">
        <v>113</v>
      </c>
      <c r="C84" s="20" t="s">
        <v>49</v>
      </c>
      <c r="D84" s="20">
        <v>1896</v>
      </c>
      <c r="E84" s="20">
        <v>1897</v>
      </c>
      <c r="F84" s="20">
        <v>1868</v>
      </c>
      <c r="G84" s="20">
        <v>1180</v>
      </c>
      <c r="H84" s="20">
        <v>1180</v>
      </c>
      <c r="I84" s="20" t="s">
        <v>80</v>
      </c>
      <c r="J84" s="20" t="s">
        <v>81</v>
      </c>
      <c r="K84" s="21">
        <v>56.804900000000004</v>
      </c>
      <c r="L84" s="20" t="s">
        <v>24</v>
      </c>
      <c r="M84" s="20" t="s">
        <v>82</v>
      </c>
      <c r="N84" s="20">
        <v>2</v>
      </c>
      <c r="O84" s="20">
        <v>10</v>
      </c>
      <c r="P84" s="20" t="s">
        <v>25</v>
      </c>
      <c r="Q84" s="20" t="s">
        <v>87</v>
      </c>
      <c r="R84" s="20" t="s">
        <v>27</v>
      </c>
      <c r="S84" s="22">
        <v>0.60832399999999998</v>
      </c>
      <c r="T84" s="22">
        <v>0.24</v>
      </c>
      <c r="U84" s="22">
        <f t="shared" si="1"/>
        <v>26.262395830576001</v>
      </c>
    </row>
    <row r="85" spans="1:21" x14ac:dyDescent="0.3">
      <c r="A85" s="20">
        <v>1</v>
      </c>
      <c r="B85" s="20" t="s">
        <v>113</v>
      </c>
      <c r="C85" s="20" t="s">
        <v>49</v>
      </c>
      <c r="D85" s="20">
        <v>1898</v>
      </c>
      <c r="E85" s="20">
        <v>1899</v>
      </c>
      <c r="F85" s="20">
        <v>1870</v>
      </c>
      <c r="G85" s="20">
        <v>1180</v>
      </c>
      <c r="H85" s="20">
        <v>1180</v>
      </c>
      <c r="I85" s="20" t="s">
        <v>80</v>
      </c>
      <c r="J85" s="20" t="s">
        <v>81</v>
      </c>
      <c r="K85" s="21">
        <v>4.8872499999999999</v>
      </c>
      <c r="L85" s="20" t="s">
        <v>24</v>
      </c>
      <c r="M85" s="20" t="s">
        <v>82</v>
      </c>
      <c r="N85" s="20">
        <v>2</v>
      </c>
      <c r="O85" s="20">
        <v>10</v>
      </c>
      <c r="P85" s="20" t="s">
        <v>25</v>
      </c>
      <c r="Q85" s="20" t="s">
        <v>87</v>
      </c>
      <c r="R85" s="20" t="s">
        <v>27</v>
      </c>
      <c r="S85" s="22">
        <v>0.60832399999999998</v>
      </c>
      <c r="T85" s="22">
        <v>0.24</v>
      </c>
      <c r="U85" s="22">
        <f t="shared" si="1"/>
        <v>2.2595039164399999</v>
      </c>
    </row>
    <row r="86" spans="1:21" x14ac:dyDescent="0.3">
      <c r="A86" s="20">
        <v>1</v>
      </c>
      <c r="B86" s="20" t="s">
        <v>113</v>
      </c>
      <c r="C86" s="20" t="s">
        <v>49</v>
      </c>
      <c r="D86" s="20">
        <v>2509</v>
      </c>
      <c r="E86" s="20">
        <v>2510</v>
      </c>
      <c r="F86" s="20">
        <v>2501</v>
      </c>
      <c r="G86" s="20">
        <v>1210</v>
      </c>
      <c r="H86" s="20">
        <v>1210</v>
      </c>
      <c r="I86" s="20" t="s">
        <v>80</v>
      </c>
      <c r="J86" s="20" t="s">
        <v>81</v>
      </c>
      <c r="K86" s="21">
        <v>2.9281000000000001E-2</v>
      </c>
      <c r="L86" s="20" t="s">
        <v>24</v>
      </c>
      <c r="M86" s="20" t="s">
        <v>82</v>
      </c>
      <c r="N86" s="20">
        <v>19</v>
      </c>
      <c r="O86" s="20">
        <v>10</v>
      </c>
      <c r="P86" s="20" t="s">
        <v>25</v>
      </c>
      <c r="Q86" s="20" t="s">
        <v>28</v>
      </c>
      <c r="R86" s="20" t="s">
        <v>29</v>
      </c>
      <c r="S86" s="22">
        <v>1.03329</v>
      </c>
      <c r="T86" s="22">
        <v>0.24</v>
      </c>
      <c r="U86" s="22">
        <f t="shared" si="1"/>
        <v>2.2994381012400002E-2</v>
      </c>
    </row>
    <row r="87" spans="1:21" x14ac:dyDescent="0.3">
      <c r="A87" s="20">
        <v>1</v>
      </c>
      <c r="B87" s="20" t="s">
        <v>113</v>
      </c>
      <c r="C87" s="20" t="s">
        <v>49</v>
      </c>
      <c r="D87" s="20">
        <v>5199</v>
      </c>
      <c r="E87" s="20">
        <v>5229</v>
      </c>
      <c r="F87" s="20">
        <v>6807</v>
      </c>
      <c r="G87" s="20">
        <v>2110</v>
      </c>
      <c r="H87" s="20">
        <v>2110</v>
      </c>
      <c r="I87" s="20" t="s">
        <v>80</v>
      </c>
      <c r="J87" s="20" t="s">
        <v>81</v>
      </c>
      <c r="K87" s="21">
        <v>0.22140599999999999</v>
      </c>
      <c r="L87" s="20" t="s">
        <v>24</v>
      </c>
      <c r="M87" s="20" t="s">
        <v>82</v>
      </c>
      <c r="N87" s="20">
        <v>26</v>
      </c>
      <c r="O87" s="20">
        <v>21</v>
      </c>
      <c r="P87" s="20" t="s">
        <v>88</v>
      </c>
      <c r="Q87" s="20" t="s">
        <v>89</v>
      </c>
      <c r="R87" s="20" t="s">
        <v>88</v>
      </c>
      <c r="S87" s="22">
        <v>1.6339649999999999</v>
      </c>
      <c r="T87" s="22">
        <v>0.24</v>
      </c>
      <c r="U87" s="22">
        <f t="shared" si="1"/>
        <v>0.27494493764039996</v>
      </c>
    </row>
    <row r="88" spans="1:21" x14ac:dyDescent="0.3">
      <c r="A88" s="20">
        <v>1</v>
      </c>
      <c r="B88" s="20" t="s">
        <v>113</v>
      </c>
      <c r="C88" s="20" t="s">
        <v>49</v>
      </c>
      <c r="D88" s="20">
        <v>5200</v>
      </c>
      <c r="E88" s="20">
        <v>5230</v>
      </c>
      <c r="F88" s="20">
        <v>6808</v>
      </c>
      <c r="G88" s="20">
        <v>2110</v>
      </c>
      <c r="H88" s="20">
        <v>2110</v>
      </c>
      <c r="I88" s="20" t="s">
        <v>80</v>
      </c>
      <c r="J88" s="20" t="s">
        <v>81</v>
      </c>
      <c r="K88" s="21">
        <v>2.5798399999999999E-2</v>
      </c>
      <c r="L88" s="20" t="s">
        <v>24</v>
      </c>
      <c r="M88" s="20" t="s">
        <v>82</v>
      </c>
      <c r="N88" s="20">
        <v>26</v>
      </c>
      <c r="O88" s="20">
        <v>21</v>
      </c>
      <c r="P88" s="20" t="s">
        <v>88</v>
      </c>
      <c r="Q88" s="20" t="s">
        <v>89</v>
      </c>
      <c r="R88" s="20" t="s">
        <v>88</v>
      </c>
      <c r="S88" s="22">
        <v>1.6339649999999999</v>
      </c>
      <c r="T88" s="22">
        <v>0.24</v>
      </c>
      <c r="U88" s="22">
        <f t="shared" si="1"/>
        <v>3.2036798818559996E-2</v>
      </c>
    </row>
    <row r="89" spans="1:21" x14ac:dyDescent="0.3">
      <c r="A89" s="20">
        <v>1</v>
      </c>
      <c r="B89" s="20" t="s">
        <v>113</v>
      </c>
      <c r="C89" s="20" t="s">
        <v>49</v>
      </c>
      <c r="D89" s="20">
        <v>5201</v>
      </c>
      <c r="E89" s="20">
        <v>5231</v>
      </c>
      <c r="F89" s="20">
        <v>6809</v>
      </c>
      <c r="G89" s="20">
        <v>2110</v>
      </c>
      <c r="H89" s="20">
        <v>2110</v>
      </c>
      <c r="I89" s="20" t="s">
        <v>80</v>
      </c>
      <c r="J89" s="20" t="s">
        <v>81</v>
      </c>
      <c r="K89" s="21">
        <v>2.9238400000000001E-2</v>
      </c>
      <c r="L89" s="20" t="s">
        <v>24</v>
      </c>
      <c r="M89" s="20" t="s">
        <v>82</v>
      </c>
      <c r="N89" s="20">
        <v>26</v>
      </c>
      <c r="O89" s="20">
        <v>21</v>
      </c>
      <c r="P89" s="20" t="s">
        <v>88</v>
      </c>
      <c r="Q89" s="20" t="s">
        <v>89</v>
      </c>
      <c r="R89" s="20" t="s">
        <v>88</v>
      </c>
      <c r="S89" s="22">
        <v>1.6339649999999999</v>
      </c>
      <c r="T89" s="22">
        <v>0.24</v>
      </c>
      <c r="U89" s="22">
        <f t="shared" si="1"/>
        <v>3.6308636914560002E-2</v>
      </c>
    </row>
    <row r="90" spans="1:21" x14ac:dyDescent="0.3">
      <c r="A90" s="20">
        <v>1</v>
      </c>
      <c r="B90" s="20" t="s">
        <v>113</v>
      </c>
      <c r="C90" s="20" t="s">
        <v>49</v>
      </c>
      <c r="D90" s="20">
        <v>5202</v>
      </c>
      <c r="E90" s="20">
        <v>5232</v>
      </c>
      <c r="F90" s="20">
        <v>6810</v>
      </c>
      <c r="G90" s="20">
        <v>2110</v>
      </c>
      <c r="H90" s="20">
        <v>2110</v>
      </c>
      <c r="I90" s="20" t="s">
        <v>80</v>
      </c>
      <c r="J90" s="20" t="s">
        <v>81</v>
      </c>
      <c r="K90" s="21">
        <v>1.0685699999999999E-2</v>
      </c>
      <c r="L90" s="20" t="s">
        <v>24</v>
      </c>
      <c r="M90" s="20" t="s">
        <v>82</v>
      </c>
      <c r="N90" s="20">
        <v>26</v>
      </c>
      <c r="O90" s="20">
        <v>21</v>
      </c>
      <c r="P90" s="20" t="s">
        <v>88</v>
      </c>
      <c r="Q90" s="20" t="s">
        <v>89</v>
      </c>
      <c r="R90" s="20" t="s">
        <v>88</v>
      </c>
      <c r="S90" s="22">
        <v>1.6339649999999999</v>
      </c>
      <c r="T90" s="22">
        <v>0.24</v>
      </c>
      <c r="U90" s="22">
        <f t="shared" si="1"/>
        <v>1.3269645448379996E-2</v>
      </c>
    </row>
    <row r="91" spans="1:21" x14ac:dyDescent="0.3">
      <c r="A91" s="20">
        <v>1</v>
      </c>
      <c r="B91" s="20" t="s">
        <v>113</v>
      </c>
      <c r="C91" s="20" t="s">
        <v>49</v>
      </c>
      <c r="D91" s="20">
        <v>5203</v>
      </c>
      <c r="E91" s="20">
        <v>5233</v>
      </c>
      <c r="F91" s="20">
        <v>6811</v>
      </c>
      <c r="G91" s="20">
        <v>2110</v>
      </c>
      <c r="H91" s="20">
        <v>2110</v>
      </c>
      <c r="I91" s="20" t="s">
        <v>80</v>
      </c>
      <c r="J91" s="20" t="s">
        <v>81</v>
      </c>
      <c r="K91" s="21">
        <v>0.23502000000000001</v>
      </c>
      <c r="L91" s="20" t="s">
        <v>24</v>
      </c>
      <c r="M91" s="20" t="s">
        <v>82</v>
      </c>
      <c r="N91" s="20">
        <v>26</v>
      </c>
      <c r="O91" s="20">
        <v>21</v>
      </c>
      <c r="P91" s="20" t="s">
        <v>88</v>
      </c>
      <c r="Q91" s="20" t="s">
        <v>89</v>
      </c>
      <c r="R91" s="20" t="s">
        <v>88</v>
      </c>
      <c r="S91" s="22">
        <v>1.6339649999999999</v>
      </c>
      <c r="T91" s="22">
        <v>0.24</v>
      </c>
      <c r="U91" s="22">
        <f t="shared" si="1"/>
        <v>0.29185098526799996</v>
      </c>
    </row>
    <row r="92" spans="1:21" x14ac:dyDescent="0.3">
      <c r="A92" s="20">
        <v>1</v>
      </c>
      <c r="B92" s="20" t="s">
        <v>113</v>
      </c>
      <c r="C92" s="20" t="s">
        <v>49</v>
      </c>
      <c r="D92" s="20">
        <v>5204</v>
      </c>
      <c r="E92" s="20">
        <v>5234</v>
      </c>
      <c r="F92" s="20">
        <v>6812</v>
      </c>
      <c r="G92" s="20">
        <v>2110</v>
      </c>
      <c r="H92" s="20">
        <v>2110</v>
      </c>
      <c r="I92" s="20" t="s">
        <v>80</v>
      </c>
      <c r="J92" s="20" t="s">
        <v>81</v>
      </c>
      <c r="K92" s="21">
        <v>0.98921800000000004</v>
      </c>
      <c r="L92" s="20" t="s">
        <v>24</v>
      </c>
      <c r="M92" s="20" t="s">
        <v>82</v>
      </c>
      <c r="N92" s="20">
        <v>26</v>
      </c>
      <c r="O92" s="20">
        <v>21</v>
      </c>
      <c r="P92" s="20" t="s">
        <v>88</v>
      </c>
      <c r="Q92" s="20" t="s">
        <v>89</v>
      </c>
      <c r="R92" s="20" t="s">
        <v>88</v>
      </c>
      <c r="S92" s="22">
        <v>1.6339649999999999</v>
      </c>
      <c r="T92" s="22">
        <v>0.24</v>
      </c>
      <c r="U92" s="22">
        <f t="shared" si="1"/>
        <v>1.2284241679212</v>
      </c>
    </row>
    <row r="93" spans="1:21" x14ac:dyDescent="0.3">
      <c r="A93" s="20">
        <v>1</v>
      </c>
      <c r="B93" s="20" t="s">
        <v>113</v>
      </c>
      <c r="C93" s="20" t="s">
        <v>49</v>
      </c>
      <c r="D93" s="20">
        <v>5205</v>
      </c>
      <c r="E93" s="20">
        <v>5235</v>
      </c>
      <c r="F93" s="20">
        <v>6813</v>
      </c>
      <c r="G93" s="20">
        <v>2110</v>
      </c>
      <c r="H93" s="20">
        <v>2110</v>
      </c>
      <c r="I93" s="20" t="s">
        <v>80</v>
      </c>
      <c r="J93" s="20" t="s">
        <v>81</v>
      </c>
      <c r="K93" s="21">
        <v>0.155638</v>
      </c>
      <c r="L93" s="20" t="s">
        <v>24</v>
      </c>
      <c r="M93" s="20" t="s">
        <v>82</v>
      </c>
      <c r="N93" s="20">
        <v>26</v>
      </c>
      <c r="O93" s="20">
        <v>21</v>
      </c>
      <c r="P93" s="20" t="s">
        <v>88</v>
      </c>
      <c r="Q93" s="20" t="s">
        <v>89</v>
      </c>
      <c r="R93" s="20" t="s">
        <v>88</v>
      </c>
      <c r="S93" s="22">
        <v>1.6339649999999999</v>
      </c>
      <c r="T93" s="22">
        <v>0.24</v>
      </c>
      <c r="U93" s="22">
        <f t="shared" si="1"/>
        <v>0.19327335394919998</v>
      </c>
    </row>
    <row r="94" spans="1:21" x14ac:dyDescent="0.3">
      <c r="A94" s="20">
        <v>1</v>
      </c>
      <c r="B94" s="20" t="s">
        <v>113</v>
      </c>
      <c r="C94" s="20" t="s">
        <v>49</v>
      </c>
      <c r="D94" s="20">
        <v>5207</v>
      </c>
      <c r="E94" s="20">
        <v>5237</v>
      </c>
      <c r="F94" s="20">
        <v>6815</v>
      </c>
      <c r="G94" s="20">
        <v>2110</v>
      </c>
      <c r="H94" s="20">
        <v>2110</v>
      </c>
      <c r="I94" s="20" t="s">
        <v>80</v>
      </c>
      <c r="J94" s="20" t="s">
        <v>81</v>
      </c>
      <c r="K94" s="21">
        <v>7.5834700000000004E-4</v>
      </c>
      <c r="L94" s="20" t="s">
        <v>24</v>
      </c>
      <c r="M94" s="20" t="s">
        <v>82</v>
      </c>
      <c r="N94" s="20">
        <v>26</v>
      </c>
      <c r="O94" s="20">
        <v>21</v>
      </c>
      <c r="P94" s="20" t="s">
        <v>88</v>
      </c>
      <c r="Q94" s="20" t="s">
        <v>89</v>
      </c>
      <c r="R94" s="20" t="s">
        <v>88</v>
      </c>
      <c r="S94" s="22">
        <v>1.6339649999999999</v>
      </c>
      <c r="T94" s="22">
        <v>0.24</v>
      </c>
      <c r="U94" s="22">
        <f t="shared" si="1"/>
        <v>9.4172546644979993E-4</v>
      </c>
    </row>
    <row r="95" spans="1:21" x14ac:dyDescent="0.3">
      <c r="A95" s="20">
        <v>1</v>
      </c>
      <c r="B95" s="20" t="s">
        <v>113</v>
      </c>
      <c r="C95" s="20" t="s">
        <v>49</v>
      </c>
      <c r="D95" s="20">
        <v>5543</v>
      </c>
      <c r="E95" s="20">
        <v>5547</v>
      </c>
      <c r="F95" s="20">
        <v>5469</v>
      </c>
      <c r="G95" s="20">
        <v>1850</v>
      </c>
      <c r="H95" s="20">
        <v>1850</v>
      </c>
      <c r="I95" s="20" t="s">
        <v>80</v>
      </c>
      <c r="J95" s="20" t="s">
        <v>81</v>
      </c>
      <c r="K95" s="21">
        <v>14.8522</v>
      </c>
      <c r="L95" s="20" t="s">
        <v>24</v>
      </c>
      <c r="M95" s="20" t="s">
        <v>82</v>
      </c>
      <c r="N95" s="20">
        <v>23</v>
      </c>
      <c r="O95" s="20">
        <v>10</v>
      </c>
      <c r="P95" s="20" t="s">
        <v>25</v>
      </c>
      <c r="Q95" s="20" t="s">
        <v>35</v>
      </c>
      <c r="R95" s="20" t="s">
        <v>36</v>
      </c>
      <c r="S95" s="22">
        <v>4.3698610000000002</v>
      </c>
      <c r="T95" s="22">
        <v>0.24</v>
      </c>
      <c r="U95" s="22">
        <f t="shared" si="1"/>
        <v>49.325557653592</v>
      </c>
    </row>
    <row r="96" spans="1:21" x14ac:dyDescent="0.3">
      <c r="A96" s="20">
        <v>1</v>
      </c>
      <c r="B96" s="20" t="s">
        <v>113</v>
      </c>
      <c r="C96" s="20" t="s">
        <v>49</v>
      </c>
      <c r="D96" s="20">
        <v>6760</v>
      </c>
      <c r="E96" s="20">
        <v>6761</v>
      </c>
      <c r="F96" s="20">
        <v>6717</v>
      </c>
      <c r="G96" s="20">
        <v>2110</v>
      </c>
      <c r="H96" s="20">
        <v>2110</v>
      </c>
      <c r="I96" s="20" t="s">
        <v>80</v>
      </c>
      <c r="J96" s="20" t="s">
        <v>81</v>
      </c>
      <c r="K96" s="21">
        <v>1272.42</v>
      </c>
      <c r="L96" s="20" t="s">
        <v>24</v>
      </c>
      <c r="M96" s="20" t="s">
        <v>82</v>
      </c>
      <c r="N96" s="20">
        <v>26</v>
      </c>
      <c r="O96" s="20">
        <v>21</v>
      </c>
      <c r="P96" s="20" t="s">
        <v>88</v>
      </c>
      <c r="Q96" s="20" t="s">
        <v>89</v>
      </c>
      <c r="R96" s="20" t="s">
        <v>88</v>
      </c>
      <c r="S96" s="22">
        <v>1.6339649999999999</v>
      </c>
      <c r="T96" s="22">
        <v>0.24</v>
      </c>
      <c r="U96" s="22">
        <f t="shared" si="1"/>
        <v>1580.1082064279999</v>
      </c>
    </row>
    <row r="97" spans="1:21" x14ac:dyDescent="0.3">
      <c r="A97" s="20">
        <v>1</v>
      </c>
      <c r="B97" s="20" t="s">
        <v>113</v>
      </c>
      <c r="C97" s="20" t="s">
        <v>49</v>
      </c>
      <c r="D97" s="20">
        <v>6809</v>
      </c>
      <c r="E97" s="20">
        <v>6810</v>
      </c>
      <c r="F97" s="20">
        <v>6777</v>
      </c>
      <c r="G97" s="20">
        <v>2110</v>
      </c>
      <c r="H97" s="20">
        <v>2110</v>
      </c>
      <c r="I97" s="20" t="s">
        <v>80</v>
      </c>
      <c r="J97" s="20" t="s">
        <v>81</v>
      </c>
      <c r="K97" s="21">
        <v>1.16944</v>
      </c>
      <c r="L97" s="20" t="s">
        <v>24</v>
      </c>
      <c r="M97" s="20" t="s">
        <v>82</v>
      </c>
      <c r="N97" s="20">
        <v>26</v>
      </c>
      <c r="O97" s="20">
        <v>21</v>
      </c>
      <c r="P97" s="20" t="s">
        <v>88</v>
      </c>
      <c r="Q97" s="20" t="s">
        <v>89</v>
      </c>
      <c r="R97" s="20" t="s">
        <v>88</v>
      </c>
      <c r="S97" s="22">
        <v>1.6339649999999999</v>
      </c>
      <c r="T97" s="22">
        <v>0.24</v>
      </c>
      <c r="U97" s="22">
        <f t="shared" si="1"/>
        <v>1.4522262624959998</v>
      </c>
    </row>
    <row r="98" spans="1:21" x14ac:dyDescent="0.3">
      <c r="A98" s="20">
        <v>1</v>
      </c>
      <c r="B98" s="20" t="s">
        <v>113</v>
      </c>
      <c r="C98" s="20" t="s">
        <v>49</v>
      </c>
      <c r="D98" s="20">
        <v>6810</v>
      </c>
      <c r="E98" s="20">
        <v>6811</v>
      </c>
      <c r="F98" s="20">
        <v>6778</v>
      </c>
      <c r="G98" s="20">
        <v>2110</v>
      </c>
      <c r="H98" s="20">
        <v>2110</v>
      </c>
      <c r="I98" s="20" t="s">
        <v>80</v>
      </c>
      <c r="J98" s="20" t="s">
        <v>81</v>
      </c>
      <c r="K98" s="21">
        <v>17.313800000000001</v>
      </c>
      <c r="L98" s="20" t="s">
        <v>24</v>
      </c>
      <c r="M98" s="20" t="s">
        <v>82</v>
      </c>
      <c r="N98" s="20">
        <v>26</v>
      </c>
      <c r="O98" s="20">
        <v>21</v>
      </c>
      <c r="P98" s="20" t="s">
        <v>88</v>
      </c>
      <c r="Q98" s="20" t="s">
        <v>89</v>
      </c>
      <c r="R98" s="20" t="s">
        <v>88</v>
      </c>
      <c r="S98" s="22">
        <v>1.6339649999999999</v>
      </c>
      <c r="T98" s="22">
        <v>0.24</v>
      </c>
      <c r="U98" s="22">
        <f t="shared" si="1"/>
        <v>21.500508844920002</v>
      </c>
    </row>
    <row r="99" spans="1:21" x14ac:dyDescent="0.3">
      <c r="A99" s="20">
        <v>1</v>
      </c>
      <c r="B99" s="20" t="s">
        <v>113</v>
      </c>
      <c r="C99" s="20" t="s">
        <v>49</v>
      </c>
      <c r="D99" s="20">
        <v>6813</v>
      </c>
      <c r="E99" s="20">
        <v>6814</v>
      </c>
      <c r="F99" s="20">
        <v>6781</v>
      </c>
      <c r="G99" s="20">
        <v>2110</v>
      </c>
      <c r="H99" s="20">
        <v>2110</v>
      </c>
      <c r="I99" s="20" t="s">
        <v>80</v>
      </c>
      <c r="J99" s="20" t="s">
        <v>81</v>
      </c>
      <c r="K99" s="21">
        <v>0.16434599999999999</v>
      </c>
      <c r="L99" s="20" t="s">
        <v>24</v>
      </c>
      <c r="M99" s="20" t="s">
        <v>82</v>
      </c>
      <c r="N99" s="20">
        <v>26</v>
      </c>
      <c r="O99" s="20">
        <v>21</v>
      </c>
      <c r="P99" s="20" t="s">
        <v>88</v>
      </c>
      <c r="Q99" s="20" t="s">
        <v>89</v>
      </c>
      <c r="R99" s="20" t="s">
        <v>88</v>
      </c>
      <c r="S99" s="22">
        <v>1.6339649999999999</v>
      </c>
      <c r="T99" s="22">
        <v>0.24</v>
      </c>
      <c r="U99" s="22">
        <f t="shared" si="1"/>
        <v>0.20408706503639998</v>
      </c>
    </row>
    <row r="100" spans="1:21" x14ac:dyDescent="0.3">
      <c r="A100" s="20">
        <v>1</v>
      </c>
      <c r="B100" s="20" t="s">
        <v>113</v>
      </c>
      <c r="C100" s="20" t="s">
        <v>49</v>
      </c>
      <c r="D100" s="20">
        <v>6814</v>
      </c>
      <c r="E100" s="20">
        <v>6815</v>
      </c>
      <c r="F100" s="20">
        <v>6782</v>
      </c>
      <c r="G100" s="20">
        <v>2110</v>
      </c>
      <c r="H100" s="20">
        <v>2110</v>
      </c>
      <c r="I100" s="20" t="s">
        <v>80</v>
      </c>
      <c r="J100" s="20" t="s">
        <v>81</v>
      </c>
      <c r="K100" s="21">
        <v>1.52634E-2</v>
      </c>
      <c r="L100" s="20" t="s">
        <v>24</v>
      </c>
      <c r="M100" s="20" t="s">
        <v>82</v>
      </c>
      <c r="N100" s="20">
        <v>26</v>
      </c>
      <c r="O100" s="20">
        <v>21</v>
      </c>
      <c r="P100" s="20" t="s">
        <v>88</v>
      </c>
      <c r="Q100" s="20" t="s">
        <v>89</v>
      </c>
      <c r="R100" s="20" t="s">
        <v>88</v>
      </c>
      <c r="S100" s="22">
        <v>1.6339649999999999</v>
      </c>
      <c r="T100" s="22">
        <v>0.24</v>
      </c>
      <c r="U100" s="22">
        <f t="shared" si="1"/>
        <v>1.895429464956E-2</v>
      </c>
    </row>
    <row r="101" spans="1:21" x14ac:dyDescent="0.3">
      <c r="A101" s="20">
        <v>1</v>
      </c>
      <c r="B101" s="20" t="s">
        <v>113</v>
      </c>
      <c r="C101" s="20" t="s">
        <v>49</v>
      </c>
      <c r="D101" s="20">
        <v>6816</v>
      </c>
      <c r="E101" s="20">
        <v>6817</v>
      </c>
      <c r="F101" s="20">
        <v>6784</v>
      </c>
      <c r="G101" s="20">
        <v>2110</v>
      </c>
      <c r="H101" s="20">
        <v>2110</v>
      </c>
      <c r="I101" s="20" t="s">
        <v>80</v>
      </c>
      <c r="J101" s="20" t="s">
        <v>81</v>
      </c>
      <c r="K101" s="21">
        <v>1.2967</v>
      </c>
      <c r="L101" s="20" t="s">
        <v>24</v>
      </c>
      <c r="M101" s="20" t="s">
        <v>82</v>
      </c>
      <c r="N101" s="20">
        <v>26</v>
      </c>
      <c r="O101" s="20">
        <v>21</v>
      </c>
      <c r="P101" s="20" t="s">
        <v>88</v>
      </c>
      <c r="Q101" s="20" t="s">
        <v>89</v>
      </c>
      <c r="R101" s="20" t="s">
        <v>88</v>
      </c>
      <c r="S101" s="22">
        <v>1.6339649999999999</v>
      </c>
      <c r="T101" s="22">
        <v>0.24</v>
      </c>
      <c r="U101" s="22">
        <f t="shared" si="1"/>
        <v>1.61025943578</v>
      </c>
    </row>
    <row r="102" spans="1:21" x14ac:dyDescent="0.3">
      <c r="A102" s="20">
        <v>1</v>
      </c>
      <c r="B102" s="20" t="s">
        <v>113</v>
      </c>
      <c r="C102" s="20" t="s">
        <v>49</v>
      </c>
      <c r="D102" s="20">
        <v>6817</v>
      </c>
      <c r="E102" s="20">
        <v>6818</v>
      </c>
      <c r="F102" s="20">
        <v>6785</v>
      </c>
      <c r="G102" s="20">
        <v>2110</v>
      </c>
      <c r="H102" s="20">
        <v>2110</v>
      </c>
      <c r="I102" s="20" t="s">
        <v>80</v>
      </c>
      <c r="J102" s="20" t="s">
        <v>81</v>
      </c>
      <c r="K102" s="21">
        <v>0.175098</v>
      </c>
      <c r="L102" s="20" t="s">
        <v>24</v>
      </c>
      <c r="M102" s="20" t="s">
        <v>82</v>
      </c>
      <c r="N102" s="20">
        <v>26</v>
      </c>
      <c r="O102" s="20">
        <v>21</v>
      </c>
      <c r="P102" s="20" t="s">
        <v>88</v>
      </c>
      <c r="Q102" s="20" t="s">
        <v>89</v>
      </c>
      <c r="R102" s="20" t="s">
        <v>88</v>
      </c>
      <c r="S102" s="22">
        <v>1.6339649999999999</v>
      </c>
      <c r="T102" s="22">
        <v>0.24</v>
      </c>
      <c r="U102" s="22">
        <f t="shared" si="1"/>
        <v>0.2174390427132</v>
      </c>
    </row>
    <row r="103" spans="1:21" x14ac:dyDescent="0.3">
      <c r="A103" s="20">
        <v>1</v>
      </c>
      <c r="B103" s="20" t="s">
        <v>113</v>
      </c>
      <c r="C103" s="20" t="s">
        <v>49</v>
      </c>
      <c r="D103" s="20">
        <v>6818</v>
      </c>
      <c r="E103" s="20">
        <v>6819</v>
      </c>
      <c r="F103" s="20">
        <v>6786</v>
      </c>
      <c r="G103" s="20">
        <v>2110</v>
      </c>
      <c r="H103" s="20">
        <v>2110</v>
      </c>
      <c r="I103" s="20" t="s">
        <v>80</v>
      </c>
      <c r="J103" s="20" t="s">
        <v>81</v>
      </c>
      <c r="K103" s="21">
        <v>3.8619899999999999E-2</v>
      </c>
      <c r="L103" s="20" t="s">
        <v>24</v>
      </c>
      <c r="M103" s="20" t="s">
        <v>82</v>
      </c>
      <c r="N103" s="20">
        <v>26</v>
      </c>
      <c r="O103" s="20">
        <v>21</v>
      </c>
      <c r="P103" s="20" t="s">
        <v>88</v>
      </c>
      <c r="Q103" s="20" t="s">
        <v>89</v>
      </c>
      <c r="R103" s="20" t="s">
        <v>88</v>
      </c>
      <c r="S103" s="22">
        <v>1.6339649999999999</v>
      </c>
      <c r="T103" s="22">
        <v>0.24</v>
      </c>
      <c r="U103" s="22">
        <f t="shared" si="1"/>
        <v>4.795870932666E-2</v>
      </c>
    </row>
    <row r="104" spans="1:21" x14ac:dyDescent="0.3">
      <c r="A104" s="20">
        <v>1</v>
      </c>
      <c r="B104" s="20" t="s">
        <v>113</v>
      </c>
      <c r="C104" s="20" t="s">
        <v>49</v>
      </c>
      <c r="D104" s="20">
        <v>6819</v>
      </c>
      <c r="E104" s="20">
        <v>6820</v>
      </c>
      <c r="F104" s="20">
        <v>6787</v>
      </c>
      <c r="G104" s="20">
        <v>2110</v>
      </c>
      <c r="H104" s="20">
        <v>2110</v>
      </c>
      <c r="I104" s="20" t="s">
        <v>80</v>
      </c>
      <c r="J104" s="20" t="s">
        <v>81</v>
      </c>
      <c r="K104" s="21">
        <v>9.7890700000000004E-3</v>
      </c>
      <c r="L104" s="20" t="s">
        <v>24</v>
      </c>
      <c r="M104" s="20" t="s">
        <v>82</v>
      </c>
      <c r="N104" s="20">
        <v>26</v>
      </c>
      <c r="O104" s="20">
        <v>21</v>
      </c>
      <c r="P104" s="20" t="s">
        <v>88</v>
      </c>
      <c r="Q104" s="20" t="s">
        <v>89</v>
      </c>
      <c r="R104" s="20" t="s">
        <v>88</v>
      </c>
      <c r="S104" s="22">
        <v>1.6339649999999999</v>
      </c>
      <c r="T104" s="22">
        <v>0.24</v>
      </c>
      <c r="U104" s="22">
        <f t="shared" si="1"/>
        <v>1.2156198299538E-2</v>
      </c>
    </row>
    <row r="105" spans="1:21" x14ac:dyDescent="0.3">
      <c r="A105" s="20">
        <v>1</v>
      </c>
      <c r="B105" s="20" t="s">
        <v>113</v>
      </c>
      <c r="C105" s="20" t="s">
        <v>49</v>
      </c>
      <c r="D105" s="20">
        <v>6821</v>
      </c>
      <c r="E105" s="20">
        <v>6822</v>
      </c>
      <c r="F105" s="20">
        <v>6789</v>
      </c>
      <c r="G105" s="20">
        <v>2110</v>
      </c>
      <c r="H105" s="20">
        <v>2110</v>
      </c>
      <c r="I105" s="20" t="s">
        <v>80</v>
      </c>
      <c r="J105" s="20" t="s">
        <v>81</v>
      </c>
      <c r="K105" s="21">
        <v>1.63378E-3</v>
      </c>
      <c r="L105" s="20" t="s">
        <v>24</v>
      </c>
      <c r="M105" s="20" t="s">
        <v>82</v>
      </c>
      <c r="N105" s="20">
        <v>26</v>
      </c>
      <c r="O105" s="20">
        <v>21</v>
      </c>
      <c r="P105" s="20" t="s">
        <v>88</v>
      </c>
      <c r="Q105" s="20" t="s">
        <v>89</v>
      </c>
      <c r="R105" s="20" t="s">
        <v>88</v>
      </c>
      <c r="S105" s="22">
        <v>1.6339649999999999</v>
      </c>
      <c r="T105" s="22">
        <v>0.24</v>
      </c>
      <c r="U105" s="22">
        <f t="shared" si="1"/>
        <v>2.0288498966519997E-3</v>
      </c>
    </row>
    <row r="106" spans="1:21" x14ac:dyDescent="0.3">
      <c r="A106" s="20">
        <v>1</v>
      </c>
      <c r="B106" s="20" t="s">
        <v>113</v>
      </c>
      <c r="C106" s="20" t="s">
        <v>49</v>
      </c>
      <c r="D106" s="20">
        <v>6822</v>
      </c>
      <c r="E106" s="20">
        <v>6823</v>
      </c>
      <c r="F106" s="20">
        <v>6790</v>
      </c>
      <c r="G106" s="20">
        <v>2110</v>
      </c>
      <c r="H106" s="20">
        <v>2110</v>
      </c>
      <c r="I106" s="20" t="s">
        <v>80</v>
      </c>
      <c r="J106" s="20" t="s">
        <v>81</v>
      </c>
      <c r="K106" s="21">
        <v>6.7824400000000007E-2</v>
      </c>
      <c r="L106" s="20" t="s">
        <v>24</v>
      </c>
      <c r="M106" s="20" t="s">
        <v>82</v>
      </c>
      <c r="N106" s="20">
        <v>26</v>
      </c>
      <c r="O106" s="20">
        <v>21</v>
      </c>
      <c r="P106" s="20" t="s">
        <v>88</v>
      </c>
      <c r="Q106" s="20" t="s">
        <v>89</v>
      </c>
      <c r="R106" s="20" t="s">
        <v>88</v>
      </c>
      <c r="S106" s="22">
        <v>1.6339649999999999</v>
      </c>
      <c r="T106" s="22">
        <v>0.24</v>
      </c>
      <c r="U106" s="22">
        <f t="shared" si="1"/>
        <v>8.4225248766960012E-2</v>
      </c>
    </row>
    <row r="107" spans="1:21" x14ac:dyDescent="0.3">
      <c r="A107" s="20">
        <v>1</v>
      </c>
      <c r="B107" s="20" t="s">
        <v>113</v>
      </c>
      <c r="C107" s="20" t="s">
        <v>49</v>
      </c>
      <c r="D107" s="20">
        <v>6823</v>
      </c>
      <c r="E107" s="20">
        <v>6824</v>
      </c>
      <c r="F107" s="20">
        <v>6791</v>
      </c>
      <c r="G107" s="20">
        <v>2110</v>
      </c>
      <c r="H107" s="20">
        <v>2110</v>
      </c>
      <c r="I107" s="20" t="s">
        <v>80</v>
      </c>
      <c r="J107" s="20" t="s">
        <v>81</v>
      </c>
      <c r="K107" s="21">
        <v>0.52338700000000005</v>
      </c>
      <c r="L107" s="20" t="s">
        <v>24</v>
      </c>
      <c r="M107" s="20" t="s">
        <v>82</v>
      </c>
      <c r="N107" s="20">
        <v>26</v>
      </c>
      <c r="O107" s="20">
        <v>21</v>
      </c>
      <c r="P107" s="20" t="s">
        <v>88</v>
      </c>
      <c r="Q107" s="20" t="s">
        <v>89</v>
      </c>
      <c r="R107" s="20" t="s">
        <v>88</v>
      </c>
      <c r="S107" s="22">
        <v>1.6339649999999999</v>
      </c>
      <c r="T107" s="22">
        <v>0.24</v>
      </c>
      <c r="U107" s="22">
        <f t="shared" si="1"/>
        <v>0.64994898998579997</v>
      </c>
    </row>
    <row r="108" spans="1:21" x14ac:dyDescent="0.3">
      <c r="A108" s="20">
        <v>1</v>
      </c>
      <c r="B108" s="20" t="s">
        <v>113</v>
      </c>
      <c r="C108" s="20" t="s">
        <v>49</v>
      </c>
      <c r="D108" s="20">
        <v>6824</v>
      </c>
      <c r="E108" s="20">
        <v>6825</v>
      </c>
      <c r="F108" s="20">
        <v>6792</v>
      </c>
      <c r="G108" s="20">
        <v>2110</v>
      </c>
      <c r="H108" s="20">
        <v>2110</v>
      </c>
      <c r="I108" s="20" t="s">
        <v>80</v>
      </c>
      <c r="J108" s="20" t="s">
        <v>81</v>
      </c>
      <c r="K108" s="21">
        <v>0.10563599999999999</v>
      </c>
      <c r="L108" s="20" t="s">
        <v>24</v>
      </c>
      <c r="M108" s="20" t="s">
        <v>82</v>
      </c>
      <c r="N108" s="20">
        <v>26</v>
      </c>
      <c r="O108" s="20">
        <v>21</v>
      </c>
      <c r="P108" s="20" t="s">
        <v>88</v>
      </c>
      <c r="Q108" s="20" t="s">
        <v>89</v>
      </c>
      <c r="R108" s="20" t="s">
        <v>88</v>
      </c>
      <c r="S108" s="22">
        <v>1.6339649999999999</v>
      </c>
      <c r="T108" s="22">
        <v>0.24</v>
      </c>
      <c r="U108" s="22">
        <f t="shared" si="1"/>
        <v>0.13118020032239999</v>
      </c>
    </row>
    <row r="109" spans="1:21" x14ac:dyDescent="0.3">
      <c r="A109" s="20">
        <v>1</v>
      </c>
      <c r="B109" s="20" t="s">
        <v>113</v>
      </c>
      <c r="C109" s="20" t="s">
        <v>49</v>
      </c>
      <c r="D109" s="20">
        <v>6825</v>
      </c>
      <c r="E109" s="20">
        <v>6826</v>
      </c>
      <c r="F109" s="20">
        <v>6793</v>
      </c>
      <c r="G109" s="20">
        <v>2110</v>
      </c>
      <c r="H109" s="20">
        <v>2110</v>
      </c>
      <c r="I109" s="20" t="s">
        <v>80</v>
      </c>
      <c r="J109" s="20" t="s">
        <v>81</v>
      </c>
      <c r="K109" s="21">
        <v>1.9303000000000001E-2</v>
      </c>
      <c r="L109" s="20" t="s">
        <v>24</v>
      </c>
      <c r="M109" s="20" t="s">
        <v>82</v>
      </c>
      <c r="N109" s="20">
        <v>26</v>
      </c>
      <c r="O109" s="20">
        <v>21</v>
      </c>
      <c r="P109" s="20" t="s">
        <v>88</v>
      </c>
      <c r="Q109" s="20" t="s">
        <v>89</v>
      </c>
      <c r="R109" s="20" t="s">
        <v>88</v>
      </c>
      <c r="S109" s="22">
        <v>1.6339649999999999</v>
      </c>
      <c r="T109" s="22">
        <v>0.24</v>
      </c>
      <c r="U109" s="22">
        <f t="shared" si="1"/>
        <v>2.39707240602E-2</v>
      </c>
    </row>
    <row r="110" spans="1:21" x14ac:dyDescent="0.3">
      <c r="A110" s="20">
        <v>1</v>
      </c>
      <c r="B110" s="20" t="s">
        <v>113</v>
      </c>
      <c r="C110" s="20" t="s">
        <v>49</v>
      </c>
      <c r="D110" s="20">
        <v>6826</v>
      </c>
      <c r="E110" s="20">
        <v>6827</v>
      </c>
      <c r="F110" s="20">
        <v>6794</v>
      </c>
      <c r="G110" s="20">
        <v>2110</v>
      </c>
      <c r="H110" s="20">
        <v>2110</v>
      </c>
      <c r="I110" s="20" t="s">
        <v>80</v>
      </c>
      <c r="J110" s="20" t="s">
        <v>81</v>
      </c>
      <c r="K110" s="21">
        <v>1.72661E-3</v>
      </c>
      <c r="L110" s="20" t="s">
        <v>24</v>
      </c>
      <c r="M110" s="20" t="s">
        <v>82</v>
      </c>
      <c r="N110" s="20">
        <v>26</v>
      </c>
      <c r="O110" s="20">
        <v>21</v>
      </c>
      <c r="P110" s="20" t="s">
        <v>88</v>
      </c>
      <c r="Q110" s="20" t="s">
        <v>89</v>
      </c>
      <c r="R110" s="20" t="s">
        <v>88</v>
      </c>
      <c r="S110" s="22">
        <v>1.6339649999999999</v>
      </c>
      <c r="T110" s="22">
        <v>0.24</v>
      </c>
      <c r="U110" s="22">
        <f t="shared" si="1"/>
        <v>2.1441274345740001E-3</v>
      </c>
    </row>
    <row r="111" spans="1:21" x14ac:dyDescent="0.3">
      <c r="A111" s="20">
        <v>1</v>
      </c>
      <c r="B111" s="20" t="s">
        <v>113</v>
      </c>
      <c r="C111" s="20" t="s">
        <v>49</v>
      </c>
      <c r="D111" s="20">
        <v>6830</v>
      </c>
      <c r="E111" s="20">
        <v>6831</v>
      </c>
      <c r="F111" s="20">
        <v>6798</v>
      </c>
      <c r="G111" s="20">
        <v>2110</v>
      </c>
      <c r="H111" s="20">
        <v>2110</v>
      </c>
      <c r="I111" s="20" t="s">
        <v>80</v>
      </c>
      <c r="J111" s="20" t="s">
        <v>81</v>
      </c>
      <c r="K111" s="21">
        <v>1.95041E-2</v>
      </c>
      <c r="L111" s="20" t="s">
        <v>24</v>
      </c>
      <c r="M111" s="20" t="s">
        <v>82</v>
      </c>
      <c r="N111" s="20">
        <v>26</v>
      </c>
      <c r="O111" s="20">
        <v>21</v>
      </c>
      <c r="P111" s="20" t="s">
        <v>88</v>
      </c>
      <c r="Q111" s="20" t="s">
        <v>89</v>
      </c>
      <c r="R111" s="20" t="s">
        <v>88</v>
      </c>
      <c r="S111" s="22">
        <v>1.6339649999999999</v>
      </c>
      <c r="T111" s="22">
        <v>0.24</v>
      </c>
      <c r="U111" s="22">
        <f t="shared" si="1"/>
        <v>2.4220452734939998E-2</v>
      </c>
    </row>
    <row r="112" spans="1:21" x14ac:dyDescent="0.3">
      <c r="A112" s="20">
        <v>1</v>
      </c>
      <c r="B112" s="20" t="s">
        <v>113</v>
      </c>
      <c r="C112" s="20" t="s">
        <v>49</v>
      </c>
      <c r="D112" s="20">
        <v>6831</v>
      </c>
      <c r="E112" s="20">
        <v>6832</v>
      </c>
      <c r="F112" s="20">
        <v>6799</v>
      </c>
      <c r="G112" s="20">
        <v>2110</v>
      </c>
      <c r="H112" s="20">
        <v>2110</v>
      </c>
      <c r="I112" s="20" t="s">
        <v>80</v>
      </c>
      <c r="J112" s="20" t="s">
        <v>81</v>
      </c>
      <c r="K112" s="21">
        <v>1.7516199999999999E-2</v>
      </c>
      <c r="L112" s="20" t="s">
        <v>24</v>
      </c>
      <c r="M112" s="20" t="s">
        <v>82</v>
      </c>
      <c r="N112" s="20">
        <v>26</v>
      </c>
      <c r="O112" s="20">
        <v>21</v>
      </c>
      <c r="P112" s="20" t="s">
        <v>88</v>
      </c>
      <c r="Q112" s="20" t="s">
        <v>89</v>
      </c>
      <c r="R112" s="20" t="s">
        <v>88</v>
      </c>
      <c r="S112" s="22">
        <v>1.6339649999999999</v>
      </c>
      <c r="T112" s="22">
        <v>0.24</v>
      </c>
      <c r="U112" s="22">
        <f t="shared" si="1"/>
        <v>2.1751851877079998E-2</v>
      </c>
    </row>
    <row r="113" spans="1:21" x14ac:dyDescent="0.3">
      <c r="A113" s="20">
        <v>1</v>
      </c>
      <c r="B113" s="20" t="s">
        <v>113</v>
      </c>
      <c r="C113" s="20" t="s">
        <v>49</v>
      </c>
      <c r="D113" s="20">
        <v>6832</v>
      </c>
      <c r="E113" s="20">
        <v>6833</v>
      </c>
      <c r="F113" s="20">
        <v>6800</v>
      </c>
      <c r="G113" s="20">
        <v>2110</v>
      </c>
      <c r="H113" s="20">
        <v>2110</v>
      </c>
      <c r="I113" s="20" t="s">
        <v>80</v>
      </c>
      <c r="J113" s="20" t="s">
        <v>81</v>
      </c>
      <c r="K113" s="21">
        <v>3.8459E-2</v>
      </c>
      <c r="L113" s="20" t="s">
        <v>24</v>
      </c>
      <c r="M113" s="20" t="s">
        <v>82</v>
      </c>
      <c r="N113" s="20">
        <v>26</v>
      </c>
      <c r="O113" s="20">
        <v>21</v>
      </c>
      <c r="P113" s="20" t="s">
        <v>88</v>
      </c>
      <c r="Q113" s="20" t="s">
        <v>89</v>
      </c>
      <c r="R113" s="20" t="s">
        <v>88</v>
      </c>
      <c r="S113" s="22">
        <v>1.6339649999999999</v>
      </c>
      <c r="T113" s="22">
        <v>0.24</v>
      </c>
      <c r="U113" s="22">
        <f t="shared" si="1"/>
        <v>4.7758901550600003E-2</v>
      </c>
    </row>
    <row r="114" spans="1:21" x14ac:dyDescent="0.3">
      <c r="A114" s="20">
        <v>1</v>
      </c>
      <c r="B114" s="20" t="s">
        <v>113</v>
      </c>
      <c r="C114" s="20" t="s">
        <v>49</v>
      </c>
      <c r="D114" s="20">
        <v>6834</v>
      </c>
      <c r="E114" s="20">
        <v>6835</v>
      </c>
      <c r="F114" s="20">
        <v>6802</v>
      </c>
      <c r="G114" s="20">
        <v>2110</v>
      </c>
      <c r="H114" s="20">
        <v>2110</v>
      </c>
      <c r="I114" s="20" t="s">
        <v>80</v>
      </c>
      <c r="J114" s="20" t="s">
        <v>81</v>
      </c>
      <c r="K114" s="21">
        <v>6.0853299999999999E-2</v>
      </c>
      <c r="L114" s="20" t="s">
        <v>24</v>
      </c>
      <c r="M114" s="20" t="s">
        <v>82</v>
      </c>
      <c r="N114" s="20">
        <v>26</v>
      </c>
      <c r="O114" s="20">
        <v>21</v>
      </c>
      <c r="P114" s="20" t="s">
        <v>88</v>
      </c>
      <c r="Q114" s="20" t="s">
        <v>89</v>
      </c>
      <c r="R114" s="20" t="s">
        <v>88</v>
      </c>
      <c r="S114" s="22">
        <v>1.6339649999999999</v>
      </c>
      <c r="T114" s="22">
        <v>0.24</v>
      </c>
      <c r="U114" s="22">
        <f t="shared" si="1"/>
        <v>7.5568443374219987E-2</v>
      </c>
    </row>
    <row r="115" spans="1:21" x14ac:dyDescent="0.3">
      <c r="A115" s="20">
        <v>1</v>
      </c>
      <c r="B115" s="20" t="s">
        <v>113</v>
      </c>
      <c r="C115" s="20" t="s">
        <v>49</v>
      </c>
      <c r="D115" s="20">
        <v>6837</v>
      </c>
      <c r="E115" s="20">
        <v>6838</v>
      </c>
      <c r="F115" s="20">
        <v>6805</v>
      </c>
      <c r="G115" s="20">
        <v>2110</v>
      </c>
      <c r="H115" s="20">
        <v>2110</v>
      </c>
      <c r="I115" s="20" t="s">
        <v>80</v>
      </c>
      <c r="J115" s="20" t="s">
        <v>81</v>
      </c>
      <c r="K115" s="21">
        <v>0.110194</v>
      </c>
      <c r="L115" s="20" t="s">
        <v>24</v>
      </c>
      <c r="M115" s="20" t="s">
        <v>82</v>
      </c>
      <c r="N115" s="20">
        <v>26</v>
      </c>
      <c r="O115" s="20">
        <v>21</v>
      </c>
      <c r="P115" s="20" t="s">
        <v>88</v>
      </c>
      <c r="Q115" s="20" t="s">
        <v>89</v>
      </c>
      <c r="R115" s="20" t="s">
        <v>88</v>
      </c>
      <c r="S115" s="22">
        <v>1.6339649999999999</v>
      </c>
      <c r="T115" s="22">
        <v>0.24</v>
      </c>
      <c r="U115" s="22">
        <f t="shared" si="1"/>
        <v>0.13684038579960001</v>
      </c>
    </row>
    <row r="116" spans="1:21" x14ac:dyDescent="0.3">
      <c r="A116" s="20">
        <v>1</v>
      </c>
      <c r="B116" s="20" t="s">
        <v>113</v>
      </c>
      <c r="C116" s="20" t="s">
        <v>49</v>
      </c>
      <c r="D116" s="20">
        <v>6838</v>
      </c>
      <c r="E116" s="20">
        <v>6839</v>
      </c>
      <c r="F116" s="20">
        <v>6817</v>
      </c>
      <c r="G116" s="20">
        <v>2110</v>
      </c>
      <c r="H116" s="20">
        <v>2110</v>
      </c>
      <c r="I116" s="20" t="s">
        <v>80</v>
      </c>
      <c r="J116" s="20" t="s">
        <v>81</v>
      </c>
      <c r="K116" s="21">
        <v>1.1170500000000001E-3</v>
      </c>
      <c r="L116" s="20" t="s">
        <v>24</v>
      </c>
      <c r="M116" s="20" t="s">
        <v>82</v>
      </c>
      <c r="N116" s="20">
        <v>26</v>
      </c>
      <c r="O116" s="20">
        <v>21</v>
      </c>
      <c r="P116" s="20" t="s">
        <v>88</v>
      </c>
      <c r="Q116" s="20" t="s">
        <v>89</v>
      </c>
      <c r="R116" s="20" t="s">
        <v>88</v>
      </c>
      <c r="S116" s="22">
        <v>1.6339649999999999</v>
      </c>
      <c r="T116" s="22">
        <v>0.24</v>
      </c>
      <c r="U116" s="22">
        <f t="shared" si="1"/>
        <v>1.38716765847E-3</v>
      </c>
    </row>
    <row r="117" spans="1:21" x14ac:dyDescent="0.3">
      <c r="A117" s="20">
        <v>1</v>
      </c>
      <c r="B117" s="20" t="s">
        <v>113</v>
      </c>
      <c r="C117" s="20" t="s">
        <v>49</v>
      </c>
      <c r="D117" s="20">
        <v>6839</v>
      </c>
      <c r="E117" s="20">
        <v>6840</v>
      </c>
      <c r="F117" s="20">
        <v>6818</v>
      </c>
      <c r="G117" s="20">
        <v>2110</v>
      </c>
      <c r="H117" s="20">
        <v>2110</v>
      </c>
      <c r="I117" s="20" t="s">
        <v>80</v>
      </c>
      <c r="J117" s="20" t="s">
        <v>81</v>
      </c>
      <c r="K117" s="21">
        <v>0.15479799999999999</v>
      </c>
      <c r="L117" s="20" t="s">
        <v>24</v>
      </c>
      <c r="M117" s="20" t="s">
        <v>82</v>
      </c>
      <c r="N117" s="20">
        <v>26</v>
      </c>
      <c r="O117" s="20">
        <v>21</v>
      </c>
      <c r="P117" s="20" t="s">
        <v>88</v>
      </c>
      <c r="Q117" s="20" t="s">
        <v>89</v>
      </c>
      <c r="R117" s="20" t="s">
        <v>88</v>
      </c>
      <c r="S117" s="22">
        <v>1.6339649999999999</v>
      </c>
      <c r="T117" s="22">
        <v>0.24</v>
      </c>
      <c r="U117" s="22">
        <f t="shared" si="1"/>
        <v>0.19223023069319997</v>
      </c>
    </row>
    <row r="118" spans="1:21" x14ac:dyDescent="0.3">
      <c r="A118" s="20">
        <v>1</v>
      </c>
      <c r="B118" s="20" t="s">
        <v>113</v>
      </c>
      <c r="C118" s="20" t="s">
        <v>49</v>
      </c>
      <c r="D118" s="20">
        <v>6840</v>
      </c>
      <c r="E118" s="20">
        <v>6841</v>
      </c>
      <c r="F118" s="20">
        <v>6819</v>
      </c>
      <c r="G118" s="20">
        <v>2110</v>
      </c>
      <c r="H118" s="20">
        <v>2110</v>
      </c>
      <c r="I118" s="20" t="s">
        <v>80</v>
      </c>
      <c r="J118" s="20" t="s">
        <v>81</v>
      </c>
      <c r="K118" s="21">
        <v>0.35434900000000003</v>
      </c>
      <c r="L118" s="20" t="s">
        <v>24</v>
      </c>
      <c r="M118" s="20" t="s">
        <v>82</v>
      </c>
      <c r="N118" s="20">
        <v>26</v>
      </c>
      <c r="O118" s="20">
        <v>21</v>
      </c>
      <c r="P118" s="20" t="s">
        <v>88</v>
      </c>
      <c r="Q118" s="20" t="s">
        <v>89</v>
      </c>
      <c r="R118" s="20" t="s">
        <v>88</v>
      </c>
      <c r="S118" s="22">
        <v>1.6339649999999999</v>
      </c>
      <c r="T118" s="22">
        <v>0.24</v>
      </c>
      <c r="U118" s="22">
        <f t="shared" si="1"/>
        <v>0.44003533647659998</v>
      </c>
    </row>
    <row r="119" spans="1:21" x14ac:dyDescent="0.3">
      <c r="A119" s="20">
        <v>1</v>
      </c>
      <c r="B119" s="20" t="s">
        <v>113</v>
      </c>
      <c r="C119" s="20" t="s">
        <v>49</v>
      </c>
      <c r="D119" s="20">
        <v>6841</v>
      </c>
      <c r="E119" s="20">
        <v>6842</v>
      </c>
      <c r="F119" s="20">
        <v>6820</v>
      </c>
      <c r="G119" s="20">
        <v>2110</v>
      </c>
      <c r="H119" s="20">
        <v>2110</v>
      </c>
      <c r="I119" s="20" t="s">
        <v>80</v>
      </c>
      <c r="J119" s="20" t="s">
        <v>81</v>
      </c>
      <c r="K119" s="21">
        <v>0.191887</v>
      </c>
      <c r="L119" s="20" t="s">
        <v>24</v>
      </c>
      <c r="M119" s="20" t="s">
        <v>82</v>
      </c>
      <c r="N119" s="20">
        <v>26</v>
      </c>
      <c r="O119" s="20">
        <v>21</v>
      </c>
      <c r="P119" s="20" t="s">
        <v>88</v>
      </c>
      <c r="Q119" s="20" t="s">
        <v>89</v>
      </c>
      <c r="R119" s="20" t="s">
        <v>88</v>
      </c>
      <c r="S119" s="22">
        <v>1.6339649999999999</v>
      </c>
      <c r="T119" s="22">
        <v>0.24</v>
      </c>
      <c r="U119" s="22">
        <f t="shared" si="1"/>
        <v>0.23828784788579999</v>
      </c>
    </row>
    <row r="120" spans="1:21" x14ac:dyDescent="0.3">
      <c r="A120" s="20">
        <v>1</v>
      </c>
      <c r="B120" s="20" t="s">
        <v>113</v>
      </c>
      <c r="C120" s="20" t="s">
        <v>49</v>
      </c>
      <c r="D120" s="20">
        <v>6842</v>
      </c>
      <c r="E120" s="20">
        <v>6843</v>
      </c>
      <c r="F120" s="20">
        <v>6821</v>
      </c>
      <c r="G120" s="20">
        <v>2110</v>
      </c>
      <c r="H120" s="20">
        <v>2110</v>
      </c>
      <c r="I120" s="20" t="s">
        <v>80</v>
      </c>
      <c r="J120" s="20" t="s">
        <v>81</v>
      </c>
      <c r="K120" s="21">
        <v>0.15803300000000001</v>
      </c>
      <c r="L120" s="20" t="s">
        <v>24</v>
      </c>
      <c r="M120" s="20" t="s">
        <v>82</v>
      </c>
      <c r="N120" s="20">
        <v>26</v>
      </c>
      <c r="O120" s="20">
        <v>21</v>
      </c>
      <c r="P120" s="20" t="s">
        <v>88</v>
      </c>
      <c r="Q120" s="20" t="s">
        <v>89</v>
      </c>
      <c r="R120" s="20" t="s">
        <v>88</v>
      </c>
      <c r="S120" s="22">
        <v>1.6339649999999999</v>
      </c>
      <c r="T120" s="22">
        <v>0.24</v>
      </c>
      <c r="U120" s="22">
        <f t="shared" si="1"/>
        <v>0.19624749704219999</v>
      </c>
    </row>
    <row r="121" spans="1:21" x14ac:dyDescent="0.3">
      <c r="A121" s="20">
        <v>1</v>
      </c>
      <c r="B121" s="20" t="s">
        <v>113</v>
      </c>
      <c r="C121" s="20" t="s">
        <v>49</v>
      </c>
      <c r="D121" s="20">
        <v>6845</v>
      </c>
      <c r="E121" s="20">
        <v>6846</v>
      </c>
      <c r="F121" s="20">
        <v>6824</v>
      </c>
      <c r="G121" s="20">
        <v>2110</v>
      </c>
      <c r="H121" s="20">
        <v>2110</v>
      </c>
      <c r="I121" s="20" t="s">
        <v>80</v>
      </c>
      <c r="J121" s="20" t="s">
        <v>81</v>
      </c>
      <c r="K121" s="21">
        <v>0.79991900000000005</v>
      </c>
      <c r="L121" s="20" t="s">
        <v>24</v>
      </c>
      <c r="M121" s="20" t="s">
        <v>82</v>
      </c>
      <c r="N121" s="20">
        <v>26</v>
      </c>
      <c r="O121" s="20">
        <v>21</v>
      </c>
      <c r="P121" s="20" t="s">
        <v>88</v>
      </c>
      <c r="Q121" s="20" t="s">
        <v>89</v>
      </c>
      <c r="R121" s="20" t="s">
        <v>88</v>
      </c>
      <c r="S121" s="22">
        <v>1.6339649999999999</v>
      </c>
      <c r="T121" s="22">
        <v>0.24</v>
      </c>
      <c r="U121" s="22">
        <f t="shared" si="1"/>
        <v>0.99335013311460008</v>
      </c>
    </row>
    <row r="122" spans="1:21" x14ac:dyDescent="0.3">
      <c r="A122" s="20">
        <v>1</v>
      </c>
      <c r="B122" s="20" t="s">
        <v>113</v>
      </c>
      <c r="C122" s="20" t="s">
        <v>49</v>
      </c>
      <c r="D122" s="20">
        <v>6847</v>
      </c>
      <c r="E122" s="20">
        <v>6848</v>
      </c>
      <c r="F122" s="20">
        <v>6826</v>
      </c>
      <c r="G122" s="20">
        <v>2110</v>
      </c>
      <c r="H122" s="20">
        <v>2110</v>
      </c>
      <c r="I122" s="20" t="s">
        <v>80</v>
      </c>
      <c r="J122" s="20" t="s">
        <v>81</v>
      </c>
      <c r="K122" s="21">
        <v>8.8388300000000003E-2</v>
      </c>
      <c r="L122" s="20" t="s">
        <v>24</v>
      </c>
      <c r="M122" s="20" t="s">
        <v>82</v>
      </c>
      <c r="N122" s="20">
        <v>26</v>
      </c>
      <c r="O122" s="20">
        <v>21</v>
      </c>
      <c r="P122" s="20" t="s">
        <v>88</v>
      </c>
      <c r="Q122" s="20" t="s">
        <v>89</v>
      </c>
      <c r="R122" s="20" t="s">
        <v>88</v>
      </c>
      <c r="S122" s="22">
        <v>1.6339649999999999</v>
      </c>
      <c r="T122" s="22">
        <v>0.24</v>
      </c>
      <c r="U122" s="22">
        <f t="shared" si="1"/>
        <v>0.10976177534322</v>
      </c>
    </row>
    <row r="123" spans="1:21" x14ac:dyDescent="0.3">
      <c r="A123" s="20">
        <v>1</v>
      </c>
      <c r="B123" s="20" t="s">
        <v>113</v>
      </c>
      <c r="C123" s="20" t="s">
        <v>49</v>
      </c>
      <c r="D123" s="20">
        <v>6849</v>
      </c>
      <c r="E123" s="20">
        <v>6850</v>
      </c>
      <c r="F123" s="20">
        <v>6828</v>
      </c>
      <c r="G123" s="20">
        <v>2110</v>
      </c>
      <c r="H123" s="20">
        <v>2110</v>
      </c>
      <c r="I123" s="20" t="s">
        <v>80</v>
      </c>
      <c r="J123" s="20" t="s">
        <v>81</v>
      </c>
      <c r="K123" s="21">
        <v>4.90955E-2</v>
      </c>
      <c r="L123" s="20" t="s">
        <v>24</v>
      </c>
      <c r="M123" s="20" t="s">
        <v>82</v>
      </c>
      <c r="N123" s="20">
        <v>26</v>
      </c>
      <c r="O123" s="20">
        <v>21</v>
      </c>
      <c r="P123" s="20" t="s">
        <v>88</v>
      </c>
      <c r="Q123" s="20" t="s">
        <v>89</v>
      </c>
      <c r="R123" s="20" t="s">
        <v>88</v>
      </c>
      <c r="S123" s="22">
        <v>1.6339649999999999</v>
      </c>
      <c r="T123" s="22">
        <v>0.24</v>
      </c>
      <c r="U123" s="22">
        <f t="shared" si="1"/>
        <v>6.0967449779699992E-2</v>
      </c>
    </row>
    <row r="124" spans="1:21" x14ac:dyDescent="0.3">
      <c r="A124" s="20">
        <v>1</v>
      </c>
      <c r="B124" s="20" t="s">
        <v>113</v>
      </c>
      <c r="C124" s="20" t="s">
        <v>49</v>
      </c>
      <c r="D124" s="20">
        <v>6851</v>
      </c>
      <c r="E124" s="20">
        <v>6852</v>
      </c>
      <c r="F124" s="20">
        <v>6830</v>
      </c>
      <c r="G124" s="20">
        <v>2110</v>
      </c>
      <c r="H124" s="20">
        <v>2110</v>
      </c>
      <c r="I124" s="20" t="s">
        <v>80</v>
      </c>
      <c r="J124" s="20" t="s">
        <v>81</v>
      </c>
      <c r="K124" s="21">
        <v>9.7348299999999999E-3</v>
      </c>
      <c r="L124" s="20" t="s">
        <v>24</v>
      </c>
      <c r="M124" s="20" t="s">
        <v>82</v>
      </c>
      <c r="N124" s="20">
        <v>26</v>
      </c>
      <c r="O124" s="20">
        <v>21</v>
      </c>
      <c r="P124" s="20" t="s">
        <v>88</v>
      </c>
      <c r="Q124" s="20" t="s">
        <v>89</v>
      </c>
      <c r="R124" s="20" t="s">
        <v>88</v>
      </c>
      <c r="S124" s="22">
        <v>1.6339649999999999</v>
      </c>
      <c r="T124" s="22">
        <v>0.24</v>
      </c>
      <c r="U124" s="22">
        <f t="shared" si="1"/>
        <v>1.2088842340722E-2</v>
      </c>
    </row>
    <row r="125" spans="1:21" x14ac:dyDescent="0.3">
      <c r="A125" s="20">
        <v>1</v>
      </c>
      <c r="B125" s="20" t="s">
        <v>113</v>
      </c>
      <c r="C125" s="20" t="s">
        <v>49</v>
      </c>
      <c r="D125" s="20">
        <v>6852</v>
      </c>
      <c r="E125" s="20">
        <v>6853</v>
      </c>
      <c r="F125" s="20">
        <v>6831</v>
      </c>
      <c r="G125" s="20">
        <v>2110</v>
      </c>
      <c r="H125" s="20">
        <v>2110</v>
      </c>
      <c r="I125" s="20" t="s">
        <v>80</v>
      </c>
      <c r="J125" s="20" t="s">
        <v>81</v>
      </c>
      <c r="K125" s="21">
        <v>0.547543</v>
      </c>
      <c r="L125" s="20" t="s">
        <v>24</v>
      </c>
      <c r="M125" s="20" t="s">
        <v>82</v>
      </c>
      <c r="N125" s="20">
        <v>26</v>
      </c>
      <c r="O125" s="20">
        <v>21</v>
      </c>
      <c r="P125" s="20" t="s">
        <v>88</v>
      </c>
      <c r="Q125" s="20" t="s">
        <v>89</v>
      </c>
      <c r="R125" s="20" t="s">
        <v>88</v>
      </c>
      <c r="S125" s="22">
        <v>1.6339649999999999</v>
      </c>
      <c r="T125" s="22">
        <v>0.24</v>
      </c>
      <c r="U125" s="22">
        <f t="shared" si="1"/>
        <v>0.67994623447619995</v>
      </c>
    </row>
    <row r="126" spans="1:21" x14ac:dyDescent="0.3">
      <c r="A126" s="20">
        <v>1</v>
      </c>
      <c r="B126" s="20" t="s">
        <v>113</v>
      </c>
      <c r="C126" s="20" t="s">
        <v>49</v>
      </c>
      <c r="D126" s="20">
        <v>8757</v>
      </c>
      <c r="E126" s="20">
        <v>8758</v>
      </c>
      <c r="F126" s="20">
        <v>8715</v>
      </c>
      <c r="G126" s="20">
        <v>2120</v>
      </c>
      <c r="H126" s="20">
        <v>2120</v>
      </c>
      <c r="I126" s="20" t="s">
        <v>80</v>
      </c>
      <c r="J126" s="20" t="s">
        <v>81</v>
      </c>
      <c r="K126" s="21">
        <v>43.644599999999997</v>
      </c>
      <c r="L126" s="20" t="s">
        <v>24</v>
      </c>
      <c r="M126" s="20" t="s">
        <v>82</v>
      </c>
      <c r="N126" s="20">
        <v>27</v>
      </c>
      <c r="O126" s="20">
        <v>22</v>
      </c>
      <c r="P126" s="20" t="s">
        <v>90</v>
      </c>
      <c r="Q126" s="20" t="s">
        <v>91</v>
      </c>
      <c r="R126" s="20" t="s">
        <v>92</v>
      </c>
      <c r="S126" s="22">
        <v>0.602908</v>
      </c>
      <c r="T126" s="22">
        <v>0.24</v>
      </c>
      <c r="U126" s="22">
        <f t="shared" si="1"/>
        <v>19.998395657568</v>
      </c>
    </row>
    <row r="127" spans="1:21" x14ac:dyDescent="0.3">
      <c r="A127" s="20">
        <v>1</v>
      </c>
      <c r="B127" s="20" t="s">
        <v>113</v>
      </c>
      <c r="C127" s="20" t="s">
        <v>49</v>
      </c>
      <c r="D127" s="20">
        <v>8767</v>
      </c>
      <c r="E127" s="20">
        <v>8768</v>
      </c>
      <c r="F127" s="20">
        <v>8725</v>
      </c>
      <c r="G127" s="20">
        <v>2120</v>
      </c>
      <c r="H127" s="20">
        <v>2120</v>
      </c>
      <c r="I127" s="20" t="s">
        <v>80</v>
      </c>
      <c r="J127" s="20" t="s">
        <v>81</v>
      </c>
      <c r="K127" s="21">
        <v>9.9518199999999997</v>
      </c>
      <c r="L127" s="20" t="s">
        <v>24</v>
      </c>
      <c r="M127" s="20" t="s">
        <v>82</v>
      </c>
      <c r="N127" s="20">
        <v>27</v>
      </c>
      <c r="O127" s="20">
        <v>22</v>
      </c>
      <c r="P127" s="20" t="s">
        <v>90</v>
      </c>
      <c r="Q127" s="20" t="s">
        <v>91</v>
      </c>
      <c r="R127" s="20" t="s">
        <v>92</v>
      </c>
      <c r="S127" s="22">
        <v>0.602908</v>
      </c>
      <c r="T127" s="22">
        <v>0.24</v>
      </c>
      <c r="U127" s="22">
        <f t="shared" si="1"/>
        <v>4.5600242383456004</v>
      </c>
    </row>
    <row r="128" spans="1:21" x14ac:dyDescent="0.3">
      <c r="A128" s="20">
        <v>1</v>
      </c>
      <c r="B128" s="20" t="s">
        <v>113</v>
      </c>
      <c r="C128" s="20" t="s">
        <v>49</v>
      </c>
      <c r="D128" s="20">
        <v>8770</v>
      </c>
      <c r="E128" s="20">
        <v>8771</v>
      </c>
      <c r="F128" s="20">
        <v>8728</v>
      </c>
      <c r="G128" s="20">
        <v>2120</v>
      </c>
      <c r="H128" s="20">
        <v>2120</v>
      </c>
      <c r="I128" s="20" t="s">
        <v>80</v>
      </c>
      <c r="J128" s="20" t="s">
        <v>81</v>
      </c>
      <c r="K128" s="21">
        <v>1.7961</v>
      </c>
      <c r="L128" s="20" t="s">
        <v>24</v>
      </c>
      <c r="M128" s="20" t="s">
        <v>82</v>
      </c>
      <c r="N128" s="20">
        <v>27</v>
      </c>
      <c r="O128" s="20">
        <v>22</v>
      </c>
      <c r="P128" s="20" t="s">
        <v>90</v>
      </c>
      <c r="Q128" s="20" t="s">
        <v>91</v>
      </c>
      <c r="R128" s="20" t="s">
        <v>92</v>
      </c>
      <c r="S128" s="22">
        <v>0.602908</v>
      </c>
      <c r="T128" s="22">
        <v>0.24</v>
      </c>
      <c r="U128" s="22">
        <f t="shared" si="1"/>
        <v>0.82299112468800006</v>
      </c>
    </row>
    <row r="129" spans="1:21" x14ac:dyDescent="0.3">
      <c r="A129" s="20">
        <v>1</v>
      </c>
      <c r="B129" s="20" t="s">
        <v>113</v>
      </c>
      <c r="C129" s="20" t="s">
        <v>49</v>
      </c>
      <c r="D129" s="20">
        <v>10824</v>
      </c>
      <c r="E129" s="20">
        <v>10825</v>
      </c>
      <c r="F129" s="20">
        <v>10748</v>
      </c>
      <c r="G129" s="20">
        <v>2130</v>
      </c>
      <c r="H129" s="20">
        <v>2130</v>
      </c>
      <c r="I129" s="20" t="s">
        <v>80</v>
      </c>
      <c r="J129" s="20" t="s">
        <v>81</v>
      </c>
      <c r="K129" s="21">
        <v>3.9653999999999998</v>
      </c>
      <c r="L129" s="20" t="s">
        <v>24</v>
      </c>
      <c r="M129" s="20" t="s">
        <v>82</v>
      </c>
      <c r="N129" s="20">
        <v>28</v>
      </c>
      <c r="O129" s="20">
        <v>22</v>
      </c>
      <c r="P129" s="20" t="s">
        <v>90</v>
      </c>
      <c r="Q129" s="20" t="s">
        <v>93</v>
      </c>
      <c r="R129" s="20" t="s">
        <v>94</v>
      </c>
      <c r="S129" s="22">
        <v>0.78207000000000004</v>
      </c>
      <c r="T129" s="22">
        <v>0.24</v>
      </c>
      <c r="U129" s="22">
        <f t="shared" si="1"/>
        <v>2.3569274872800001</v>
      </c>
    </row>
    <row r="130" spans="1:21" x14ac:dyDescent="0.3">
      <c r="A130" s="20">
        <v>1</v>
      </c>
      <c r="B130" s="20" t="s">
        <v>113</v>
      </c>
      <c r="C130" s="20" t="s">
        <v>49</v>
      </c>
      <c r="D130" s="20">
        <v>10826</v>
      </c>
      <c r="E130" s="20">
        <v>10827</v>
      </c>
      <c r="F130" s="20">
        <v>10750</v>
      </c>
      <c r="G130" s="20">
        <v>2130</v>
      </c>
      <c r="H130" s="20">
        <v>2130</v>
      </c>
      <c r="I130" s="20" t="s">
        <v>80</v>
      </c>
      <c r="J130" s="20" t="s">
        <v>81</v>
      </c>
      <c r="K130" s="21">
        <v>9.99146</v>
      </c>
      <c r="L130" s="20" t="s">
        <v>24</v>
      </c>
      <c r="M130" s="20" t="s">
        <v>82</v>
      </c>
      <c r="N130" s="20">
        <v>28</v>
      </c>
      <c r="O130" s="20">
        <v>22</v>
      </c>
      <c r="P130" s="20" t="s">
        <v>90</v>
      </c>
      <c r="Q130" s="20" t="s">
        <v>93</v>
      </c>
      <c r="R130" s="20" t="s">
        <v>94</v>
      </c>
      <c r="S130" s="22">
        <v>0.78207000000000004</v>
      </c>
      <c r="T130" s="22">
        <v>0.24</v>
      </c>
      <c r="U130" s="22">
        <f t="shared" ref="U130:U193" si="2">K130*S130*(1-T130)</f>
        <v>5.9386560528720009</v>
      </c>
    </row>
    <row r="131" spans="1:21" x14ac:dyDescent="0.3">
      <c r="A131" s="20">
        <v>1</v>
      </c>
      <c r="B131" s="20" t="s">
        <v>113</v>
      </c>
      <c r="C131" s="20" t="s">
        <v>49</v>
      </c>
      <c r="D131" s="20">
        <v>10830</v>
      </c>
      <c r="E131" s="20">
        <v>10831</v>
      </c>
      <c r="F131" s="20">
        <v>10754</v>
      </c>
      <c r="G131" s="20">
        <v>2130</v>
      </c>
      <c r="H131" s="20">
        <v>2130</v>
      </c>
      <c r="I131" s="20" t="s">
        <v>80</v>
      </c>
      <c r="J131" s="20" t="s">
        <v>81</v>
      </c>
      <c r="K131" s="21">
        <v>3.0693299999999999</v>
      </c>
      <c r="L131" s="20" t="s">
        <v>24</v>
      </c>
      <c r="M131" s="20" t="s">
        <v>82</v>
      </c>
      <c r="N131" s="20">
        <v>28</v>
      </c>
      <c r="O131" s="20">
        <v>22</v>
      </c>
      <c r="P131" s="20" t="s">
        <v>90</v>
      </c>
      <c r="Q131" s="20" t="s">
        <v>93</v>
      </c>
      <c r="R131" s="20" t="s">
        <v>94</v>
      </c>
      <c r="S131" s="22">
        <v>0.78207000000000004</v>
      </c>
      <c r="T131" s="22">
        <v>0.24</v>
      </c>
      <c r="U131" s="22">
        <f t="shared" si="2"/>
        <v>1.8243274939560001</v>
      </c>
    </row>
    <row r="132" spans="1:21" x14ac:dyDescent="0.3">
      <c r="A132" s="20">
        <v>1</v>
      </c>
      <c r="B132" s="20" t="s">
        <v>113</v>
      </c>
      <c r="C132" s="20" t="s">
        <v>49</v>
      </c>
      <c r="D132" s="20">
        <v>10836</v>
      </c>
      <c r="E132" s="20">
        <v>10837</v>
      </c>
      <c r="F132" s="20">
        <v>10760</v>
      </c>
      <c r="G132" s="20">
        <v>2130</v>
      </c>
      <c r="H132" s="20">
        <v>2130</v>
      </c>
      <c r="I132" s="20" t="s">
        <v>80</v>
      </c>
      <c r="J132" s="20" t="s">
        <v>81</v>
      </c>
      <c r="K132" s="21">
        <v>3.1558299999999999</v>
      </c>
      <c r="L132" s="20" t="s">
        <v>24</v>
      </c>
      <c r="M132" s="20" t="s">
        <v>82</v>
      </c>
      <c r="N132" s="20">
        <v>28</v>
      </c>
      <c r="O132" s="20">
        <v>22</v>
      </c>
      <c r="P132" s="20" t="s">
        <v>90</v>
      </c>
      <c r="Q132" s="20" t="s">
        <v>93</v>
      </c>
      <c r="R132" s="20" t="s">
        <v>94</v>
      </c>
      <c r="S132" s="22">
        <v>0.78207000000000004</v>
      </c>
      <c r="T132" s="22">
        <v>0.24</v>
      </c>
      <c r="U132" s="22">
        <f t="shared" si="2"/>
        <v>1.8757407757560001</v>
      </c>
    </row>
    <row r="133" spans="1:21" x14ac:dyDescent="0.3">
      <c r="A133" s="20">
        <v>1</v>
      </c>
      <c r="B133" s="20" t="s">
        <v>113</v>
      </c>
      <c r="C133" s="20" t="s">
        <v>49</v>
      </c>
      <c r="D133" s="20">
        <v>10838</v>
      </c>
      <c r="E133" s="20">
        <v>10839</v>
      </c>
      <c r="F133" s="20">
        <v>10762</v>
      </c>
      <c r="G133" s="20">
        <v>2130</v>
      </c>
      <c r="H133" s="20">
        <v>2130</v>
      </c>
      <c r="I133" s="20" t="s">
        <v>80</v>
      </c>
      <c r="J133" s="20" t="s">
        <v>81</v>
      </c>
      <c r="K133" s="21">
        <v>7.3388999999999998</v>
      </c>
      <c r="L133" s="20" t="s">
        <v>24</v>
      </c>
      <c r="M133" s="20" t="s">
        <v>82</v>
      </c>
      <c r="N133" s="20">
        <v>28</v>
      </c>
      <c r="O133" s="20">
        <v>22</v>
      </c>
      <c r="P133" s="20" t="s">
        <v>90</v>
      </c>
      <c r="Q133" s="20" t="s">
        <v>93</v>
      </c>
      <c r="R133" s="20" t="s">
        <v>94</v>
      </c>
      <c r="S133" s="22">
        <v>0.78207000000000004</v>
      </c>
      <c r="T133" s="22">
        <v>0.24</v>
      </c>
      <c r="U133" s="22">
        <f t="shared" si="2"/>
        <v>4.3620454774800006</v>
      </c>
    </row>
    <row r="134" spans="1:21" x14ac:dyDescent="0.3">
      <c r="A134" s="20">
        <v>1</v>
      </c>
      <c r="B134" s="20" t="s">
        <v>113</v>
      </c>
      <c r="C134" s="20" t="s">
        <v>49</v>
      </c>
      <c r="D134" s="20">
        <v>12297</v>
      </c>
      <c r="E134" s="20">
        <v>12301</v>
      </c>
      <c r="F134" s="20">
        <v>12255</v>
      </c>
      <c r="G134" s="20">
        <v>2150</v>
      </c>
      <c r="H134" s="20">
        <v>2150</v>
      </c>
      <c r="I134" s="20" t="s">
        <v>80</v>
      </c>
      <c r="J134" s="20" t="s">
        <v>81</v>
      </c>
      <c r="K134" s="21">
        <v>6.5921200000000004</v>
      </c>
      <c r="L134" s="20" t="s">
        <v>24</v>
      </c>
      <c r="M134" s="20" t="s">
        <v>82</v>
      </c>
      <c r="N134" s="20">
        <v>62</v>
      </c>
      <c r="O134" s="20">
        <v>23</v>
      </c>
      <c r="P134" s="20" t="s">
        <v>95</v>
      </c>
      <c r="Q134" s="20" t="s">
        <v>96</v>
      </c>
      <c r="R134" s="20" t="s">
        <v>96</v>
      </c>
      <c r="S134" s="22">
        <v>6.1919259999999996</v>
      </c>
      <c r="T134" s="22">
        <v>0.24</v>
      </c>
      <c r="U134" s="22">
        <f t="shared" si="2"/>
        <v>31.021618609571203</v>
      </c>
    </row>
    <row r="135" spans="1:21" x14ac:dyDescent="0.3">
      <c r="A135" s="20">
        <v>1</v>
      </c>
      <c r="B135" s="20" t="s">
        <v>113</v>
      </c>
      <c r="C135" s="20" t="s">
        <v>49</v>
      </c>
      <c r="D135" s="20">
        <v>12304</v>
      </c>
      <c r="E135" s="20">
        <v>12308</v>
      </c>
      <c r="F135" s="20">
        <v>12262</v>
      </c>
      <c r="G135" s="20">
        <v>2150</v>
      </c>
      <c r="H135" s="20">
        <v>2150</v>
      </c>
      <c r="I135" s="20" t="s">
        <v>80</v>
      </c>
      <c r="J135" s="20" t="s">
        <v>81</v>
      </c>
      <c r="K135" s="21">
        <v>3.51968E-2</v>
      </c>
      <c r="L135" s="20" t="s">
        <v>24</v>
      </c>
      <c r="M135" s="20" t="s">
        <v>82</v>
      </c>
      <c r="N135" s="20">
        <v>62</v>
      </c>
      <c r="O135" s="20">
        <v>23</v>
      </c>
      <c r="P135" s="20" t="s">
        <v>95</v>
      </c>
      <c r="Q135" s="20" t="s">
        <v>96</v>
      </c>
      <c r="R135" s="20" t="s">
        <v>96</v>
      </c>
      <c r="S135" s="22">
        <v>6.1919259999999996</v>
      </c>
      <c r="T135" s="22">
        <v>0.24</v>
      </c>
      <c r="U135" s="22">
        <f t="shared" si="2"/>
        <v>0.16563134558796799</v>
      </c>
    </row>
    <row r="136" spans="1:21" x14ac:dyDescent="0.3">
      <c r="A136" s="20">
        <v>1</v>
      </c>
      <c r="B136" s="20" t="s">
        <v>113</v>
      </c>
      <c r="C136" s="20" t="s">
        <v>49</v>
      </c>
      <c r="D136" s="20">
        <v>12308</v>
      </c>
      <c r="E136" s="20">
        <v>12312</v>
      </c>
      <c r="F136" s="20">
        <v>12266</v>
      </c>
      <c r="G136" s="20">
        <v>2150</v>
      </c>
      <c r="H136" s="20">
        <v>2150</v>
      </c>
      <c r="I136" s="20" t="s">
        <v>80</v>
      </c>
      <c r="J136" s="20" t="s">
        <v>81</v>
      </c>
      <c r="K136" s="21">
        <v>0.10137</v>
      </c>
      <c r="L136" s="20" t="s">
        <v>24</v>
      </c>
      <c r="M136" s="20" t="s">
        <v>82</v>
      </c>
      <c r="N136" s="20">
        <v>62</v>
      </c>
      <c r="O136" s="20">
        <v>23</v>
      </c>
      <c r="P136" s="20" t="s">
        <v>95</v>
      </c>
      <c r="Q136" s="20" t="s">
        <v>96</v>
      </c>
      <c r="R136" s="20" t="s">
        <v>96</v>
      </c>
      <c r="S136" s="22">
        <v>6.1919259999999996</v>
      </c>
      <c r="T136" s="22">
        <v>0.24</v>
      </c>
      <c r="U136" s="22">
        <f t="shared" si="2"/>
        <v>0.47703340935119992</v>
      </c>
    </row>
    <row r="137" spans="1:21" x14ac:dyDescent="0.3">
      <c r="A137" s="20">
        <v>1</v>
      </c>
      <c r="B137" s="20" t="s">
        <v>113</v>
      </c>
      <c r="C137" s="20" t="s">
        <v>49</v>
      </c>
      <c r="D137" s="20">
        <v>13101</v>
      </c>
      <c r="E137" s="20">
        <v>13150</v>
      </c>
      <c r="F137" s="20">
        <v>13116</v>
      </c>
      <c r="G137" s="20">
        <v>2410</v>
      </c>
      <c r="H137" s="20">
        <v>2410</v>
      </c>
      <c r="I137" s="20" t="s">
        <v>80</v>
      </c>
      <c r="J137" s="20" t="s">
        <v>81</v>
      </c>
      <c r="K137" s="21">
        <v>15.473699999999999</v>
      </c>
      <c r="L137" s="20" t="s">
        <v>24</v>
      </c>
      <c r="M137" s="20" t="s">
        <v>82</v>
      </c>
      <c r="N137" s="20">
        <v>35</v>
      </c>
      <c r="O137" s="20">
        <v>28</v>
      </c>
      <c r="P137" s="20" t="s">
        <v>84</v>
      </c>
      <c r="Q137" s="20" t="s">
        <v>114</v>
      </c>
      <c r="R137" s="20" t="s">
        <v>114</v>
      </c>
      <c r="S137" s="22">
        <v>13.251567</v>
      </c>
      <c r="T137" s="22">
        <v>0.24</v>
      </c>
      <c r="U137" s="22">
        <f t="shared" si="2"/>
        <v>155.83858693880399</v>
      </c>
    </row>
    <row r="138" spans="1:21" x14ac:dyDescent="0.3">
      <c r="A138" s="20">
        <v>1</v>
      </c>
      <c r="B138" s="20" t="s">
        <v>113</v>
      </c>
      <c r="C138" s="20" t="s">
        <v>49</v>
      </c>
      <c r="D138" s="20">
        <v>13283</v>
      </c>
      <c r="E138" s="20">
        <v>13020</v>
      </c>
      <c r="F138" s="20">
        <v>12986</v>
      </c>
      <c r="G138" s="20">
        <v>2240</v>
      </c>
      <c r="H138" s="20">
        <v>2240</v>
      </c>
      <c r="I138" s="20" t="s">
        <v>80</v>
      </c>
      <c r="J138" s="20" t="s">
        <v>81</v>
      </c>
      <c r="K138" s="21">
        <v>1.9783200000000001</v>
      </c>
      <c r="L138" s="20" t="s">
        <v>24</v>
      </c>
      <c r="M138" s="20" t="s">
        <v>82</v>
      </c>
      <c r="N138" s="20">
        <v>30</v>
      </c>
      <c r="O138" s="20">
        <v>28</v>
      </c>
      <c r="P138" s="20" t="s">
        <v>84</v>
      </c>
      <c r="Q138" s="20" t="s">
        <v>115</v>
      </c>
      <c r="R138" s="20" t="s">
        <v>116</v>
      </c>
      <c r="S138" s="22">
        <v>5.3215500000000002</v>
      </c>
      <c r="T138" s="22">
        <v>0.24</v>
      </c>
      <c r="U138" s="22">
        <f t="shared" si="2"/>
        <v>8.001073884960002</v>
      </c>
    </row>
    <row r="139" spans="1:21" x14ac:dyDescent="0.3">
      <c r="A139" s="20">
        <v>1</v>
      </c>
      <c r="B139" s="20" t="s">
        <v>113</v>
      </c>
      <c r="C139" s="20" t="s">
        <v>49</v>
      </c>
      <c r="D139" s="20">
        <v>13356</v>
      </c>
      <c r="E139" s="20">
        <v>13357</v>
      </c>
      <c r="F139" s="20">
        <v>13335</v>
      </c>
      <c r="G139" s="20">
        <v>2520</v>
      </c>
      <c r="H139" s="20">
        <v>2520</v>
      </c>
      <c r="I139" s="20" t="s">
        <v>80</v>
      </c>
      <c r="J139" s="20" t="s">
        <v>81</v>
      </c>
      <c r="K139" s="21">
        <v>0.13616700000000001</v>
      </c>
      <c r="L139" s="20" t="s">
        <v>24</v>
      </c>
      <c r="M139" s="20" t="s">
        <v>82</v>
      </c>
      <c r="N139" s="20">
        <v>39</v>
      </c>
      <c r="O139" s="20">
        <v>27</v>
      </c>
      <c r="P139" s="20" t="s">
        <v>83</v>
      </c>
      <c r="Q139" s="20" t="s">
        <v>83</v>
      </c>
      <c r="R139" s="20" t="s">
        <v>83</v>
      </c>
      <c r="S139" s="22">
        <v>4.0080939999999998</v>
      </c>
      <c r="T139" s="22">
        <v>0.24</v>
      </c>
      <c r="U139" s="22">
        <f t="shared" si="2"/>
        <v>0.41478530313048001</v>
      </c>
    </row>
    <row r="140" spans="1:21" x14ac:dyDescent="0.3">
      <c r="A140" s="20">
        <v>1</v>
      </c>
      <c r="B140" s="20" t="s">
        <v>113</v>
      </c>
      <c r="C140" s="20" t="s">
        <v>49</v>
      </c>
      <c r="D140" s="20">
        <v>13357</v>
      </c>
      <c r="E140" s="20">
        <v>13358</v>
      </c>
      <c r="F140" s="20">
        <v>13336</v>
      </c>
      <c r="G140" s="20">
        <v>2520</v>
      </c>
      <c r="H140" s="20">
        <v>2520</v>
      </c>
      <c r="I140" s="20" t="s">
        <v>80</v>
      </c>
      <c r="J140" s="20" t="s">
        <v>81</v>
      </c>
      <c r="K140" s="21">
        <v>29.569500000000001</v>
      </c>
      <c r="L140" s="20" t="s">
        <v>24</v>
      </c>
      <c r="M140" s="20" t="s">
        <v>82</v>
      </c>
      <c r="N140" s="20">
        <v>39</v>
      </c>
      <c r="O140" s="20">
        <v>27</v>
      </c>
      <c r="P140" s="20" t="s">
        <v>83</v>
      </c>
      <c r="Q140" s="20" t="s">
        <v>83</v>
      </c>
      <c r="R140" s="20" t="s">
        <v>83</v>
      </c>
      <c r="S140" s="22">
        <v>4.0080939999999998</v>
      </c>
      <c r="T140" s="22">
        <v>0.24</v>
      </c>
      <c r="U140" s="22">
        <f t="shared" si="2"/>
        <v>90.073175005080003</v>
      </c>
    </row>
    <row r="141" spans="1:21" x14ac:dyDescent="0.3">
      <c r="A141" s="20">
        <v>1</v>
      </c>
      <c r="B141" s="20" t="s">
        <v>113</v>
      </c>
      <c r="C141" s="20" t="s">
        <v>49</v>
      </c>
      <c r="D141" s="20">
        <v>13358</v>
      </c>
      <c r="E141" s="20">
        <v>13359</v>
      </c>
      <c r="F141" s="20">
        <v>13337</v>
      </c>
      <c r="G141" s="20">
        <v>2520</v>
      </c>
      <c r="H141" s="20">
        <v>2520</v>
      </c>
      <c r="I141" s="20" t="s">
        <v>80</v>
      </c>
      <c r="J141" s="20" t="s">
        <v>81</v>
      </c>
      <c r="K141" s="21">
        <v>1.51837</v>
      </c>
      <c r="L141" s="20" t="s">
        <v>24</v>
      </c>
      <c r="M141" s="20" t="s">
        <v>82</v>
      </c>
      <c r="N141" s="20">
        <v>39</v>
      </c>
      <c r="O141" s="20">
        <v>27</v>
      </c>
      <c r="P141" s="20" t="s">
        <v>83</v>
      </c>
      <c r="Q141" s="20" t="s">
        <v>83</v>
      </c>
      <c r="R141" s="20" t="s">
        <v>83</v>
      </c>
      <c r="S141" s="22">
        <v>4.0080939999999998</v>
      </c>
      <c r="T141" s="22">
        <v>0.24</v>
      </c>
      <c r="U141" s="22">
        <f t="shared" si="2"/>
        <v>4.6251849619528</v>
      </c>
    </row>
    <row r="142" spans="1:21" x14ac:dyDescent="0.3">
      <c r="A142" s="20">
        <v>1</v>
      </c>
      <c r="B142" s="20" t="s">
        <v>113</v>
      </c>
      <c r="C142" s="20" t="s">
        <v>49</v>
      </c>
      <c r="D142" s="20">
        <v>13359</v>
      </c>
      <c r="E142" s="20">
        <v>13360</v>
      </c>
      <c r="F142" s="20">
        <v>13338</v>
      </c>
      <c r="G142" s="20">
        <v>2520</v>
      </c>
      <c r="H142" s="20">
        <v>2520</v>
      </c>
      <c r="I142" s="20" t="s">
        <v>80</v>
      </c>
      <c r="J142" s="20" t="s">
        <v>81</v>
      </c>
      <c r="K142" s="21">
        <v>3.6392399999999998E-2</v>
      </c>
      <c r="L142" s="20" t="s">
        <v>24</v>
      </c>
      <c r="M142" s="20" t="s">
        <v>82</v>
      </c>
      <c r="N142" s="20">
        <v>39</v>
      </c>
      <c r="O142" s="20">
        <v>27</v>
      </c>
      <c r="P142" s="20" t="s">
        <v>83</v>
      </c>
      <c r="Q142" s="20" t="s">
        <v>83</v>
      </c>
      <c r="R142" s="20" t="s">
        <v>83</v>
      </c>
      <c r="S142" s="22">
        <v>4.0080939999999998</v>
      </c>
      <c r="T142" s="22">
        <v>0.24</v>
      </c>
      <c r="U142" s="22">
        <f t="shared" si="2"/>
        <v>0.11085676166505599</v>
      </c>
    </row>
    <row r="143" spans="1:21" x14ac:dyDescent="0.3">
      <c r="A143" s="20">
        <v>1</v>
      </c>
      <c r="B143" s="20" t="s">
        <v>113</v>
      </c>
      <c r="C143" s="20" t="s">
        <v>49</v>
      </c>
      <c r="D143" s="20">
        <v>13360</v>
      </c>
      <c r="E143" s="20">
        <v>13361</v>
      </c>
      <c r="F143" s="20">
        <v>13339</v>
      </c>
      <c r="G143" s="20">
        <v>2520</v>
      </c>
      <c r="H143" s="20">
        <v>2520</v>
      </c>
      <c r="I143" s="20" t="s">
        <v>80</v>
      </c>
      <c r="J143" s="20" t="s">
        <v>81</v>
      </c>
      <c r="K143" s="21">
        <v>0.289966</v>
      </c>
      <c r="L143" s="20" t="s">
        <v>24</v>
      </c>
      <c r="M143" s="20" t="s">
        <v>82</v>
      </c>
      <c r="N143" s="20">
        <v>39</v>
      </c>
      <c r="O143" s="20">
        <v>27</v>
      </c>
      <c r="P143" s="20" t="s">
        <v>83</v>
      </c>
      <c r="Q143" s="20" t="s">
        <v>83</v>
      </c>
      <c r="R143" s="20" t="s">
        <v>83</v>
      </c>
      <c r="S143" s="22">
        <v>4.0080939999999998</v>
      </c>
      <c r="T143" s="22">
        <v>0.24</v>
      </c>
      <c r="U143" s="22">
        <f t="shared" si="2"/>
        <v>0.88328034845103987</v>
      </c>
    </row>
    <row r="144" spans="1:21" x14ac:dyDescent="0.3">
      <c r="A144" s="20">
        <v>1</v>
      </c>
      <c r="B144" s="20" t="s">
        <v>113</v>
      </c>
      <c r="C144" s="20" t="s">
        <v>49</v>
      </c>
      <c r="D144" s="20">
        <v>13367</v>
      </c>
      <c r="E144" s="20">
        <v>13368</v>
      </c>
      <c r="F144" s="20">
        <v>13346</v>
      </c>
      <c r="G144" s="20">
        <v>2520</v>
      </c>
      <c r="H144" s="20">
        <v>2520</v>
      </c>
      <c r="I144" s="20" t="s">
        <v>80</v>
      </c>
      <c r="J144" s="20" t="s">
        <v>81</v>
      </c>
      <c r="K144" s="21">
        <v>0.118961</v>
      </c>
      <c r="L144" s="20" t="s">
        <v>24</v>
      </c>
      <c r="M144" s="20" t="s">
        <v>82</v>
      </c>
      <c r="N144" s="20">
        <v>39</v>
      </c>
      <c r="O144" s="20">
        <v>27</v>
      </c>
      <c r="P144" s="20" t="s">
        <v>83</v>
      </c>
      <c r="Q144" s="20" t="s">
        <v>83</v>
      </c>
      <c r="R144" s="20" t="s">
        <v>83</v>
      </c>
      <c r="S144" s="22">
        <v>4.0080939999999998</v>
      </c>
      <c r="T144" s="22">
        <v>0.24</v>
      </c>
      <c r="U144" s="22">
        <f t="shared" si="2"/>
        <v>0.36237322145383999</v>
      </c>
    </row>
    <row r="145" spans="1:21" x14ac:dyDescent="0.3">
      <c r="A145" s="20">
        <v>1</v>
      </c>
      <c r="B145" s="20" t="s">
        <v>113</v>
      </c>
      <c r="C145" s="20" t="s">
        <v>49</v>
      </c>
      <c r="D145" s="20">
        <v>13368</v>
      </c>
      <c r="E145" s="20">
        <v>13369</v>
      </c>
      <c r="F145" s="20">
        <v>13347</v>
      </c>
      <c r="G145" s="20">
        <v>2520</v>
      </c>
      <c r="H145" s="20">
        <v>2520</v>
      </c>
      <c r="I145" s="20" t="s">
        <v>80</v>
      </c>
      <c r="J145" s="20" t="s">
        <v>81</v>
      </c>
      <c r="K145" s="21">
        <v>5.2200200000000002E-5</v>
      </c>
      <c r="L145" s="20" t="s">
        <v>24</v>
      </c>
      <c r="M145" s="20" t="s">
        <v>82</v>
      </c>
      <c r="N145" s="20">
        <v>39</v>
      </c>
      <c r="O145" s="20">
        <v>27</v>
      </c>
      <c r="P145" s="20" t="s">
        <v>83</v>
      </c>
      <c r="Q145" s="20" t="s">
        <v>83</v>
      </c>
      <c r="R145" s="20" t="s">
        <v>83</v>
      </c>
      <c r="S145" s="22">
        <v>4.0080939999999998</v>
      </c>
      <c r="T145" s="22">
        <v>0.24</v>
      </c>
      <c r="U145" s="22">
        <f t="shared" si="2"/>
        <v>1.59009714398288E-4</v>
      </c>
    </row>
    <row r="146" spans="1:21" x14ac:dyDescent="0.3">
      <c r="A146" s="20">
        <v>1</v>
      </c>
      <c r="B146" s="20" t="s">
        <v>113</v>
      </c>
      <c r="C146" s="20" t="s">
        <v>49</v>
      </c>
      <c r="D146" s="20">
        <v>13762</v>
      </c>
      <c r="E146" s="20">
        <v>13763</v>
      </c>
      <c r="F146" s="20">
        <v>13752</v>
      </c>
      <c r="G146" s="20">
        <v>3100</v>
      </c>
      <c r="H146" s="20">
        <v>3100</v>
      </c>
      <c r="I146" s="20" t="s">
        <v>80</v>
      </c>
      <c r="J146" s="20" t="s">
        <v>81</v>
      </c>
      <c r="K146" s="21">
        <v>0.82051300000000005</v>
      </c>
      <c r="L146" s="20" t="s">
        <v>24</v>
      </c>
      <c r="M146" s="20" t="s">
        <v>82</v>
      </c>
      <c r="N146" s="20">
        <v>5</v>
      </c>
      <c r="O146" s="20">
        <v>30</v>
      </c>
      <c r="P146" s="20" t="s">
        <v>99</v>
      </c>
      <c r="Q146" s="20" t="s">
        <v>117</v>
      </c>
      <c r="R146" s="20" t="s">
        <v>101</v>
      </c>
      <c r="S146" s="22">
        <v>7.3829000000000006E-2</v>
      </c>
      <c r="T146" s="22">
        <v>0.24</v>
      </c>
      <c r="U146" s="22">
        <f t="shared" si="2"/>
        <v>4.6039017250520009E-2</v>
      </c>
    </row>
    <row r="147" spans="1:21" x14ac:dyDescent="0.3">
      <c r="A147" s="20">
        <v>1</v>
      </c>
      <c r="B147" s="20" t="s">
        <v>113</v>
      </c>
      <c r="C147" s="20" t="s">
        <v>49</v>
      </c>
      <c r="D147" s="20">
        <v>13763</v>
      </c>
      <c r="E147" s="20">
        <v>13764</v>
      </c>
      <c r="F147" s="20">
        <v>13753</v>
      </c>
      <c r="G147" s="20">
        <v>3100</v>
      </c>
      <c r="H147" s="20">
        <v>3100</v>
      </c>
      <c r="I147" s="20" t="s">
        <v>80</v>
      </c>
      <c r="J147" s="20" t="s">
        <v>81</v>
      </c>
      <c r="K147" s="21">
        <v>2.1831699999999999E-2</v>
      </c>
      <c r="L147" s="20" t="s">
        <v>24</v>
      </c>
      <c r="M147" s="20" t="s">
        <v>82</v>
      </c>
      <c r="N147" s="20">
        <v>5</v>
      </c>
      <c r="O147" s="20">
        <v>30</v>
      </c>
      <c r="P147" s="20" t="s">
        <v>99</v>
      </c>
      <c r="Q147" s="20" t="s">
        <v>117</v>
      </c>
      <c r="R147" s="20" t="s">
        <v>101</v>
      </c>
      <c r="S147" s="22">
        <v>7.3829000000000006E-2</v>
      </c>
      <c r="T147" s="22">
        <v>0.24</v>
      </c>
      <c r="U147" s="22">
        <f t="shared" si="2"/>
        <v>1.2249775602680001E-3</v>
      </c>
    </row>
    <row r="148" spans="1:21" x14ac:dyDescent="0.3">
      <c r="A148" s="20">
        <v>1</v>
      </c>
      <c r="B148" s="20" t="s">
        <v>113</v>
      </c>
      <c r="C148" s="20" t="s">
        <v>49</v>
      </c>
      <c r="D148" s="20">
        <v>13764</v>
      </c>
      <c r="E148" s="20">
        <v>13765</v>
      </c>
      <c r="F148" s="20">
        <v>13754</v>
      </c>
      <c r="G148" s="20">
        <v>3100</v>
      </c>
      <c r="H148" s="20">
        <v>3100</v>
      </c>
      <c r="I148" s="20" t="s">
        <v>80</v>
      </c>
      <c r="J148" s="20" t="s">
        <v>81</v>
      </c>
      <c r="K148" s="21">
        <v>6.7681099999999999E-3</v>
      </c>
      <c r="L148" s="20" t="s">
        <v>24</v>
      </c>
      <c r="M148" s="20" t="s">
        <v>82</v>
      </c>
      <c r="N148" s="20">
        <v>5</v>
      </c>
      <c r="O148" s="20">
        <v>30</v>
      </c>
      <c r="P148" s="20" t="s">
        <v>99</v>
      </c>
      <c r="Q148" s="20" t="s">
        <v>117</v>
      </c>
      <c r="R148" s="20" t="s">
        <v>101</v>
      </c>
      <c r="S148" s="22">
        <v>7.3829000000000006E-2</v>
      </c>
      <c r="T148" s="22">
        <v>0.24</v>
      </c>
      <c r="U148" s="22">
        <f t="shared" si="2"/>
        <v>3.7975892282440002E-4</v>
      </c>
    </row>
    <row r="149" spans="1:21" x14ac:dyDescent="0.3">
      <c r="A149" s="20">
        <v>1</v>
      </c>
      <c r="B149" s="20" t="s">
        <v>113</v>
      </c>
      <c r="C149" s="20" t="s">
        <v>49</v>
      </c>
      <c r="D149" s="20">
        <v>20830</v>
      </c>
      <c r="E149" s="20">
        <v>20833</v>
      </c>
      <c r="F149" s="20">
        <v>20821</v>
      </c>
      <c r="G149" s="20">
        <v>5300</v>
      </c>
      <c r="H149" s="20">
        <v>5300</v>
      </c>
      <c r="I149" s="20" t="s">
        <v>80</v>
      </c>
      <c r="J149" s="20" t="s">
        <v>81</v>
      </c>
      <c r="K149" s="21">
        <v>0.666906</v>
      </c>
      <c r="L149" s="20" t="s">
        <v>24</v>
      </c>
      <c r="M149" s="20" t="s">
        <v>82</v>
      </c>
      <c r="N149" s="20">
        <v>9</v>
      </c>
      <c r="O149" s="20">
        <v>50</v>
      </c>
      <c r="P149" s="20" t="s">
        <v>102</v>
      </c>
      <c r="Q149" s="20" t="s">
        <v>103</v>
      </c>
      <c r="R149" s="20" t="s">
        <v>104</v>
      </c>
      <c r="S149" s="22">
        <v>0.118627</v>
      </c>
      <c r="T149" s="22">
        <v>0.24</v>
      </c>
      <c r="U149" s="22">
        <f t="shared" si="2"/>
        <v>6.0125924127119999E-2</v>
      </c>
    </row>
    <row r="150" spans="1:21" x14ac:dyDescent="0.3">
      <c r="A150" s="20">
        <v>1</v>
      </c>
      <c r="B150" s="20" t="s">
        <v>113</v>
      </c>
      <c r="C150" s="20" t="s">
        <v>49</v>
      </c>
      <c r="D150" s="20">
        <v>23562</v>
      </c>
      <c r="E150" s="20">
        <v>23647</v>
      </c>
      <c r="F150" s="20">
        <v>23636</v>
      </c>
      <c r="G150" s="20">
        <v>6110</v>
      </c>
      <c r="H150" s="20">
        <v>6110</v>
      </c>
      <c r="I150" s="20" t="s">
        <v>80</v>
      </c>
      <c r="J150" s="20" t="s">
        <v>81</v>
      </c>
      <c r="K150" s="21">
        <v>15.383800000000001</v>
      </c>
      <c r="L150" s="20" t="s">
        <v>24</v>
      </c>
      <c r="M150" s="20" t="s">
        <v>82</v>
      </c>
      <c r="N150" s="20">
        <v>10</v>
      </c>
      <c r="O150" s="20">
        <v>60</v>
      </c>
      <c r="P150" s="20" t="s">
        <v>105</v>
      </c>
      <c r="Q150" s="20" t="s">
        <v>106</v>
      </c>
      <c r="R150" s="20" t="s">
        <v>106</v>
      </c>
      <c r="S150" s="22">
        <v>0.83963299999999996</v>
      </c>
      <c r="T150" s="22">
        <v>0.24</v>
      </c>
      <c r="U150" s="22">
        <f t="shared" si="2"/>
        <v>9.8167270705039993</v>
      </c>
    </row>
    <row r="151" spans="1:21" x14ac:dyDescent="0.3">
      <c r="A151" s="20">
        <v>1</v>
      </c>
      <c r="B151" s="20" t="s">
        <v>113</v>
      </c>
      <c r="C151" s="20" t="s">
        <v>49</v>
      </c>
      <c r="D151" s="20">
        <v>24219</v>
      </c>
      <c r="E151" s="20">
        <v>24231</v>
      </c>
      <c r="F151" s="20">
        <v>24231</v>
      </c>
      <c r="G151" s="20">
        <v>6170</v>
      </c>
      <c r="H151" s="20">
        <v>6170</v>
      </c>
      <c r="I151" s="20" t="s">
        <v>80</v>
      </c>
      <c r="J151" s="20" t="s">
        <v>81</v>
      </c>
      <c r="K151" s="21">
        <v>0.60621199999999997</v>
      </c>
      <c r="L151" s="20" t="s">
        <v>24</v>
      </c>
      <c r="M151" s="20" t="s">
        <v>82</v>
      </c>
      <c r="N151" s="20">
        <v>12</v>
      </c>
      <c r="O151" s="20">
        <v>60</v>
      </c>
      <c r="P151" s="20" t="s">
        <v>105</v>
      </c>
      <c r="Q151" s="20" t="s">
        <v>108</v>
      </c>
      <c r="R151" s="20" t="s">
        <v>108</v>
      </c>
      <c r="S151" s="22">
        <v>0.63959900000000003</v>
      </c>
      <c r="T151" s="22">
        <v>0.24</v>
      </c>
      <c r="U151" s="22">
        <f t="shared" si="2"/>
        <v>0.29467676763088002</v>
      </c>
    </row>
    <row r="152" spans="1:21" x14ac:dyDescent="0.3">
      <c r="A152" s="20">
        <v>1</v>
      </c>
      <c r="B152" s="20" t="s">
        <v>113</v>
      </c>
      <c r="C152" s="20" t="s">
        <v>49</v>
      </c>
      <c r="D152" s="20">
        <v>24221</v>
      </c>
      <c r="E152" s="20">
        <v>24233</v>
      </c>
      <c r="F152" s="20">
        <v>24233</v>
      </c>
      <c r="G152" s="20">
        <v>6170</v>
      </c>
      <c r="H152" s="20">
        <v>6170</v>
      </c>
      <c r="I152" s="20" t="s">
        <v>80</v>
      </c>
      <c r="J152" s="20" t="s">
        <v>81</v>
      </c>
      <c r="K152" s="21">
        <v>2.2351999999999999</v>
      </c>
      <c r="L152" s="20" t="s">
        <v>24</v>
      </c>
      <c r="M152" s="20" t="s">
        <v>82</v>
      </c>
      <c r="N152" s="20">
        <v>12</v>
      </c>
      <c r="O152" s="20">
        <v>60</v>
      </c>
      <c r="P152" s="20" t="s">
        <v>105</v>
      </c>
      <c r="Q152" s="20" t="s">
        <v>108</v>
      </c>
      <c r="R152" s="20" t="s">
        <v>108</v>
      </c>
      <c r="S152" s="22">
        <v>0.63959900000000003</v>
      </c>
      <c r="T152" s="22">
        <v>0.24</v>
      </c>
      <c r="U152" s="22">
        <f t="shared" si="2"/>
        <v>1.086520080448</v>
      </c>
    </row>
    <row r="153" spans="1:21" x14ac:dyDescent="0.3">
      <c r="A153" s="20">
        <v>1</v>
      </c>
      <c r="B153" s="20" t="s">
        <v>113</v>
      </c>
      <c r="C153" s="20" t="s">
        <v>49</v>
      </c>
      <c r="D153" s="20">
        <v>24222</v>
      </c>
      <c r="E153" s="20">
        <v>24234</v>
      </c>
      <c r="F153" s="20">
        <v>24234</v>
      </c>
      <c r="G153" s="20">
        <v>6170</v>
      </c>
      <c r="H153" s="20">
        <v>6170</v>
      </c>
      <c r="I153" s="20" t="s">
        <v>80</v>
      </c>
      <c r="J153" s="20" t="s">
        <v>81</v>
      </c>
      <c r="K153" s="21">
        <v>6.9202199999999996</v>
      </c>
      <c r="L153" s="20" t="s">
        <v>24</v>
      </c>
      <c r="M153" s="20" t="s">
        <v>82</v>
      </c>
      <c r="N153" s="20">
        <v>12</v>
      </c>
      <c r="O153" s="20">
        <v>60</v>
      </c>
      <c r="P153" s="20" t="s">
        <v>105</v>
      </c>
      <c r="Q153" s="20" t="s">
        <v>108</v>
      </c>
      <c r="R153" s="20" t="s">
        <v>108</v>
      </c>
      <c r="S153" s="22">
        <v>0.63959900000000003</v>
      </c>
      <c r="T153" s="22">
        <v>0.24</v>
      </c>
      <c r="U153" s="22">
        <f t="shared" si="2"/>
        <v>3.3638860017528001</v>
      </c>
    </row>
    <row r="154" spans="1:21" x14ac:dyDescent="0.3">
      <c r="A154" s="20">
        <v>1</v>
      </c>
      <c r="B154" s="20" t="s">
        <v>113</v>
      </c>
      <c r="C154" s="20" t="s">
        <v>49</v>
      </c>
      <c r="D154" s="20">
        <v>24228</v>
      </c>
      <c r="E154" s="20">
        <v>24240</v>
      </c>
      <c r="F154" s="20">
        <v>24240</v>
      </c>
      <c r="G154" s="20">
        <v>6170</v>
      </c>
      <c r="H154" s="20">
        <v>6170</v>
      </c>
      <c r="I154" s="20" t="s">
        <v>80</v>
      </c>
      <c r="J154" s="20" t="s">
        <v>81</v>
      </c>
      <c r="K154" s="21">
        <v>2.50177</v>
      </c>
      <c r="L154" s="20" t="s">
        <v>24</v>
      </c>
      <c r="M154" s="20" t="s">
        <v>82</v>
      </c>
      <c r="N154" s="20">
        <v>12</v>
      </c>
      <c r="O154" s="20">
        <v>60</v>
      </c>
      <c r="P154" s="20" t="s">
        <v>105</v>
      </c>
      <c r="Q154" s="20" t="s">
        <v>108</v>
      </c>
      <c r="R154" s="20" t="s">
        <v>108</v>
      </c>
      <c r="S154" s="22">
        <v>0.63959900000000003</v>
      </c>
      <c r="T154" s="22">
        <v>0.24</v>
      </c>
      <c r="U154" s="22">
        <f t="shared" si="2"/>
        <v>1.2160984885748001</v>
      </c>
    </row>
    <row r="155" spans="1:21" x14ac:dyDescent="0.3">
      <c r="A155" s="20">
        <v>1</v>
      </c>
      <c r="B155" s="20" t="s">
        <v>113</v>
      </c>
      <c r="C155" s="20" t="s">
        <v>49</v>
      </c>
      <c r="D155" s="20">
        <v>24235</v>
      </c>
      <c r="E155" s="20">
        <v>24247</v>
      </c>
      <c r="F155" s="20">
        <v>24247</v>
      </c>
      <c r="G155" s="20">
        <v>6170</v>
      </c>
      <c r="H155" s="20">
        <v>6170</v>
      </c>
      <c r="I155" s="20" t="s">
        <v>80</v>
      </c>
      <c r="J155" s="20" t="s">
        <v>81</v>
      </c>
      <c r="K155" s="21">
        <v>5.0680100000000001</v>
      </c>
      <c r="L155" s="20" t="s">
        <v>24</v>
      </c>
      <c r="M155" s="20" t="s">
        <v>82</v>
      </c>
      <c r="N155" s="20">
        <v>12</v>
      </c>
      <c r="O155" s="20">
        <v>60</v>
      </c>
      <c r="P155" s="20" t="s">
        <v>105</v>
      </c>
      <c r="Q155" s="20" t="s">
        <v>108</v>
      </c>
      <c r="R155" s="20" t="s">
        <v>108</v>
      </c>
      <c r="S155" s="22">
        <v>0.63959900000000003</v>
      </c>
      <c r="T155" s="22">
        <v>0.24</v>
      </c>
      <c r="U155" s="22">
        <f t="shared" si="2"/>
        <v>2.4635355372724002</v>
      </c>
    </row>
    <row r="156" spans="1:21" x14ac:dyDescent="0.3">
      <c r="A156" s="20">
        <v>1</v>
      </c>
      <c r="B156" s="20" t="s">
        <v>113</v>
      </c>
      <c r="C156" s="20" t="s">
        <v>49</v>
      </c>
      <c r="D156" s="20">
        <v>26312</v>
      </c>
      <c r="E156" s="20">
        <v>26327</v>
      </c>
      <c r="F156" s="20">
        <v>26297</v>
      </c>
      <c r="G156" s="20">
        <v>6172</v>
      </c>
      <c r="H156" s="20">
        <v>6172</v>
      </c>
      <c r="I156" s="20" t="s">
        <v>80</v>
      </c>
      <c r="J156" s="20" t="s">
        <v>81</v>
      </c>
      <c r="K156" s="21">
        <v>2.4768999999999999E-2</v>
      </c>
      <c r="L156" s="20" t="s">
        <v>24</v>
      </c>
      <c r="M156" s="20" t="s">
        <v>82</v>
      </c>
      <c r="N156" s="20">
        <v>12</v>
      </c>
      <c r="O156" s="20">
        <v>60</v>
      </c>
      <c r="P156" s="20" t="s">
        <v>105</v>
      </c>
      <c r="Q156" s="20" t="s">
        <v>107</v>
      </c>
      <c r="R156" s="20" t="s">
        <v>108</v>
      </c>
      <c r="S156" s="22">
        <v>0.63959900000000003</v>
      </c>
      <c r="T156" s="22">
        <v>0.24</v>
      </c>
      <c r="U156" s="22">
        <f t="shared" si="2"/>
        <v>1.204009299956E-2</v>
      </c>
    </row>
    <row r="157" spans="1:21" x14ac:dyDescent="0.3">
      <c r="A157" s="20">
        <v>1</v>
      </c>
      <c r="B157" s="20" t="s">
        <v>113</v>
      </c>
      <c r="C157" s="20" t="s">
        <v>49</v>
      </c>
      <c r="D157" s="20">
        <v>26322</v>
      </c>
      <c r="E157" s="20">
        <v>26337</v>
      </c>
      <c r="F157" s="20">
        <v>26307</v>
      </c>
      <c r="G157" s="20">
        <v>6172</v>
      </c>
      <c r="H157" s="20">
        <v>6172</v>
      </c>
      <c r="I157" s="20" t="s">
        <v>80</v>
      </c>
      <c r="J157" s="20" t="s">
        <v>81</v>
      </c>
      <c r="K157" s="21">
        <v>2.9904699999999999E-2</v>
      </c>
      <c r="L157" s="20" t="s">
        <v>24</v>
      </c>
      <c r="M157" s="20" t="s">
        <v>82</v>
      </c>
      <c r="N157" s="20">
        <v>12</v>
      </c>
      <c r="O157" s="20">
        <v>60</v>
      </c>
      <c r="P157" s="20" t="s">
        <v>105</v>
      </c>
      <c r="Q157" s="20" t="s">
        <v>107</v>
      </c>
      <c r="R157" s="20" t="s">
        <v>108</v>
      </c>
      <c r="S157" s="22">
        <v>0.63959900000000003</v>
      </c>
      <c r="T157" s="22">
        <v>0.24</v>
      </c>
      <c r="U157" s="22">
        <f t="shared" si="2"/>
        <v>1.4536532323628001E-2</v>
      </c>
    </row>
    <row r="158" spans="1:21" x14ac:dyDescent="0.3">
      <c r="A158" s="20">
        <v>1</v>
      </c>
      <c r="B158" s="20" t="s">
        <v>113</v>
      </c>
      <c r="C158" s="20" t="s">
        <v>49</v>
      </c>
      <c r="D158" s="20">
        <v>26323</v>
      </c>
      <c r="E158" s="20">
        <v>26338</v>
      </c>
      <c r="F158" s="20">
        <v>26308</v>
      </c>
      <c r="G158" s="20">
        <v>6172</v>
      </c>
      <c r="H158" s="20">
        <v>6172</v>
      </c>
      <c r="I158" s="20" t="s">
        <v>80</v>
      </c>
      <c r="J158" s="20" t="s">
        <v>81</v>
      </c>
      <c r="K158" s="21">
        <v>14.0616</v>
      </c>
      <c r="L158" s="20" t="s">
        <v>24</v>
      </c>
      <c r="M158" s="20" t="s">
        <v>82</v>
      </c>
      <c r="N158" s="20">
        <v>12</v>
      </c>
      <c r="O158" s="20">
        <v>60</v>
      </c>
      <c r="P158" s="20" t="s">
        <v>105</v>
      </c>
      <c r="Q158" s="20" t="s">
        <v>107</v>
      </c>
      <c r="R158" s="20" t="s">
        <v>108</v>
      </c>
      <c r="S158" s="22">
        <v>0.63959900000000003</v>
      </c>
      <c r="T158" s="22">
        <v>0.24</v>
      </c>
      <c r="U158" s="22">
        <f t="shared" si="2"/>
        <v>6.8352768267840007</v>
      </c>
    </row>
    <row r="159" spans="1:21" x14ac:dyDescent="0.3">
      <c r="A159" s="20">
        <v>1</v>
      </c>
      <c r="B159" s="20" t="s">
        <v>113</v>
      </c>
      <c r="C159" s="20" t="s">
        <v>49</v>
      </c>
      <c r="D159" s="20">
        <v>26324</v>
      </c>
      <c r="E159" s="20">
        <v>26339</v>
      </c>
      <c r="F159" s="20">
        <v>26309</v>
      </c>
      <c r="G159" s="20">
        <v>6172</v>
      </c>
      <c r="H159" s="20">
        <v>6172</v>
      </c>
      <c r="I159" s="20" t="s">
        <v>80</v>
      </c>
      <c r="J159" s="20" t="s">
        <v>81</v>
      </c>
      <c r="K159" s="21">
        <v>0.95403199999999999</v>
      </c>
      <c r="L159" s="20" t="s">
        <v>24</v>
      </c>
      <c r="M159" s="20" t="s">
        <v>82</v>
      </c>
      <c r="N159" s="20">
        <v>12</v>
      </c>
      <c r="O159" s="20">
        <v>60</v>
      </c>
      <c r="P159" s="20" t="s">
        <v>105</v>
      </c>
      <c r="Q159" s="20" t="s">
        <v>107</v>
      </c>
      <c r="R159" s="20" t="s">
        <v>108</v>
      </c>
      <c r="S159" s="22">
        <v>0.63959900000000003</v>
      </c>
      <c r="T159" s="22">
        <v>0.24</v>
      </c>
      <c r="U159" s="22">
        <f t="shared" si="2"/>
        <v>0.46375041400767997</v>
      </c>
    </row>
    <row r="160" spans="1:21" x14ac:dyDescent="0.3">
      <c r="A160" s="20">
        <v>1</v>
      </c>
      <c r="B160" s="20" t="s">
        <v>113</v>
      </c>
      <c r="C160" s="20" t="s">
        <v>49</v>
      </c>
      <c r="D160" s="20">
        <v>26327</v>
      </c>
      <c r="E160" s="20">
        <v>26342</v>
      </c>
      <c r="F160" s="20">
        <v>26312</v>
      </c>
      <c r="G160" s="20">
        <v>6172</v>
      </c>
      <c r="H160" s="20">
        <v>6172</v>
      </c>
      <c r="I160" s="20" t="s">
        <v>80</v>
      </c>
      <c r="J160" s="20" t="s">
        <v>81</v>
      </c>
      <c r="K160" s="21">
        <v>2.5859899999999998</v>
      </c>
      <c r="L160" s="20" t="s">
        <v>24</v>
      </c>
      <c r="M160" s="20" t="s">
        <v>82</v>
      </c>
      <c r="N160" s="20">
        <v>12</v>
      </c>
      <c r="O160" s="20">
        <v>60</v>
      </c>
      <c r="P160" s="20" t="s">
        <v>105</v>
      </c>
      <c r="Q160" s="20" t="s">
        <v>107</v>
      </c>
      <c r="R160" s="20" t="s">
        <v>108</v>
      </c>
      <c r="S160" s="22">
        <v>0.63959900000000003</v>
      </c>
      <c r="T160" s="22">
        <v>0.24</v>
      </c>
      <c r="U160" s="22">
        <f t="shared" si="2"/>
        <v>1.2570374296875999</v>
      </c>
    </row>
    <row r="161" spans="1:21" x14ac:dyDescent="0.3">
      <c r="A161" s="20">
        <v>1</v>
      </c>
      <c r="B161" s="20" t="s">
        <v>113</v>
      </c>
      <c r="C161" s="20" t="s">
        <v>49</v>
      </c>
      <c r="D161" s="20">
        <v>26328</v>
      </c>
      <c r="E161" s="20">
        <v>26343</v>
      </c>
      <c r="F161" s="20">
        <v>26313</v>
      </c>
      <c r="G161" s="20">
        <v>6172</v>
      </c>
      <c r="H161" s="20">
        <v>6172</v>
      </c>
      <c r="I161" s="20" t="s">
        <v>80</v>
      </c>
      <c r="J161" s="20" t="s">
        <v>81</v>
      </c>
      <c r="K161" s="21">
        <v>2.0379200000000002</v>
      </c>
      <c r="L161" s="20" t="s">
        <v>24</v>
      </c>
      <c r="M161" s="20" t="s">
        <v>82</v>
      </c>
      <c r="N161" s="20">
        <v>12</v>
      </c>
      <c r="O161" s="20">
        <v>60</v>
      </c>
      <c r="P161" s="20" t="s">
        <v>105</v>
      </c>
      <c r="Q161" s="20" t="s">
        <v>107</v>
      </c>
      <c r="R161" s="20" t="s">
        <v>108</v>
      </c>
      <c r="S161" s="22">
        <v>0.63959900000000003</v>
      </c>
      <c r="T161" s="22">
        <v>0.24</v>
      </c>
      <c r="U161" s="22">
        <f t="shared" si="2"/>
        <v>0.99062321150080013</v>
      </c>
    </row>
    <row r="162" spans="1:21" x14ac:dyDescent="0.3">
      <c r="A162" s="20">
        <v>1</v>
      </c>
      <c r="B162" s="20" t="s">
        <v>113</v>
      </c>
      <c r="C162" s="20" t="s">
        <v>49</v>
      </c>
      <c r="D162" s="20">
        <v>26331</v>
      </c>
      <c r="E162" s="20">
        <v>26346</v>
      </c>
      <c r="F162" s="20">
        <v>26316</v>
      </c>
      <c r="G162" s="20">
        <v>6172</v>
      </c>
      <c r="H162" s="20">
        <v>6172</v>
      </c>
      <c r="I162" s="20" t="s">
        <v>80</v>
      </c>
      <c r="J162" s="20" t="s">
        <v>81</v>
      </c>
      <c r="K162" s="21">
        <v>0.56105099999999997</v>
      </c>
      <c r="L162" s="20" t="s">
        <v>24</v>
      </c>
      <c r="M162" s="20" t="s">
        <v>82</v>
      </c>
      <c r="N162" s="20">
        <v>12</v>
      </c>
      <c r="O162" s="20">
        <v>60</v>
      </c>
      <c r="P162" s="20" t="s">
        <v>105</v>
      </c>
      <c r="Q162" s="20" t="s">
        <v>107</v>
      </c>
      <c r="R162" s="20" t="s">
        <v>108</v>
      </c>
      <c r="S162" s="22">
        <v>0.63959900000000003</v>
      </c>
      <c r="T162" s="22">
        <v>0.24</v>
      </c>
      <c r="U162" s="22">
        <f t="shared" si="2"/>
        <v>0.27272422049723999</v>
      </c>
    </row>
    <row r="163" spans="1:21" x14ac:dyDescent="0.3">
      <c r="A163" s="20">
        <v>1</v>
      </c>
      <c r="B163" s="20" t="s">
        <v>113</v>
      </c>
      <c r="C163" s="20" t="s">
        <v>49</v>
      </c>
      <c r="D163" s="20">
        <v>26332</v>
      </c>
      <c r="E163" s="20">
        <v>26347</v>
      </c>
      <c r="F163" s="20">
        <v>26317</v>
      </c>
      <c r="G163" s="20">
        <v>6172</v>
      </c>
      <c r="H163" s="20">
        <v>6172</v>
      </c>
      <c r="I163" s="20" t="s">
        <v>80</v>
      </c>
      <c r="J163" s="20" t="s">
        <v>81</v>
      </c>
      <c r="K163" s="21">
        <v>0.143346</v>
      </c>
      <c r="L163" s="20" t="s">
        <v>24</v>
      </c>
      <c r="M163" s="20" t="s">
        <v>82</v>
      </c>
      <c r="N163" s="20">
        <v>12</v>
      </c>
      <c r="O163" s="20">
        <v>60</v>
      </c>
      <c r="P163" s="20" t="s">
        <v>105</v>
      </c>
      <c r="Q163" s="20" t="s">
        <v>107</v>
      </c>
      <c r="R163" s="20" t="s">
        <v>108</v>
      </c>
      <c r="S163" s="22">
        <v>0.63959900000000003</v>
      </c>
      <c r="T163" s="22">
        <v>0.24</v>
      </c>
      <c r="U163" s="22">
        <f t="shared" si="2"/>
        <v>6.9679808273040003E-2</v>
      </c>
    </row>
    <row r="164" spans="1:21" x14ac:dyDescent="0.3">
      <c r="A164" s="20">
        <v>1</v>
      </c>
      <c r="B164" s="20" t="s">
        <v>113</v>
      </c>
      <c r="C164" s="20" t="s">
        <v>49</v>
      </c>
      <c r="D164" s="20">
        <v>26333</v>
      </c>
      <c r="E164" s="20">
        <v>26348</v>
      </c>
      <c r="F164" s="20">
        <v>26318</v>
      </c>
      <c r="G164" s="20">
        <v>6172</v>
      </c>
      <c r="H164" s="20">
        <v>6172</v>
      </c>
      <c r="I164" s="20" t="s">
        <v>80</v>
      </c>
      <c r="J164" s="20" t="s">
        <v>81</v>
      </c>
      <c r="K164" s="21">
        <v>2.98773</v>
      </c>
      <c r="L164" s="20" t="s">
        <v>24</v>
      </c>
      <c r="M164" s="20" t="s">
        <v>82</v>
      </c>
      <c r="N164" s="20">
        <v>12</v>
      </c>
      <c r="O164" s="20">
        <v>60</v>
      </c>
      <c r="P164" s="20" t="s">
        <v>105</v>
      </c>
      <c r="Q164" s="20" t="s">
        <v>107</v>
      </c>
      <c r="R164" s="20" t="s">
        <v>108</v>
      </c>
      <c r="S164" s="22">
        <v>0.63959900000000003</v>
      </c>
      <c r="T164" s="22">
        <v>0.24</v>
      </c>
      <c r="U164" s="22">
        <f t="shared" si="2"/>
        <v>1.4523213314052001</v>
      </c>
    </row>
    <row r="165" spans="1:21" x14ac:dyDescent="0.3">
      <c r="A165" s="20">
        <v>1</v>
      </c>
      <c r="B165" s="20" t="s">
        <v>113</v>
      </c>
      <c r="C165" s="20" t="s">
        <v>49</v>
      </c>
      <c r="D165" s="20">
        <v>26336</v>
      </c>
      <c r="E165" s="20">
        <v>26351</v>
      </c>
      <c r="F165" s="20">
        <v>26321</v>
      </c>
      <c r="G165" s="20">
        <v>6172</v>
      </c>
      <c r="H165" s="20">
        <v>6172</v>
      </c>
      <c r="I165" s="20" t="s">
        <v>80</v>
      </c>
      <c r="J165" s="20" t="s">
        <v>81</v>
      </c>
      <c r="K165" s="21">
        <v>6.21408E-5</v>
      </c>
      <c r="L165" s="20" t="s">
        <v>24</v>
      </c>
      <c r="M165" s="20" t="s">
        <v>82</v>
      </c>
      <c r="N165" s="20">
        <v>12</v>
      </c>
      <c r="O165" s="20">
        <v>60</v>
      </c>
      <c r="P165" s="20" t="s">
        <v>105</v>
      </c>
      <c r="Q165" s="20" t="s">
        <v>107</v>
      </c>
      <c r="R165" s="20" t="s">
        <v>108</v>
      </c>
      <c r="S165" s="22">
        <v>0.63959900000000003</v>
      </c>
      <c r="T165" s="22">
        <v>0.24</v>
      </c>
      <c r="U165" s="22">
        <f t="shared" si="2"/>
        <v>3.0206347089791999E-5</v>
      </c>
    </row>
    <row r="166" spans="1:21" x14ac:dyDescent="0.3">
      <c r="A166" s="20">
        <v>1</v>
      </c>
      <c r="B166" s="20" t="s">
        <v>113</v>
      </c>
      <c r="C166" s="20" t="s">
        <v>49</v>
      </c>
      <c r="D166" s="20">
        <v>26337</v>
      </c>
      <c r="E166" s="20">
        <v>26352</v>
      </c>
      <c r="F166" s="20">
        <v>26322</v>
      </c>
      <c r="G166" s="20">
        <v>6172</v>
      </c>
      <c r="H166" s="20">
        <v>6172</v>
      </c>
      <c r="I166" s="20" t="s">
        <v>80</v>
      </c>
      <c r="J166" s="20" t="s">
        <v>81</v>
      </c>
      <c r="K166" s="21">
        <v>9.2257400000000001</v>
      </c>
      <c r="L166" s="20" t="s">
        <v>24</v>
      </c>
      <c r="M166" s="20" t="s">
        <v>82</v>
      </c>
      <c r="N166" s="20">
        <v>12</v>
      </c>
      <c r="O166" s="20">
        <v>60</v>
      </c>
      <c r="P166" s="20" t="s">
        <v>105</v>
      </c>
      <c r="Q166" s="20" t="s">
        <v>107</v>
      </c>
      <c r="R166" s="20" t="s">
        <v>108</v>
      </c>
      <c r="S166" s="22">
        <v>0.63959900000000003</v>
      </c>
      <c r="T166" s="22">
        <v>0.24</v>
      </c>
      <c r="U166" s="22">
        <f t="shared" si="2"/>
        <v>4.4845882994776005</v>
      </c>
    </row>
    <row r="167" spans="1:21" x14ac:dyDescent="0.3">
      <c r="A167" s="20">
        <v>1</v>
      </c>
      <c r="B167" s="20" t="s">
        <v>113</v>
      </c>
      <c r="C167" s="20" t="s">
        <v>49</v>
      </c>
      <c r="D167" s="20">
        <v>26338</v>
      </c>
      <c r="E167" s="20">
        <v>26353</v>
      </c>
      <c r="F167" s="20">
        <v>26323</v>
      </c>
      <c r="G167" s="20">
        <v>6172</v>
      </c>
      <c r="H167" s="20">
        <v>6172</v>
      </c>
      <c r="I167" s="20" t="s">
        <v>80</v>
      </c>
      <c r="J167" s="20" t="s">
        <v>81</v>
      </c>
      <c r="K167" s="21">
        <v>0.67684800000000001</v>
      </c>
      <c r="L167" s="20" t="s">
        <v>24</v>
      </c>
      <c r="M167" s="20" t="s">
        <v>82</v>
      </c>
      <c r="N167" s="20">
        <v>12</v>
      </c>
      <c r="O167" s="20">
        <v>60</v>
      </c>
      <c r="P167" s="20" t="s">
        <v>105</v>
      </c>
      <c r="Q167" s="20" t="s">
        <v>107</v>
      </c>
      <c r="R167" s="20" t="s">
        <v>108</v>
      </c>
      <c r="S167" s="22">
        <v>0.63959900000000003</v>
      </c>
      <c r="T167" s="22">
        <v>0.24</v>
      </c>
      <c r="U167" s="22">
        <f t="shared" si="2"/>
        <v>0.32901259100351998</v>
      </c>
    </row>
    <row r="168" spans="1:21" x14ac:dyDescent="0.3">
      <c r="A168" s="20">
        <v>1</v>
      </c>
      <c r="B168" s="20" t="s">
        <v>113</v>
      </c>
      <c r="C168" s="20" t="s">
        <v>49</v>
      </c>
      <c r="D168" s="20">
        <v>26356</v>
      </c>
      <c r="E168" s="20">
        <v>26357</v>
      </c>
      <c r="F168" s="20">
        <v>26327</v>
      </c>
      <c r="G168" s="20">
        <v>6172</v>
      </c>
      <c r="H168" s="20">
        <v>6172</v>
      </c>
      <c r="I168" s="20" t="s">
        <v>80</v>
      </c>
      <c r="J168" s="20" t="s">
        <v>81</v>
      </c>
      <c r="K168" s="21">
        <v>26.532699999999998</v>
      </c>
      <c r="L168" s="20" t="s">
        <v>24</v>
      </c>
      <c r="M168" s="20" t="s">
        <v>82</v>
      </c>
      <c r="N168" s="20">
        <v>12</v>
      </c>
      <c r="O168" s="20">
        <v>60</v>
      </c>
      <c r="P168" s="20" t="s">
        <v>105</v>
      </c>
      <c r="Q168" s="20" t="s">
        <v>107</v>
      </c>
      <c r="R168" s="20" t="s">
        <v>108</v>
      </c>
      <c r="S168" s="22">
        <v>0.63959900000000003</v>
      </c>
      <c r="T168" s="22">
        <v>0.24</v>
      </c>
      <c r="U168" s="22">
        <f t="shared" si="2"/>
        <v>12.897419174347998</v>
      </c>
    </row>
    <row r="169" spans="1:21" x14ac:dyDescent="0.3">
      <c r="A169" s="20">
        <v>1</v>
      </c>
      <c r="B169" s="20" t="s">
        <v>113</v>
      </c>
      <c r="C169" s="20" t="s">
        <v>49</v>
      </c>
      <c r="D169" s="20">
        <v>26357</v>
      </c>
      <c r="E169" s="20">
        <v>26358</v>
      </c>
      <c r="F169" s="20">
        <v>26328</v>
      </c>
      <c r="G169" s="20">
        <v>6172</v>
      </c>
      <c r="H169" s="20">
        <v>6172</v>
      </c>
      <c r="I169" s="20" t="s">
        <v>80</v>
      </c>
      <c r="J169" s="20" t="s">
        <v>81</v>
      </c>
      <c r="K169" s="21">
        <v>0.51571999999999996</v>
      </c>
      <c r="L169" s="20" t="s">
        <v>24</v>
      </c>
      <c r="M169" s="20" t="s">
        <v>82</v>
      </c>
      <c r="N169" s="20">
        <v>12</v>
      </c>
      <c r="O169" s="20">
        <v>60</v>
      </c>
      <c r="P169" s="20" t="s">
        <v>105</v>
      </c>
      <c r="Q169" s="20" t="s">
        <v>107</v>
      </c>
      <c r="R169" s="20" t="s">
        <v>108</v>
      </c>
      <c r="S169" s="22">
        <v>0.63959900000000003</v>
      </c>
      <c r="T169" s="22">
        <v>0.24</v>
      </c>
      <c r="U169" s="22">
        <f t="shared" si="2"/>
        <v>0.2506890371728</v>
      </c>
    </row>
    <row r="170" spans="1:21" x14ac:dyDescent="0.3">
      <c r="A170" s="20">
        <v>1</v>
      </c>
      <c r="B170" s="20" t="s">
        <v>113</v>
      </c>
      <c r="C170" s="20" t="s">
        <v>49</v>
      </c>
      <c r="D170" s="20">
        <v>26362</v>
      </c>
      <c r="E170" s="20">
        <v>26363</v>
      </c>
      <c r="F170" s="20">
        <v>26333</v>
      </c>
      <c r="G170" s="20">
        <v>6172</v>
      </c>
      <c r="H170" s="20">
        <v>6172</v>
      </c>
      <c r="I170" s="20" t="s">
        <v>80</v>
      </c>
      <c r="J170" s="20" t="s">
        <v>81</v>
      </c>
      <c r="K170" s="21">
        <v>1.9867499999999999E-4</v>
      </c>
      <c r="L170" s="20" t="s">
        <v>24</v>
      </c>
      <c r="M170" s="20" t="s">
        <v>82</v>
      </c>
      <c r="N170" s="20">
        <v>12</v>
      </c>
      <c r="O170" s="20">
        <v>60</v>
      </c>
      <c r="P170" s="20" t="s">
        <v>105</v>
      </c>
      <c r="Q170" s="20" t="s">
        <v>107</v>
      </c>
      <c r="R170" s="20" t="s">
        <v>108</v>
      </c>
      <c r="S170" s="22">
        <v>0.63959900000000003</v>
      </c>
      <c r="T170" s="22">
        <v>0.24</v>
      </c>
      <c r="U170" s="22">
        <f t="shared" si="2"/>
        <v>9.6574971807000012E-5</v>
      </c>
    </row>
    <row r="171" spans="1:21" x14ac:dyDescent="0.3">
      <c r="A171" s="20">
        <v>1</v>
      </c>
      <c r="B171" s="20" t="s">
        <v>113</v>
      </c>
      <c r="C171" s="20" t="s">
        <v>49</v>
      </c>
      <c r="D171" s="20">
        <v>26368</v>
      </c>
      <c r="E171" s="20">
        <v>26369</v>
      </c>
      <c r="F171" s="20">
        <v>26339</v>
      </c>
      <c r="G171" s="20">
        <v>6172</v>
      </c>
      <c r="H171" s="20">
        <v>6172</v>
      </c>
      <c r="I171" s="20" t="s">
        <v>80</v>
      </c>
      <c r="J171" s="20" t="s">
        <v>81</v>
      </c>
      <c r="K171" s="21">
        <v>0.24440000000000001</v>
      </c>
      <c r="L171" s="20" t="s">
        <v>24</v>
      </c>
      <c r="M171" s="20" t="s">
        <v>82</v>
      </c>
      <c r="N171" s="20">
        <v>12</v>
      </c>
      <c r="O171" s="20">
        <v>60</v>
      </c>
      <c r="P171" s="20" t="s">
        <v>105</v>
      </c>
      <c r="Q171" s="20" t="s">
        <v>107</v>
      </c>
      <c r="R171" s="20" t="s">
        <v>108</v>
      </c>
      <c r="S171" s="22">
        <v>0.63959900000000003</v>
      </c>
      <c r="T171" s="22">
        <v>0.24</v>
      </c>
      <c r="U171" s="22">
        <f t="shared" si="2"/>
        <v>0.11880167665600001</v>
      </c>
    </row>
    <row r="172" spans="1:21" x14ac:dyDescent="0.3">
      <c r="A172" s="20">
        <v>1</v>
      </c>
      <c r="B172" s="20" t="s">
        <v>113</v>
      </c>
      <c r="C172" s="20" t="s">
        <v>49</v>
      </c>
      <c r="D172" s="20">
        <v>26369</v>
      </c>
      <c r="E172" s="20">
        <v>26370</v>
      </c>
      <c r="F172" s="20">
        <v>26340</v>
      </c>
      <c r="G172" s="20">
        <v>6172</v>
      </c>
      <c r="H172" s="20">
        <v>6172</v>
      </c>
      <c r="I172" s="20" t="s">
        <v>80</v>
      </c>
      <c r="J172" s="20" t="s">
        <v>81</v>
      </c>
      <c r="K172" s="21">
        <v>0.13259299999999999</v>
      </c>
      <c r="L172" s="20" t="s">
        <v>24</v>
      </c>
      <c r="M172" s="20" t="s">
        <v>82</v>
      </c>
      <c r="N172" s="20">
        <v>12</v>
      </c>
      <c r="O172" s="20">
        <v>60</v>
      </c>
      <c r="P172" s="20" t="s">
        <v>105</v>
      </c>
      <c r="Q172" s="20" t="s">
        <v>107</v>
      </c>
      <c r="R172" s="20" t="s">
        <v>108</v>
      </c>
      <c r="S172" s="22">
        <v>0.63959900000000003</v>
      </c>
      <c r="T172" s="22">
        <v>0.24</v>
      </c>
      <c r="U172" s="22">
        <f t="shared" si="2"/>
        <v>6.4452826157320009E-2</v>
      </c>
    </row>
    <row r="173" spans="1:21" x14ac:dyDescent="0.3">
      <c r="A173" s="20">
        <v>1</v>
      </c>
      <c r="B173" s="20" t="s">
        <v>113</v>
      </c>
      <c r="C173" s="20" t="s">
        <v>49</v>
      </c>
      <c r="D173" s="20">
        <v>26371</v>
      </c>
      <c r="E173" s="20">
        <v>26372</v>
      </c>
      <c r="F173" s="20">
        <v>26342</v>
      </c>
      <c r="G173" s="20">
        <v>6172</v>
      </c>
      <c r="H173" s="20">
        <v>6172</v>
      </c>
      <c r="I173" s="20" t="s">
        <v>80</v>
      </c>
      <c r="J173" s="20" t="s">
        <v>81</v>
      </c>
      <c r="K173" s="21">
        <v>3.98625E-4</v>
      </c>
      <c r="L173" s="20" t="s">
        <v>24</v>
      </c>
      <c r="M173" s="20" t="s">
        <v>82</v>
      </c>
      <c r="N173" s="20">
        <v>12</v>
      </c>
      <c r="O173" s="20">
        <v>60</v>
      </c>
      <c r="P173" s="20" t="s">
        <v>105</v>
      </c>
      <c r="Q173" s="20" t="s">
        <v>107</v>
      </c>
      <c r="R173" s="20" t="s">
        <v>108</v>
      </c>
      <c r="S173" s="22">
        <v>0.63959900000000003</v>
      </c>
      <c r="T173" s="22">
        <v>0.24</v>
      </c>
      <c r="U173" s="22">
        <f t="shared" si="2"/>
        <v>1.9376971504500004E-4</v>
      </c>
    </row>
    <row r="174" spans="1:21" x14ac:dyDescent="0.3">
      <c r="A174" s="20">
        <v>1</v>
      </c>
      <c r="B174" s="20" t="s">
        <v>113</v>
      </c>
      <c r="C174" s="20" t="s">
        <v>49</v>
      </c>
      <c r="D174" s="20">
        <v>26374</v>
      </c>
      <c r="E174" s="20">
        <v>26375</v>
      </c>
      <c r="F174" s="20">
        <v>26345</v>
      </c>
      <c r="G174" s="20">
        <v>6172</v>
      </c>
      <c r="H174" s="20">
        <v>6172</v>
      </c>
      <c r="I174" s="20" t="s">
        <v>80</v>
      </c>
      <c r="J174" s="20" t="s">
        <v>81</v>
      </c>
      <c r="K174" s="21">
        <v>1.7366400000000001E-2</v>
      </c>
      <c r="L174" s="20" t="s">
        <v>24</v>
      </c>
      <c r="M174" s="20" t="s">
        <v>82</v>
      </c>
      <c r="N174" s="20">
        <v>12</v>
      </c>
      <c r="O174" s="20">
        <v>60</v>
      </c>
      <c r="P174" s="20" t="s">
        <v>105</v>
      </c>
      <c r="Q174" s="20" t="s">
        <v>107</v>
      </c>
      <c r="R174" s="20" t="s">
        <v>108</v>
      </c>
      <c r="S174" s="22">
        <v>0.63959900000000003</v>
      </c>
      <c r="T174" s="22">
        <v>0.24</v>
      </c>
      <c r="U174" s="22">
        <f t="shared" si="2"/>
        <v>8.4417243759360005E-3</v>
      </c>
    </row>
    <row r="175" spans="1:21" x14ac:dyDescent="0.3">
      <c r="A175" s="20">
        <v>1</v>
      </c>
      <c r="B175" s="20" t="s">
        <v>113</v>
      </c>
      <c r="C175" s="20" t="s">
        <v>49</v>
      </c>
      <c r="D175" s="20">
        <v>26376</v>
      </c>
      <c r="E175" s="20">
        <v>26377</v>
      </c>
      <c r="F175" s="20">
        <v>26347</v>
      </c>
      <c r="G175" s="20">
        <v>6172</v>
      </c>
      <c r="H175" s="20">
        <v>6172</v>
      </c>
      <c r="I175" s="20" t="s">
        <v>80</v>
      </c>
      <c r="J175" s="20" t="s">
        <v>81</v>
      </c>
      <c r="K175" s="21">
        <v>5.1123099999999999</v>
      </c>
      <c r="L175" s="20" t="s">
        <v>24</v>
      </c>
      <c r="M175" s="20" t="s">
        <v>82</v>
      </c>
      <c r="N175" s="20">
        <v>12</v>
      </c>
      <c r="O175" s="20">
        <v>60</v>
      </c>
      <c r="P175" s="20" t="s">
        <v>105</v>
      </c>
      <c r="Q175" s="20" t="s">
        <v>107</v>
      </c>
      <c r="R175" s="20" t="s">
        <v>108</v>
      </c>
      <c r="S175" s="22">
        <v>0.63959900000000003</v>
      </c>
      <c r="T175" s="22">
        <v>0.24</v>
      </c>
      <c r="U175" s="22">
        <f t="shared" si="2"/>
        <v>2.4850695564044001</v>
      </c>
    </row>
    <row r="176" spans="1:21" x14ac:dyDescent="0.3">
      <c r="A176" s="20">
        <v>1</v>
      </c>
      <c r="B176" s="20" t="s">
        <v>113</v>
      </c>
      <c r="C176" s="20" t="s">
        <v>49</v>
      </c>
      <c r="D176" s="20">
        <v>26378</v>
      </c>
      <c r="E176" s="20">
        <v>26379</v>
      </c>
      <c r="F176" s="20">
        <v>26349</v>
      </c>
      <c r="G176" s="20">
        <v>6172</v>
      </c>
      <c r="H176" s="20">
        <v>6172</v>
      </c>
      <c r="I176" s="20" t="s">
        <v>80</v>
      </c>
      <c r="J176" s="20" t="s">
        <v>81</v>
      </c>
      <c r="K176" s="21">
        <v>1.81315</v>
      </c>
      <c r="L176" s="20" t="s">
        <v>24</v>
      </c>
      <c r="M176" s="20" t="s">
        <v>82</v>
      </c>
      <c r="N176" s="20">
        <v>12</v>
      </c>
      <c r="O176" s="20">
        <v>60</v>
      </c>
      <c r="P176" s="20" t="s">
        <v>105</v>
      </c>
      <c r="Q176" s="20" t="s">
        <v>107</v>
      </c>
      <c r="R176" s="20" t="s">
        <v>108</v>
      </c>
      <c r="S176" s="22">
        <v>0.63959900000000003</v>
      </c>
      <c r="T176" s="22">
        <v>0.24</v>
      </c>
      <c r="U176" s="22">
        <f t="shared" si="2"/>
        <v>0.88136358440600016</v>
      </c>
    </row>
    <row r="177" spans="1:21" x14ac:dyDescent="0.3">
      <c r="A177" s="20">
        <v>1</v>
      </c>
      <c r="B177" s="20" t="s">
        <v>113</v>
      </c>
      <c r="C177" s="20" t="s">
        <v>49</v>
      </c>
      <c r="D177" s="20">
        <v>26380</v>
      </c>
      <c r="E177" s="20">
        <v>26381</v>
      </c>
      <c r="F177" s="20">
        <v>26351</v>
      </c>
      <c r="G177" s="20">
        <v>6172</v>
      </c>
      <c r="H177" s="20">
        <v>6172</v>
      </c>
      <c r="I177" s="20" t="s">
        <v>80</v>
      </c>
      <c r="J177" s="20" t="s">
        <v>81</v>
      </c>
      <c r="K177" s="21">
        <v>0.281028</v>
      </c>
      <c r="L177" s="20" t="s">
        <v>24</v>
      </c>
      <c r="M177" s="20" t="s">
        <v>82</v>
      </c>
      <c r="N177" s="20">
        <v>12</v>
      </c>
      <c r="O177" s="20">
        <v>60</v>
      </c>
      <c r="P177" s="20" t="s">
        <v>105</v>
      </c>
      <c r="Q177" s="20" t="s">
        <v>107</v>
      </c>
      <c r="R177" s="20" t="s">
        <v>108</v>
      </c>
      <c r="S177" s="22">
        <v>0.63959900000000003</v>
      </c>
      <c r="T177" s="22">
        <v>0.24</v>
      </c>
      <c r="U177" s="22">
        <f t="shared" si="2"/>
        <v>0.13660637310672</v>
      </c>
    </row>
    <row r="178" spans="1:21" x14ac:dyDescent="0.3">
      <c r="A178" s="20">
        <v>1</v>
      </c>
      <c r="B178" s="20" t="s">
        <v>113</v>
      </c>
      <c r="C178" s="20" t="s">
        <v>49</v>
      </c>
      <c r="D178" s="20">
        <v>26386</v>
      </c>
      <c r="E178" s="20">
        <v>26387</v>
      </c>
      <c r="F178" s="20">
        <v>26357</v>
      </c>
      <c r="G178" s="20">
        <v>6172</v>
      </c>
      <c r="H178" s="20">
        <v>6172</v>
      </c>
      <c r="I178" s="20" t="s">
        <v>80</v>
      </c>
      <c r="J178" s="20" t="s">
        <v>81</v>
      </c>
      <c r="K178" s="21">
        <v>7.4627000000000001E-3</v>
      </c>
      <c r="L178" s="20" t="s">
        <v>24</v>
      </c>
      <c r="M178" s="20" t="s">
        <v>82</v>
      </c>
      <c r="N178" s="20">
        <v>12</v>
      </c>
      <c r="O178" s="20">
        <v>60</v>
      </c>
      <c r="P178" s="20" t="s">
        <v>105</v>
      </c>
      <c r="Q178" s="20" t="s">
        <v>107</v>
      </c>
      <c r="R178" s="20" t="s">
        <v>108</v>
      </c>
      <c r="S178" s="22">
        <v>0.63959900000000003</v>
      </c>
      <c r="T178" s="22">
        <v>0.24</v>
      </c>
      <c r="U178" s="22">
        <f t="shared" si="2"/>
        <v>3.6275829475480004E-3</v>
      </c>
    </row>
    <row r="179" spans="1:21" x14ac:dyDescent="0.3">
      <c r="A179" s="20">
        <v>1</v>
      </c>
      <c r="B179" s="20" t="s">
        <v>113</v>
      </c>
      <c r="C179" s="20" t="s">
        <v>49</v>
      </c>
      <c r="D179" s="20">
        <v>26387</v>
      </c>
      <c r="E179" s="20">
        <v>26388</v>
      </c>
      <c r="F179" s="20">
        <v>26358</v>
      </c>
      <c r="G179" s="20">
        <v>6172</v>
      </c>
      <c r="H179" s="20">
        <v>6172</v>
      </c>
      <c r="I179" s="20" t="s">
        <v>80</v>
      </c>
      <c r="J179" s="20" t="s">
        <v>81</v>
      </c>
      <c r="K179" s="21">
        <v>2.2468399999999999E-2</v>
      </c>
      <c r="L179" s="20" t="s">
        <v>24</v>
      </c>
      <c r="M179" s="20" t="s">
        <v>82</v>
      </c>
      <c r="N179" s="20">
        <v>12</v>
      </c>
      <c r="O179" s="20">
        <v>60</v>
      </c>
      <c r="P179" s="20" t="s">
        <v>105</v>
      </c>
      <c r="Q179" s="20" t="s">
        <v>107</v>
      </c>
      <c r="R179" s="20" t="s">
        <v>108</v>
      </c>
      <c r="S179" s="22">
        <v>0.63959900000000003</v>
      </c>
      <c r="T179" s="22">
        <v>0.24</v>
      </c>
      <c r="U179" s="22">
        <f t="shared" si="2"/>
        <v>1.0921782290416E-2</v>
      </c>
    </row>
    <row r="180" spans="1:21" x14ac:dyDescent="0.3">
      <c r="A180" s="20">
        <v>1</v>
      </c>
      <c r="B180" s="20" t="s">
        <v>113</v>
      </c>
      <c r="C180" s="20" t="s">
        <v>49</v>
      </c>
      <c r="D180" s="20">
        <v>29012</v>
      </c>
      <c r="E180" s="20">
        <v>29216</v>
      </c>
      <c r="F180" s="20">
        <v>29191</v>
      </c>
      <c r="G180" s="20">
        <v>6210</v>
      </c>
      <c r="H180" s="20">
        <v>6210</v>
      </c>
      <c r="I180" s="20" t="s">
        <v>80</v>
      </c>
      <c r="J180" s="20" t="s">
        <v>81</v>
      </c>
      <c r="K180" s="21">
        <v>3.6829999999999998</v>
      </c>
      <c r="L180" s="20" t="s">
        <v>24</v>
      </c>
      <c r="M180" s="20" t="s">
        <v>82</v>
      </c>
      <c r="N180" s="20">
        <v>14</v>
      </c>
      <c r="O180" s="20">
        <v>60</v>
      </c>
      <c r="P180" s="20" t="s">
        <v>105</v>
      </c>
      <c r="Q180" s="20" t="s">
        <v>118</v>
      </c>
      <c r="R180" s="20" t="s">
        <v>118</v>
      </c>
      <c r="S180" s="22">
        <v>0.35599999999999998</v>
      </c>
      <c r="T180" s="22">
        <v>0.24</v>
      </c>
      <c r="U180" s="22">
        <f t="shared" si="2"/>
        <v>0.99647247999999999</v>
      </c>
    </row>
    <row r="181" spans="1:21" x14ac:dyDescent="0.3">
      <c r="A181" s="20">
        <v>1</v>
      </c>
      <c r="B181" s="20" t="s">
        <v>113</v>
      </c>
      <c r="C181" s="20" t="s">
        <v>49</v>
      </c>
      <c r="D181" s="20">
        <v>29013</v>
      </c>
      <c r="E181" s="20">
        <v>29217</v>
      </c>
      <c r="F181" s="20">
        <v>29192</v>
      </c>
      <c r="G181" s="20">
        <v>6210</v>
      </c>
      <c r="H181" s="20">
        <v>6210</v>
      </c>
      <c r="I181" s="20" t="s">
        <v>80</v>
      </c>
      <c r="J181" s="20" t="s">
        <v>81</v>
      </c>
      <c r="K181" s="21">
        <v>2.96197</v>
      </c>
      <c r="L181" s="20" t="s">
        <v>24</v>
      </c>
      <c r="M181" s="20" t="s">
        <v>82</v>
      </c>
      <c r="N181" s="20">
        <v>14</v>
      </c>
      <c r="O181" s="20">
        <v>60</v>
      </c>
      <c r="P181" s="20" t="s">
        <v>105</v>
      </c>
      <c r="Q181" s="20" t="s">
        <v>118</v>
      </c>
      <c r="R181" s="20" t="s">
        <v>118</v>
      </c>
      <c r="S181" s="22">
        <v>0.35599999999999998</v>
      </c>
      <c r="T181" s="22">
        <v>0.24</v>
      </c>
      <c r="U181" s="22">
        <f t="shared" si="2"/>
        <v>0.8013906032</v>
      </c>
    </row>
    <row r="182" spans="1:21" x14ac:dyDescent="0.3">
      <c r="A182" s="20">
        <v>1</v>
      </c>
      <c r="B182" s="20" t="s">
        <v>113</v>
      </c>
      <c r="C182" s="20" t="s">
        <v>49</v>
      </c>
      <c r="D182" s="20">
        <v>30533</v>
      </c>
      <c r="E182" s="20">
        <v>30534</v>
      </c>
      <c r="F182" s="20">
        <v>30456</v>
      </c>
      <c r="G182" s="20">
        <v>6215</v>
      </c>
      <c r="H182" s="20">
        <v>6215</v>
      </c>
      <c r="I182" s="20" t="s">
        <v>80</v>
      </c>
      <c r="J182" s="20" t="s">
        <v>81</v>
      </c>
      <c r="K182" s="21">
        <v>0.76578599999999997</v>
      </c>
      <c r="L182" s="20" t="s">
        <v>24</v>
      </c>
      <c r="M182" s="20" t="s">
        <v>82</v>
      </c>
      <c r="N182" s="20">
        <v>16</v>
      </c>
      <c r="O182" s="20">
        <v>60</v>
      </c>
      <c r="P182" s="20" t="s">
        <v>105</v>
      </c>
      <c r="Q182" s="20" t="s">
        <v>119</v>
      </c>
      <c r="R182" s="20" t="s">
        <v>111</v>
      </c>
      <c r="S182" s="22">
        <v>0.74605500000000002</v>
      </c>
      <c r="T182" s="22">
        <v>0.24</v>
      </c>
      <c r="U182" s="22">
        <f t="shared" si="2"/>
        <v>0.43420204041480004</v>
      </c>
    </row>
    <row r="183" spans="1:21" x14ac:dyDescent="0.3">
      <c r="A183" s="20">
        <v>1</v>
      </c>
      <c r="B183" s="20" t="s">
        <v>113</v>
      </c>
      <c r="C183" s="20" t="s">
        <v>49</v>
      </c>
      <c r="D183" s="20">
        <v>31812</v>
      </c>
      <c r="E183" s="20">
        <v>31813</v>
      </c>
      <c r="F183" s="20">
        <v>31769</v>
      </c>
      <c r="G183" s="20">
        <v>6216</v>
      </c>
      <c r="H183" s="20">
        <v>6216</v>
      </c>
      <c r="I183" s="20" t="s">
        <v>80</v>
      </c>
      <c r="J183" s="20" t="s">
        <v>81</v>
      </c>
      <c r="K183" s="21">
        <v>8.9447600000000005</v>
      </c>
      <c r="L183" s="20" t="s">
        <v>24</v>
      </c>
      <c r="M183" s="20" t="s">
        <v>82</v>
      </c>
      <c r="N183" s="20">
        <v>16</v>
      </c>
      <c r="O183" s="20">
        <v>60</v>
      </c>
      <c r="P183" s="20" t="s">
        <v>105</v>
      </c>
      <c r="Q183" s="20" t="s">
        <v>120</v>
      </c>
      <c r="R183" s="20" t="s">
        <v>111</v>
      </c>
      <c r="S183" s="22">
        <v>0.74605500000000002</v>
      </c>
      <c r="T183" s="22">
        <v>0.24</v>
      </c>
      <c r="U183" s="22">
        <f t="shared" si="2"/>
        <v>5.0716950205680007</v>
      </c>
    </row>
    <row r="184" spans="1:21" x14ac:dyDescent="0.3">
      <c r="A184" s="20">
        <v>1</v>
      </c>
      <c r="B184" s="20" t="s">
        <v>113</v>
      </c>
      <c r="C184" s="20" t="s">
        <v>49</v>
      </c>
      <c r="D184" s="20">
        <v>38790</v>
      </c>
      <c r="E184" s="20">
        <v>38791</v>
      </c>
      <c r="F184" s="20">
        <v>38741</v>
      </c>
      <c r="G184" s="20">
        <v>6410</v>
      </c>
      <c r="H184" s="20">
        <v>6410</v>
      </c>
      <c r="I184" s="20" t="s">
        <v>80</v>
      </c>
      <c r="J184" s="20" t="s">
        <v>81</v>
      </c>
      <c r="K184" s="21">
        <v>0.99621700000000002</v>
      </c>
      <c r="L184" s="20" t="s">
        <v>24</v>
      </c>
      <c r="M184" s="20" t="s">
        <v>82</v>
      </c>
      <c r="N184" s="20">
        <v>16</v>
      </c>
      <c r="O184" s="20">
        <v>60</v>
      </c>
      <c r="P184" s="20" t="s">
        <v>105</v>
      </c>
      <c r="Q184" s="20" t="s">
        <v>110</v>
      </c>
      <c r="R184" s="20" t="s">
        <v>111</v>
      </c>
      <c r="S184" s="22">
        <v>0.74605500000000002</v>
      </c>
      <c r="T184" s="22">
        <v>0.24</v>
      </c>
      <c r="U184" s="22">
        <f t="shared" si="2"/>
        <v>0.56485683219060001</v>
      </c>
    </row>
    <row r="185" spans="1:21" x14ac:dyDescent="0.3">
      <c r="A185" s="20">
        <v>1</v>
      </c>
      <c r="B185" s="20" t="s">
        <v>113</v>
      </c>
      <c r="C185" s="20" t="s">
        <v>49</v>
      </c>
      <c r="D185" s="20">
        <v>38812</v>
      </c>
      <c r="E185" s="20">
        <v>38813</v>
      </c>
      <c r="F185" s="20">
        <v>38763</v>
      </c>
      <c r="G185" s="20">
        <v>6410</v>
      </c>
      <c r="H185" s="20">
        <v>6410</v>
      </c>
      <c r="I185" s="20" t="s">
        <v>80</v>
      </c>
      <c r="J185" s="20" t="s">
        <v>81</v>
      </c>
      <c r="K185" s="21">
        <v>1.5686500000000001</v>
      </c>
      <c r="L185" s="20" t="s">
        <v>24</v>
      </c>
      <c r="M185" s="20" t="s">
        <v>82</v>
      </c>
      <c r="N185" s="20">
        <v>16</v>
      </c>
      <c r="O185" s="20">
        <v>60</v>
      </c>
      <c r="P185" s="20" t="s">
        <v>105</v>
      </c>
      <c r="Q185" s="20" t="s">
        <v>110</v>
      </c>
      <c r="R185" s="20" t="s">
        <v>111</v>
      </c>
      <c r="S185" s="22">
        <v>0.74605500000000002</v>
      </c>
      <c r="T185" s="22">
        <v>0.24</v>
      </c>
      <c r="U185" s="22">
        <f t="shared" si="2"/>
        <v>0.88942737357000012</v>
      </c>
    </row>
    <row r="186" spans="1:21" x14ac:dyDescent="0.3">
      <c r="A186" s="20">
        <v>1</v>
      </c>
      <c r="B186" s="20" t="s">
        <v>113</v>
      </c>
      <c r="C186" s="20" t="s">
        <v>49</v>
      </c>
      <c r="D186" s="20">
        <v>38814</v>
      </c>
      <c r="E186" s="20">
        <v>38815</v>
      </c>
      <c r="F186" s="20">
        <v>38765</v>
      </c>
      <c r="G186" s="20">
        <v>6410</v>
      </c>
      <c r="H186" s="20">
        <v>6410</v>
      </c>
      <c r="I186" s="20" t="s">
        <v>80</v>
      </c>
      <c r="J186" s="20" t="s">
        <v>81</v>
      </c>
      <c r="K186" s="21">
        <v>0.92733299999999996</v>
      </c>
      <c r="L186" s="20" t="s">
        <v>24</v>
      </c>
      <c r="M186" s="20" t="s">
        <v>82</v>
      </c>
      <c r="N186" s="20">
        <v>16</v>
      </c>
      <c r="O186" s="20">
        <v>60</v>
      </c>
      <c r="P186" s="20" t="s">
        <v>105</v>
      </c>
      <c r="Q186" s="20" t="s">
        <v>110</v>
      </c>
      <c r="R186" s="20" t="s">
        <v>111</v>
      </c>
      <c r="S186" s="22">
        <v>0.74605500000000002</v>
      </c>
      <c r="T186" s="22">
        <v>0.24</v>
      </c>
      <c r="U186" s="22">
        <f t="shared" si="2"/>
        <v>0.52579948019940004</v>
      </c>
    </row>
    <row r="187" spans="1:21" x14ac:dyDescent="0.3">
      <c r="A187" s="20">
        <v>1</v>
      </c>
      <c r="B187" s="20" t="s">
        <v>113</v>
      </c>
      <c r="C187" s="20" t="s">
        <v>49</v>
      </c>
      <c r="D187" s="20">
        <v>38819</v>
      </c>
      <c r="E187" s="20">
        <v>38820</v>
      </c>
      <c r="F187" s="20">
        <v>38770</v>
      </c>
      <c r="G187" s="20">
        <v>6410</v>
      </c>
      <c r="H187" s="20">
        <v>6410</v>
      </c>
      <c r="I187" s="20" t="s">
        <v>80</v>
      </c>
      <c r="J187" s="20" t="s">
        <v>81</v>
      </c>
      <c r="K187" s="21">
        <v>6.0011000000000001</v>
      </c>
      <c r="L187" s="20" t="s">
        <v>24</v>
      </c>
      <c r="M187" s="20" t="s">
        <v>82</v>
      </c>
      <c r="N187" s="20">
        <v>16</v>
      </c>
      <c r="O187" s="20">
        <v>60</v>
      </c>
      <c r="P187" s="20" t="s">
        <v>105</v>
      </c>
      <c r="Q187" s="20" t="s">
        <v>110</v>
      </c>
      <c r="R187" s="20" t="s">
        <v>111</v>
      </c>
      <c r="S187" s="22">
        <v>0.74605500000000002</v>
      </c>
      <c r="T187" s="22">
        <v>0.24</v>
      </c>
      <c r="U187" s="22">
        <f t="shared" si="2"/>
        <v>3.4026345019800002</v>
      </c>
    </row>
    <row r="188" spans="1:21" x14ac:dyDescent="0.3">
      <c r="A188" s="20">
        <v>1</v>
      </c>
      <c r="B188" s="20" t="s">
        <v>113</v>
      </c>
      <c r="C188" s="20" t="s">
        <v>49</v>
      </c>
      <c r="D188" s="20">
        <v>38820</v>
      </c>
      <c r="E188" s="20">
        <v>38821</v>
      </c>
      <c r="F188" s="20">
        <v>38771</v>
      </c>
      <c r="G188" s="20">
        <v>6410</v>
      </c>
      <c r="H188" s="20">
        <v>6410</v>
      </c>
      <c r="I188" s="20" t="s">
        <v>80</v>
      </c>
      <c r="J188" s="20" t="s">
        <v>81</v>
      </c>
      <c r="K188" s="21">
        <v>0.24790699999999999</v>
      </c>
      <c r="L188" s="20" t="s">
        <v>24</v>
      </c>
      <c r="M188" s="20" t="s">
        <v>82</v>
      </c>
      <c r="N188" s="20">
        <v>16</v>
      </c>
      <c r="O188" s="20">
        <v>60</v>
      </c>
      <c r="P188" s="20" t="s">
        <v>105</v>
      </c>
      <c r="Q188" s="20" t="s">
        <v>110</v>
      </c>
      <c r="R188" s="20" t="s">
        <v>111</v>
      </c>
      <c r="S188" s="22">
        <v>0.74605500000000002</v>
      </c>
      <c r="T188" s="22">
        <v>0.24</v>
      </c>
      <c r="U188" s="22">
        <f t="shared" si="2"/>
        <v>0.1405637152326</v>
      </c>
    </row>
    <row r="189" spans="1:21" x14ac:dyDescent="0.3">
      <c r="A189" s="20">
        <v>1</v>
      </c>
      <c r="B189" s="20" t="s">
        <v>113</v>
      </c>
      <c r="C189" s="20" t="s">
        <v>49</v>
      </c>
      <c r="D189" s="20">
        <v>38826</v>
      </c>
      <c r="E189" s="20">
        <v>38827</v>
      </c>
      <c r="F189" s="20">
        <v>38777</v>
      </c>
      <c r="G189" s="20">
        <v>6410</v>
      </c>
      <c r="H189" s="20">
        <v>6410</v>
      </c>
      <c r="I189" s="20" t="s">
        <v>80</v>
      </c>
      <c r="J189" s="20" t="s">
        <v>81</v>
      </c>
      <c r="K189" s="21">
        <v>1.5064200000000001</v>
      </c>
      <c r="L189" s="20" t="s">
        <v>24</v>
      </c>
      <c r="M189" s="20" t="s">
        <v>82</v>
      </c>
      <c r="N189" s="20">
        <v>16</v>
      </c>
      <c r="O189" s="20">
        <v>60</v>
      </c>
      <c r="P189" s="20" t="s">
        <v>105</v>
      </c>
      <c r="Q189" s="20" t="s">
        <v>110</v>
      </c>
      <c r="R189" s="20" t="s">
        <v>111</v>
      </c>
      <c r="S189" s="22">
        <v>0.74605500000000002</v>
      </c>
      <c r="T189" s="22">
        <v>0.24</v>
      </c>
      <c r="U189" s="22">
        <f t="shared" si="2"/>
        <v>0.85414285155600012</v>
      </c>
    </row>
    <row r="190" spans="1:21" x14ac:dyDescent="0.3">
      <c r="A190" s="20">
        <v>1</v>
      </c>
      <c r="B190" s="20" t="s">
        <v>113</v>
      </c>
      <c r="C190" s="20" t="s">
        <v>49</v>
      </c>
      <c r="D190" s="20">
        <v>38827</v>
      </c>
      <c r="E190" s="20">
        <v>38828</v>
      </c>
      <c r="F190" s="20">
        <v>38778</v>
      </c>
      <c r="G190" s="20">
        <v>6410</v>
      </c>
      <c r="H190" s="20">
        <v>6410</v>
      </c>
      <c r="I190" s="20" t="s">
        <v>80</v>
      </c>
      <c r="J190" s="20" t="s">
        <v>81</v>
      </c>
      <c r="K190" s="21">
        <v>4.0167099999999998</v>
      </c>
      <c r="L190" s="20" t="s">
        <v>24</v>
      </c>
      <c r="M190" s="20" t="s">
        <v>82</v>
      </c>
      <c r="N190" s="20">
        <v>16</v>
      </c>
      <c r="O190" s="20">
        <v>60</v>
      </c>
      <c r="P190" s="20" t="s">
        <v>105</v>
      </c>
      <c r="Q190" s="20" t="s">
        <v>110</v>
      </c>
      <c r="R190" s="20" t="s">
        <v>111</v>
      </c>
      <c r="S190" s="22">
        <v>0.74605500000000002</v>
      </c>
      <c r="T190" s="22">
        <v>0.24</v>
      </c>
      <c r="U190" s="22">
        <f t="shared" si="2"/>
        <v>2.2774818000780002</v>
      </c>
    </row>
    <row r="191" spans="1:21" x14ac:dyDescent="0.3">
      <c r="A191" s="20">
        <v>1</v>
      </c>
      <c r="B191" s="20" t="s">
        <v>113</v>
      </c>
      <c r="C191" s="20" t="s">
        <v>49</v>
      </c>
      <c r="D191" s="20">
        <v>38832</v>
      </c>
      <c r="E191" s="20">
        <v>38833</v>
      </c>
      <c r="F191" s="20">
        <v>38783</v>
      </c>
      <c r="G191" s="20">
        <v>6410</v>
      </c>
      <c r="H191" s="20">
        <v>6410</v>
      </c>
      <c r="I191" s="20" t="s">
        <v>80</v>
      </c>
      <c r="J191" s="20" t="s">
        <v>81</v>
      </c>
      <c r="K191" s="21">
        <v>8.3201599999999996</v>
      </c>
      <c r="L191" s="20" t="s">
        <v>24</v>
      </c>
      <c r="M191" s="20" t="s">
        <v>82</v>
      </c>
      <c r="N191" s="20">
        <v>16</v>
      </c>
      <c r="O191" s="20">
        <v>60</v>
      </c>
      <c r="P191" s="20" t="s">
        <v>105</v>
      </c>
      <c r="Q191" s="20" t="s">
        <v>110</v>
      </c>
      <c r="R191" s="20" t="s">
        <v>111</v>
      </c>
      <c r="S191" s="22">
        <v>0.74605500000000002</v>
      </c>
      <c r="T191" s="22">
        <v>0.24</v>
      </c>
      <c r="U191" s="22">
        <f t="shared" si="2"/>
        <v>4.717545696288</v>
      </c>
    </row>
    <row r="192" spans="1:21" x14ac:dyDescent="0.3">
      <c r="A192" s="20">
        <v>1</v>
      </c>
      <c r="B192" s="20" t="s">
        <v>113</v>
      </c>
      <c r="C192" s="20" t="s">
        <v>49</v>
      </c>
      <c r="D192" s="20">
        <v>38835</v>
      </c>
      <c r="E192" s="20">
        <v>38836</v>
      </c>
      <c r="F192" s="20">
        <v>38786</v>
      </c>
      <c r="G192" s="20">
        <v>6410</v>
      </c>
      <c r="H192" s="20">
        <v>6410</v>
      </c>
      <c r="I192" s="20" t="s">
        <v>80</v>
      </c>
      <c r="J192" s="20" t="s">
        <v>81</v>
      </c>
      <c r="K192" s="21">
        <v>1.63306</v>
      </c>
      <c r="L192" s="20" t="s">
        <v>24</v>
      </c>
      <c r="M192" s="20" t="s">
        <v>82</v>
      </c>
      <c r="N192" s="20">
        <v>16</v>
      </c>
      <c r="O192" s="20">
        <v>60</v>
      </c>
      <c r="P192" s="20" t="s">
        <v>105</v>
      </c>
      <c r="Q192" s="20" t="s">
        <v>110</v>
      </c>
      <c r="R192" s="20" t="s">
        <v>111</v>
      </c>
      <c r="S192" s="22">
        <v>0.74605500000000002</v>
      </c>
      <c r="T192" s="22">
        <v>0.24</v>
      </c>
      <c r="U192" s="22">
        <f t="shared" si="2"/>
        <v>0.92594795950800002</v>
      </c>
    </row>
    <row r="193" spans="1:21" x14ac:dyDescent="0.3">
      <c r="A193" s="20">
        <v>1</v>
      </c>
      <c r="B193" s="20" t="s">
        <v>113</v>
      </c>
      <c r="C193" s="20" t="s">
        <v>49</v>
      </c>
      <c r="D193" s="20">
        <v>38840</v>
      </c>
      <c r="E193" s="20">
        <v>38841</v>
      </c>
      <c r="F193" s="20">
        <v>38791</v>
      </c>
      <c r="G193" s="20">
        <v>6410</v>
      </c>
      <c r="H193" s="20">
        <v>6410</v>
      </c>
      <c r="I193" s="20" t="s">
        <v>80</v>
      </c>
      <c r="J193" s="20" t="s">
        <v>81</v>
      </c>
      <c r="K193" s="21">
        <v>2.0781000000000001</v>
      </c>
      <c r="L193" s="20" t="s">
        <v>24</v>
      </c>
      <c r="M193" s="20" t="s">
        <v>82</v>
      </c>
      <c r="N193" s="20">
        <v>16</v>
      </c>
      <c r="O193" s="20">
        <v>60</v>
      </c>
      <c r="P193" s="20" t="s">
        <v>105</v>
      </c>
      <c r="Q193" s="20" t="s">
        <v>110</v>
      </c>
      <c r="R193" s="20" t="s">
        <v>111</v>
      </c>
      <c r="S193" s="22">
        <v>0.74605500000000002</v>
      </c>
      <c r="T193" s="22">
        <v>0.24</v>
      </c>
      <c r="U193" s="22">
        <f t="shared" si="2"/>
        <v>1.1782864405800002</v>
      </c>
    </row>
    <row r="194" spans="1:21" x14ac:dyDescent="0.3">
      <c r="A194" s="20">
        <v>1</v>
      </c>
      <c r="B194" s="20" t="s">
        <v>113</v>
      </c>
      <c r="C194" s="20" t="s">
        <v>49</v>
      </c>
      <c r="D194" s="20">
        <v>38848</v>
      </c>
      <c r="E194" s="20">
        <v>38849</v>
      </c>
      <c r="F194" s="20">
        <v>38799</v>
      </c>
      <c r="G194" s="20">
        <v>6410</v>
      </c>
      <c r="H194" s="20">
        <v>6410</v>
      </c>
      <c r="I194" s="20" t="s">
        <v>80</v>
      </c>
      <c r="J194" s="20" t="s">
        <v>81</v>
      </c>
      <c r="K194" s="21">
        <v>0.92233900000000002</v>
      </c>
      <c r="L194" s="20" t="s">
        <v>24</v>
      </c>
      <c r="M194" s="20" t="s">
        <v>82</v>
      </c>
      <c r="N194" s="20">
        <v>16</v>
      </c>
      <c r="O194" s="20">
        <v>60</v>
      </c>
      <c r="P194" s="20" t="s">
        <v>105</v>
      </c>
      <c r="Q194" s="20" t="s">
        <v>110</v>
      </c>
      <c r="R194" s="20" t="s">
        <v>111</v>
      </c>
      <c r="S194" s="22">
        <v>0.74605500000000002</v>
      </c>
      <c r="T194" s="22">
        <v>0.24</v>
      </c>
      <c r="U194" s="22">
        <f t="shared" ref="U194:U257" si="3">K194*S194*(1-T194)</f>
        <v>0.5229678732102</v>
      </c>
    </row>
    <row r="195" spans="1:21" x14ac:dyDescent="0.3">
      <c r="A195" s="20">
        <v>1</v>
      </c>
      <c r="B195" s="20" t="s">
        <v>113</v>
      </c>
      <c r="C195" s="20" t="s">
        <v>49</v>
      </c>
      <c r="D195" s="20">
        <v>38849</v>
      </c>
      <c r="E195" s="20">
        <v>38850</v>
      </c>
      <c r="F195" s="20">
        <v>38800</v>
      </c>
      <c r="G195" s="20">
        <v>6410</v>
      </c>
      <c r="H195" s="20">
        <v>6410</v>
      </c>
      <c r="I195" s="20" t="s">
        <v>80</v>
      </c>
      <c r="J195" s="20" t="s">
        <v>81</v>
      </c>
      <c r="K195" s="21">
        <v>0.90836099999999997</v>
      </c>
      <c r="L195" s="20" t="s">
        <v>24</v>
      </c>
      <c r="M195" s="20" t="s">
        <v>82</v>
      </c>
      <c r="N195" s="20">
        <v>16</v>
      </c>
      <c r="O195" s="20">
        <v>60</v>
      </c>
      <c r="P195" s="20" t="s">
        <v>105</v>
      </c>
      <c r="Q195" s="20" t="s">
        <v>110</v>
      </c>
      <c r="R195" s="20" t="s">
        <v>111</v>
      </c>
      <c r="S195" s="22">
        <v>0.74605500000000002</v>
      </c>
      <c r="T195" s="22">
        <v>0.24</v>
      </c>
      <c r="U195" s="22">
        <f t="shared" si="3"/>
        <v>0.51504232204980005</v>
      </c>
    </row>
    <row r="196" spans="1:21" x14ac:dyDescent="0.3">
      <c r="A196" s="20">
        <v>1</v>
      </c>
      <c r="B196" s="20" t="s">
        <v>113</v>
      </c>
      <c r="C196" s="20" t="s">
        <v>49</v>
      </c>
      <c r="D196" s="20">
        <v>38852</v>
      </c>
      <c r="E196" s="20">
        <v>38853</v>
      </c>
      <c r="F196" s="20">
        <v>38803</v>
      </c>
      <c r="G196" s="20">
        <v>6410</v>
      </c>
      <c r="H196" s="20">
        <v>6410</v>
      </c>
      <c r="I196" s="20" t="s">
        <v>80</v>
      </c>
      <c r="J196" s="20" t="s">
        <v>81</v>
      </c>
      <c r="K196" s="21">
        <v>19.323699999999999</v>
      </c>
      <c r="L196" s="20" t="s">
        <v>24</v>
      </c>
      <c r="M196" s="20" t="s">
        <v>82</v>
      </c>
      <c r="N196" s="20">
        <v>16</v>
      </c>
      <c r="O196" s="20">
        <v>60</v>
      </c>
      <c r="P196" s="20" t="s">
        <v>105</v>
      </c>
      <c r="Q196" s="20" t="s">
        <v>110</v>
      </c>
      <c r="R196" s="20" t="s">
        <v>111</v>
      </c>
      <c r="S196" s="22">
        <v>0.74605500000000002</v>
      </c>
      <c r="T196" s="22">
        <v>0.24</v>
      </c>
      <c r="U196" s="22">
        <f t="shared" si="3"/>
        <v>10.956572682659999</v>
      </c>
    </row>
    <row r="197" spans="1:21" x14ac:dyDescent="0.3">
      <c r="A197" s="20">
        <v>1</v>
      </c>
      <c r="B197" s="20" t="s">
        <v>113</v>
      </c>
      <c r="C197" s="20" t="s">
        <v>49</v>
      </c>
      <c r="D197" s="20">
        <v>38857</v>
      </c>
      <c r="E197" s="20">
        <v>38858</v>
      </c>
      <c r="F197" s="20">
        <v>38808</v>
      </c>
      <c r="G197" s="20">
        <v>6410</v>
      </c>
      <c r="H197" s="20">
        <v>6410</v>
      </c>
      <c r="I197" s="20" t="s">
        <v>80</v>
      </c>
      <c r="J197" s="20" t="s">
        <v>81</v>
      </c>
      <c r="K197" s="21">
        <v>1.6172599999999999</v>
      </c>
      <c r="L197" s="20" t="s">
        <v>24</v>
      </c>
      <c r="M197" s="20" t="s">
        <v>82</v>
      </c>
      <c r="N197" s="20">
        <v>16</v>
      </c>
      <c r="O197" s="20">
        <v>60</v>
      </c>
      <c r="P197" s="20" t="s">
        <v>105</v>
      </c>
      <c r="Q197" s="20" t="s">
        <v>110</v>
      </c>
      <c r="R197" s="20" t="s">
        <v>111</v>
      </c>
      <c r="S197" s="22">
        <v>0.74605500000000002</v>
      </c>
      <c r="T197" s="22">
        <v>0.24</v>
      </c>
      <c r="U197" s="22">
        <f t="shared" si="3"/>
        <v>0.91698933106799996</v>
      </c>
    </row>
    <row r="198" spans="1:21" x14ac:dyDescent="0.3">
      <c r="A198" s="20">
        <v>1</v>
      </c>
      <c r="B198" s="20" t="s">
        <v>113</v>
      </c>
      <c r="C198" s="20" t="s">
        <v>49</v>
      </c>
      <c r="D198" s="20">
        <v>38858</v>
      </c>
      <c r="E198" s="20">
        <v>38859</v>
      </c>
      <c r="F198" s="20">
        <v>38809</v>
      </c>
      <c r="G198" s="20">
        <v>6410</v>
      </c>
      <c r="H198" s="20">
        <v>6410</v>
      </c>
      <c r="I198" s="20" t="s">
        <v>80</v>
      </c>
      <c r="J198" s="20" t="s">
        <v>81</v>
      </c>
      <c r="K198" s="21">
        <v>4.9935700000000001</v>
      </c>
      <c r="L198" s="20" t="s">
        <v>24</v>
      </c>
      <c r="M198" s="20" t="s">
        <v>82</v>
      </c>
      <c r="N198" s="20">
        <v>16</v>
      </c>
      <c r="O198" s="20">
        <v>60</v>
      </c>
      <c r="P198" s="20" t="s">
        <v>105</v>
      </c>
      <c r="Q198" s="20" t="s">
        <v>110</v>
      </c>
      <c r="R198" s="20" t="s">
        <v>111</v>
      </c>
      <c r="S198" s="22">
        <v>0.74605500000000002</v>
      </c>
      <c r="T198" s="22">
        <v>0.24</v>
      </c>
      <c r="U198" s="22">
        <f t="shared" si="3"/>
        <v>2.8313631784260003</v>
      </c>
    </row>
    <row r="199" spans="1:21" x14ac:dyDescent="0.3">
      <c r="A199" s="20">
        <v>1</v>
      </c>
      <c r="B199" s="20" t="s">
        <v>113</v>
      </c>
      <c r="C199" s="20" t="s">
        <v>49</v>
      </c>
      <c r="D199" s="20">
        <v>38864</v>
      </c>
      <c r="E199" s="20">
        <v>38865</v>
      </c>
      <c r="F199" s="20">
        <v>38815</v>
      </c>
      <c r="G199" s="20">
        <v>6410</v>
      </c>
      <c r="H199" s="20">
        <v>6410</v>
      </c>
      <c r="I199" s="20" t="s">
        <v>80</v>
      </c>
      <c r="J199" s="20" t="s">
        <v>81</v>
      </c>
      <c r="K199" s="21">
        <v>1.55898</v>
      </c>
      <c r="L199" s="20" t="s">
        <v>24</v>
      </c>
      <c r="M199" s="20" t="s">
        <v>82</v>
      </c>
      <c r="N199" s="20">
        <v>16</v>
      </c>
      <c r="O199" s="20">
        <v>60</v>
      </c>
      <c r="P199" s="20" t="s">
        <v>105</v>
      </c>
      <c r="Q199" s="20" t="s">
        <v>110</v>
      </c>
      <c r="R199" s="20" t="s">
        <v>111</v>
      </c>
      <c r="S199" s="22">
        <v>0.74605500000000002</v>
      </c>
      <c r="T199" s="22">
        <v>0.24</v>
      </c>
      <c r="U199" s="22">
        <f t="shared" si="3"/>
        <v>0.88394446616400002</v>
      </c>
    </row>
    <row r="200" spans="1:21" x14ac:dyDescent="0.3">
      <c r="A200" s="20">
        <v>1</v>
      </c>
      <c r="B200" s="20" t="s">
        <v>113</v>
      </c>
      <c r="C200" s="20" t="s">
        <v>49</v>
      </c>
      <c r="D200" s="20">
        <v>38866</v>
      </c>
      <c r="E200" s="20">
        <v>38867</v>
      </c>
      <c r="F200" s="20">
        <v>38817</v>
      </c>
      <c r="G200" s="20">
        <v>6410</v>
      </c>
      <c r="H200" s="20">
        <v>6410</v>
      </c>
      <c r="I200" s="20" t="s">
        <v>80</v>
      </c>
      <c r="J200" s="20" t="s">
        <v>81</v>
      </c>
      <c r="K200" s="21">
        <v>5.3145300000000004</v>
      </c>
      <c r="L200" s="20" t="s">
        <v>24</v>
      </c>
      <c r="M200" s="20" t="s">
        <v>82</v>
      </c>
      <c r="N200" s="20">
        <v>16</v>
      </c>
      <c r="O200" s="20">
        <v>60</v>
      </c>
      <c r="P200" s="20" t="s">
        <v>105</v>
      </c>
      <c r="Q200" s="20" t="s">
        <v>110</v>
      </c>
      <c r="R200" s="20" t="s">
        <v>111</v>
      </c>
      <c r="S200" s="22">
        <v>0.74605500000000002</v>
      </c>
      <c r="T200" s="22">
        <v>0.24</v>
      </c>
      <c r="U200" s="22">
        <f t="shared" si="3"/>
        <v>3.0133480761540001</v>
      </c>
    </row>
    <row r="201" spans="1:21" x14ac:dyDescent="0.3">
      <c r="A201" s="20">
        <v>1</v>
      </c>
      <c r="B201" s="20" t="s">
        <v>113</v>
      </c>
      <c r="C201" s="20" t="s">
        <v>49</v>
      </c>
      <c r="D201" s="20">
        <v>38874</v>
      </c>
      <c r="E201" s="20">
        <v>38875</v>
      </c>
      <c r="F201" s="20">
        <v>38825</v>
      </c>
      <c r="G201" s="20">
        <v>6410</v>
      </c>
      <c r="H201" s="20">
        <v>6410</v>
      </c>
      <c r="I201" s="20" t="s">
        <v>80</v>
      </c>
      <c r="J201" s="20" t="s">
        <v>81</v>
      </c>
      <c r="K201" s="21">
        <v>0.92127800000000004</v>
      </c>
      <c r="L201" s="20" t="s">
        <v>24</v>
      </c>
      <c r="M201" s="20" t="s">
        <v>82</v>
      </c>
      <c r="N201" s="20">
        <v>16</v>
      </c>
      <c r="O201" s="20">
        <v>60</v>
      </c>
      <c r="P201" s="20" t="s">
        <v>105</v>
      </c>
      <c r="Q201" s="20" t="s">
        <v>110</v>
      </c>
      <c r="R201" s="20" t="s">
        <v>111</v>
      </c>
      <c r="S201" s="22">
        <v>0.74605500000000002</v>
      </c>
      <c r="T201" s="22">
        <v>0.24</v>
      </c>
      <c r="U201" s="22">
        <f t="shared" si="3"/>
        <v>0.52236628430040011</v>
      </c>
    </row>
    <row r="202" spans="1:21" x14ac:dyDescent="0.3">
      <c r="A202" s="20">
        <v>1</v>
      </c>
      <c r="B202" s="20" t="s">
        <v>113</v>
      </c>
      <c r="C202" s="20" t="s">
        <v>49</v>
      </c>
      <c r="D202" s="20">
        <v>49484</v>
      </c>
      <c r="E202" s="20">
        <v>49485</v>
      </c>
      <c r="F202" s="20">
        <v>49425</v>
      </c>
      <c r="G202" s="20">
        <v>6430</v>
      </c>
      <c r="H202" s="20">
        <v>6430</v>
      </c>
      <c r="I202" s="20" t="s">
        <v>80</v>
      </c>
      <c r="J202" s="20" t="s">
        <v>81</v>
      </c>
      <c r="K202" s="21">
        <v>0.29912499999999997</v>
      </c>
      <c r="L202" s="20" t="s">
        <v>24</v>
      </c>
      <c r="M202" s="20" t="s">
        <v>82</v>
      </c>
      <c r="N202" s="20">
        <v>16</v>
      </c>
      <c r="O202" s="20">
        <v>60</v>
      </c>
      <c r="P202" s="20" t="s">
        <v>105</v>
      </c>
      <c r="Q202" s="20" t="s">
        <v>112</v>
      </c>
      <c r="R202" s="20" t="s">
        <v>111</v>
      </c>
      <c r="S202" s="22">
        <v>0.74605500000000002</v>
      </c>
      <c r="T202" s="22">
        <v>0.24</v>
      </c>
      <c r="U202" s="22">
        <f t="shared" si="3"/>
        <v>0.16960441342499999</v>
      </c>
    </row>
    <row r="203" spans="1:21" x14ac:dyDescent="0.3">
      <c r="A203" s="20">
        <v>1</v>
      </c>
      <c r="B203" s="20" t="s">
        <v>113</v>
      </c>
      <c r="C203" s="20" t="s">
        <v>49</v>
      </c>
      <c r="D203" s="20">
        <v>49504</v>
      </c>
      <c r="E203" s="20">
        <v>49505</v>
      </c>
      <c r="F203" s="20">
        <v>49445</v>
      </c>
      <c r="G203" s="20">
        <v>6430</v>
      </c>
      <c r="H203" s="20">
        <v>6430</v>
      </c>
      <c r="I203" s="20" t="s">
        <v>80</v>
      </c>
      <c r="J203" s="20" t="s">
        <v>81</v>
      </c>
      <c r="K203" s="21">
        <v>3.7835800000000002</v>
      </c>
      <c r="L203" s="20" t="s">
        <v>24</v>
      </c>
      <c r="M203" s="20" t="s">
        <v>82</v>
      </c>
      <c r="N203" s="20">
        <v>16</v>
      </c>
      <c r="O203" s="20">
        <v>60</v>
      </c>
      <c r="P203" s="20" t="s">
        <v>105</v>
      </c>
      <c r="Q203" s="20" t="s">
        <v>112</v>
      </c>
      <c r="R203" s="20" t="s">
        <v>111</v>
      </c>
      <c r="S203" s="22">
        <v>0.74605500000000002</v>
      </c>
      <c r="T203" s="22">
        <v>0.24</v>
      </c>
      <c r="U203" s="22">
        <f t="shared" si="3"/>
        <v>2.145296670444</v>
      </c>
    </row>
    <row r="204" spans="1:21" x14ac:dyDescent="0.3">
      <c r="A204" s="20">
        <v>1</v>
      </c>
      <c r="B204" s="20" t="s">
        <v>113</v>
      </c>
      <c r="C204" s="20" t="s">
        <v>49</v>
      </c>
      <c r="D204" s="20">
        <v>49505</v>
      </c>
      <c r="E204" s="20">
        <v>49506</v>
      </c>
      <c r="F204" s="20">
        <v>49446</v>
      </c>
      <c r="G204" s="20">
        <v>6430</v>
      </c>
      <c r="H204" s="20">
        <v>6430</v>
      </c>
      <c r="I204" s="20" t="s">
        <v>80</v>
      </c>
      <c r="J204" s="20" t="s">
        <v>81</v>
      </c>
      <c r="K204" s="21">
        <v>4.1080899999999998</v>
      </c>
      <c r="L204" s="20" t="s">
        <v>24</v>
      </c>
      <c r="M204" s="20" t="s">
        <v>82</v>
      </c>
      <c r="N204" s="20">
        <v>16</v>
      </c>
      <c r="O204" s="20">
        <v>60</v>
      </c>
      <c r="P204" s="20" t="s">
        <v>105</v>
      </c>
      <c r="Q204" s="20" t="s">
        <v>112</v>
      </c>
      <c r="R204" s="20" t="s">
        <v>111</v>
      </c>
      <c r="S204" s="22">
        <v>0.74605500000000002</v>
      </c>
      <c r="T204" s="22">
        <v>0.24</v>
      </c>
      <c r="U204" s="22">
        <f t="shared" si="3"/>
        <v>2.3292944245620002</v>
      </c>
    </row>
    <row r="205" spans="1:21" x14ac:dyDescent="0.3">
      <c r="A205" s="20">
        <v>1</v>
      </c>
      <c r="B205" s="20" t="s">
        <v>113</v>
      </c>
      <c r="C205" s="20" t="s">
        <v>49</v>
      </c>
      <c r="D205" s="20">
        <v>49507</v>
      </c>
      <c r="E205" s="20">
        <v>49508</v>
      </c>
      <c r="F205" s="20">
        <v>49448</v>
      </c>
      <c r="G205" s="20">
        <v>6430</v>
      </c>
      <c r="H205" s="20">
        <v>6430</v>
      </c>
      <c r="I205" s="20" t="s">
        <v>80</v>
      </c>
      <c r="J205" s="20" t="s">
        <v>81</v>
      </c>
      <c r="K205" s="21">
        <v>8.3371399999999998</v>
      </c>
      <c r="L205" s="20" t="s">
        <v>24</v>
      </c>
      <c r="M205" s="20" t="s">
        <v>82</v>
      </c>
      <c r="N205" s="20">
        <v>16</v>
      </c>
      <c r="O205" s="20">
        <v>60</v>
      </c>
      <c r="P205" s="20" t="s">
        <v>105</v>
      </c>
      <c r="Q205" s="20" t="s">
        <v>112</v>
      </c>
      <c r="R205" s="20" t="s">
        <v>111</v>
      </c>
      <c r="S205" s="22">
        <v>0.74605500000000002</v>
      </c>
      <c r="T205" s="22">
        <v>0.24</v>
      </c>
      <c r="U205" s="22">
        <f t="shared" si="3"/>
        <v>4.7271733868519998</v>
      </c>
    </row>
    <row r="206" spans="1:21" x14ac:dyDescent="0.3">
      <c r="A206" s="20">
        <v>1</v>
      </c>
      <c r="B206" s="20" t="s">
        <v>113</v>
      </c>
      <c r="C206" s="20" t="s">
        <v>49</v>
      </c>
      <c r="D206" s="20">
        <v>52338</v>
      </c>
      <c r="E206" s="20">
        <v>52339</v>
      </c>
      <c r="F206" s="20">
        <v>52281</v>
      </c>
      <c r="G206" s="20">
        <v>7400</v>
      </c>
      <c r="H206" s="20">
        <v>7400</v>
      </c>
      <c r="I206" s="20" t="s">
        <v>80</v>
      </c>
      <c r="J206" s="20" t="s">
        <v>81</v>
      </c>
      <c r="K206" s="21">
        <v>52.618600000000001</v>
      </c>
      <c r="L206" s="20" t="s">
        <v>24</v>
      </c>
      <c r="M206" s="20" t="s">
        <v>82</v>
      </c>
      <c r="N206" s="20">
        <v>17</v>
      </c>
      <c r="O206" s="20">
        <v>70</v>
      </c>
      <c r="P206" s="20" t="s">
        <v>121</v>
      </c>
      <c r="Q206" s="20" t="s">
        <v>122</v>
      </c>
      <c r="R206" s="20" t="s">
        <v>121</v>
      </c>
      <c r="S206" s="22">
        <v>1.5820000000000001</v>
      </c>
      <c r="T206" s="22">
        <v>0.24</v>
      </c>
      <c r="U206" s="22">
        <f t="shared" si="3"/>
        <v>63.264395152000006</v>
      </c>
    </row>
    <row r="207" spans="1:21" x14ac:dyDescent="0.3">
      <c r="A207" s="20">
        <v>1</v>
      </c>
      <c r="B207" s="20" t="s">
        <v>113</v>
      </c>
      <c r="C207" s="20" t="s">
        <v>49</v>
      </c>
      <c r="D207" s="20">
        <v>61808</v>
      </c>
      <c r="E207" s="20">
        <v>61809</v>
      </c>
      <c r="F207" s="20">
        <v>61797</v>
      </c>
      <c r="G207" s="20">
        <v>2520</v>
      </c>
      <c r="H207" s="20">
        <v>9520</v>
      </c>
      <c r="I207" s="20" t="s">
        <v>80</v>
      </c>
      <c r="J207" s="20" t="s">
        <v>81</v>
      </c>
      <c r="K207" s="21">
        <v>0.21448200000000001</v>
      </c>
      <c r="L207" s="20" t="s">
        <v>24</v>
      </c>
      <c r="M207" s="20" t="s">
        <v>82</v>
      </c>
      <c r="N207" s="20">
        <v>89</v>
      </c>
      <c r="O207" s="20">
        <v>28</v>
      </c>
      <c r="P207" s="20" t="s">
        <v>84</v>
      </c>
      <c r="Q207" s="20" t="s">
        <v>85</v>
      </c>
      <c r="R207" s="20" t="s">
        <v>85</v>
      </c>
      <c r="S207" s="22">
        <v>5.4456910000000001</v>
      </c>
      <c r="T207" s="22">
        <v>0.24</v>
      </c>
      <c r="U207" s="22">
        <f t="shared" si="3"/>
        <v>0.88768204976712006</v>
      </c>
    </row>
    <row r="208" spans="1:21" x14ac:dyDescent="0.3">
      <c r="A208" s="20">
        <v>1</v>
      </c>
      <c r="B208" s="20" t="s">
        <v>113</v>
      </c>
      <c r="C208" s="20" t="s">
        <v>49</v>
      </c>
      <c r="D208" s="20">
        <v>61809</v>
      </c>
      <c r="E208" s="20">
        <v>61810</v>
      </c>
      <c r="F208" s="20">
        <v>61798</v>
      </c>
      <c r="G208" s="20">
        <v>2520</v>
      </c>
      <c r="H208" s="20">
        <v>9520</v>
      </c>
      <c r="I208" s="20" t="s">
        <v>80</v>
      </c>
      <c r="J208" s="20" t="s">
        <v>81</v>
      </c>
      <c r="K208" s="21">
        <v>1.3039799999999999</v>
      </c>
      <c r="L208" s="20" t="s">
        <v>24</v>
      </c>
      <c r="M208" s="20" t="s">
        <v>82</v>
      </c>
      <c r="N208" s="20">
        <v>89</v>
      </c>
      <c r="O208" s="20">
        <v>28</v>
      </c>
      <c r="P208" s="20" t="s">
        <v>84</v>
      </c>
      <c r="Q208" s="20" t="s">
        <v>85</v>
      </c>
      <c r="R208" s="20" t="s">
        <v>85</v>
      </c>
      <c r="S208" s="22">
        <v>5.4456910000000001</v>
      </c>
      <c r="T208" s="22">
        <v>0.24</v>
      </c>
      <c r="U208" s="22">
        <f t="shared" si="3"/>
        <v>5.3968148341367996</v>
      </c>
    </row>
    <row r="209" spans="1:21" x14ac:dyDescent="0.3">
      <c r="A209" s="20">
        <v>1</v>
      </c>
      <c r="B209" s="20" t="s">
        <v>113</v>
      </c>
      <c r="C209" s="20" t="s">
        <v>49</v>
      </c>
      <c r="D209" s="20">
        <v>61810</v>
      </c>
      <c r="E209" s="20">
        <v>61811</v>
      </c>
      <c r="F209" s="20">
        <v>61799</v>
      </c>
      <c r="G209" s="20">
        <v>2520</v>
      </c>
      <c r="H209" s="20">
        <v>9520</v>
      </c>
      <c r="I209" s="20" t="s">
        <v>80</v>
      </c>
      <c r="J209" s="20" t="s">
        <v>81</v>
      </c>
      <c r="K209" s="21">
        <v>0.438523</v>
      </c>
      <c r="L209" s="20" t="s">
        <v>24</v>
      </c>
      <c r="M209" s="20" t="s">
        <v>82</v>
      </c>
      <c r="N209" s="20">
        <v>89</v>
      </c>
      <c r="O209" s="20">
        <v>28</v>
      </c>
      <c r="P209" s="20" t="s">
        <v>84</v>
      </c>
      <c r="Q209" s="20" t="s">
        <v>85</v>
      </c>
      <c r="R209" s="20" t="s">
        <v>85</v>
      </c>
      <c r="S209" s="22">
        <v>5.4456910000000001</v>
      </c>
      <c r="T209" s="22">
        <v>0.24</v>
      </c>
      <c r="U209" s="22">
        <f t="shared" si="3"/>
        <v>1.8149261733386799</v>
      </c>
    </row>
    <row r="210" spans="1:21" x14ac:dyDescent="0.3">
      <c r="A210" s="20">
        <v>1</v>
      </c>
      <c r="B210" s="20" t="s">
        <v>113</v>
      </c>
      <c r="C210" s="20" t="s">
        <v>49</v>
      </c>
      <c r="D210" s="20">
        <v>138</v>
      </c>
      <c r="E210" s="20">
        <v>140</v>
      </c>
      <c r="F210" s="20">
        <v>140</v>
      </c>
      <c r="G210" s="20">
        <v>2110</v>
      </c>
      <c r="H210" s="20">
        <v>2520</v>
      </c>
      <c r="I210" s="20" t="s">
        <v>80</v>
      </c>
      <c r="J210" s="20" t="s">
        <v>81</v>
      </c>
      <c r="K210" s="21">
        <v>1.25767E-2</v>
      </c>
      <c r="L210" s="20" t="s">
        <v>24</v>
      </c>
      <c r="M210" s="20" t="s">
        <v>82</v>
      </c>
      <c r="N210" s="20">
        <v>39</v>
      </c>
      <c r="O210" s="20">
        <v>27</v>
      </c>
      <c r="P210" s="20" t="s">
        <v>83</v>
      </c>
      <c r="Q210" s="20" t="s">
        <v>83</v>
      </c>
      <c r="R210" s="20" t="s">
        <v>83</v>
      </c>
      <c r="S210" s="22">
        <v>4.0080939999999998</v>
      </c>
      <c r="T210" s="22">
        <v>0.24</v>
      </c>
      <c r="U210" s="22">
        <f t="shared" si="3"/>
        <v>3.8310532815448002E-2</v>
      </c>
    </row>
    <row r="211" spans="1:21" x14ac:dyDescent="0.3">
      <c r="A211" s="20">
        <v>1</v>
      </c>
      <c r="B211" s="20" t="s">
        <v>113</v>
      </c>
      <c r="C211" s="20" t="s">
        <v>49</v>
      </c>
      <c r="D211" s="20">
        <v>143</v>
      </c>
      <c r="E211" s="20">
        <v>145</v>
      </c>
      <c r="F211" s="20">
        <v>145</v>
      </c>
      <c r="G211" s="20">
        <v>2110</v>
      </c>
      <c r="H211" s="20">
        <v>2520</v>
      </c>
      <c r="I211" s="20" t="s">
        <v>80</v>
      </c>
      <c r="J211" s="20" t="s">
        <v>81</v>
      </c>
      <c r="K211" s="21">
        <v>0.167269</v>
      </c>
      <c r="L211" s="20" t="s">
        <v>24</v>
      </c>
      <c r="M211" s="20" t="s">
        <v>82</v>
      </c>
      <c r="N211" s="20">
        <v>39</v>
      </c>
      <c r="O211" s="20">
        <v>27</v>
      </c>
      <c r="P211" s="20" t="s">
        <v>83</v>
      </c>
      <c r="Q211" s="20" t="s">
        <v>83</v>
      </c>
      <c r="R211" s="20" t="s">
        <v>83</v>
      </c>
      <c r="S211" s="22">
        <v>4.0080939999999998</v>
      </c>
      <c r="T211" s="22">
        <v>0.24</v>
      </c>
      <c r="U211" s="22">
        <f t="shared" si="3"/>
        <v>0.50952670521735999</v>
      </c>
    </row>
    <row r="212" spans="1:21" x14ac:dyDescent="0.3">
      <c r="A212" s="20">
        <v>1</v>
      </c>
      <c r="B212" s="20" t="s">
        <v>113</v>
      </c>
      <c r="C212" s="20" t="s">
        <v>49</v>
      </c>
      <c r="D212" s="20">
        <v>248</v>
      </c>
      <c r="E212" s="20">
        <v>251</v>
      </c>
      <c r="F212" s="20">
        <v>251</v>
      </c>
      <c r="G212" s="20">
        <v>2120</v>
      </c>
      <c r="H212" s="20">
        <v>2520</v>
      </c>
      <c r="I212" s="20" t="s">
        <v>80</v>
      </c>
      <c r="J212" s="20" t="s">
        <v>81</v>
      </c>
      <c r="K212" s="21">
        <v>8.6145899999999997E-2</v>
      </c>
      <c r="L212" s="20" t="s">
        <v>24</v>
      </c>
      <c r="M212" s="20" t="s">
        <v>82</v>
      </c>
      <c r="N212" s="20">
        <v>39</v>
      </c>
      <c r="O212" s="20">
        <v>27</v>
      </c>
      <c r="P212" s="20" t="s">
        <v>83</v>
      </c>
      <c r="Q212" s="20" t="s">
        <v>83</v>
      </c>
      <c r="R212" s="20" t="s">
        <v>83</v>
      </c>
      <c r="S212" s="22">
        <v>4.0080939999999998</v>
      </c>
      <c r="T212" s="22">
        <v>0.24</v>
      </c>
      <c r="U212" s="22">
        <f t="shared" si="3"/>
        <v>0.26241345733509597</v>
      </c>
    </row>
    <row r="213" spans="1:21" x14ac:dyDescent="0.3">
      <c r="A213" s="20">
        <v>1</v>
      </c>
      <c r="B213" s="20" t="s">
        <v>113</v>
      </c>
      <c r="C213" s="20" t="s">
        <v>49</v>
      </c>
      <c r="D213" s="20">
        <v>353</v>
      </c>
      <c r="E213" s="20">
        <v>354</v>
      </c>
      <c r="F213" s="20">
        <v>354</v>
      </c>
      <c r="G213" s="20">
        <v>2150</v>
      </c>
      <c r="H213" s="20">
        <v>2520</v>
      </c>
      <c r="I213" s="20" t="s">
        <v>80</v>
      </c>
      <c r="J213" s="20" t="s">
        <v>81</v>
      </c>
      <c r="K213" s="21">
        <v>0.43892199999999998</v>
      </c>
      <c r="L213" s="20" t="s">
        <v>24</v>
      </c>
      <c r="M213" s="20" t="s">
        <v>82</v>
      </c>
      <c r="N213" s="20">
        <v>39</v>
      </c>
      <c r="O213" s="20">
        <v>27</v>
      </c>
      <c r="P213" s="20" t="s">
        <v>83</v>
      </c>
      <c r="Q213" s="20" t="s">
        <v>83</v>
      </c>
      <c r="R213" s="20" t="s">
        <v>83</v>
      </c>
      <c r="S213" s="22">
        <v>4.0080939999999998</v>
      </c>
      <c r="T213" s="22">
        <v>0.24</v>
      </c>
      <c r="U213" s="22">
        <f t="shared" si="3"/>
        <v>1.33702288234768</v>
      </c>
    </row>
    <row r="214" spans="1:21" x14ac:dyDescent="0.3">
      <c r="A214" s="20">
        <v>1</v>
      </c>
      <c r="B214" s="20" t="s">
        <v>113</v>
      </c>
      <c r="C214" s="20" t="s">
        <v>49</v>
      </c>
      <c r="D214" s="20">
        <v>391</v>
      </c>
      <c r="E214" s="20">
        <v>393</v>
      </c>
      <c r="F214" s="20">
        <v>393</v>
      </c>
      <c r="G214" s="20">
        <v>2410</v>
      </c>
      <c r="H214" s="20">
        <v>2520</v>
      </c>
      <c r="I214" s="20" t="s">
        <v>80</v>
      </c>
      <c r="J214" s="20" t="s">
        <v>81</v>
      </c>
      <c r="K214" s="21">
        <v>0.34148600000000001</v>
      </c>
      <c r="L214" s="20" t="s">
        <v>24</v>
      </c>
      <c r="M214" s="20" t="s">
        <v>82</v>
      </c>
      <c r="N214" s="20">
        <v>39</v>
      </c>
      <c r="O214" s="20">
        <v>27</v>
      </c>
      <c r="P214" s="20" t="s">
        <v>83</v>
      </c>
      <c r="Q214" s="20" t="s">
        <v>83</v>
      </c>
      <c r="R214" s="20" t="s">
        <v>83</v>
      </c>
      <c r="S214" s="22">
        <v>4.0080939999999998</v>
      </c>
      <c r="T214" s="22">
        <v>0.24</v>
      </c>
      <c r="U214" s="22">
        <f t="shared" si="3"/>
        <v>1.0402180706398401</v>
      </c>
    </row>
    <row r="215" spans="1:21" x14ac:dyDescent="0.3">
      <c r="A215" s="20">
        <v>1</v>
      </c>
      <c r="B215" s="20" t="s">
        <v>113</v>
      </c>
      <c r="C215" s="20" t="s">
        <v>49</v>
      </c>
      <c r="D215" s="20">
        <v>6760</v>
      </c>
      <c r="E215" s="20">
        <v>6761</v>
      </c>
      <c r="F215" s="20">
        <v>6717</v>
      </c>
      <c r="G215" s="20">
        <v>2110</v>
      </c>
      <c r="H215" s="20">
        <v>2110</v>
      </c>
      <c r="I215" s="20" t="s">
        <v>80</v>
      </c>
      <c r="J215" s="20" t="s">
        <v>81</v>
      </c>
      <c r="K215" s="21">
        <v>1.41401</v>
      </c>
      <c r="L215" s="20" t="s">
        <v>24</v>
      </c>
      <c r="M215" s="20" t="s">
        <v>82</v>
      </c>
      <c r="N215" s="20">
        <v>26</v>
      </c>
      <c r="O215" s="20">
        <v>21</v>
      </c>
      <c r="P215" s="20" t="s">
        <v>88</v>
      </c>
      <c r="Q215" s="20" t="s">
        <v>89</v>
      </c>
      <c r="R215" s="20" t="s">
        <v>88</v>
      </c>
      <c r="S215" s="22">
        <v>1.6339649999999999</v>
      </c>
      <c r="T215" s="22">
        <v>0.24</v>
      </c>
      <c r="U215" s="22">
        <f t="shared" si="3"/>
        <v>1.7559365657339998</v>
      </c>
    </row>
    <row r="216" spans="1:21" x14ac:dyDescent="0.3">
      <c r="A216" s="20">
        <v>1</v>
      </c>
      <c r="B216" s="20" t="s">
        <v>113</v>
      </c>
      <c r="C216" s="20" t="s">
        <v>49</v>
      </c>
      <c r="D216" s="20">
        <v>6810</v>
      </c>
      <c r="E216" s="20">
        <v>6811</v>
      </c>
      <c r="F216" s="20">
        <v>6778</v>
      </c>
      <c r="G216" s="20">
        <v>2110</v>
      </c>
      <c r="H216" s="20">
        <v>2110</v>
      </c>
      <c r="I216" s="20" t="s">
        <v>80</v>
      </c>
      <c r="J216" s="20" t="s">
        <v>81</v>
      </c>
      <c r="K216" s="21">
        <v>0.90328600000000003</v>
      </c>
      <c r="L216" s="20" t="s">
        <v>24</v>
      </c>
      <c r="M216" s="20" t="s">
        <v>82</v>
      </c>
      <c r="N216" s="20">
        <v>26</v>
      </c>
      <c r="O216" s="20">
        <v>21</v>
      </c>
      <c r="P216" s="20" t="s">
        <v>88</v>
      </c>
      <c r="Q216" s="20" t="s">
        <v>89</v>
      </c>
      <c r="R216" s="20" t="s">
        <v>88</v>
      </c>
      <c r="S216" s="22">
        <v>1.6339649999999999</v>
      </c>
      <c r="T216" s="22">
        <v>0.24</v>
      </c>
      <c r="U216" s="22">
        <f t="shared" si="3"/>
        <v>1.1217126588324</v>
      </c>
    </row>
    <row r="217" spans="1:21" x14ac:dyDescent="0.3">
      <c r="A217" s="20">
        <v>1</v>
      </c>
      <c r="B217" s="20" t="s">
        <v>113</v>
      </c>
      <c r="C217" s="20" t="s">
        <v>49</v>
      </c>
      <c r="D217" s="20">
        <v>13101</v>
      </c>
      <c r="E217" s="20">
        <v>13150</v>
      </c>
      <c r="F217" s="20">
        <v>13116</v>
      </c>
      <c r="G217" s="20">
        <v>2410</v>
      </c>
      <c r="H217" s="20">
        <v>2410</v>
      </c>
      <c r="I217" s="20" t="s">
        <v>80</v>
      </c>
      <c r="J217" s="20" t="s">
        <v>81</v>
      </c>
      <c r="K217" s="21">
        <v>8.4612999999999994E-2</v>
      </c>
      <c r="L217" s="20" t="s">
        <v>24</v>
      </c>
      <c r="M217" s="20" t="s">
        <v>82</v>
      </c>
      <c r="N217" s="20">
        <v>35</v>
      </c>
      <c r="O217" s="20">
        <v>28</v>
      </c>
      <c r="P217" s="20" t="s">
        <v>84</v>
      </c>
      <c r="Q217" s="20" t="s">
        <v>114</v>
      </c>
      <c r="R217" s="20" t="s">
        <v>114</v>
      </c>
      <c r="S217" s="22">
        <v>13.251567</v>
      </c>
      <c r="T217" s="22">
        <v>0.24</v>
      </c>
      <c r="U217" s="22">
        <f t="shared" si="3"/>
        <v>0.85215367731395997</v>
      </c>
    </row>
    <row r="218" spans="1:21" x14ac:dyDescent="0.3">
      <c r="A218" s="20">
        <v>1</v>
      </c>
      <c r="B218" s="20" t="s">
        <v>113</v>
      </c>
      <c r="C218" s="20" t="s">
        <v>49</v>
      </c>
      <c r="D218" s="20">
        <v>38852</v>
      </c>
      <c r="E218" s="20">
        <v>38853</v>
      </c>
      <c r="F218" s="20">
        <v>38803</v>
      </c>
      <c r="G218" s="20">
        <v>6410</v>
      </c>
      <c r="H218" s="20">
        <v>6410</v>
      </c>
      <c r="I218" s="20" t="s">
        <v>80</v>
      </c>
      <c r="J218" s="20" t="s">
        <v>81</v>
      </c>
      <c r="K218" s="21">
        <v>0.18113899999999999</v>
      </c>
      <c r="L218" s="20" t="s">
        <v>24</v>
      </c>
      <c r="M218" s="20" t="s">
        <v>82</v>
      </c>
      <c r="N218" s="20">
        <v>16</v>
      </c>
      <c r="O218" s="20">
        <v>60</v>
      </c>
      <c r="P218" s="20" t="s">
        <v>105</v>
      </c>
      <c r="Q218" s="20" t="s">
        <v>110</v>
      </c>
      <c r="R218" s="20" t="s">
        <v>111</v>
      </c>
      <c r="S218" s="22">
        <v>0.74605500000000002</v>
      </c>
      <c r="T218" s="22">
        <v>0.24</v>
      </c>
      <c r="U218" s="22">
        <f t="shared" si="3"/>
        <v>0.1027061390502</v>
      </c>
    </row>
    <row r="1048576" spans="21:21" x14ac:dyDescent="0.3">
      <c r="U1048576" s="22">
        <f>SUM(U2:U1048575)</f>
        <v>5323.3093525301447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4.4" x14ac:dyDescent="0.3"/>
  <cols>
    <col min="1" max="1" width="12.88671875" bestFit="1" customWidth="1"/>
    <col min="2" max="2" width="8" bestFit="1" customWidth="1"/>
    <col min="3" max="3" width="18.88671875" bestFit="1" customWidth="1"/>
    <col min="4" max="4" width="12.109375" bestFit="1" customWidth="1"/>
    <col min="5" max="5" width="11.33203125" bestFit="1" customWidth="1"/>
    <col min="6" max="6" width="9.33203125" bestFit="1" customWidth="1"/>
    <col min="7" max="7" width="13.5546875" bestFit="1" customWidth="1"/>
    <col min="8" max="8" width="8.6640625" bestFit="1" customWidth="1"/>
    <col min="9" max="9" width="26.44140625" bestFit="1" customWidth="1"/>
    <col min="10" max="10" width="12" bestFit="1" customWidth="1"/>
    <col min="11" max="11" width="15.6640625" bestFit="1" customWidth="1"/>
    <col min="12" max="12" width="13.5546875" bestFit="1" customWidth="1"/>
    <col min="13" max="13" width="15.88671875" bestFit="1" customWidth="1"/>
    <col min="14" max="14" width="10.88671875" bestFit="1" customWidth="1"/>
    <col min="15" max="15" width="10.5546875" bestFit="1" customWidth="1"/>
    <col min="16" max="16" width="29.88671875" bestFit="1" customWidth="1"/>
    <col min="17" max="17" width="44.33203125" bestFit="1" customWidth="1"/>
    <col min="18" max="18" width="26.5546875" bestFit="1" customWidth="1"/>
    <col min="19" max="19" width="9.5546875" bestFit="1" customWidth="1"/>
    <col min="20" max="20" width="10.33203125" bestFit="1" customWidth="1"/>
    <col min="21" max="21" width="9.5546875" bestFit="1" customWidth="1"/>
  </cols>
  <sheetData>
    <row r="1" spans="1:21" x14ac:dyDescent="0.3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3">
      <c r="A2" s="20">
        <v>3</v>
      </c>
      <c r="B2" s="20" t="s">
        <v>136</v>
      </c>
      <c r="C2" s="20" t="s">
        <v>137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80</v>
      </c>
      <c r="J2" s="20" t="s">
        <v>138</v>
      </c>
      <c r="K2" s="21">
        <v>2.40672</v>
      </c>
      <c r="L2" s="20" t="s">
        <v>24</v>
      </c>
      <c r="M2" s="20" t="s">
        <v>139</v>
      </c>
      <c r="N2" s="20">
        <v>2</v>
      </c>
      <c r="O2" s="20">
        <v>10</v>
      </c>
      <c r="P2" s="20" t="s">
        <v>25</v>
      </c>
      <c r="Q2" s="20" t="s">
        <v>87</v>
      </c>
      <c r="R2" s="20" t="s">
        <v>27</v>
      </c>
      <c r="S2" s="22">
        <v>0.73200399999999999</v>
      </c>
      <c r="T2" s="22">
        <v>0.158</v>
      </c>
      <c r="U2" s="22">
        <f t="shared" ref="U2:U33" si="0">K2*S2*(1-T2)</f>
        <v>1.4833755375129598</v>
      </c>
    </row>
    <row r="3" spans="1:21" x14ac:dyDescent="0.3">
      <c r="A3" s="20">
        <v>3</v>
      </c>
      <c r="B3" s="20" t="s">
        <v>136</v>
      </c>
      <c r="C3" s="20" t="s">
        <v>137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80</v>
      </c>
      <c r="J3" s="20" t="s">
        <v>138</v>
      </c>
      <c r="K3" s="21">
        <v>1.26552</v>
      </c>
      <c r="L3" s="20" t="s">
        <v>24</v>
      </c>
      <c r="M3" s="20" t="s">
        <v>139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0.73200399999999999</v>
      </c>
      <c r="T3" s="22">
        <v>0.158</v>
      </c>
      <c r="U3" s="22">
        <f t="shared" si="0"/>
        <v>0.77999992115135997</v>
      </c>
    </row>
    <row r="4" spans="1:21" x14ac:dyDescent="0.3">
      <c r="A4" s="20">
        <v>3</v>
      </c>
      <c r="B4" s="20" t="s">
        <v>136</v>
      </c>
      <c r="C4" s="20" t="s">
        <v>137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80</v>
      </c>
      <c r="J4" s="20" t="s">
        <v>138</v>
      </c>
      <c r="K4" s="21">
        <v>4.10189</v>
      </c>
      <c r="L4" s="20" t="s">
        <v>24</v>
      </c>
      <c r="M4" s="20" t="s">
        <v>139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2.5281891053255201</v>
      </c>
    </row>
    <row r="5" spans="1:21" x14ac:dyDescent="0.3">
      <c r="A5" s="20">
        <v>3</v>
      </c>
      <c r="B5" s="20" t="s">
        <v>136</v>
      </c>
      <c r="C5" s="20" t="s">
        <v>137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80</v>
      </c>
      <c r="J5" s="20" t="s">
        <v>138</v>
      </c>
      <c r="K5" s="21">
        <v>6.5369099999999998</v>
      </c>
      <c r="L5" s="20" t="s">
        <v>24</v>
      </c>
      <c r="M5" s="20" t="s">
        <v>139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4.0290072733528799</v>
      </c>
    </row>
    <row r="6" spans="1:21" x14ac:dyDescent="0.3">
      <c r="A6" s="20">
        <v>3</v>
      </c>
      <c r="B6" s="20" t="s">
        <v>136</v>
      </c>
      <c r="C6" s="20" t="s">
        <v>137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80</v>
      </c>
      <c r="J6" s="20" t="s">
        <v>138</v>
      </c>
      <c r="K6" s="21">
        <v>3.32775</v>
      </c>
      <c r="L6" s="20" t="s">
        <v>24</v>
      </c>
      <c r="M6" s="20" t="s">
        <v>139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2.051049953862</v>
      </c>
    </row>
    <row r="7" spans="1:21" x14ac:dyDescent="0.3">
      <c r="A7" s="20">
        <v>3</v>
      </c>
      <c r="B7" s="20" t="s">
        <v>136</v>
      </c>
      <c r="C7" s="20" t="s">
        <v>137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80</v>
      </c>
      <c r="J7" s="20" t="s">
        <v>138</v>
      </c>
      <c r="K7" s="21">
        <v>27.682200000000002</v>
      </c>
      <c r="L7" s="20" t="s">
        <v>24</v>
      </c>
      <c r="M7" s="20" t="s">
        <v>139</v>
      </c>
      <c r="N7" s="20">
        <v>2</v>
      </c>
      <c r="O7" s="20">
        <v>10</v>
      </c>
      <c r="P7" s="20" t="s">
        <v>25</v>
      </c>
      <c r="Q7" s="20" t="s">
        <v>87</v>
      </c>
      <c r="R7" s="20" t="s">
        <v>27</v>
      </c>
      <c r="S7" s="22">
        <v>0.73200399999999999</v>
      </c>
      <c r="T7" s="22">
        <v>0.158</v>
      </c>
      <c r="U7" s="22">
        <f t="shared" si="0"/>
        <v>17.061851110449602</v>
      </c>
    </row>
    <row r="8" spans="1:21" x14ac:dyDescent="0.3">
      <c r="A8" s="20">
        <v>3</v>
      </c>
      <c r="B8" s="20" t="s">
        <v>136</v>
      </c>
      <c r="C8" s="20" t="s">
        <v>137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80</v>
      </c>
      <c r="J8" s="20" t="s">
        <v>138</v>
      </c>
      <c r="K8" s="21">
        <v>5.8183999999999996</v>
      </c>
      <c r="L8" s="20" t="s">
        <v>24</v>
      </c>
      <c r="M8" s="20" t="s">
        <v>139</v>
      </c>
      <c r="N8" s="20">
        <v>2</v>
      </c>
      <c r="O8" s="20">
        <v>10</v>
      </c>
      <c r="P8" s="20" t="s">
        <v>25</v>
      </c>
      <c r="Q8" s="20" t="s">
        <v>87</v>
      </c>
      <c r="R8" s="20" t="s">
        <v>27</v>
      </c>
      <c r="S8" s="22">
        <v>0.73200399999999999</v>
      </c>
      <c r="T8" s="22">
        <v>0.158</v>
      </c>
      <c r="U8" s="22">
        <f t="shared" si="0"/>
        <v>3.5861555259711997</v>
      </c>
    </row>
    <row r="9" spans="1:21" x14ac:dyDescent="0.3">
      <c r="A9" s="20">
        <v>3</v>
      </c>
      <c r="B9" s="20" t="s">
        <v>136</v>
      </c>
      <c r="C9" s="20" t="s">
        <v>137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80</v>
      </c>
      <c r="J9" s="20" t="s">
        <v>138</v>
      </c>
      <c r="K9" s="21">
        <v>10.990600000000001</v>
      </c>
      <c r="L9" s="20" t="s">
        <v>24</v>
      </c>
      <c r="M9" s="20" t="s">
        <v>139</v>
      </c>
      <c r="N9" s="20">
        <v>2</v>
      </c>
      <c r="O9" s="20">
        <v>10</v>
      </c>
      <c r="P9" s="20" t="s">
        <v>25</v>
      </c>
      <c r="Q9" s="20" t="s">
        <v>87</v>
      </c>
      <c r="R9" s="20" t="s">
        <v>27</v>
      </c>
      <c r="S9" s="22">
        <v>0.73200399999999999</v>
      </c>
      <c r="T9" s="22">
        <v>0.158</v>
      </c>
      <c r="U9" s="22">
        <f t="shared" si="0"/>
        <v>6.7740273827407993</v>
      </c>
    </row>
    <row r="10" spans="1:21" x14ac:dyDescent="0.3">
      <c r="A10" s="20">
        <v>3</v>
      </c>
      <c r="B10" s="20" t="s">
        <v>136</v>
      </c>
      <c r="C10" s="20" t="s">
        <v>137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80</v>
      </c>
      <c r="J10" s="20" t="s">
        <v>138</v>
      </c>
      <c r="K10" s="21">
        <v>4.7043799999999996</v>
      </c>
      <c r="L10" s="20" t="s">
        <v>24</v>
      </c>
      <c r="M10" s="20" t="s">
        <v>139</v>
      </c>
      <c r="N10" s="20">
        <v>2</v>
      </c>
      <c r="O10" s="20">
        <v>10</v>
      </c>
      <c r="P10" s="20" t="s">
        <v>25</v>
      </c>
      <c r="Q10" s="20" t="s">
        <v>87</v>
      </c>
      <c r="R10" s="20" t="s">
        <v>27</v>
      </c>
      <c r="S10" s="22">
        <v>0.73200399999999999</v>
      </c>
      <c r="T10" s="22">
        <v>0.158</v>
      </c>
      <c r="U10" s="22">
        <f t="shared" si="0"/>
        <v>2.8995322310718392</v>
      </c>
    </row>
    <row r="11" spans="1:21" x14ac:dyDescent="0.3">
      <c r="A11" s="20">
        <v>3</v>
      </c>
      <c r="B11" s="20" t="s">
        <v>136</v>
      </c>
      <c r="C11" s="20" t="s">
        <v>137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80</v>
      </c>
      <c r="J11" s="20" t="s">
        <v>138</v>
      </c>
      <c r="K11" s="21">
        <v>1.94614</v>
      </c>
      <c r="L11" s="20" t="s">
        <v>24</v>
      </c>
      <c r="M11" s="20" t="s">
        <v>139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1.2088000000000001</v>
      </c>
      <c r="T11" s="22">
        <v>0.158</v>
      </c>
      <c r="U11" s="22">
        <f t="shared" si="0"/>
        <v>1.980799974944</v>
      </c>
    </row>
    <row r="12" spans="1:21" x14ac:dyDescent="0.3">
      <c r="A12" s="20">
        <v>3</v>
      </c>
      <c r="B12" s="20" t="s">
        <v>136</v>
      </c>
      <c r="C12" s="20" t="s">
        <v>137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80</v>
      </c>
      <c r="J12" s="20" t="s">
        <v>138</v>
      </c>
      <c r="K12" s="21">
        <v>35.358600000000003</v>
      </c>
      <c r="L12" s="20" t="s">
        <v>24</v>
      </c>
      <c r="M12" s="20" t="s">
        <v>139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1.2088000000000001</v>
      </c>
      <c r="T12" s="22">
        <v>0.158</v>
      </c>
      <c r="U12" s="22">
        <f t="shared" si="0"/>
        <v>35.988322522560004</v>
      </c>
    </row>
    <row r="13" spans="1:21" x14ac:dyDescent="0.3">
      <c r="A13" s="20">
        <v>3</v>
      </c>
      <c r="B13" s="20" t="s">
        <v>136</v>
      </c>
      <c r="C13" s="20" t="s">
        <v>137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80</v>
      </c>
      <c r="J13" s="20" t="s">
        <v>138</v>
      </c>
      <c r="K13" s="21">
        <v>1.53165E-2</v>
      </c>
      <c r="L13" s="20" t="s">
        <v>24</v>
      </c>
      <c r="M13" s="20" t="s">
        <v>139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1.926606</v>
      </c>
      <c r="T13" s="22">
        <v>0.158</v>
      </c>
      <c r="U13" s="22">
        <f t="shared" si="0"/>
        <v>2.4846460792757999E-2</v>
      </c>
    </row>
    <row r="14" spans="1:21" x14ac:dyDescent="0.3">
      <c r="A14" s="20">
        <v>3</v>
      </c>
      <c r="B14" s="20" t="s">
        <v>136</v>
      </c>
      <c r="C14" s="20" t="s">
        <v>137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80</v>
      </c>
      <c r="J14" s="20" t="s">
        <v>138</v>
      </c>
      <c r="K14" s="21">
        <v>4.6421900000000003</v>
      </c>
      <c r="L14" s="20" t="s">
        <v>24</v>
      </c>
      <c r="M14" s="20" t="s">
        <v>139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1.926606</v>
      </c>
      <c r="T14" s="22">
        <v>0.158</v>
      </c>
      <c r="U14" s="22">
        <f t="shared" si="0"/>
        <v>7.5305710722118802</v>
      </c>
    </row>
    <row r="15" spans="1:21" x14ac:dyDescent="0.3">
      <c r="A15" s="20">
        <v>3</v>
      </c>
      <c r="B15" s="20" t="s">
        <v>136</v>
      </c>
      <c r="C15" s="20" t="s">
        <v>137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80</v>
      </c>
      <c r="J15" s="20" t="s">
        <v>138</v>
      </c>
      <c r="K15" s="21">
        <v>9.1471799999999995E-3</v>
      </c>
      <c r="L15" s="20" t="s">
        <v>24</v>
      </c>
      <c r="M15" s="20" t="s">
        <v>139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1.926606</v>
      </c>
      <c r="T15" s="22">
        <v>0.158</v>
      </c>
      <c r="U15" s="22">
        <f t="shared" si="0"/>
        <v>1.483857599544936E-2</v>
      </c>
    </row>
    <row r="16" spans="1:21" x14ac:dyDescent="0.3">
      <c r="A16" s="20">
        <v>3</v>
      </c>
      <c r="B16" s="20" t="s">
        <v>136</v>
      </c>
      <c r="C16" s="20" t="s">
        <v>137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80</v>
      </c>
      <c r="J16" s="20" t="s">
        <v>138</v>
      </c>
      <c r="K16" s="21">
        <v>8.63598</v>
      </c>
      <c r="L16" s="20" t="s">
        <v>24</v>
      </c>
      <c r="M16" s="20" t="s">
        <v>139</v>
      </c>
      <c r="N16" s="20">
        <v>73</v>
      </c>
      <c r="O16" s="20">
        <v>10</v>
      </c>
      <c r="P16" s="20" t="s">
        <v>25</v>
      </c>
      <c r="Q16" s="20" t="s">
        <v>140</v>
      </c>
      <c r="R16" s="20" t="s">
        <v>141</v>
      </c>
      <c r="S16" s="22">
        <v>0.29142899999999999</v>
      </c>
      <c r="T16" s="22">
        <v>0.158</v>
      </c>
      <c r="U16" s="22">
        <f t="shared" si="0"/>
        <v>2.1191245629836399</v>
      </c>
    </row>
    <row r="17" spans="1:21" x14ac:dyDescent="0.3">
      <c r="A17" s="20">
        <v>3</v>
      </c>
      <c r="B17" s="20" t="s">
        <v>136</v>
      </c>
      <c r="C17" s="20" t="s">
        <v>137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80</v>
      </c>
      <c r="J17" s="20" t="s">
        <v>138</v>
      </c>
      <c r="K17" s="21">
        <v>1.1282000000000001</v>
      </c>
      <c r="L17" s="20" t="s">
        <v>24</v>
      </c>
      <c r="M17" s="20" t="s">
        <v>139</v>
      </c>
      <c r="N17" s="20">
        <v>73</v>
      </c>
      <c r="O17" s="20">
        <v>10</v>
      </c>
      <c r="P17" s="20" t="s">
        <v>25</v>
      </c>
      <c r="Q17" s="20" t="s">
        <v>140</v>
      </c>
      <c r="R17" s="20" t="s">
        <v>141</v>
      </c>
      <c r="S17" s="22">
        <v>0.29142899999999999</v>
      </c>
      <c r="T17" s="22">
        <v>0.158</v>
      </c>
      <c r="U17" s="22">
        <f t="shared" si="0"/>
        <v>0.27684134654760001</v>
      </c>
    </row>
    <row r="18" spans="1:21" x14ac:dyDescent="0.3">
      <c r="A18" s="20">
        <v>3</v>
      </c>
      <c r="B18" s="20" t="s">
        <v>136</v>
      </c>
      <c r="C18" s="20" t="s">
        <v>137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80</v>
      </c>
      <c r="J18" s="20" t="s">
        <v>138</v>
      </c>
      <c r="K18" s="21">
        <v>11.7879</v>
      </c>
      <c r="L18" s="20" t="s">
        <v>24</v>
      </c>
      <c r="M18" s="20" t="s">
        <v>139</v>
      </c>
      <c r="N18" s="20">
        <v>73</v>
      </c>
      <c r="O18" s="20">
        <v>10</v>
      </c>
      <c r="P18" s="20" t="s">
        <v>25</v>
      </c>
      <c r="Q18" s="20" t="s">
        <v>142</v>
      </c>
      <c r="R18" s="20" t="s">
        <v>141</v>
      </c>
      <c r="S18" s="22">
        <v>0.29142899999999999</v>
      </c>
      <c r="T18" s="22">
        <v>0.158</v>
      </c>
      <c r="U18" s="22">
        <f t="shared" si="0"/>
        <v>2.8925528354621997</v>
      </c>
    </row>
    <row r="19" spans="1:21" x14ac:dyDescent="0.3">
      <c r="A19" s="20">
        <v>3</v>
      </c>
      <c r="B19" s="20" t="s">
        <v>136</v>
      </c>
      <c r="C19" s="20" t="s">
        <v>137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80</v>
      </c>
      <c r="J19" s="20" t="s">
        <v>138</v>
      </c>
      <c r="K19" s="21">
        <v>17.874500000000001</v>
      </c>
      <c r="L19" s="20" t="s">
        <v>24</v>
      </c>
      <c r="M19" s="20" t="s">
        <v>139</v>
      </c>
      <c r="N19" s="20">
        <v>73</v>
      </c>
      <c r="O19" s="20">
        <v>10</v>
      </c>
      <c r="P19" s="20" t="s">
        <v>25</v>
      </c>
      <c r="Q19" s="20" t="s">
        <v>142</v>
      </c>
      <c r="R19" s="20" t="s">
        <v>141</v>
      </c>
      <c r="S19" s="22">
        <v>0.29142899999999999</v>
      </c>
      <c r="T19" s="22">
        <v>0.158</v>
      </c>
      <c r="U19" s="22">
        <f t="shared" si="0"/>
        <v>4.386102330141</v>
      </c>
    </row>
    <row r="20" spans="1:21" x14ac:dyDescent="0.3">
      <c r="A20" s="20">
        <v>3</v>
      </c>
      <c r="B20" s="20" t="s">
        <v>136</v>
      </c>
      <c r="C20" s="20" t="s">
        <v>137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80</v>
      </c>
      <c r="J20" s="20" t="s">
        <v>138</v>
      </c>
      <c r="K20" s="21">
        <v>5.1788100000000004</v>
      </c>
      <c r="L20" s="20" t="s">
        <v>24</v>
      </c>
      <c r="M20" s="20" t="s">
        <v>139</v>
      </c>
      <c r="N20" s="20">
        <v>73</v>
      </c>
      <c r="O20" s="20">
        <v>10</v>
      </c>
      <c r="P20" s="20" t="s">
        <v>25</v>
      </c>
      <c r="Q20" s="20" t="s">
        <v>142</v>
      </c>
      <c r="R20" s="20" t="s">
        <v>141</v>
      </c>
      <c r="S20" s="22">
        <v>0.29142899999999999</v>
      </c>
      <c r="T20" s="22">
        <v>0.158</v>
      </c>
      <c r="U20" s="22">
        <f t="shared" si="0"/>
        <v>1.2707930632105799</v>
      </c>
    </row>
    <row r="21" spans="1:21" x14ac:dyDescent="0.3">
      <c r="A21" s="20">
        <v>3</v>
      </c>
      <c r="B21" s="20" t="s">
        <v>136</v>
      </c>
      <c r="C21" s="20" t="s">
        <v>137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80</v>
      </c>
      <c r="J21" s="20" t="s">
        <v>138</v>
      </c>
      <c r="K21" s="21">
        <v>5.5573800000000002</v>
      </c>
      <c r="L21" s="20" t="s">
        <v>24</v>
      </c>
      <c r="M21" s="20" t="s">
        <v>139</v>
      </c>
      <c r="N21" s="20">
        <v>73</v>
      </c>
      <c r="O21" s="20">
        <v>10</v>
      </c>
      <c r="P21" s="20" t="s">
        <v>25</v>
      </c>
      <c r="Q21" s="20" t="s">
        <v>142</v>
      </c>
      <c r="R21" s="20" t="s">
        <v>141</v>
      </c>
      <c r="S21" s="22">
        <v>0.29142899999999999</v>
      </c>
      <c r="T21" s="22">
        <v>0.158</v>
      </c>
      <c r="U21" s="22">
        <f t="shared" si="0"/>
        <v>1.3636877880488401</v>
      </c>
    </row>
    <row r="22" spans="1:21" x14ac:dyDescent="0.3">
      <c r="A22" s="20">
        <v>3</v>
      </c>
      <c r="B22" s="20" t="s">
        <v>136</v>
      </c>
      <c r="C22" s="20" t="s">
        <v>137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80</v>
      </c>
      <c r="J22" s="20" t="s">
        <v>138</v>
      </c>
      <c r="K22" s="21">
        <v>5.3797699999999997</v>
      </c>
      <c r="L22" s="20" t="s">
        <v>24</v>
      </c>
      <c r="M22" s="20" t="s">
        <v>139</v>
      </c>
      <c r="N22" s="20">
        <v>73</v>
      </c>
      <c r="O22" s="20">
        <v>10</v>
      </c>
      <c r="P22" s="20" t="s">
        <v>25</v>
      </c>
      <c r="Q22" s="20" t="s">
        <v>142</v>
      </c>
      <c r="R22" s="20" t="s">
        <v>141</v>
      </c>
      <c r="S22" s="22">
        <v>0.29142899999999999</v>
      </c>
      <c r="T22" s="22">
        <v>0.158</v>
      </c>
      <c r="U22" s="22">
        <f t="shared" si="0"/>
        <v>1.3201052746998598</v>
      </c>
    </row>
    <row r="23" spans="1:21" x14ac:dyDescent="0.3">
      <c r="A23" s="20">
        <v>3</v>
      </c>
      <c r="B23" s="20" t="s">
        <v>136</v>
      </c>
      <c r="C23" s="20" t="s">
        <v>137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80</v>
      </c>
      <c r="J23" s="20" t="s">
        <v>138</v>
      </c>
      <c r="K23" s="21">
        <v>12.3002</v>
      </c>
      <c r="L23" s="20" t="s">
        <v>24</v>
      </c>
      <c r="M23" s="20" t="s">
        <v>139</v>
      </c>
      <c r="N23" s="20">
        <v>70</v>
      </c>
      <c r="O23" s="20">
        <v>10</v>
      </c>
      <c r="P23" s="20" t="s">
        <v>25</v>
      </c>
      <c r="Q23" s="20" t="s">
        <v>37</v>
      </c>
      <c r="R23" s="20" t="s">
        <v>38</v>
      </c>
      <c r="S23" s="22">
        <v>0.236096</v>
      </c>
      <c r="T23" s="22">
        <v>0.158</v>
      </c>
      <c r="U23" s="22">
        <f t="shared" si="0"/>
        <v>2.4451915921663998</v>
      </c>
    </row>
    <row r="24" spans="1:21" x14ac:dyDescent="0.3">
      <c r="A24" s="20">
        <v>3</v>
      </c>
      <c r="B24" s="20" t="s">
        <v>136</v>
      </c>
      <c r="C24" s="20" t="s">
        <v>137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80</v>
      </c>
      <c r="J24" s="20" t="s">
        <v>138</v>
      </c>
      <c r="K24" s="21">
        <v>1.38849E-3</v>
      </c>
      <c r="L24" s="20" t="s">
        <v>24</v>
      </c>
      <c r="M24" s="20" t="s">
        <v>139</v>
      </c>
      <c r="N24" s="20">
        <v>70</v>
      </c>
      <c r="O24" s="20">
        <v>10</v>
      </c>
      <c r="P24" s="20" t="s">
        <v>25</v>
      </c>
      <c r="Q24" s="20" t="s">
        <v>37</v>
      </c>
      <c r="R24" s="20" t="s">
        <v>38</v>
      </c>
      <c r="S24" s="22">
        <v>0.236096</v>
      </c>
      <c r="T24" s="22">
        <v>0.158</v>
      </c>
      <c r="U24" s="22">
        <f t="shared" si="0"/>
        <v>2.7602185930367996E-4</v>
      </c>
    </row>
    <row r="25" spans="1:21" x14ac:dyDescent="0.3">
      <c r="A25" s="20">
        <v>3</v>
      </c>
      <c r="B25" s="20" t="s">
        <v>136</v>
      </c>
      <c r="C25" s="20" t="s">
        <v>137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80</v>
      </c>
      <c r="J25" s="20" t="s">
        <v>138</v>
      </c>
      <c r="K25" s="21">
        <v>8.4993599999999994</v>
      </c>
      <c r="L25" s="20" t="s">
        <v>24</v>
      </c>
      <c r="M25" s="20" t="s">
        <v>139</v>
      </c>
      <c r="N25" s="20">
        <v>70</v>
      </c>
      <c r="O25" s="20">
        <v>10</v>
      </c>
      <c r="P25" s="20" t="s">
        <v>25</v>
      </c>
      <c r="Q25" s="20" t="s">
        <v>37</v>
      </c>
      <c r="R25" s="20" t="s">
        <v>38</v>
      </c>
      <c r="S25" s="22">
        <v>0.236096</v>
      </c>
      <c r="T25" s="22">
        <v>0.158</v>
      </c>
      <c r="U25" s="22">
        <f t="shared" si="0"/>
        <v>1.6896118445875199</v>
      </c>
    </row>
    <row r="26" spans="1:21" x14ac:dyDescent="0.3">
      <c r="A26" s="20">
        <v>3</v>
      </c>
      <c r="B26" s="20" t="s">
        <v>136</v>
      </c>
      <c r="C26" s="20" t="s">
        <v>137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80</v>
      </c>
      <c r="J26" s="20" t="s">
        <v>127</v>
      </c>
      <c r="K26" s="21">
        <v>7.6879699999999995E-2</v>
      </c>
      <c r="L26" s="20" t="s">
        <v>125</v>
      </c>
      <c r="M26" s="20" t="s">
        <v>126</v>
      </c>
      <c r="N26" s="20">
        <v>26</v>
      </c>
      <c r="O26" s="20">
        <v>21</v>
      </c>
      <c r="P26" s="20" t="s">
        <v>88</v>
      </c>
      <c r="Q26" s="20" t="s">
        <v>89</v>
      </c>
      <c r="R26" s="20" t="s">
        <v>88</v>
      </c>
      <c r="S26" s="22">
        <v>1.2720320000000001</v>
      </c>
      <c r="T26" s="22">
        <v>0.30199999999999999</v>
      </c>
      <c r="U26" s="22">
        <f t="shared" si="0"/>
        <v>6.8259820108179201E-2</v>
      </c>
    </row>
    <row r="27" spans="1:21" x14ac:dyDescent="0.3">
      <c r="A27" s="20">
        <v>3</v>
      </c>
      <c r="B27" s="20" t="s">
        <v>136</v>
      </c>
      <c r="C27" s="20" t="s">
        <v>137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80</v>
      </c>
      <c r="J27" s="20" t="s">
        <v>138</v>
      </c>
      <c r="K27" s="21">
        <v>1.48878</v>
      </c>
      <c r="L27" s="20" t="s">
        <v>24</v>
      </c>
      <c r="M27" s="20" t="s">
        <v>139</v>
      </c>
      <c r="N27" s="20">
        <v>26</v>
      </c>
      <c r="O27" s="20">
        <v>21</v>
      </c>
      <c r="P27" s="20" t="s">
        <v>88</v>
      </c>
      <c r="Q27" s="20" t="s">
        <v>89</v>
      </c>
      <c r="R27" s="20" t="s">
        <v>88</v>
      </c>
      <c r="S27" s="22">
        <v>1.183622</v>
      </c>
      <c r="T27" s="22">
        <v>0.158</v>
      </c>
      <c r="U27" s="22">
        <f t="shared" si="0"/>
        <v>1.4837326248967198</v>
      </c>
    </row>
    <row r="28" spans="1:21" x14ac:dyDescent="0.3">
      <c r="A28" s="20">
        <v>3</v>
      </c>
      <c r="B28" s="20" t="s">
        <v>136</v>
      </c>
      <c r="C28" s="20" t="s">
        <v>137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80</v>
      </c>
      <c r="J28" s="20" t="s">
        <v>138</v>
      </c>
      <c r="K28" s="21">
        <v>9.9596599999999995</v>
      </c>
      <c r="L28" s="20" t="s">
        <v>24</v>
      </c>
      <c r="M28" s="20" t="s">
        <v>139</v>
      </c>
      <c r="N28" s="20">
        <v>26</v>
      </c>
      <c r="O28" s="20">
        <v>21</v>
      </c>
      <c r="P28" s="20" t="s">
        <v>88</v>
      </c>
      <c r="Q28" s="20" t="s">
        <v>89</v>
      </c>
      <c r="R28" s="20" t="s">
        <v>88</v>
      </c>
      <c r="S28" s="22">
        <v>1.183622</v>
      </c>
      <c r="T28" s="22">
        <v>0.158</v>
      </c>
      <c r="U28" s="22">
        <f t="shared" si="0"/>
        <v>9.9258940037338395</v>
      </c>
    </row>
    <row r="29" spans="1:21" x14ac:dyDescent="0.3">
      <c r="A29" s="20">
        <v>3</v>
      </c>
      <c r="B29" s="20" t="s">
        <v>136</v>
      </c>
      <c r="C29" s="20" t="s">
        <v>137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80</v>
      </c>
      <c r="J29" s="20" t="s">
        <v>138</v>
      </c>
      <c r="K29" s="21">
        <v>98.248500000000007</v>
      </c>
      <c r="L29" s="20" t="s">
        <v>24</v>
      </c>
      <c r="M29" s="20" t="s">
        <v>139</v>
      </c>
      <c r="N29" s="20">
        <v>26</v>
      </c>
      <c r="O29" s="20">
        <v>21</v>
      </c>
      <c r="P29" s="20" t="s">
        <v>88</v>
      </c>
      <c r="Q29" s="20" t="s">
        <v>89</v>
      </c>
      <c r="R29" s="20" t="s">
        <v>88</v>
      </c>
      <c r="S29" s="22">
        <v>1.183622</v>
      </c>
      <c r="T29" s="22">
        <v>0.158</v>
      </c>
      <c r="U29" s="22">
        <f t="shared" si="0"/>
        <v>97.915410468413995</v>
      </c>
    </row>
    <row r="30" spans="1:21" x14ac:dyDescent="0.3">
      <c r="A30" s="20">
        <v>3</v>
      </c>
      <c r="B30" s="20" t="s">
        <v>136</v>
      </c>
      <c r="C30" s="20" t="s">
        <v>137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80</v>
      </c>
      <c r="J30" s="20" t="s">
        <v>138</v>
      </c>
      <c r="K30" s="21">
        <v>6.6509400000000003</v>
      </c>
      <c r="L30" s="20" t="s">
        <v>24</v>
      </c>
      <c r="M30" s="20" t="s">
        <v>139</v>
      </c>
      <c r="N30" s="20">
        <v>26</v>
      </c>
      <c r="O30" s="20">
        <v>21</v>
      </c>
      <c r="P30" s="20" t="s">
        <v>88</v>
      </c>
      <c r="Q30" s="20" t="s">
        <v>89</v>
      </c>
      <c r="R30" s="20" t="s">
        <v>88</v>
      </c>
      <c r="S30" s="22">
        <v>1.183622</v>
      </c>
      <c r="T30" s="22">
        <v>0.158</v>
      </c>
      <c r="U30" s="22">
        <f t="shared" si="0"/>
        <v>6.6283914777405597</v>
      </c>
    </row>
    <row r="31" spans="1:21" x14ac:dyDescent="0.3">
      <c r="A31" s="20">
        <v>3</v>
      </c>
      <c r="B31" s="20" t="s">
        <v>136</v>
      </c>
      <c r="C31" s="20" t="s">
        <v>137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80</v>
      </c>
      <c r="J31" s="20" t="s">
        <v>127</v>
      </c>
      <c r="K31" s="21">
        <v>6.1245000000000001E-2</v>
      </c>
      <c r="L31" s="20" t="s">
        <v>125</v>
      </c>
      <c r="M31" s="20" t="s">
        <v>126</v>
      </c>
      <c r="N31" s="20">
        <v>27</v>
      </c>
      <c r="O31" s="20">
        <v>22</v>
      </c>
      <c r="P31" s="20" t="s">
        <v>90</v>
      </c>
      <c r="Q31" s="20" t="s">
        <v>91</v>
      </c>
      <c r="R31" s="20" t="s">
        <v>92</v>
      </c>
      <c r="S31" s="22">
        <v>0.51060899999999998</v>
      </c>
      <c r="T31" s="22">
        <v>0.30199999999999999</v>
      </c>
      <c r="U31" s="22">
        <f t="shared" si="0"/>
        <v>2.1828029247089997E-2</v>
      </c>
    </row>
    <row r="32" spans="1:21" x14ac:dyDescent="0.3">
      <c r="A32" s="20">
        <v>3</v>
      </c>
      <c r="B32" s="20" t="s">
        <v>136</v>
      </c>
      <c r="C32" s="20" t="s">
        <v>137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80</v>
      </c>
      <c r="J32" s="20" t="s">
        <v>138</v>
      </c>
      <c r="K32" s="21">
        <v>0.85914699999999999</v>
      </c>
      <c r="L32" s="20" t="s">
        <v>24</v>
      </c>
      <c r="M32" s="20" t="s">
        <v>139</v>
      </c>
      <c r="N32" s="20">
        <v>27</v>
      </c>
      <c r="O32" s="20">
        <v>22</v>
      </c>
      <c r="P32" s="20" t="s">
        <v>90</v>
      </c>
      <c r="Q32" s="20" t="s">
        <v>91</v>
      </c>
      <c r="R32" s="20" t="s">
        <v>92</v>
      </c>
      <c r="S32" s="22">
        <v>0.70230000000000004</v>
      </c>
      <c r="T32" s="22">
        <v>0.158</v>
      </c>
      <c r="U32" s="22">
        <f t="shared" si="0"/>
        <v>0.50804506588019993</v>
      </c>
    </row>
    <row r="33" spans="1:21" x14ac:dyDescent="0.3">
      <c r="A33" s="20">
        <v>3</v>
      </c>
      <c r="B33" s="20" t="s">
        <v>136</v>
      </c>
      <c r="C33" s="20" t="s">
        <v>137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80</v>
      </c>
      <c r="J33" s="20" t="s">
        <v>138</v>
      </c>
      <c r="K33" s="21">
        <v>106.34699999999999</v>
      </c>
      <c r="L33" s="20" t="s">
        <v>24</v>
      </c>
      <c r="M33" s="20" t="s">
        <v>139</v>
      </c>
      <c r="N33" s="20">
        <v>27</v>
      </c>
      <c r="O33" s="20">
        <v>22</v>
      </c>
      <c r="P33" s="20" t="s">
        <v>90</v>
      </c>
      <c r="Q33" s="20" t="s">
        <v>91</v>
      </c>
      <c r="R33" s="20" t="s">
        <v>92</v>
      </c>
      <c r="S33" s="22">
        <v>0.70230000000000004</v>
      </c>
      <c r="T33" s="22">
        <v>0.158</v>
      </c>
      <c r="U33" s="22">
        <f t="shared" si="0"/>
        <v>62.886873400199995</v>
      </c>
    </row>
    <row r="34" spans="1:21" x14ac:dyDescent="0.3">
      <c r="A34" s="20">
        <v>3</v>
      </c>
      <c r="B34" s="20" t="s">
        <v>136</v>
      </c>
      <c r="C34" s="20" t="s">
        <v>137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80</v>
      </c>
      <c r="J34" s="20" t="s">
        <v>138</v>
      </c>
      <c r="K34" s="21">
        <v>18.288799999999998</v>
      </c>
      <c r="L34" s="20" t="s">
        <v>24</v>
      </c>
      <c r="M34" s="20" t="s">
        <v>139</v>
      </c>
      <c r="N34" s="20">
        <v>27</v>
      </c>
      <c r="O34" s="20">
        <v>22</v>
      </c>
      <c r="P34" s="20" t="s">
        <v>90</v>
      </c>
      <c r="Q34" s="20" t="s">
        <v>91</v>
      </c>
      <c r="R34" s="20" t="s">
        <v>92</v>
      </c>
      <c r="S34" s="22">
        <v>0.70230000000000004</v>
      </c>
      <c r="T34" s="22">
        <v>0.158</v>
      </c>
      <c r="U34" s="22">
        <f t="shared" ref="U34:U65" si="1">K34*S34*(1-T34)</f>
        <v>10.814836810079999</v>
      </c>
    </row>
    <row r="35" spans="1:21" x14ac:dyDescent="0.3">
      <c r="A35" s="20">
        <v>3</v>
      </c>
      <c r="B35" s="20" t="s">
        <v>136</v>
      </c>
      <c r="C35" s="20" t="s">
        <v>137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80</v>
      </c>
      <c r="J35" s="20" t="s">
        <v>138</v>
      </c>
      <c r="K35" s="21">
        <v>3.1576499999999998</v>
      </c>
      <c r="L35" s="20" t="s">
        <v>24</v>
      </c>
      <c r="M35" s="20" t="s">
        <v>139</v>
      </c>
      <c r="N35" s="20">
        <v>27</v>
      </c>
      <c r="O35" s="20">
        <v>22</v>
      </c>
      <c r="P35" s="20" t="s">
        <v>90</v>
      </c>
      <c r="Q35" s="20" t="s">
        <v>91</v>
      </c>
      <c r="R35" s="20" t="s">
        <v>92</v>
      </c>
      <c r="S35" s="22">
        <v>0.70230000000000004</v>
      </c>
      <c r="T35" s="22">
        <v>0.158</v>
      </c>
      <c r="U35" s="22">
        <f t="shared" si="1"/>
        <v>1.86723401499</v>
      </c>
    </row>
    <row r="36" spans="1:21" x14ac:dyDescent="0.3">
      <c r="A36" s="20">
        <v>3</v>
      </c>
      <c r="B36" s="20" t="s">
        <v>136</v>
      </c>
      <c r="C36" s="20" t="s">
        <v>137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80</v>
      </c>
      <c r="J36" s="20" t="s">
        <v>138</v>
      </c>
      <c r="K36" s="21">
        <v>0.46381899999999998</v>
      </c>
      <c r="L36" s="20" t="s">
        <v>24</v>
      </c>
      <c r="M36" s="20" t="s">
        <v>139</v>
      </c>
      <c r="N36" s="20">
        <v>27</v>
      </c>
      <c r="O36" s="20">
        <v>22</v>
      </c>
      <c r="P36" s="20" t="s">
        <v>90</v>
      </c>
      <c r="Q36" s="20" t="s">
        <v>91</v>
      </c>
      <c r="R36" s="20" t="s">
        <v>92</v>
      </c>
      <c r="S36" s="22">
        <v>0.70230000000000004</v>
      </c>
      <c r="T36" s="22">
        <v>0.158</v>
      </c>
      <c r="U36" s="22">
        <f t="shared" si="1"/>
        <v>0.27427315047540002</v>
      </c>
    </row>
    <row r="37" spans="1:21" x14ac:dyDescent="0.3">
      <c r="A37" s="20">
        <v>3</v>
      </c>
      <c r="B37" s="20" t="s">
        <v>136</v>
      </c>
      <c r="C37" s="20" t="s">
        <v>137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80</v>
      </c>
      <c r="J37" s="20" t="s">
        <v>127</v>
      </c>
      <c r="K37" s="21">
        <v>4.0863299999999998E-2</v>
      </c>
      <c r="L37" s="20" t="s">
        <v>125</v>
      </c>
      <c r="M37" s="20" t="s">
        <v>126</v>
      </c>
      <c r="N37" s="20">
        <v>28</v>
      </c>
      <c r="O37" s="20">
        <v>22</v>
      </c>
      <c r="P37" s="20" t="s">
        <v>90</v>
      </c>
      <c r="Q37" s="20" t="s">
        <v>93</v>
      </c>
      <c r="R37" s="20" t="s">
        <v>94</v>
      </c>
      <c r="S37" s="22">
        <v>0.72053599999999995</v>
      </c>
      <c r="T37" s="22">
        <v>0.30199999999999999</v>
      </c>
      <c r="U37" s="22">
        <f t="shared" si="1"/>
        <v>2.0551548152702399E-2</v>
      </c>
    </row>
    <row r="38" spans="1:21" x14ac:dyDescent="0.3">
      <c r="A38" s="20">
        <v>3</v>
      </c>
      <c r="B38" s="20" t="s">
        <v>136</v>
      </c>
      <c r="C38" s="20" t="s">
        <v>137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80</v>
      </c>
      <c r="J38" s="20" t="s">
        <v>127</v>
      </c>
      <c r="K38" s="21">
        <v>1.3905400000000001E-5</v>
      </c>
      <c r="L38" s="20" t="s">
        <v>125</v>
      </c>
      <c r="M38" s="20" t="s">
        <v>126</v>
      </c>
      <c r="N38" s="20">
        <v>28</v>
      </c>
      <c r="O38" s="20">
        <v>22</v>
      </c>
      <c r="P38" s="20" t="s">
        <v>90</v>
      </c>
      <c r="Q38" s="20" t="s">
        <v>93</v>
      </c>
      <c r="R38" s="20" t="s">
        <v>94</v>
      </c>
      <c r="S38" s="22">
        <v>0.72053599999999995</v>
      </c>
      <c r="T38" s="22">
        <v>0.30199999999999999</v>
      </c>
      <c r="U38" s="22">
        <f t="shared" si="1"/>
        <v>6.9935002234912E-6</v>
      </c>
    </row>
    <row r="39" spans="1:21" x14ac:dyDescent="0.3">
      <c r="A39" s="20">
        <v>3</v>
      </c>
      <c r="B39" s="20" t="s">
        <v>136</v>
      </c>
      <c r="C39" s="20" t="s">
        <v>137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80</v>
      </c>
      <c r="J39" s="20" t="s">
        <v>138</v>
      </c>
      <c r="K39" s="21">
        <v>2.5199500000000001</v>
      </c>
      <c r="L39" s="20" t="s">
        <v>24</v>
      </c>
      <c r="M39" s="20" t="s">
        <v>139</v>
      </c>
      <c r="N39" s="20">
        <v>28</v>
      </c>
      <c r="O39" s="20">
        <v>22</v>
      </c>
      <c r="P39" s="20" t="s">
        <v>90</v>
      </c>
      <c r="Q39" s="20" t="s">
        <v>93</v>
      </c>
      <c r="R39" s="20" t="s">
        <v>94</v>
      </c>
      <c r="S39" s="22">
        <v>0.62770300000000001</v>
      </c>
      <c r="T39" s="22">
        <v>0.158</v>
      </c>
      <c r="U39" s="22">
        <f t="shared" si="1"/>
        <v>1.3318589072237002</v>
      </c>
    </row>
    <row r="40" spans="1:21" x14ac:dyDescent="0.3">
      <c r="A40" s="20">
        <v>3</v>
      </c>
      <c r="B40" s="20" t="s">
        <v>136</v>
      </c>
      <c r="C40" s="20" t="s">
        <v>137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80</v>
      </c>
      <c r="J40" s="20" t="s">
        <v>138</v>
      </c>
      <c r="K40" s="21">
        <v>111.407</v>
      </c>
      <c r="L40" s="20" t="s">
        <v>24</v>
      </c>
      <c r="M40" s="20" t="s">
        <v>139</v>
      </c>
      <c r="N40" s="20">
        <v>28</v>
      </c>
      <c r="O40" s="20">
        <v>22</v>
      </c>
      <c r="P40" s="20" t="s">
        <v>90</v>
      </c>
      <c r="Q40" s="20" t="s">
        <v>93</v>
      </c>
      <c r="R40" s="20" t="s">
        <v>94</v>
      </c>
      <c r="S40" s="22">
        <v>0.62770300000000001</v>
      </c>
      <c r="T40" s="22">
        <v>0.158</v>
      </c>
      <c r="U40" s="22">
        <f t="shared" si="1"/>
        <v>58.881487837881998</v>
      </c>
    </row>
    <row r="41" spans="1:21" x14ac:dyDescent="0.3">
      <c r="A41" s="20">
        <v>3</v>
      </c>
      <c r="B41" s="20" t="s">
        <v>136</v>
      </c>
      <c r="C41" s="20" t="s">
        <v>137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80</v>
      </c>
      <c r="J41" s="20" t="s">
        <v>138</v>
      </c>
      <c r="K41" s="21">
        <v>10.9552</v>
      </c>
      <c r="L41" s="20" t="s">
        <v>24</v>
      </c>
      <c r="M41" s="20" t="s">
        <v>139</v>
      </c>
      <c r="N41" s="20">
        <v>28</v>
      </c>
      <c r="O41" s="20">
        <v>22</v>
      </c>
      <c r="P41" s="20" t="s">
        <v>90</v>
      </c>
      <c r="Q41" s="20" t="s">
        <v>93</v>
      </c>
      <c r="R41" s="20" t="s">
        <v>94</v>
      </c>
      <c r="S41" s="22">
        <v>0.62770300000000001</v>
      </c>
      <c r="T41" s="22">
        <v>0.158</v>
      </c>
      <c r="U41" s="22">
        <f t="shared" si="1"/>
        <v>5.7901072245152001</v>
      </c>
    </row>
    <row r="42" spans="1:21" x14ac:dyDescent="0.3">
      <c r="A42" s="20">
        <v>3</v>
      </c>
      <c r="B42" s="20" t="s">
        <v>136</v>
      </c>
      <c r="C42" s="20" t="s">
        <v>137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80</v>
      </c>
      <c r="J42" s="20" t="s">
        <v>138</v>
      </c>
      <c r="K42" s="21">
        <v>2.4367299999999998</v>
      </c>
      <c r="L42" s="20" t="s">
        <v>24</v>
      </c>
      <c r="M42" s="20" t="s">
        <v>139</v>
      </c>
      <c r="N42" s="20">
        <v>28</v>
      </c>
      <c r="O42" s="20">
        <v>22</v>
      </c>
      <c r="P42" s="20" t="s">
        <v>90</v>
      </c>
      <c r="Q42" s="20" t="s">
        <v>93</v>
      </c>
      <c r="R42" s="20" t="s">
        <v>94</v>
      </c>
      <c r="S42" s="22">
        <v>0.62770300000000001</v>
      </c>
      <c r="T42" s="22">
        <v>0.158</v>
      </c>
      <c r="U42" s="22">
        <f t="shared" si="1"/>
        <v>1.2878749796619797</v>
      </c>
    </row>
    <row r="43" spans="1:21" x14ac:dyDescent="0.3">
      <c r="A43" s="20">
        <v>3</v>
      </c>
      <c r="B43" s="20" t="s">
        <v>136</v>
      </c>
      <c r="C43" s="20" t="s">
        <v>137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80</v>
      </c>
      <c r="J43" s="20" t="s">
        <v>138</v>
      </c>
      <c r="K43" s="21">
        <v>4.2505199999999999</v>
      </c>
      <c r="L43" s="20" t="s">
        <v>24</v>
      </c>
      <c r="M43" s="20" t="s">
        <v>139</v>
      </c>
      <c r="N43" s="20">
        <v>35</v>
      </c>
      <c r="O43" s="20">
        <v>28</v>
      </c>
      <c r="P43" s="20" t="s">
        <v>84</v>
      </c>
      <c r="Q43" s="20" t="s">
        <v>114</v>
      </c>
      <c r="R43" s="20" t="s">
        <v>114</v>
      </c>
      <c r="S43" s="22">
        <v>14.724</v>
      </c>
      <c r="T43" s="22">
        <v>0.158</v>
      </c>
      <c r="U43" s="22">
        <f t="shared" si="1"/>
        <v>52.69628075616</v>
      </c>
    </row>
    <row r="44" spans="1:21" x14ac:dyDescent="0.3">
      <c r="A44" s="20">
        <v>3</v>
      </c>
      <c r="B44" s="20" t="s">
        <v>136</v>
      </c>
      <c r="C44" s="20" t="s">
        <v>137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80</v>
      </c>
      <c r="J44" s="20" t="s">
        <v>138</v>
      </c>
      <c r="K44" s="21">
        <v>3.3366500000000001</v>
      </c>
      <c r="L44" s="20" t="s">
        <v>24</v>
      </c>
      <c r="M44" s="20" t="s">
        <v>139</v>
      </c>
      <c r="N44" s="20">
        <v>37</v>
      </c>
      <c r="O44" s="20">
        <v>28</v>
      </c>
      <c r="P44" s="20" t="s">
        <v>84</v>
      </c>
      <c r="Q44" s="20" t="s">
        <v>128</v>
      </c>
      <c r="R44" s="20" t="s">
        <v>129</v>
      </c>
      <c r="S44" s="22">
        <v>0.893814</v>
      </c>
      <c r="T44" s="22">
        <v>0.158</v>
      </c>
      <c r="U44" s="22">
        <f t="shared" si="1"/>
        <v>2.5111340547701997</v>
      </c>
    </row>
    <row r="45" spans="1:21" x14ac:dyDescent="0.3">
      <c r="A45" s="20">
        <v>3</v>
      </c>
      <c r="B45" s="20" t="s">
        <v>136</v>
      </c>
      <c r="C45" s="20" t="s">
        <v>137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80</v>
      </c>
      <c r="J45" s="20" t="s">
        <v>138</v>
      </c>
      <c r="K45" s="21">
        <v>5.2941099999999999</v>
      </c>
      <c r="L45" s="20" t="s">
        <v>24</v>
      </c>
      <c r="M45" s="20" t="s">
        <v>139</v>
      </c>
      <c r="N45" s="20">
        <v>5</v>
      </c>
      <c r="O45" s="20">
        <v>30</v>
      </c>
      <c r="P45" s="20" t="s">
        <v>99</v>
      </c>
      <c r="Q45" s="20" t="s">
        <v>117</v>
      </c>
      <c r="R45" s="20" t="s">
        <v>101</v>
      </c>
      <c r="S45" s="22">
        <v>0.144317</v>
      </c>
      <c r="T45" s="22">
        <v>0.158</v>
      </c>
      <c r="U45" s="22">
        <f t="shared" si="1"/>
        <v>0.64331332135653996</v>
      </c>
    </row>
    <row r="46" spans="1:21" x14ac:dyDescent="0.3">
      <c r="A46" s="20">
        <v>3</v>
      </c>
      <c r="B46" s="20" t="s">
        <v>136</v>
      </c>
      <c r="C46" s="20" t="s">
        <v>137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80</v>
      </c>
      <c r="J46" s="20" t="s">
        <v>127</v>
      </c>
      <c r="K46" s="21">
        <v>3.87843E-3</v>
      </c>
      <c r="L46" s="20" t="s">
        <v>125</v>
      </c>
      <c r="M46" s="20" t="s">
        <v>126</v>
      </c>
      <c r="N46" s="20">
        <v>9</v>
      </c>
      <c r="O46" s="20">
        <v>50</v>
      </c>
      <c r="P46" s="20" t="s">
        <v>102</v>
      </c>
      <c r="Q46" s="20" t="s">
        <v>134</v>
      </c>
      <c r="R46" s="20" t="s">
        <v>104</v>
      </c>
      <c r="S46" s="22">
        <v>0.105785</v>
      </c>
      <c r="T46" s="22">
        <v>0.30199999999999999</v>
      </c>
      <c r="U46" s="22">
        <f t="shared" si="1"/>
        <v>2.8637524284989997E-4</v>
      </c>
    </row>
    <row r="47" spans="1:21" x14ac:dyDescent="0.3">
      <c r="A47" s="20">
        <v>3</v>
      </c>
      <c r="B47" s="20" t="s">
        <v>136</v>
      </c>
      <c r="C47" s="20" t="s">
        <v>137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80</v>
      </c>
      <c r="J47" s="20" t="s">
        <v>138</v>
      </c>
      <c r="K47" s="21">
        <v>8.3009499999999999E-5</v>
      </c>
      <c r="L47" s="20" t="s">
        <v>24</v>
      </c>
      <c r="M47" s="20" t="s">
        <v>139</v>
      </c>
      <c r="N47" s="20">
        <v>9</v>
      </c>
      <c r="O47" s="20">
        <v>50</v>
      </c>
      <c r="P47" s="20" t="s">
        <v>102</v>
      </c>
      <c r="Q47" s="20" t="s">
        <v>134</v>
      </c>
      <c r="R47" s="20" t="s">
        <v>104</v>
      </c>
      <c r="S47" s="22">
        <v>0.14568600000000001</v>
      </c>
      <c r="T47" s="22">
        <v>0.158</v>
      </c>
      <c r="U47" s="22">
        <f t="shared" si="1"/>
        <v>1.0182577138314001E-5</v>
      </c>
    </row>
    <row r="48" spans="1:21" x14ac:dyDescent="0.3">
      <c r="A48" s="20">
        <v>3</v>
      </c>
      <c r="B48" s="20" t="s">
        <v>136</v>
      </c>
      <c r="C48" s="20" t="s">
        <v>137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80</v>
      </c>
      <c r="J48" s="20" t="s">
        <v>138</v>
      </c>
      <c r="K48" s="21">
        <v>1.4261299999999999</v>
      </c>
      <c r="L48" s="20" t="s">
        <v>24</v>
      </c>
      <c r="M48" s="20" t="s">
        <v>139</v>
      </c>
      <c r="N48" s="20">
        <v>9</v>
      </c>
      <c r="O48" s="20">
        <v>50</v>
      </c>
      <c r="P48" s="20" t="s">
        <v>102</v>
      </c>
      <c r="Q48" s="20" t="s">
        <v>103</v>
      </c>
      <c r="R48" s="20" t="s">
        <v>104</v>
      </c>
      <c r="S48" s="22">
        <v>0.14568600000000001</v>
      </c>
      <c r="T48" s="22">
        <v>0.158</v>
      </c>
      <c r="U48" s="22">
        <f t="shared" si="1"/>
        <v>0.17493996150155999</v>
      </c>
    </row>
    <row r="49" spans="1:21" x14ac:dyDescent="0.3">
      <c r="A49" s="20">
        <v>3</v>
      </c>
      <c r="B49" s="20" t="s">
        <v>136</v>
      </c>
      <c r="C49" s="20" t="s">
        <v>137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80</v>
      </c>
      <c r="J49" s="20" t="s">
        <v>138</v>
      </c>
      <c r="K49" s="21">
        <v>10.9207</v>
      </c>
      <c r="L49" s="20" t="s">
        <v>24</v>
      </c>
      <c r="M49" s="20" t="s">
        <v>139</v>
      </c>
      <c r="N49" s="20">
        <v>9</v>
      </c>
      <c r="O49" s="20">
        <v>50</v>
      </c>
      <c r="P49" s="20" t="s">
        <v>102</v>
      </c>
      <c r="Q49" s="20" t="s">
        <v>103</v>
      </c>
      <c r="R49" s="20" t="s">
        <v>104</v>
      </c>
      <c r="S49" s="22">
        <v>0.14568600000000001</v>
      </c>
      <c r="T49" s="22">
        <v>0.158</v>
      </c>
      <c r="U49" s="22">
        <f t="shared" si="1"/>
        <v>1.3396161903684001</v>
      </c>
    </row>
    <row r="50" spans="1:21" x14ac:dyDescent="0.3">
      <c r="A50" s="20">
        <v>3</v>
      </c>
      <c r="B50" s="20" t="s">
        <v>136</v>
      </c>
      <c r="C50" s="20" t="s">
        <v>137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80</v>
      </c>
      <c r="J50" s="20" t="s">
        <v>138</v>
      </c>
      <c r="K50" s="21">
        <v>4.5895299999999999</v>
      </c>
      <c r="L50" s="20" t="s">
        <v>24</v>
      </c>
      <c r="M50" s="20" t="s">
        <v>139</v>
      </c>
      <c r="N50" s="20">
        <v>9</v>
      </c>
      <c r="O50" s="20">
        <v>50</v>
      </c>
      <c r="P50" s="20" t="s">
        <v>102</v>
      </c>
      <c r="Q50" s="20" t="s">
        <v>103</v>
      </c>
      <c r="R50" s="20" t="s">
        <v>104</v>
      </c>
      <c r="S50" s="22">
        <v>0.14568600000000001</v>
      </c>
      <c r="T50" s="22">
        <v>0.158</v>
      </c>
      <c r="U50" s="22">
        <f t="shared" si="1"/>
        <v>0.56298668530235996</v>
      </c>
    </row>
    <row r="51" spans="1:21" x14ac:dyDescent="0.3">
      <c r="A51" s="20">
        <v>3</v>
      </c>
      <c r="B51" s="20" t="s">
        <v>136</v>
      </c>
      <c r="C51" s="20" t="s">
        <v>137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80</v>
      </c>
      <c r="J51" s="20" t="s">
        <v>138</v>
      </c>
      <c r="K51" s="21">
        <v>0.62460899999999997</v>
      </c>
      <c r="L51" s="20" t="s">
        <v>24</v>
      </c>
      <c r="M51" s="20" t="s">
        <v>139</v>
      </c>
      <c r="N51" s="20">
        <v>9</v>
      </c>
      <c r="O51" s="20">
        <v>50</v>
      </c>
      <c r="P51" s="20" t="s">
        <v>102</v>
      </c>
      <c r="Q51" s="20" t="s">
        <v>103</v>
      </c>
      <c r="R51" s="20" t="s">
        <v>104</v>
      </c>
      <c r="S51" s="22">
        <v>0.14568600000000001</v>
      </c>
      <c r="T51" s="22">
        <v>0.158</v>
      </c>
      <c r="U51" s="22">
        <f t="shared" si="1"/>
        <v>7.6619294463707993E-2</v>
      </c>
    </row>
    <row r="52" spans="1:21" x14ac:dyDescent="0.3">
      <c r="A52" s="20">
        <v>3</v>
      </c>
      <c r="B52" s="20" t="s">
        <v>136</v>
      </c>
      <c r="C52" s="20" t="s">
        <v>137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80</v>
      </c>
      <c r="J52" s="20" t="s">
        <v>138</v>
      </c>
      <c r="K52" s="21">
        <v>4.0167900000000003</v>
      </c>
      <c r="L52" s="20" t="s">
        <v>24</v>
      </c>
      <c r="M52" s="20" t="s">
        <v>139</v>
      </c>
      <c r="N52" s="20">
        <v>12</v>
      </c>
      <c r="O52" s="20">
        <v>60</v>
      </c>
      <c r="P52" s="20" t="s">
        <v>105</v>
      </c>
      <c r="Q52" s="20" t="s">
        <v>107</v>
      </c>
      <c r="R52" s="20" t="s">
        <v>108</v>
      </c>
      <c r="S52" s="22">
        <v>0.51412000000000002</v>
      </c>
      <c r="T52" s="22">
        <v>0.158</v>
      </c>
      <c r="U52" s="22">
        <f t="shared" si="1"/>
        <v>1.7388243669815999</v>
      </c>
    </row>
    <row r="53" spans="1:21" x14ac:dyDescent="0.3">
      <c r="A53" s="20">
        <v>3</v>
      </c>
      <c r="B53" s="20" t="s">
        <v>136</v>
      </c>
      <c r="C53" s="20" t="s">
        <v>137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80</v>
      </c>
      <c r="J53" s="20" t="s">
        <v>138</v>
      </c>
      <c r="K53" s="21">
        <v>1.27162</v>
      </c>
      <c r="L53" s="20" t="s">
        <v>24</v>
      </c>
      <c r="M53" s="20" t="s">
        <v>139</v>
      </c>
      <c r="N53" s="20">
        <v>16</v>
      </c>
      <c r="O53" s="20">
        <v>60</v>
      </c>
      <c r="P53" s="20" t="s">
        <v>105</v>
      </c>
      <c r="Q53" s="20" t="s">
        <v>110</v>
      </c>
      <c r="R53" s="20" t="s">
        <v>111</v>
      </c>
      <c r="S53" s="22">
        <v>0.78878800000000004</v>
      </c>
      <c r="T53" s="22">
        <v>0.158</v>
      </c>
      <c r="U53" s="22">
        <f t="shared" si="1"/>
        <v>0.84455849830351992</v>
      </c>
    </row>
    <row r="54" spans="1:21" x14ac:dyDescent="0.3">
      <c r="A54" s="20">
        <v>3</v>
      </c>
      <c r="B54" s="20" t="s">
        <v>136</v>
      </c>
      <c r="C54" s="20" t="s">
        <v>137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80</v>
      </c>
      <c r="J54" s="20" t="s">
        <v>138</v>
      </c>
      <c r="K54" s="21">
        <v>4.7543199999999999</v>
      </c>
      <c r="L54" s="20" t="s">
        <v>24</v>
      </c>
      <c r="M54" s="20" t="s">
        <v>139</v>
      </c>
      <c r="N54" s="20">
        <v>16</v>
      </c>
      <c r="O54" s="20">
        <v>60</v>
      </c>
      <c r="P54" s="20" t="s">
        <v>105</v>
      </c>
      <c r="Q54" s="20" t="s">
        <v>110</v>
      </c>
      <c r="R54" s="20" t="s">
        <v>111</v>
      </c>
      <c r="S54" s="22">
        <v>0.78878800000000004</v>
      </c>
      <c r="T54" s="22">
        <v>0.158</v>
      </c>
      <c r="U54" s="22">
        <f t="shared" si="1"/>
        <v>3.1576267750227198</v>
      </c>
    </row>
    <row r="55" spans="1:21" x14ac:dyDescent="0.3">
      <c r="A55" s="20">
        <v>3</v>
      </c>
      <c r="B55" s="20" t="s">
        <v>136</v>
      </c>
      <c r="C55" s="20" t="s">
        <v>137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80</v>
      </c>
      <c r="J55" s="20" t="s">
        <v>138</v>
      </c>
      <c r="K55" s="21">
        <v>1.9840899999999999</v>
      </c>
      <c r="L55" s="20" t="s">
        <v>24</v>
      </c>
      <c r="M55" s="20" t="s">
        <v>139</v>
      </c>
      <c r="N55" s="20">
        <v>16</v>
      </c>
      <c r="O55" s="20">
        <v>60</v>
      </c>
      <c r="P55" s="20" t="s">
        <v>105</v>
      </c>
      <c r="Q55" s="20" t="s">
        <v>110</v>
      </c>
      <c r="R55" s="20" t="s">
        <v>111</v>
      </c>
      <c r="S55" s="22">
        <v>0.78878800000000004</v>
      </c>
      <c r="T55" s="22">
        <v>0.158</v>
      </c>
      <c r="U55" s="22">
        <f t="shared" si="1"/>
        <v>1.31775221441864</v>
      </c>
    </row>
    <row r="56" spans="1:21" x14ac:dyDescent="0.3">
      <c r="A56" s="20">
        <v>3</v>
      </c>
      <c r="B56" s="20" t="s">
        <v>136</v>
      </c>
      <c r="C56" s="20" t="s">
        <v>137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80</v>
      </c>
      <c r="J56" s="20" t="s">
        <v>138</v>
      </c>
      <c r="K56" s="21">
        <v>1.26583</v>
      </c>
      <c r="L56" s="20" t="s">
        <v>24</v>
      </c>
      <c r="M56" s="20" t="s">
        <v>139</v>
      </c>
      <c r="N56" s="20">
        <v>16</v>
      </c>
      <c r="O56" s="20">
        <v>60</v>
      </c>
      <c r="P56" s="20" t="s">
        <v>105</v>
      </c>
      <c r="Q56" s="20" t="s">
        <v>110</v>
      </c>
      <c r="R56" s="20" t="s">
        <v>111</v>
      </c>
      <c r="S56" s="22">
        <v>0.78878800000000004</v>
      </c>
      <c r="T56" s="22">
        <v>0.158</v>
      </c>
      <c r="U56" s="22">
        <f t="shared" si="1"/>
        <v>0.84071301482168004</v>
      </c>
    </row>
    <row r="57" spans="1:21" x14ac:dyDescent="0.3">
      <c r="A57" s="20">
        <v>3</v>
      </c>
      <c r="B57" s="20" t="s">
        <v>136</v>
      </c>
      <c r="C57" s="20" t="s">
        <v>137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80</v>
      </c>
      <c r="J57" s="20" t="s">
        <v>138</v>
      </c>
      <c r="K57" s="21">
        <v>3.2538900000000002</v>
      </c>
      <c r="L57" s="20" t="s">
        <v>24</v>
      </c>
      <c r="M57" s="20" t="s">
        <v>139</v>
      </c>
      <c r="N57" s="20">
        <v>16</v>
      </c>
      <c r="O57" s="20">
        <v>60</v>
      </c>
      <c r="P57" s="20" t="s">
        <v>105</v>
      </c>
      <c r="Q57" s="20" t="s">
        <v>110</v>
      </c>
      <c r="R57" s="20" t="s">
        <v>111</v>
      </c>
      <c r="S57" s="22">
        <v>0.78878800000000004</v>
      </c>
      <c r="T57" s="22">
        <v>0.158</v>
      </c>
      <c r="U57" s="22">
        <f t="shared" si="1"/>
        <v>2.1611019424394402</v>
      </c>
    </row>
    <row r="58" spans="1:21" x14ac:dyDescent="0.3">
      <c r="A58" s="20">
        <v>3</v>
      </c>
      <c r="B58" s="20" t="s">
        <v>136</v>
      </c>
      <c r="C58" s="20" t="s">
        <v>137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80</v>
      </c>
      <c r="J58" s="20" t="s">
        <v>138</v>
      </c>
      <c r="K58" s="21">
        <v>3.3558500000000002</v>
      </c>
      <c r="L58" s="20" t="s">
        <v>24</v>
      </c>
      <c r="M58" s="20" t="s">
        <v>139</v>
      </c>
      <c r="N58" s="20">
        <v>16</v>
      </c>
      <c r="O58" s="20">
        <v>60</v>
      </c>
      <c r="P58" s="20" t="s">
        <v>105</v>
      </c>
      <c r="Q58" s="20" t="s">
        <v>110</v>
      </c>
      <c r="R58" s="20" t="s">
        <v>111</v>
      </c>
      <c r="S58" s="22">
        <v>0.78878800000000004</v>
      </c>
      <c r="T58" s="22">
        <v>0.158</v>
      </c>
      <c r="U58" s="22">
        <f t="shared" si="1"/>
        <v>2.2288196446516002</v>
      </c>
    </row>
    <row r="59" spans="1:21" x14ac:dyDescent="0.3">
      <c r="A59" s="20">
        <v>3</v>
      </c>
      <c r="B59" s="20" t="s">
        <v>136</v>
      </c>
      <c r="C59" s="20" t="s">
        <v>137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80</v>
      </c>
      <c r="J59" s="20" t="s">
        <v>138</v>
      </c>
      <c r="K59" s="21">
        <v>1.5051600000000001</v>
      </c>
      <c r="L59" s="20" t="s">
        <v>24</v>
      </c>
      <c r="M59" s="20" t="s">
        <v>139</v>
      </c>
      <c r="N59" s="20">
        <v>16</v>
      </c>
      <c r="O59" s="20">
        <v>60</v>
      </c>
      <c r="P59" s="20" t="s">
        <v>105</v>
      </c>
      <c r="Q59" s="20" t="s">
        <v>112</v>
      </c>
      <c r="R59" s="20" t="s">
        <v>111</v>
      </c>
      <c r="S59" s="22">
        <v>0.78878800000000004</v>
      </c>
      <c r="T59" s="22">
        <v>0.158</v>
      </c>
      <c r="U59" s="22">
        <f t="shared" si="1"/>
        <v>0.99966630699935999</v>
      </c>
    </row>
    <row r="60" spans="1:21" x14ac:dyDescent="0.3">
      <c r="A60" s="20">
        <v>3</v>
      </c>
      <c r="B60" s="20" t="s">
        <v>136</v>
      </c>
      <c r="C60" s="20" t="s">
        <v>137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80</v>
      </c>
      <c r="J60" s="20" t="s">
        <v>138</v>
      </c>
      <c r="K60" s="21">
        <v>1.4681999999999999</v>
      </c>
      <c r="L60" s="20" t="s">
        <v>24</v>
      </c>
      <c r="M60" s="20" t="s">
        <v>139</v>
      </c>
      <c r="N60" s="20">
        <v>16</v>
      </c>
      <c r="O60" s="20">
        <v>60</v>
      </c>
      <c r="P60" s="20" t="s">
        <v>105</v>
      </c>
      <c r="Q60" s="20" t="s">
        <v>112</v>
      </c>
      <c r="R60" s="20" t="s">
        <v>111</v>
      </c>
      <c r="S60" s="22">
        <v>0.78878800000000004</v>
      </c>
      <c r="T60" s="22">
        <v>0.158</v>
      </c>
      <c r="U60" s="22">
        <f t="shared" si="1"/>
        <v>0.97511897202719999</v>
      </c>
    </row>
    <row r="61" spans="1:21" x14ac:dyDescent="0.3">
      <c r="A61" s="20">
        <v>3</v>
      </c>
      <c r="B61" s="20" t="s">
        <v>136</v>
      </c>
      <c r="C61" s="20" t="s">
        <v>137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80</v>
      </c>
      <c r="J61" s="20" t="s">
        <v>138</v>
      </c>
      <c r="K61" s="21">
        <v>1.0880799999999999</v>
      </c>
      <c r="L61" s="20" t="s">
        <v>24</v>
      </c>
      <c r="M61" s="20" t="s">
        <v>139</v>
      </c>
      <c r="N61" s="20">
        <v>16</v>
      </c>
      <c r="O61" s="20">
        <v>60</v>
      </c>
      <c r="P61" s="20" t="s">
        <v>105</v>
      </c>
      <c r="Q61" s="20" t="s">
        <v>112</v>
      </c>
      <c r="R61" s="20" t="s">
        <v>111</v>
      </c>
      <c r="S61" s="22">
        <v>0.78878800000000004</v>
      </c>
      <c r="T61" s="22">
        <v>0.158</v>
      </c>
      <c r="U61" s="22">
        <f t="shared" si="1"/>
        <v>0.72265866440768001</v>
      </c>
    </row>
    <row r="62" spans="1:21" x14ac:dyDescent="0.3">
      <c r="A62" s="20">
        <v>3</v>
      </c>
      <c r="B62" s="20" t="s">
        <v>136</v>
      </c>
      <c r="C62" s="20" t="s">
        <v>137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80</v>
      </c>
      <c r="J62" s="20" t="s">
        <v>127</v>
      </c>
      <c r="K62" s="21">
        <v>0.136124</v>
      </c>
      <c r="L62" s="20" t="s">
        <v>125</v>
      </c>
      <c r="M62" s="20" t="s">
        <v>126</v>
      </c>
      <c r="N62" s="20">
        <v>17</v>
      </c>
      <c r="O62" s="20">
        <v>70</v>
      </c>
      <c r="P62" s="20" t="s">
        <v>121</v>
      </c>
      <c r="Q62" s="20" t="s">
        <v>135</v>
      </c>
      <c r="R62" s="20" t="s">
        <v>121</v>
      </c>
      <c r="S62" s="22">
        <v>0.70003899999999997</v>
      </c>
      <c r="T62" s="22">
        <v>0.30199999999999999</v>
      </c>
      <c r="U62" s="22">
        <f t="shared" si="1"/>
        <v>6.6513891967527994E-2</v>
      </c>
    </row>
    <row r="63" spans="1:21" x14ac:dyDescent="0.3">
      <c r="A63" s="20">
        <v>3</v>
      </c>
      <c r="B63" s="20" t="s">
        <v>136</v>
      </c>
      <c r="C63" s="20" t="s">
        <v>137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80</v>
      </c>
      <c r="J63" s="20" t="s">
        <v>127</v>
      </c>
      <c r="K63" s="21">
        <v>4.7558499999999997E-2</v>
      </c>
      <c r="L63" s="20" t="s">
        <v>125</v>
      </c>
      <c r="M63" s="20" t="s">
        <v>126</v>
      </c>
      <c r="N63" s="20">
        <v>17</v>
      </c>
      <c r="O63" s="20">
        <v>70</v>
      </c>
      <c r="P63" s="20" t="s">
        <v>121</v>
      </c>
      <c r="Q63" s="20" t="s">
        <v>135</v>
      </c>
      <c r="R63" s="20" t="s">
        <v>121</v>
      </c>
      <c r="S63" s="22">
        <v>0.70003899999999997</v>
      </c>
      <c r="T63" s="22">
        <v>0.30199999999999999</v>
      </c>
      <c r="U63" s="22">
        <f t="shared" si="1"/>
        <v>2.3238377737486996E-2</v>
      </c>
    </row>
    <row r="64" spans="1:21" x14ac:dyDescent="0.3">
      <c r="A64" s="20">
        <v>3</v>
      </c>
      <c r="B64" s="20" t="s">
        <v>136</v>
      </c>
      <c r="C64" s="20" t="s">
        <v>137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80</v>
      </c>
      <c r="J64" s="20" t="s">
        <v>138</v>
      </c>
      <c r="K64" s="21">
        <v>3.3082600000000002</v>
      </c>
      <c r="L64" s="20" t="s">
        <v>24</v>
      </c>
      <c r="M64" s="20" t="s">
        <v>139</v>
      </c>
      <c r="N64" s="20">
        <v>17</v>
      </c>
      <c r="O64" s="20">
        <v>70</v>
      </c>
      <c r="P64" s="20" t="s">
        <v>121</v>
      </c>
      <c r="Q64" s="20" t="s">
        <v>135</v>
      </c>
      <c r="R64" s="20" t="s">
        <v>121</v>
      </c>
      <c r="S64" s="22">
        <v>1.0953919999999999</v>
      </c>
      <c r="T64" s="22">
        <v>0.158</v>
      </c>
      <c r="U64" s="22">
        <f t="shared" si="1"/>
        <v>3.0512745749286396</v>
      </c>
    </row>
    <row r="65" spans="1:21" x14ac:dyDescent="0.3">
      <c r="A65" s="20">
        <v>3</v>
      </c>
      <c r="B65" s="20" t="s">
        <v>136</v>
      </c>
      <c r="C65" s="20" t="s">
        <v>137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80</v>
      </c>
      <c r="J65" s="20" t="s">
        <v>138</v>
      </c>
      <c r="K65" s="21">
        <v>7.42123E-3</v>
      </c>
      <c r="L65" s="20" t="s">
        <v>24</v>
      </c>
      <c r="M65" s="20" t="s">
        <v>139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0.73200399999999999</v>
      </c>
      <c r="T65" s="22">
        <v>0.158</v>
      </c>
      <c r="U65" s="22">
        <f t="shared" si="1"/>
        <v>4.57405557782264E-3</v>
      </c>
    </row>
    <row r="66" spans="1:21" x14ac:dyDescent="0.3">
      <c r="A66" s="20">
        <v>3</v>
      </c>
      <c r="B66" s="20" t="s">
        <v>136</v>
      </c>
      <c r="C66" s="20" t="s">
        <v>137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80</v>
      </c>
      <c r="J66" s="20" t="s">
        <v>138</v>
      </c>
      <c r="K66" s="21">
        <v>8.1226300000000005E-3</v>
      </c>
      <c r="L66" s="20" t="s">
        <v>24</v>
      </c>
      <c r="M66" s="20" t="s">
        <v>139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1.926606</v>
      </c>
      <c r="T66" s="22">
        <v>0.158</v>
      </c>
      <c r="U66" s="22">
        <f t="shared" ref="U66:U97" si="2">K66*S66*(1-T66)</f>
        <v>1.317654867816276E-2</v>
      </c>
    </row>
    <row r="67" spans="1:21" x14ac:dyDescent="0.3">
      <c r="A67" s="20">
        <v>3</v>
      </c>
      <c r="B67" s="20" t="s">
        <v>136</v>
      </c>
      <c r="C67" s="20" t="s">
        <v>137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80</v>
      </c>
      <c r="J67" s="20" t="s">
        <v>138</v>
      </c>
      <c r="K67" s="21">
        <v>5.77445E-4</v>
      </c>
      <c r="L67" s="20" t="s">
        <v>24</v>
      </c>
      <c r="M67" s="20" t="s">
        <v>139</v>
      </c>
      <c r="N67" s="20">
        <v>26</v>
      </c>
      <c r="O67" s="20">
        <v>21</v>
      </c>
      <c r="P67" s="20" t="s">
        <v>88</v>
      </c>
      <c r="Q67" s="20" t="s">
        <v>89</v>
      </c>
      <c r="R67" s="20" t="s">
        <v>88</v>
      </c>
      <c r="S67" s="22">
        <v>1.183622</v>
      </c>
      <c r="T67" s="22">
        <v>0.158</v>
      </c>
      <c r="U67" s="22">
        <f t="shared" si="2"/>
        <v>5.7548730207517993E-4</v>
      </c>
    </row>
    <row r="1048576" spans="21:21" x14ac:dyDescent="0.3">
      <c r="U1048576" s="22">
        <f>SUM(U2:U1048575)</f>
        <v>440.35489982235879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defaultRowHeight="14.4" x14ac:dyDescent="0.3"/>
  <cols>
    <col min="1" max="1" width="12.88671875" style="20" bestFit="1" customWidth="1"/>
    <col min="2" max="2" width="8" style="20" bestFit="1" customWidth="1"/>
    <col min="3" max="3" width="20.88671875" style="20" bestFit="1" customWidth="1"/>
    <col min="4" max="4" width="12.109375" style="20" bestFit="1" customWidth="1"/>
    <col min="5" max="5" width="11.33203125" style="20" bestFit="1" customWidth="1"/>
    <col min="6" max="6" width="9.33203125" style="20" bestFit="1" customWidth="1"/>
    <col min="7" max="7" width="13.5546875" style="20" bestFit="1" customWidth="1"/>
    <col min="8" max="8" width="8.6640625" style="20" bestFit="1" customWidth="1"/>
    <col min="9" max="9" width="26.44140625" style="20" bestFit="1" customWidth="1"/>
    <col min="10" max="10" width="12" style="20" bestFit="1" customWidth="1"/>
    <col min="11" max="11" width="16.6640625" style="21" bestFit="1" customWidth="1"/>
    <col min="12" max="12" width="13.5546875" style="20" bestFit="1" customWidth="1"/>
    <col min="13" max="13" width="15.88671875" style="20" bestFit="1" customWidth="1"/>
    <col min="14" max="14" width="10.88671875" style="20" bestFit="1" customWidth="1"/>
    <col min="15" max="15" width="10.5546875" style="20" bestFit="1" customWidth="1"/>
    <col min="16" max="16" width="29.88671875" style="20" bestFit="1" customWidth="1"/>
    <col min="17" max="17" width="50.44140625" style="20" bestFit="1" customWidth="1"/>
    <col min="18" max="18" width="26.5546875" style="20" bestFit="1" customWidth="1"/>
    <col min="19" max="19" width="9.5546875" style="22" bestFit="1" customWidth="1"/>
    <col min="20" max="20" width="10.33203125" style="22" bestFit="1" customWidth="1"/>
    <col min="21" max="21" width="12.5546875" style="22" bestFit="1" customWidth="1"/>
  </cols>
  <sheetData>
    <row r="1" spans="1:21" x14ac:dyDescent="0.3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3">
      <c r="A2" s="20">
        <v>4</v>
      </c>
      <c r="B2" s="20" t="s">
        <v>143</v>
      </c>
      <c r="C2" s="20" t="s">
        <v>144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80</v>
      </c>
      <c r="J2" s="20" t="s">
        <v>138</v>
      </c>
      <c r="K2" s="21">
        <v>100.637</v>
      </c>
      <c r="L2" s="20" t="s">
        <v>24</v>
      </c>
      <c r="M2" s="20" t="s">
        <v>139</v>
      </c>
      <c r="N2" s="20">
        <v>2</v>
      </c>
      <c r="O2" s="20">
        <v>10</v>
      </c>
      <c r="P2" s="20" t="s">
        <v>25</v>
      </c>
      <c r="Q2" s="20" t="s">
        <v>87</v>
      </c>
      <c r="R2" s="20" t="s">
        <v>27</v>
      </c>
      <c r="S2" s="22">
        <v>0.73200399999999999</v>
      </c>
      <c r="T2" s="22">
        <v>0.158</v>
      </c>
      <c r="U2" s="22">
        <f t="shared" ref="U2:U46" si="0">K2*S2*(1-T2)</f>
        <v>62.027350073416002</v>
      </c>
    </row>
    <row r="3" spans="1:21" x14ac:dyDescent="0.3">
      <c r="A3" s="20">
        <v>4</v>
      </c>
      <c r="B3" s="20" t="s">
        <v>143</v>
      </c>
      <c r="C3" s="20" t="s">
        <v>144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80</v>
      </c>
      <c r="J3" s="20" t="s">
        <v>138</v>
      </c>
      <c r="K3" s="21">
        <v>5.6024500000000002</v>
      </c>
      <c r="L3" s="20" t="s">
        <v>24</v>
      </c>
      <c r="M3" s="20" t="s">
        <v>139</v>
      </c>
      <c r="N3" s="20">
        <v>2</v>
      </c>
      <c r="O3" s="20">
        <v>10</v>
      </c>
      <c r="P3" s="20" t="s">
        <v>25</v>
      </c>
      <c r="Q3" s="20" t="s">
        <v>87</v>
      </c>
      <c r="R3" s="20" t="s">
        <v>27</v>
      </c>
      <c r="S3" s="22">
        <v>0.73200399999999999</v>
      </c>
      <c r="T3" s="22">
        <v>0.158</v>
      </c>
      <c r="U3" s="22">
        <f t="shared" si="0"/>
        <v>3.4530553118515996</v>
      </c>
    </row>
    <row r="4" spans="1:21" x14ac:dyDescent="0.3">
      <c r="A4" s="20">
        <v>4</v>
      </c>
      <c r="B4" s="20" t="s">
        <v>143</v>
      </c>
      <c r="C4" s="20" t="s">
        <v>144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80</v>
      </c>
      <c r="J4" s="20" t="s">
        <v>138</v>
      </c>
      <c r="K4" s="21">
        <v>6.13788</v>
      </c>
      <c r="L4" s="20" t="s">
        <v>24</v>
      </c>
      <c r="M4" s="20" t="s">
        <v>139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3.78306618309984</v>
      </c>
    </row>
    <row r="5" spans="1:21" x14ac:dyDescent="0.3">
      <c r="A5" s="20">
        <v>4</v>
      </c>
      <c r="B5" s="20" t="s">
        <v>143</v>
      </c>
      <c r="C5" s="20" t="s">
        <v>144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80</v>
      </c>
      <c r="J5" s="20" t="s">
        <v>138</v>
      </c>
      <c r="K5" s="21">
        <v>17.834399999999999</v>
      </c>
      <c r="L5" s="20" t="s">
        <v>24</v>
      </c>
      <c r="M5" s="20" t="s">
        <v>139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10.992185499859199</v>
      </c>
    </row>
    <row r="6" spans="1:21" x14ac:dyDescent="0.3">
      <c r="A6" s="20">
        <v>4</v>
      </c>
      <c r="B6" s="20" t="s">
        <v>143</v>
      </c>
      <c r="C6" s="20" t="s">
        <v>144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80</v>
      </c>
      <c r="J6" s="20" t="s">
        <v>138</v>
      </c>
      <c r="K6" s="21">
        <v>10.4267</v>
      </c>
      <c r="L6" s="20" t="s">
        <v>24</v>
      </c>
      <c r="M6" s="20" t="s">
        <v>139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6.4264691019256004</v>
      </c>
    </row>
    <row r="7" spans="1:21" x14ac:dyDescent="0.3">
      <c r="A7" s="20">
        <v>4</v>
      </c>
      <c r="B7" s="20" t="s">
        <v>143</v>
      </c>
      <c r="C7" s="20" t="s">
        <v>144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80</v>
      </c>
      <c r="J7" s="20" t="s">
        <v>138</v>
      </c>
      <c r="K7" s="21">
        <v>5.6850699999999996</v>
      </c>
      <c r="L7" s="20" t="s">
        <v>24</v>
      </c>
      <c r="M7" s="20" t="s">
        <v>139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0.73200399999999999</v>
      </c>
      <c r="T7" s="22">
        <v>0.158</v>
      </c>
      <c r="U7" s="22">
        <f t="shared" si="0"/>
        <v>3.5039779313957595</v>
      </c>
    </row>
    <row r="8" spans="1:21" x14ac:dyDescent="0.3">
      <c r="A8" s="20">
        <v>4</v>
      </c>
      <c r="B8" s="20" t="s">
        <v>143</v>
      </c>
      <c r="C8" s="20" t="s">
        <v>144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80</v>
      </c>
      <c r="J8" s="20" t="s">
        <v>138</v>
      </c>
      <c r="K8" s="21">
        <v>33.407800000000002</v>
      </c>
      <c r="L8" s="20" t="s">
        <v>24</v>
      </c>
      <c r="M8" s="20" t="s">
        <v>139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0.73200399999999999</v>
      </c>
      <c r="T8" s="22">
        <v>0.158</v>
      </c>
      <c r="U8" s="22">
        <f t="shared" si="0"/>
        <v>20.590809600670401</v>
      </c>
    </row>
    <row r="9" spans="1:21" x14ac:dyDescent="0.3">
      <c r="A9" s="20">
        <v>4</v>
      </c>
      <c r="B9" s="20" t="s">
        <v>143</v>
      </c>
      <c r="C9" s="20" t="s">
        <v>144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80</v>
      </c>
      <c r="J9" s="20" t="s">
        <v>138</v>
      </c>
      <c r="K9" s="21">
        <v>35.019399999999997</v>
      </c>
      <c r="L9" s="20" t="s">
        <v>24</v>
      </c>
      <c r="M9" s="20" t="s">
        <v>139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0.73200399999999999</v>
      </c>
      <c r="T9" s="22">
        <v>0.158</v>
      </c>
      <c r="U9" s="22">
        <f t="shared" si="0"/>
        <v>21.584115018939197</v>
      </c>
    </row>
    <row r="10" spans="1:21" x14ac:dyDescent="0.3">
      <c r="A10" s="20">
        <v>4</v>
      </c>
      <c r="B10" s="20" t="s">
        <v>143</v>
      </c>
      <c r="C10" s="20" t="s">
        <v>144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80</v>
      </c>
      <c r="J10" s="20" t="s">
        <v>138</v>
      </c>
      <c r="K10" s="21">
        <v>15.048500000000001</v>
      </c>
      <c r="L10" s="20" t="s">
        <v>24</v>
      </c>
      <c r="M10" s="20" t="s">
        <v>139</v>
      </c>
      <c r="N10" s="20">
        <v>2</v>
      </c>
      <c r="O10" s="20">
        <v>10</v>
      </c>
      <c r="P10" s="20" t="s">
        <v>25</v>
      </c>
      <c r="Q10" s="20" t="s">
        <v>87</v>
      </c>
      <c r="R10" s="20" t="s">
        <v>27</v>
      </c>
      <c r="S10" s="22">
        <v>0.73200399999999999</v>
      </c>
      <c r="T10" s="22">
        <v>0.158</v>
      </c>
      <c r="U10" s="22">
        <f t="shared" si="0"/>
        <v>9.2751033673480006</v>
      </c>
    </row>
    <row r="11" spans="1:21" x14ac:dyDescent="0.3">
      <c r="A11" s="20">
        <v>4</v>
      </c>
      <c r="B11" s="20" t="s">
        <v>143</v>
      </c>
      <c r="C11" s="20" t="s">
        <v>144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80</v>
      </c>
      <c r="J11" s="20" t="s">
        <v>138</v>
      </c>
      <c r="K11" s="21">
        <v>1.04247</v>
      </c>
      <c r="L11" s="20" t="s">
        <v>24</v>
      </c>
      <c r="M11" s="20" t="s">
        <v>139</v>
      </c>
      <c r="N11" s="20">
        <v>2</v>
      </c>
      <c r="O11" s="20">
        <v>10</v>
      </c>
      <c r="P11" s="20" t="s">
        <v>25</v>
      </c>
      <c r="Q11" s="20" t="s">
        <v>87</v>
      </c>
      <c r="R11" s="20" t="s">
        <v>27</v>
      </c>
      <c r="S11" s="22">
        <v>0.73200399999999999</v>
      </c>
      <c r="T11" s="22">
        <v>0.158</v>
      </c>
      <c r="U11" s="22">
        <f t="shared" si="0"/>
        <v>0.64252364071896007</v>
      </c>
    </row>
    <row r="12" spans="1:21" x14ac:dyDescent="0.3">
      <c r="A12" s="20">
        <v>4</v>
      </c>
      <c r="B12" s="20" t="s">
        <v>143</v>
      </c>
      <c r="C12" s="20" t="s">
        <v>144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80</v>
      </c>
      <c r="J12" s="20" t="s">
        <v>138</v>
      </c>
      <c r="K12" s="21">
        <v>9.0772300000000001</v>
      </c>
      <c r="L12" s="20" t="s">
        <v>24</v>
      </c>
      <c r="M12" s="20" t="s">
        <v>139</v>
      </c>
      <c r="N12" s="20">
        <v>2</v>
      </c>
      <c r="O12" s="20">
        <v>10</v>
      </c>
      <c r="P12" s="20" t="s">
        <v>25</v>
      </c>
      <c r="Q12" s="20" t="s">
        <v>87</v>
      </c>
      <c r="R12" s="20" t="s">
        <v>27</v>
      </c>
      <c r="S12" s="22">
        <v>0.73200399999999999</v>
      </c>
      <c r="T12" s="22">
        <v>0.158</v>
      </c>
      <c r="U12" s="22">
        <f t="shared" si="0"/>
        <v>5.5947268192306394</v>
      </c>
    </row>
    <row r="13" spans="1:21" x14ac:dyDescent="0.3">
      <c r="A13" s="20">
        <v>4</v>
      </c>
      <c r="B13" s="20" t="s">
        <v>143</v>
      </c>
      <c r="C13" s="20" t="s">
        <v>144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80</v>
      </c>
      <c r="J13" s="20" t="s">
        <v>138</v>
      </c>
      <c r="K13" s="21">
        <v>4.2148199999999996</v>
      </c>
      <c r="L13" s="20" t="s">
        <v>24</v>
      </c>
      <c r="M13" s="20" t="s">
        <v>139</v>
      </c>
      <c r="N13" s="20">
        <v>2</v>
      </c>
      <c r="O13" s="20">
        <v>10</v>
      </c>
      <c r="P13" s="20" t="s">
        <v>25</v>
      </c>
      <c r="Q13" s="20" t="s">
        <v>87</v>
      </c>
      <c r="R13" s="20" t="s">
        <v>27</v>
      </c>
      <c r="S13" s="22">
        <v>0.73200399999999999</v>
      </c>
      <c r="T13" s="22">
        <v>0.158</v>
      </c>
      <c r="U13" s="22">
        <f t="shared" si="0"/>
        <v>2.5977932135937594</v>
      </c>
    </row>
    <row r="14" spans="1:21" x14ac:dyDescent="0.3">
      <c r="A14" s="20">
        <v>4</v>
      </c>
      <c r="B14" s="20" t="s">
        <v>143</v>
      </c>
      <c r="C14" s="20" t="s">
        <v>144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80</v>
      </c>
      <c r="J14" s="20" t="s">
        <v>138</v>
      </c>
      <c r="K14" s="21">
        <v>6.7263799999999998</v>
      </c>
      <c r="L14" s="20" t="s">
        <v>24</v>
      </c>
      <c r="M14" s="20" t="s">
        <v>139</v>
      </c>
      <c r="N14" s="20">
        <v>2</v>
      </c>
      <c r="O14" s="20">
        <v>10</v>
      </c>
      <c r="P14" s="20" t="s">
        <v>25</v>
      </c>
      <c r="Q14" s="20" t="s">
        <v>87</v>
      </c>
      <c r="R14" s="20" t="s">
        <v>27</v>
      </c>
      <c r="S14" s="22">
        <v>0.73200399999999999</v>
      </c>
      <c r="T14" s="22">
        <v>0.158</v>
      </c>
      <c r="U14" s="22">
        <f t="shared" si="0"/>
        <v>4.1457866091678399</v>
      </c>
    </row>
    <row r="15" spans="1:21" x14ac:dyDescent="0.3">
      <c r="A15" s="20">
        <v>4</v>
      </c>
      <c r="B15" s="20" t="s">
        <v>143</v>
      </c>
      <c r="C15" s="20" t="s">
        <v>144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80</v>
      </c>
      <c r="J15" s="20" t="s">
        <v>138</v>
      </c>
      <c r="K15" s="21">
        <v>10.014099999999999</v>
      </c>
      <c r="L15" s="20" t="s">
        <v>24</v>
      </c>
      <c r="M15" s="20" t="s">
        <v>139</v>
      </c>
      <c r="N15" s="20">
        <v>2</v>
      </c>
      <c r="O15" s="20">
        <v>10</v>
      </c>
      <c r="P15" s="20" t="s">
        <v>25</v>
      </c>
      <c r="Q15" s="20" t="s">
        <v>145</v>
      </c>
      <c r="R15" s="20" t="s">
        <v>27</v>
      </c>
      <c r="S15" s="22">
        <v>0.73200399999999999</v>
      </c>
      <c r="T15" s="22">
        <v>0.158</v>
      </c>
      <c r="U15" s="22">
        <f t="shared" si="0"/>
        <v>6.1721641778887992</v>
      </c>
    </row>
    <row r="16" spans="1:21" x14ac:dyDescent="0.3">
      <c r="A16" s="20">
        <v>4</v>
      </c>
      <c r="B16" s="20" t="s">
        <v>143</v>
      </c>
      <c r="C16" s="20" t="s">
        <v>144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80</v>
      </c>
      <c r="J16" s="20" t="s">
        <v>138</v>
      </c>
      <c r="K16" s="21">
        <v>43.876399999999997</v>
      </c>
      <c r="L16" s="20" t="s">
        <v>24</v>
      </c>
      <c r="M16" s="20" t="s">
        <v>139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1.2088000000000001</v>
      </c>
      <c r="T16" s="22">
        <v>0.158</v>
      </c>
      <c r="U16" s="22">
        <f t="shared" si="0"/>
        <v>44.657821133440002</v>
      </c>
    </row>
    <row r="17" spans="1:21" x14ac:dyDescent="0.3">
      <c r="A17" s="20">
        <v>4</v>
      </c>
      <c r="B17" s="20" t="s">
        <v>143</v>
      </c>
      <c r="C17" s="20" t="s">
        <v>144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80</v>
      </c>
      <c r="J17" s="20" t="s">
        <v>138</v>
      </c>
      <c r="K17" s="21">
        <v>39.942900000000002</v>
      </c>
      <c r="L17" s="20" t="s">
        <v>24</v>
      </c>
      <c r="M17" s="20" t="s">
        <v>139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1.2088000000000001</v>
      </c>
      <c r="T17" s="22">
        <v>0.158</v>
      </c>
      <c r="U17" s="22">
        <f t="shared" si="0"/>
        <v>40.654267071840003</v>
      </c>
    </row>
    <row r="18" spans="1:21" x14ac:dyDescent="0.3">
      <c r="A18" s="20">
        <v>4</v>
      </c>
      <c r="B18" s="20" t="s">
        <v>143</v>
      </c>
      <c r="C18" s="20" t="s">
        <v>144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80</v>
      </c>
      <c r="J18" s="20" t="s">
        <v>138</v>
      </c>
      <c r="K18" s="21">
        <v>5.2816900000000002</v>
      </c>
      <c r="L18" s="20" t="s">
        <v>24</v>
      </c>
      <c r="M18" s="20" t="s">
        <v>139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1.2088000000000001</v>
      </c>
      <c r="T18" s="22">
        <v>0.158</v>
      </c>
      <c r="U18" s="22">
        <f t="shared" si="0"/>
        <v>5.3757547862240012</v>
      </c>
    </row>
    <row r="19" spans="1:21" x14ac:dyDescent="0.3">
      <c r="A19" s="20">
        <v>4</v>
      </c>
      <c r="B19" s="20" t="s">
        <v>143</v>
      </c>
      <c r="C19" s="20" t="s">
        <v>144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80</v>
      </c>
      <c r="J19" s="20" t="s">
        <v>138</v>
      </c>
      <c r="K19" s="21">
        <v>6.7122700000000002E-3</v>
      </c>
      <c r="L19" s="20" t="s">
        <v>24</v>
      </c>
      <c r="M19" s="20" t="s">
        <v>139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1.2088000000000001</v>
      </c>
      <c r="T19" s="22">
        <v>0.158</v>
      </c>
      <c r="U19" s="22">
        <f t="shared" si="0"/>
        <v>6.8318128437920012E-3</v>
      </c>
    </row>
    <row r="20" spans="1:21" x14ac:dyDescent="0.3">
      <c r="A20" s="20">
        <v>4</v>
      </c>
      <c r="B20" s="20" t="s">
        <v>143</v>
      </c>
      <c r="C20" s="20" t="s">
        <v>144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80</v>
      </c>
      <c r="J20" s="20" t="s">
        <v>138</v>
      </c>
      <c r="K20" s="21">
        <v>8.0935400000000008</v>
      </c>
      <c r="L20" s="20" t="s">
        <v>24</v>
      </c>
      <c r="M20" s="20" t="s">
        <v>139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1.2088000000000001</v>
      </c>
      <c r="T20" s="22">
        <v>0.158</v>
      </c>
      <c r="U20" s="22">
        <f t="shared" si="0"/>
        <v>8.2376827099840018</v>
      </c>
    </row>
    <row r="21" spans="1:21" x14ac:dyDescent="0.3">
      <c r="A21" s="20">
        <v>4</v>
      </c>
      <c r="B21" s="20" t="s">
        <v>143</v>
      </c>
      <c r="C21" s="20" t="s">
        <v>144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80</v>
      </c>
      <c r="J21" s="20" t="s">
        <v>138</v>
      </c>
      <c r="K21" s="21">
        <v>13.285399999999999</v>
      </c>
      <c r="L21" s="20" t="s">
        <v>24</v>
      </c>
      <c r="M21" s="20" t="s">
        <v>139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1.2088000000000001</v>
      </c>
      <c r="T21" s="22">
        <v>0.158</v>
      </c>
      <c r="U21" s="22">
        <f t="shared" si="0"/>
        <v>13.522007659840002</v>
      </c>
    </row>
    <row r="22" spans="1:21" x14ac:dyDescent="0.3">
      <c r="A22" s="20">
        <v>4</v>
      </c>
      <c r="B22" s="20" t="s">
        <v>143</v>
      </c>
      <c r="C22" s="20" t="s">
        <v>144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80</v>
      </c>
      <c r="J22" s="20" t="s">
        <v>138</v>
      </c>
      <c r="K22" s="21">
        <v>0.195686</v>
      </c>
      <c r="L22" s="20" t="s">
        <v>24</v>
      </c>
      <c r="M22" s="20" t="s">
        <v>139</v>
      </c>
      <c r="N22" s="20">
        <v>19</v>
      </c>
      <c r="O22" s="20">
        <v>10</v>
      </c>
      <c r="P22" s="20" t="s">
        <v>25</v>
      </c>
      <c r="Q22" s="20" t="s">
        <v>123</v>
      </c>
      <c r="R22" s="20" t="s">
        <v>29</v>
      </c>
      <c r="S22" s="22">
        <v>1.2088000000000001</v>
      </c>
      <c r="T22" s="22">
        <v>0.158</v>
      </c>
      <c r="U22" s="22">
        <f t="shared" si="0"/>
        <v>0.19917108938560002</v>
      </c>
    </row>
    <row r="23" spans="1:21" x14ac:dyDescent="0.3">
      <c r="A23" s="20">
        <v>4</v>
      </c>
      <c r="B23" s="20" t="s">
        <v>143</v>
      </c>
      <c r="C23" s="20" t="s">
        <v>144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80</v>
      </c>
      <c r="J23" s="20" t="s">
        <v>138</v>
      </c>
      <c r="K23" s="21">
        <v>10.2822</v>
      </c>
      <c r="L23" s="20" t="s">
        <v>24</v>
      </c>
      <c r="M23" s="20" t="s">
        <v>139</v>
      </c>
      <c r="N23" s="20">
        <v>19</v>
      </c>
      <c r="O23" s="20">
        <v>10</v>
      </c>
      <c r="P23" s="20" t="s">
        <v>25</v>
      </c>
      <c r="Q23" s="20" t="s">
        <v>146</v>
      </c>
      <c r="R23" s="20" t="s">
        <v>29</v>
      </c>
      <c r="S23" s="22">
        <v>1.2088000000000001</v>
      </c>
      <c r="T23" s="22">
        <v>0.158</v>
      </c>
      <c r="U23" s="22">
        <f t="shared" si="0"/>
        <v>10.46532186912</v>
      </c>
    </row>
    <row r="24" spans="1:21" x14ac:dyDescent="0.3">
      <c r="A24" s="20">
        <v>4</v>
      </c>
      <c r="B24" s="20" t="s">
        <v>143</v>
      </c>
      <c r="C24" s="20" t="s">
        <v>144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80</v>
      </c>
      <c r="J24" s="20" t="s">
        <v>138</v>
      </c>
      <c r="K24" s="21">
        <v>6.6145300000000002</v>
      </c>
      <c r="L24" s="20" t="s">
        <v>24</v>
      </c>
      <c r="M24" s="20" t="s">
        <v>139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1.2088000000000001</v>
      </c>
      <c r="T24" s="22">
        <v>0.158</v>
      </c>
      <c r="U24" s="22">
        <f t="shared" si="0"/>
        <v>6.7323321334880006</v>
      </c>
    </row>
    <row r="25" spans="1:21" x14ac:dyDescent="0.3">
      <c r="A25" s="20">
        <v>4</v>
      </c>
      <c r="B25" s="20" t="s">
        <v>143</v>
      </c>
      <c r="C25" s="20" t="s">
        <v>144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80</v>
      </c>
      <c r="J25" s="20" t="s">
        <v>138</v>
      </c>
      <c r="K25" s="21">
        <v>3.6644000000000001</v>
      </c>
      <c r="L25" s="20" t="s">
        <v>24</v>
      </c>
      <c r="M25" s="20" t="s">
        <v>139</v>
      </c>
      <c r="N25" s="20">
        <v>20</v>
      </c>
      <c r="O25" s="20">
        <v>10</v>
      </c>
      <c r="P25" s="20" t="s">
        <v>25</v>
      </c>
      <c r="Q25" s="20" t="s">
        <v>147</v>
      </c>
      <c r="R25" s="20" t="s">
        <v>148</v>
      </c>
      <c r="S25" s="22">
        <v>1.01824</v>
      </c>
      <c r="T25" s="22">
        <v>0.158</v>
      </c>
      <c r="U25" s="22">
        <f t="shared" si="0"/>
        <v>3.141702948352</v>
      </c>
    </row>
    <row r="26" spans="1:21" x14ac:dyDescent="0.3">
      <c r="A26" s="20">
        <v>4</v>
      </c>
      <c r="B26" s="20" t="s">
        <v>143</v>
      </c>
      <c r="C26" s="20" t="s">
        <v>144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80</v>
      </c>
      <c r="J26" s="20" t="s">
        <v>138</v>
      </c>
      <c r="K26" s="21">
        <v>7.3946300000000003</v>
      </c>
      <c r="L26" s="20" t="s">
        <v>24</v>
      </c>
      <c r="M26" s="20" t="s">
        <v>139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1.4825330000000001</v>
      </c>
      <c r="T26" s="22">
        <v>0.158</v>
      </c>
      <c r="U26" s="22">
        <f t="shared" si="0"/>
        <v>9.2306632841391796</v>
      </c>
    </row>
    <row r="27" spans="1:21" x14ac:dyDescent="0.3">
      <c r="A27" s="20">
        <v>4</v>
      </c>
      <c r="B27" s="20" t="s">
        <v>143</v>
      </c>
      <c r="C27" s="20" t="s">
        <v>144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80</v>
      </c>
      <c r="J27" s="20" t="s">
        <v>138</v>
      </c>
      <c r="K27" s="21">
        <v>5.0925799999999999</v>
      </c>
      <c r="L27" s="20" t="s">
        <v>24</v>
      </c>
      <c r="M27" s="20" t="s">
        <v>139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1.926606</v>
      </c>
      <c r="T27" s="22">
        <v>0.158</v>
      </c>
      <c r="U27" s="22">
        <f t="shared" si="0"/>
        <v>8.2611947444901599</v>
      </c>
    </row>
    <row r="28" spans="1:21" x14ac:dyDescent="0.3">
      <c r="A28" s="20">
        <v>4</v>
      </c>
      <c r="B28" s="20" t="s">
        <v>143</v>
      </c>
      <c r="C28" s="20" t="s">
        <v>144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80</v>
      </c>
      <c r="J28" s="20" t="s">
        <v>138</v>
      </c>
      <c r="K28" s="21">
        <v>12.2425</v>
      </c>
      <c r="L28" s="20" t="s">
        <v>24</v>
      </c>
      <c r="M28" s="20" t="s">
        <v>139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1.926606</v>
      </c>
      <c r="T28" s="22">
        <v>0.158</v>
      </c>
      <c r="U28" s="22">
        <f t="shared" si="0"/>
        <v>19.859811070109998</v>
      </c>
    </row>
    <row r="29" spans="1:21" x14ac:dyDescent="0.3">
      <c r="A29" s="20">
        <v>4</v>
      </c>
      <c r="B29" s="20" t="s">
        <v>143</v>
      </c>
      <c r="C29" s="20" t="s">
        <v>144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80</v>
      </c>
      <c r="J29" s="20" t="s">
        <v>138</v>
      </c>
      <c r="K29" s="21">
        <v>3.2326999999999999</v>
      </c>
      <c r="L29" s="20" t="s">
        <v>24</v>
      </c>
      <c r="M29" s="20" t="s">
        <v>139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1.926606</v>
      </c>
      <c r="T29" s="22">
        <v>0.158</v>
      </c>
      <c r="U29" s="22">
        <f t="shared" si="0"/>
        <v>5.2440932200403996</v>
      </c>
    </row>
    <row r="30" spans="1:21" x14ac:dyDescent="0.3">
      <c r="A30" s="20">
        <v>4</v>
      </c>
      <c r="B30" s="20" t="s">
        <v>143</v>
      </c>
      <c r="C30" s="20" t="s">
        <v>144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80</v>
      </c>
      <c r="J30" s="20" t="s">
        <v>138</v>
      </c>
      <c r="K30" s="21">
        <v>9.1205400000000001</v>
      </c>
      <c r="L30" s="20" t="s">
        <v>24</v>
      </c>
      <c r="M30" s="20" t="s">
        <v>139</v>
      </c>
      <c r="N30" s="20">
        <v>73</v>
      </c>
      <c r="O30" s="20">
        <v>10</v>
      </c>
      <c r="P30" s="20" t="s">
        <v>25</v>
      </c>
      <c r="Q30" s="20" t="s">
        <v>140</v>
      </c>
      <c r="R30" s="20" t="s">
        <v>141</v>
      </c>
      <c r="S30" s="22">
        <v>0.29142899999999999</v>
      </c>
      <c r="T30" s="22">
        <v>0.158</v>
      </c>
      <c r="U30" s="22">
        <f t="shared" si="0"/>
        <v>2.2380274550977197</v>
      </c>
    </row>
    <row r="31" spans="1:21" x14ac:dyDescent="0.3">
      <c r="A31" s="20">
        <v>4</v>
      </c>
      <c r="B31" s="20" t="s">
        <v>143</v>
      </c>
      <c r="C31" s="20" t="s">
        <v>144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80</v>
      </c>
      <c r="J31" s="20" t="s">
        <v>138</v>
      </c>
      <c r="K31" s="21">
        <v>4.3609099999999996</v>
      </c>
      <c r="L31" s="20" t="s">
        <v>24</v>
      </c>
      <c r="M31" s="20" t="s">
        <v>139</v>
      </c>
      <c r="N31" s="20">
        <v>73</v>
      </c>
      <c r="O31" s="20">
        <v>10</v>
      </c>
      <c r="P31" s="20" t="s">
        <v>25</v>
      </c>
      <c r="Q31" s="20" t="s">
        <v>140</v>
      </c>
      <c r="R31" s="20" t="s">
        <v>141</v>
      </c>
      <c r="S31" s="22">
        <v>0.29142899999999999</v>
      </c>
      <c r="T31" s="22">
        <v>0.158</v>
      </c>
      <c r="U31" s="22">
        <f t="shared" si="0"/>
        <v>1.0700941292083799</v>
      </c>
    </row>
    <row r="32" spans="1:21" x14ac:dyDescent="0.3">
      <c r="A32" s="20">
        <v>4</v>
      </c>
      <c r="B32" s="20" t="s">
        <v>143</v>
      </c>
      <c r="C32" s="20" t="s">
        <v>144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80</v>
      </c>
      <c r="J32" s="20" t="s">
        <v>138</v>
      </c>
      <c r="K32" s="21">
        <v>1.0892999999999999</v>
      </c>
      <c r="L32" s="20" t="s">
        <v>24</v>
      </c>
      <c r="M32" s="20" t="s">
        <v>139</v>
      </c>
      <c r="N32" s="20">
        <v>73</v>
      </c>
      <c r="O32" s="20">
        <v>10</v>
      </c>
      <c r="P32" s="20" t="s">
        <v>25</v>
      </c>
      <c r="Q32" s="20" t="s">
        <v>140</v>
      </c>
      <c r="R32" s="20" t="s">
        <v>141</v>
      </c>
      <c r="S32" s="22">
        <v>0.29142899999999999</v>
      </c>
      <c r="T32" s="22">
        <v>0.158</v>
      </c>
      <c r="U32" s="22">
        <f t="shared" si="0"/>
        <v>0.26729593936739998</v>
      </c>
    </row>
    <row r="33" spans="1:21" x14ac:dyDescent="0.3">
      <c r="A33" s="20">
        <v>4</v>
      </c>
      <c r="B33" s="20" t="s">
        <v>143</v>
      </c>
      <c r="C33" s="20" t="s">
        <v>144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80</v>
      </c>
      <c r="J33" s="20" t="s">
        <v>138</v>
      </c>
      <c r="K33" s="21">
        <v>4.3662700000000001</v>
      </c>
      <c r="L33" s="20" t="s">
        <v>24</v>
      </c>
      <c r="M33" s="20" t="s">
        <v>139</v>
      </c>
      <c r="N33" s="20">
        <v>73</v>
      </c>
      <c r="O33" s="20">
        <v>10</v>
      </c>
      <c r="P33" s="20" t="s">
        <v>25</v>
      </c>
      <c r="Q33" s="20" t="s">
        <v>142</v>
      </c>
      <c r="R33" s="20" t="s">
        <v>141</v>
      </c>
      <c r="S33" s="22">
        <v>0.29142899999999999</v>
      </c>
      <c r="T33" s="22">
        <v>0.158</v>
      </c>
      <c r="U33" s="22">
        <f t="shared" si="0"/>
        <v>1.0714093832568599</v>
      </c>
    </row>
    <row r="34" spans="1:21" x14ac:dyDescent="0.3">
      <c r="A34" s="20">
        <v>4</v>
      </c>
      <c r="B34" s="20" t="s">
        <v>143</v>
      </c>
      <c r="C34" s="20" t="s">
        <v>144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80</v>
      </c>
      <c r="J34" s="20" t="s">
        <v>138</v>
      </c>
      <c r="K34" s="21">
        <v>4.6953800000000001</v>
      </c>
      <c r="L34" s="20" t="s">
        <v>24</v>
      </c>
      <c r="M34" s="20" t="s">
        <v>139</v>
      </c>
      <c r="N34" s="20">
        <v>73</v>
      </c>
      <c r="O34" s="20">
        <v>10</v>
      </c>
      <c r="P34" s="20" t="s">
        <v>25</v>
      </c>
      <c r="Q34" s="20" t="s">
        <v>142</v>
      </c>
      <c r="R34" s="20" t="s">
        <v>141</v>
      </c>
      <c r="S34" s="22">
        <v>0.29142899999999999</v>
      </c>
      <c r="T34" s="22">
        <v>0.158</v>
      </c>
      <c r="U34" s="22">
        <f t="shared" si="0"/>
        <v>1.1521674541328399</v>
      </c>
    </row>
    <row r="35" spans="1:21" x14ac:dyDescent="0.3">
      <c r="A35" s="20">
        <v>4</v>
      </c>
      <c r="B35" s="20" t="s">
        <v>143</v>
      </c>
      <c r="C35" s="20" t="s">
        <v>144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80</v>
      </c>
      <c r="J35" s="20" t="s">
        <v>138</v>
      </c>
      <c r="K35" s="21">
        <v>19.909300000000002</v>
      </c>
      <c r="L35" s="20" t="s">
        <v>24</v>
      </c>
      <c r="M35" s="20" t="s">
        <v>139</v>
      </c>
      <c r="N35" s="20">
        <v>73</v>
      </c>
      <c r="O35" s="20">
        <v>10</v>
      </c>
      <c r="P35" s="20" t="s">
        <v>25</v>
      </c>
      <c r="Q35" s="20" t="s">
        <v>142</v>
      </c>
      <c r="R35" s="20" t="s">
        <v>141</v>
      </c>
      <c r="S35" s="22">
        <v>0.29142899999999999</v>
      </c>
      <c r="T35" s="22">
        <v>0.158</v>
      </c>
      <c r="U35" s="22">
        <f t="shared" si="0"/>
        <v>4.8854081021273998</v>
      </c>
    </row>
    <row r="36" spans="1:21" x14ac:dyDescent="0.3">
      <c r="A36" s="20">
        <v>4</v>
      </c>
      <c r="B36" s="20" t="s">
        <v>143</v>
      </c>
      <c r="C36" s="20" t="s">
        <v>144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80</v>
      </c>
      <c r="J36" s="20" t="s">
        <v>138</v>
      </c>
      <c r="K36" s="21">
        <v>4.7212800000000001</v>
      </c>
      <c r="L36" s="20" t="s">
        <v>24</v>
      </c>
      <c r="M36" s="20" t="s">
        <v>139</v>
      </c>
      <c r="N36" s="20">
        <v>73</v>
      </c>
      <c r="O36" s="20">
        <v>10</v>
      </c>
      <c r="P36" s="20" t="s">
        <v>25</v>
      </c>
      <c r="Q36" s="20" t="s">
        <v>142</v>
      </c>
      <c r="R36" s="20" t="s">
        <v>141</v>
      </c>
      <c r="S36" s="22">
        <v>0.29142899999999999</v>
      </c>
      <c r="T36" s="22">
        <v>0.158</v>
      </c>
      <c r="U36" s="22">
        <f t="shared" si="0"/>
        <v>1.1585228794790399</v>
      </c>
    </row>
    <row r="37" spans="1:21" x14ac:dyDescent="0.3">
      <c r="A37" s="20">
        <v>4</v>
      </c>
      <c r="B37" s="20" t="s">
        <v>143</v>
      </c>
      <c r="C37" s="20" t="s">
        <v>144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80</v>
      </c>
      <c r="J37" s="20" t="s">
        <v>138</v>
      </c>
      <c r="K37" s="21">
        <v>4.1686800000000002</v>
      </c>
      <c r="L37" s="20" t="s">
        <v>24</v>
      </c>
      <c r="M37" s="20" t="s">
        <v>139</v>
      </c>
      <c r="N37" s="20">
        <v>73</v>
      </c>
      <c r="O37" s="20">
        <v>10</v>
      </c>
      <c r="P37" s="20" t="s">
        <v>25</v>
      </c>
      <c r="Q37" s="20" t="s">
        <v>142</v>
      </c>
      <c r="R37" s="20" t="s">
        <v>141</v>
      </c>
      <c r="S37" s="22">
        <v>0.29142899999999999</v>
      </c>
      <c r="T37" s="22">
        <v>0.158</v>
      </c>
      <c r="U37" s="22">
        <f t="shared" si="0"/>
        <v>1.02292411321224</v>
      </c>
    </row>
    <row r="38" spans="1:21" x14ac:dyDescent="0.3">
      <c r="A38" s="20">
        <v>4</v>
      </c>
      <c r="B38" s="20" t="s">
        <v>143</v>
      </c>
      <c r="C38" s="20" t="s">
        <v>144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80</v>
      </c>
      <c r="J38" s="20" t="s">
        <v>138</v>
      </c>
      <c r="K38" s="21">
        <v>4.1314799999999998</v>
      </c>
      <c r="L38" s="20" t="s">
        <v>24</v>
      </c>
      <c r="M38" s="20" t="s">
        <v>139</v>
      </c>
      <c r="N38" s="20">
        <v>70</v>
      </c>
      <c r="O38" s="20">
        <v>10</v>
      </c>
      <c r="P38" s="20" t="s">
        <v>25</v>
      </c>
      <c r="Q38" s="20" t="s">
        <v>37</v>
      </c>
      <c r="R38" s="20" t="s">
        <v>38</v>
      </c>
      <c r="S38" s="22">
        <v>0.236096</v>
      </c>
      <c r="T38" s="22">
        <v>0.158</v>
      </c>
      <c r="U38" s="22">
        <f t="shared" si="0"/>
        <v>0.82130860955135987</v>
      </c>
    </row>
    <row r="39" spans="1:21" x14ac:dyDescent="0.3">
      <c r="A39" s="20">
        <v>4</v>
      </c>
      <c r="B39" s="20" t="s">
        <v>143</v>
      </c>
      <c r="C39" s="20" t="s">
        <v>144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80</v>
      </c>
      <c r="J39" s="20" t="s">
        <v>138</v>
      </c>
      <c r="K39" s="21">
        <v>3.27305E-3</v>
      </c>
      <c r="L39" s="20" t="s">
        <v>24</v>
      </c>
      <c r="M39" s="20" t="s">
        <v>139</v>
      </c>
      <c r="N39" s="20">
        <v>70</v>
      </c>
      <c r="O39" s="20">
        <v>10</v>
      </c>
      <c r="P39" s="20" t="s">
        <v>25</v>
      </c>
      <c r="Q39" s="20" t="s">
        <v>37</v>
      </c>
      <c r="R39" s="20" t="s">
        <v>38</v>
      </c>
      <c r="S39" s="22">
        <v>0.236096</v>
      </c>
      <c r="T39" s="22">
        <v>0.158</v>
      </c>
      <c r="U39" s="22">
        <f t="shared" si="0"/>
        <v>6.5065887877759998E-4</v>
      </c>
    </row>
    <row r="40" spans="1:21" x14ac:dyDescent="0.3">
      <c r="A40" s="20">
        <v>4</v>
      </c>
      <c r="B40" s="20" t="s">
        <v>143</v>
      </c>
      <c r="C40" s="20" t="s">
        <v>144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80</v>
      </c>
      <c r="J40" s="20" t="s">
        <v>138</v>
      </c>
      <c r="K40" s="21">
        <v>17.038399999999999</v>
      </c>
      <c r="L40" s="20" t="s">
        <v>24</v>
      </c>
      <c r="M40" s="20" t="s">
        <v>139</v>
      </c>
      <c r="N40" s="20">
        <v>70</v>
      </c>
      <c r="O40" s="20">
        <v>10</v>
      </c>
      <c r="P40" s="20" t="s">
        <v>25</v>
      </c>
      <c r="Q40" s="20" t="s">
        <v>37</v>
      </c>
      <c r="R40" s="20" t="s">
        <v>38</v>
      </c>
      <c r="S40" s="22">
        <v>0.236096</v>
      </c>
      <c r="T40" s="22">
        <v>0.158</v>
      </c>
      <c r="U40" s="22">
        <f t="shared" si="0"/>
        <v>3.3871117887488</v>
      </c>
    </row>
    <row r="41" spans="1:21" x14ac:dyDescent="0.3">
      <c r="A41" s="20">
        <v>4</v>
      </c>
      <c r="B41" s="20" t="s">
        <v>143</v>
      </c>
      <c r="C41" s="20" t="s">
        <v>144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80</v>
      </c>
      <c r="J41" s="20" t="s">
        <v>138</v>
      </c>
      <c r="K41" s="21">
        <v>2.8980000000000001</v>
      </c>
      <c r="L41" s="20" t="s">
        <v>24</v>
      </c>
      <c r="M41" s="20" t="s">
        <v>139</v>
      </c>
      <c r="N41" s="20">
        <v>70</v>
      </c>
      <c r="O41" s="20">
        <v>10</v>
      </c>
      <c r="P41" s="20" t="s">
        <v>25</v>
      </c>
      <c r="Q41" s="20" t="s">
        <v>37</v>
      </c>
      <c r="R41" s="20" t="s">
        <v>38</v>
      </c>
      <c r="S41" s="22">
        <v>0.236096</v>
      </c>
      <c r="T41" s="22">
        <v>0.158</v>
      </c>
      <c r="U41" s="22">
        <f t="shared" si="0"/>
        <v>0.57610162713599999</v>
      </c>
    </row>
    <row r="42" spans="1:21" x14ac:dyDescent="0.3">
      <c r="A42" s="20">
        <v>4</v>
      </c>
      <c r="B42" s="20" t="s">
        <v>143</v>
      </c>
      <c r="C42" s="20" t="s">
        <v>144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80</v>
      </c>
      <c r="J42" s="20" t="s">
        <v>138</v>
      </c>
      <c r="K42" s="21">
        <v>12.1805</v>
      </c>
      <c r="L42" s="20" t="s">
        <v>24</v>
      </c>
      <c r="M42" s="20" t="s">
        <v>139</v>
      </c>
      <c r="N42" s="20">
        <v>70</v>
      </c>
      <c r="O42" s="20">
        <v>10</v>
      </c>
      <c r="P42" s="20" t="s">
        <v>25</v>
      </c>
      <c r="Q42" s="20" t="s">
        <v>37</v>
      </c>
      <c r="R42" s="20" t="s">
        <v>38</v>
      </c>
      <c r="S42" s="22">
        <v>0.236096</v>
      </c>
      <c r="T42" s="22">
        <v>0.158</v>
      </c>
      <c r="U42" s="22">
        <f t="shared" si="0"/>
        <v>2.4213960901760001</v>
      </c>
    </row>
    <row r="43" spans="1:21" x14ac:dyDescent="0.3">
      <c r="A43" s="20">
        <v>4</v>
      </c>
      <c r="B43" s="20" t="s">
        <v>143</v>
      </c>
      <c r="C43" s="20" t="s">
        <v>144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80</v>
      </c>
      <c r="J43" s="20" t="s">
        <v>138</v>
      </c>
      <c r="K43" s="21">
        <v>0.50590100000000005</v>
      </c>
      <c r="L43" s="20" t="s">
        <v>24</v>
      </c>
      <c r="M43" s="20" t="s">
        <v>139</v>
      </c>
      <c r="N43" s="20">
        <v>70</v>
      </c>
      <c r="O43" s="20">
        <v>10</v>
      </c>
      <c r="P43" s="20" t="s">
        <v>25</v>
      </c>
      <c r="Q43" s="20" t="s">
        <v>37</v>
      </c>
      <c r="R43" s="20" t="s">
        <v>38</v>
      </c>
      <c r="S43" s="22">
        <v>0.236096</v>
      </c>
      <c r="T43" s="22">
        <v>0.158</v>
      </c>
      <c r="U43" s="22">
        <f t="shared" si="0"/>
        <v>0.10056949250163201</v>
      </c>
    </row>
    <row r="44" spans="1:21" x14ac:dyDescent="0.3">
      <c r="A44" s="20">
        <v>4</v>
      </c>
      <c r="B44" s="20" t="s">
        <v>143</v>
      </c>
      <c r="C44" s="20" t="s">
        <v>144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80</v>
      </c>
      <c r="J44" s="20" t="s">
        <v>138</v>
      </c>
      <c r="K44" s="21">
        <v>8.0482300000000002</v>
      </c>
      <c r="L44" s="20" t="s">
        <v>24</v>
      </c>
      <c r="M44" s="20" t="s">
        <v>139</v>
      </c>
      <c r="N44" s="20">
        <v>70</v>
      </c>
      <c r="O44" s="20">
        <v>10</v>
      </c>
      <c r="P44" s="20" t="s">
        <v>25</v>
      </c>
      <c r="Q44" s="20" t="s">
        <v>124</v>
      </c>
      <c r="R44" s="20" t="s">
        <v>38</v>
      </c>
      <c r="S44" s="22">
        <v>0.236096</v>
      </c>
      <c r="T44" s="22">
        <v>0.158</v>
      </c>
      <c r="U44" s="22">
        <f t="shared" si="0"/>
        <v>1.5999304342873601</v>
      </c>
    </row>
    <row r="45" spans="1:21" x14ac:dyDescent="0.3">
      <c r="A45" s="20">
        <v>4</v>
      </c>
      <c r="B45" s="20" t="s">
        <v>143</v>
      </c>
      <c r="C45" s="20" t="s">
        <v>144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80</v>
      </c>
      <c r="J45" s="20" t="s">
        <v>138</v>
      </c>
      <c r="K45" s="21">
        <v>104.801</v>
      </c>
      <c r="L45" s="20" t="s">
        <v>24</v>
      </c>
      <c r="M45" s="20" t="s">
        <v>139</v>
      </c>
      <c r="N45" s="20">
        <v>26</v>
      </c>
      <c r="O45" s="20">
        <v>21</v>
      </c>
      <c r="P45" s="20" t="s">
        <v>88</v>
      </c>
      <c r="Q45" s="20" t="s">
        <v>89</v>
      </c>
      <c r="R45" s="20" t="s">
        <v>88</v>
      </c>
      <c r="S45" s="22">
        <v>1.183622</v>
      </c>
      <c r="T45" s="22">
        <v>0.158</v>
      </c>
      <c r="U45" s="22">
        <f t="shared" si="0"/>
        <v>104.44569568492399</v>
      </c>
    </row>
    <row r="46" spans="1:21" x14ac:dyDescent="0.3">
      <c r="A46" s="20">
        <v>4</v>
      </c>
      <c r="B46" s="20" t="s">
        <v>143</v>
      </c>
      <c r="C46" s="20" t="s">
        <v>144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80</v>
      </c>
      <c r="J46" s="20" t="s">
        <v>138</v>
      </c>
      <c r="K46" s="21">
        <v>6.1418499999999998</v>
      </c>
      <c r="L46" s="20" t="s">
        <v>24</v>
      </c>
      <c r="M46" s="20" t="s">
        <v>139</v>
      </c>
      <c r="N46" s="20">
        <v>26</v>
      </c>
      <c r="O46" s="20">
        <v>21</v>
      </c>
      <c r="P46" s="20" t="s">
        <v>88</v>
      </c>
      <c r="Q46" s="20" t="s">
        <v>89</v>
      </c>
      <c r="R46" s="20" t="s">
        <v>88</v>
      </c>
      <c r="S46" s="22">
        <v>1.183622</v>
      </c>
      <c r="T46" s="22">
        <v>0.158</v>
      </c>
      <c r="U46" s="22">
        <f t="shared" si="0"/>
        <v>6.1210274333493997</v>
      </c>
    </row>
    <row r="47" spans="1:21" x14ac:dyDescent="0.3">
      <c r="A47" s="20">
        <v>4</v>
      </c>
      <c r="B47" s="20" t="s">
        <v>143</v>
      </c>
      <c r="C47" s="20" t="s">
        <v>144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80</v>
      </c>
      <c r="J47" s="20" t="s">
        <v>138</v>
      </c>
      <c r="K47" s="21">
        <v>0.111696</v>
      </c>
      <c r="L47" s="20" t="s">
        <v>24</v>
      </c>
      <c r="M47" s="20" t="s">
        <v>139</v>
      </c>
      <c r="N47" s="20">
        <v>26</v>
      </c>
      <c r="O47" s="20">
        <v>21</v>
      </c>
      <c r="P47" s="20" t="s">
        <v>88</v>
      </c>
      <c r="Q47" s="20" t="s">
        <v>89</v>
      </c>
      <c r="R47" s="20" t="s">
        <v>88</v>
      </c>
      <c r="S47" s="22">
        <v>1.183622</v>
      </c>
      <c r="T47" s="22">
        <v>0.158</v>
      </c>
      <c r="U47" s="22">
        <f t="shared" ref="U47:U78" si="1">K47*S47*(1-T47)</f>
        <v>0.11131731973190399</v>
      </c>
    </row>
    <row r="48" spans="1:21" x14ac:dyDescent="0.3">
      <c r="A48" s="20">
        <v>4</v>
      </c>
      <c r="B48" s="20" t="s">
        <v>143</v>
      </c>
      <c r="C48" s="20" t="s">
        <v>144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80</v>
      </c>
      <c r="J48" s="20" t="s">
        <v>138</v>
      </c>
      <c r="K48" s="21">
        <v>7.2637400000000003</v>
      </c>
      <c r="L48" s="20" t="s">
        <v>24</v>
      </c>
      <c r="M48" s="20" t="s">
        <v>139</v>
      </c>
      <c r="N48" s="20">
        <v>26</v>
      </c>
      <c r="O48" s="20">
        <v>21</v>
      </c>
      <c r="P48" s="20" t="s">
        <v>88</v>
      </c>
      <c r="Q48" s="20" t="s">
        <v>89</v>
      </c>
      <c r="R48" s="20" t="s">
        <v>88</v>
      </c>
      <c r="S48" s="22">
        <v>1.183622</v>
      </c>
      <c r="T48" s="22">
        <v>0.158</v>
      </c>
      <c r="U48" s="22">
        <f t="shared" si="1"/>
        <v>7.2391139166077592</v>
      </c>
    </row>
    <row r="49" spans="1:21" x14ac:dyDescent="0.3">
      <c r="A49" s="20">
        <v>4</v>
      </c>
      <c r="B49" s="20" t="s">
        <v>143</v>
      </c>
      <c r="C49" s="20" t="s">
        <v>144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80</v>
      </c>
      <c r="J49" s="20" t="s">
        <v>138</v>
      </c>
      <c r="K49" s="21">
        <v>1.65198</v>
      </c>
      <c r="L49" s="20" t="s">
        <v>24</v>
      </c>
      <c r="M49" s="20" t="s">
        <v>139</v>
      </c>
      <c r="N49" s="20">
        <v>26</v>
      </c>
      <c r="O49" s="20">
        <v>21</v>
      </c>
      <c r="P49" s="20" t="s">
        <v>88</v>
      </c>
      <c r="Q49" s="20" t="s">
        <v>89</v>
      </c>
      <c r="R49" s="20" t="s">
        <v>88</v>
      </c>
      <c r="S49" s="22">
        <v>1.183622</v>
      </c>
      <c r="T49" s="22">
        <v>0.158</v>
      </c>
      <c r="U49" s="22">
        <f t="shared" si="1"/>
        <v>1.64637933185352</v>
      </c>
    </row>
    <row r="50" spans="1:21" x14ac:dyDescent="0.3">
      <c r="A50" s="20">
        <v>4</v>
      </c>
      <c r="B50" s="20" t="s">
        <v>143</v>
      </c>
      <c r="C50" s="20" t="s">
        <v>144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80</v>
      </c>
      <c r="J50" s="20" t="s">
        <v>138</v>
      </c>
      <c r="K50" s="21">
        <v>17.385100000000001</v>
      </c>
      <c r="L50" s="20" t="s">
        <v>24</v>
      </c>
      <c r="M50" s="20" t="s">
        <v>139</v>
      </c>
      <c r="N50" s="20">
        <v>27</v>
      </c>
      <c r="O50" s="20">
        <v>22</v>
      </c>
      <c r="P50" s="20" t="s">
        <v>90</v>
      </c>
      <c r="Q50" s="20" t="s">
        <v>91</v>
      </c>
      <c r="R50" s="20" t="s">
        <v>92</v>
      </c>
      <c r="S50" s="22">
        <v>0.70230000000000004</v>
      </c>
      <c r="T50" s="22">
        <v>0.158</v>
      </c>
      <c r="U50" s="22">
        <f t="shared" si="1"/>
        <v>10.28044592466</v>
      </c>
    </row>
    <row r="51" spans="1:21" x14ac:dyDescent="0.3">
      <c r="A51" s="20">
        <v>4</v>
      </c>
      <c r="B51" s="20" t="s">
        <v>143</v>
      </c>
      <c r="C51" s="20" t="s">
        <v>144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80</v>
      </c>
      <c r="J51" s="20" t="s">
        <v>138</v>
      </c>
      <c r="K51" s="21">
        <v>2.2715200000000002</v>
      </c>
      <c r="L51" s="20" t="s">
        <v>24</v>
      </c>
      <c r="M51" s="20" t="s">
        <v>139</v>
      </c>
      <c r="N51" s="20">
        <v>28</v>
      </c>
      <c r="O51" s="20">
        <v>22</v>
      </c>
      <c r="P51" s="20" t="s">
        <v>90</v>
      </c>
      <c r="Q51" s="20" t="s">
        <v>93</v>
      </c>
      <c r="R51" s="20" t="s">
        <v>94</v>
      </c>
      <c r="S51" s="22">
        <v>0.62770300000000001</v>
      </c>
      <c r="T51" s="22">
        <v>0.158</v>
      </c>
      <c r="U51" s="22">
        <f t="shared" si="1"/>
        <v>1.20055721142752</v>
      </c>
    </row>
    <row r="52" spans="1:21" x14ac:dyDescent="0.3">
      <c r="A52" s="20">
        <v>4</v>
      </c>
      <c r="B52" s="20" t="s">
        <v>143</v>
      </c>
      <c r="C52" s="20" t="s">
        <v>144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80</v>
      </c>
      <c r="J52" s="20" t="s">
        <v>138</v>
      </c>
      <c r="K52" s="21">
        <v>2.3312800000000002E-2</v>
      </c>
      <c r="L52" s="20" t="s">
        <v>24</v>
      </c>
      <c r="M52" s="20" t="s">
        <v>139</v>
      </c>
      <c r="N52" s="20">
        <v>28</v>
      </c>
      <c r="O52" s="20">
        <v>22</v>
      </c>
      <c r="P52" s="20" t="s">
        <v>90</v>
      </c>
      <c r="Q52" s="20" t="s">
        <v>93</v>
      </c>
      <c r="R52" s="20" t="s">
        <v>94</v>
      </c>
      <c r="S52" s="22">
        <v>0.62770300000000001</v>
      </c>
      <c r="T52" s="22">
        <v>0.158</v>
      </c>
      <c r="U52" s="22">
        <f t="shared" si="1"/>
        <v>1.2321419207652801E-2</v>
      </c>
    </row>
    <row r="53" spans="1:21" x14ac:dyDescent="0.3">
      <c r="A53" s="20">
        <v>4</v>
      </c>
      <c r="B53" s="20" t="s">
        <v>143</v>
      </c>
      <c r="C53" s="20" t="s">
        <v>144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80</v>
      </c>
      <c r="J53" s="20" t="s">
        <v>138</v>
      </c>
      <c r="K53" s="21">
        <v>10.5497</v>
      </c>
      <c r="L53" s="20" t="s">
        <v>24</v>
      </c>
      <c r="M53" s="20" t="s">
        <v>139</v>
      </c>
      <c r="N53" s="20">
        <v>28</v>
      </c>
      <c r="O53" s="20">
        <v>22</v>
      </c>
      <c r="P53" s="20" t="s">
        <v>90</v>
      </c>
      <c r="Q53" s="20" t="s">
        <v>93</v>
      </c>
      <c r="R53" s="20" t="s">
        <v>94</v>
      </c>
      <c r="S53" s="22">
        <v>0.62770300000000001</v>
      </c>
      <c r="T53" s="22">
        <v>0.158</v>
      </c>
      <c r="U53" s="22">
        <f t="shared" si="1"/>
        <v>5.5757899615222</v>
      </c>
    </row>
    <row r="54" spans="1:21" x14ac:dyDescent="0.3">
      <c r="A54" s="20">
        <v>4</v>
      </c>
      <c r="B54" s="20" t="s">
        <v>143</v>
      </c>
      <c r="C54" s="20" t="s">
        <v>144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80</v>
      </c>
      <c r="J54" s="20" t="s">
        <v>138</v>
      </c>
      <c r="K54" s="21">
        <v>43.014800000000001</v>
      </c>
      <c r="L54" s="20" t="s">
        <v>24</v>
      </c>
      <c r="M54" s="20" t="s">
        <v>139</v>
      </c>
      <c r="N54" s="20">
        <v>28</v>
      </c>
      <c r="O54" s="20">
        <v>22</v>
      </c>
      <c r="P54" s="20" t="s">
        <v>90</v>
      </c>
      <c r="Q54" s="20" t="s">
        <v>93</v>
      </c>
      <c r="R54" s="20" t="s">
        <v>94</v>
      </c>
      <c r="S54" s="22">
        <v>0.62770300000000001</v>
      </c>
      <c r="T54" s="22">
        <v>0.158</v>
      </c>
      <c r="U54" s="22">
        <f t="shared" si="1"/>
        <v>22.734437001704801</v>
      </c>
    </row>
    <row r="55" spans="1:21" x14ac:dyDescent="0.3">
      <c r="A55" s="20">
        <v>4</v>
      </c>
      <c r="B55" s="20" t="s">
        <v>143</v>
      </c>
      <c r="C55" s="20" t="s">
        <v>144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80</v>
      </c>
      <c r="J55" s="20" t="s">
        <v>138</v>
      </c>
      <c r="K55" s="21">
        <v>4.4184400000000004</v>
      </c>
      <c r="L55" s="20" t="s">
        <v>24</v>
      </c>
      <c r="M55" s="20" t="s">
        <v>139</v>
      </c>
      <c r="N55" s="20">
        <v>28</v>
      </c>
      <c r="O55" s="20">
        <v>22</v>
      </c>
      <c r="P55" s="20" t="s">
        <v>90</v>
      </c>
      <c r="Q55" s="20" t="s">
        <v>93</v>
      </c>
      <c r="R55" s="20" t="s">
        <v>94</v>
      </c>
      <c r="S55" s="22">
        <v>0.62770300000000001</v>
      </c>
      <c r="T55" s="22">
        <v>0.158</v>
      </c>
      <c r="U55" s="22">
        <f t="shared" si="1"/>
        <v>2.3352600924754401</v>
      </c>
    </row>
    <row r="56" spans="1:21" x14ac:dyDescent="0.3">
      <c r="A56" s="20">
        <v>4</v>
      </c>
      <c r="B56" s="20" t="s">
        <v>143</v>
      </c>
      <c r="C56" s="20" t="s">
        <v>144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80</v>
      </c>
      <c r="J56" s="20" t="s">
        <v>138</v>
      </c>
      <c r="K56" s="21">
        <v>10.1736</v>
      </c>
      <c r="L56" s="20" t="s">
        <v>24</v>
      </c>
      <c r="M56" s="20" t="s">
        <v>139</v>
      </c>
      <c r="N56" s="20">
        <v>28</v>
      </c>
      <c r="O56" s="20">
        <v>22</v>
      </c>
      <c r="P56" s="20" t="s">
        <v>90</v>
      </c>
      <c r="Q56" s="20" t="s">
        <v>93</v>
      </c>
      <c r="R56" s="20" t="s">
        <v>94</v>
      </c>
      <c r="S56" s="22">
        <v>0.62770300000000001</v>
      </c>
      <c r="T56" s="22">
        <v>0.158</v>
      </c>
      <c r="U56" s="22">
        <f t="shared" si="1"/>
        <v>5.3770113607535999</v>
      </c>
    </row>
    <row r="57" spans="1:21" x14ac:dyDescent="0.3">
      <c r="A57" s="20">
        <v>4</v>
      </c>
      <c r="B57" s="20" t="s">
        <v>143</v>
      </c>
      <c r="C57" s="20" t="s">
        <v>144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80</v>
      </c>
      <c r="J57" s="20" t="s">
        <v>138</v>
      </c>
      <c r="K57" s="21">
        <v>14.7348</v>
      </c>
      <c r="L57" s="20" t="s">
        <v>24</v>
      </c>
      <c r="M57" s="20" t="s">
        <v>139</v>
      </c>
      <c r="N57" s="20">
        <v>84</v>
      </c>
      <c r="O57" s="20">
        <v>25</v>
      </c>
      <c r="P57" s="20" t="s">
        <v>97</v>
      </c>
      <c r="Q57" s="20" t="s">
        <v>97</v>
      </c>
      <c r="R57" s="20" t="s">
        <v>97</v>
      </c>
      <c r="S57" s="22">
        <v>1.74946</v>
      </c>
      <c r="T57" s="22">
        <v>0.158</v>
      </c>
      <c r="U57" s="22">
        <f t="shared" si="1"/>
        <v>21.705028181136001</v>
      </c>
    </row>
    <row r="58" spans="1:21" x14ac:dyDescent="0.3">
      <c r="A58" s="20">
        <v>4</v>
      </c>
      <c r="B58" s="20" t="s">
        <v>143</v>
      </c>
      <c r="C58" s="20" t="s">
        <v>144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80</v>
      </c>
      <c r="J58" s="20" t="s">
        <v>138</v>
      </c>
      <c r="K58" s="21">
        <v>1.6364799999999999</v>
      </c>
      <c r="L58" s="20" t="s">
        <v>24</v>
      </c>
      <c r="M58" s="20" t="s">
        <v>139</v>
      </c>
      <c r="N58" s="20">
        <v>5</v>
      </c>
      <c r="O58" s="20">
        <v>30</v>
      </c>
      <c r="P58" s="20" t="s">
        <v>99</v>
      </c>
      <c r="Q58" s="20" t="s">
        <v>100</v>
      </c>
      <c r="R58" s="20" t="s">
        <v>101</v>
      </c>
      <c r="S58" s="22">
        <v>0.144317</v>
      </c>
      <c r="T58" s="22">
        <v>0.158</v>
      </c>
      <c r="U58" s="22">
        <f t="shared" si="1"/>
        <v>0.19885672646271998</v>
      </c>
    </row>
    <row r="59" spans="1:21" x14ac:dyDescent="0.3">
      <c r="A59" s="20">
        <v>4</v>
      </c>
      <c r="B59" s="20" t="s">
        <v>143</v>
      </c>
      <c r="C59" s="20" t="s">
        <v>144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80</v>
      </c>
      <c r="J59" s="20" t="s">
        <v>138</v>
      </c>
      <c r="K59" s="21">
        <v>6.6637199999999996</v>
      </c>
      <c r="L59" s="20" t="s">
        <v>24</v>
      </c>
      <c r="M59" s="20" t="s">
        <v>139</v>
      </c>
      <c r="N59" s="20">
        <v>7</v>
      </c>
      <c r="O59" s="20">
        <v>40</v>
      </c>
      <c r="P59" s="20" t="s">
        <v>130</v>
      </c>
      <c r="Q59" s="20" t="s">
        <v>131</v>
      </c>
      <c r="R59" s="20" t="s">
        <v>132</v>
      </c>
      <c r="S59" s="22">
        <v>0.10119499999999999</v>
      </c>
      <c r="T59" s="22">
        <v>0.158</v>
      </c>
      <c r="U59" s="22">
        <f t="shared" si="1"/>
        <v>0.56779019242679996</v>
      </c>
    </row>
    <row r="60" spans="1:21" x14ac:dyDescent="0.3">
      <c r="A60" s="20">
        <v>4</v>
      </c>
      <c r="B60" s="20" t="s">
        <v>143</v>
      </c>
      <c r="C60" s="20" t="s">
        <v>144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80</v>
      </c>
      <c r="J60" s="20" t="s">
        <v>138</v>
      </c>
      <c r="K60" s="21">
        <v>2.3611200000000001</v>
      </c>
      <c r="L60" s="20" t="s">
        <v>24</v>
      </c>
      <c r="M60" s="20" t="s">
        <v>139</v>
      </c>
      <c r="N60" s="20">
        <v>7</v>
      </c>
      <c r="O60" s="20">
        <v>40</v>
      </c>
      <c r="P60" s="20" t="s">
        <v>130</v>
      </c>
      <c r="Q60" s="20" t="s">
        <v>131</v>
      </c>
      <c r="R60" s="20" t="s">
        <v>132</v>
      </c>
      <c r="S60" s="22">
        <v>0.10119499999999999</v>
      </c>
      <c r="T60" s="22">
        <v>0.158</v>
      </c>
      <c r="U60" s="22">
        <f t="shared" si="1"/>
        <v>0.20118203933279999</v>
      </c>
    </row>
    <row r="61" spans="1:21" x14ac:dyDescent="0.3">
      <c r="A61" s="20">
        <v>4</v>
      </c>
      <c r="B61" s="20" t="s">
        <v>143</v>
      </c>
      <c r="C61" s="20" t="s">
        <v>144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80</v>
      </c>
      <c r="J61" s="20" t="s">
        <v>138</v>
      </c>
      <c r="K61" s="21">
        <v>4.2119999999999997</v>
      </c>
      <c r="L61" s="20" t="s">
        <v>24</v>
      </c>
      <c r="M61" s="20" t="s">
        <v>139</v>
      </c>
      <c r="N61" s="20">
        <v>7</v>
      </c>
      <c r="O61" s="20">
        <v>40</v>
      </c>
      <c r="P61" s="20" t="s">
        <v>130</v>
      </c>
      <c r="Q61" s="20" t="s">
        <v>149</v>
      </c>
      <c r="R61" s="20" t="s">
        <v>132</v>
      </c>
      <c r="S61" s="22">
        <v>0.10119499999999999</v>
      </c>
      <c r="T61" s="22">
        <v>0.158</v>
      </c>
      <c r="U61" s="22">
        <f t="shared" si="1"/>
        <v>0.35888847227999998</v>
      </c>
    </row>
    <row r="62" spans="1:21" x14ac:dyDescent="0.3">
      <c r="A62" s="20">
        <v>4</v>
      </c>
      <c r="B62" s="20" t="s">
        <v>143</v>
      </c>
      <c r="C62" s="20" t="s">
        <v>144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80</v>
      </c>
      <c r="J62" s="20" t="s">
        <v>138</v>
      </c>
      <c r="K62" s="21">
        <v>0.75359699999999996</v>
      </c>
      <c r="L62" s="20" t="s">
        <v>24</v>
      </c>
      <c r="M62" s="20" t="s">
        <v>139</v>
      </c>
      <c r="N62" s="20">
        <v>7</v>
      </c>
      <c r="O62" s="20">
        <v>40</v>
      </c>
      <c r="P62" s="20" t="s">
        <v>130</v>
      </c>
      <c r="Q62" s="20" t="s">
        <v>149</v>
      </c>
      <c r="R62" s="20" t="s">
        <v>132</v>
      </c>
      <c r="S62" s="22">
        <v>0.10119499999999999</v>
      </c>
      <c r="T62" s="22">
        <v>0.158</v>
      </c>
      <c r="U62" s="22">
        <f t="shared" si="1"/>
        <v>6.4211129165429995E-2</v>
      </c>
    </row>
    <row r="63" spans="1:21" x14ac:dyDescent="0.3">
      <c r="A63" s="20">
        <v>4</v>
      </c>
      <c r="B63" s="20" t="s">
        <v>143</v>
      </c>
      <c r="C63" s="20" t="s">
        <v>144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80</v>
      </c>
      <c r="J63" s="20" t="s">
        <v>138</v>
      </c>
      <c r="K63" s="21">
        <v>5.89618E-3</v>
      </c>
      <c r="L63" s="20" t="s">
        <v>24</v>
      </c>
      <c r="M63" s="20" t="s">
        <v>139</v>
      </c>
      <c r="N63" s="20">
        <v>7</v>
      </c>
      <c r="O63" s="20">
        <v>40</v>
      </c>
      <c r="P63" s="20" t="s">
        <v>130</v>
      </c>
      <c r="Q63" s="20" t="s">
        <v>133</v>
      </c>
      <c r="R63" s="20" t="s">
        <v>132</v>
      </c>
      <c r="S63" s="22">
        <v>0.10119499999999999</v>
      </c>
      <c r="T63" s="22">
        <v>0.158</v>
      </c>
      <c r="U63" s="22">
        <f t="shared" si="1"/>
        <v>5.0239103335419986E-4</v>
      </c>
    </row>
    <row r="64" spans="1:21" x14ac:dyDescent="0.3">
      <c r="A64" s="20">
        <v>4</v>
      </c>
      <c r="B64" s="20" t="s">
        <v>143</v>
      </c>
      <c r="C64" s="20" t="s">
        <v>144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80</v>
      </c>
      <c r="J64" s="20" t="s">
        <v>138</v>
      </c>
      <c r="K64" s="21">
        <v>2.7031700000000001</v>
      </c>
      <c r="L64" s="20" t="s">
        <v>24</v>
      </c>
      <c r="M64" s="20" t="s">
        <v>139</v>
      </c>
      <c r="N64" s="20">
        <v>9</v>
      </c>
      <c r="O64" s="20">
        <v>50</v>
      </c>
      <c r="P64" s="20" t="s">
        <v>102</v>
      </c>
      <c r="Q64" s="20" t="s">
        <v>134</v>
      </c>
      <c r="R64" s="20" t="s">
        <v>104</v>
      </c>
      <c r="S64" s="22">
        <v>0.14568600000000001</v>
      </c>
      <c r="T64" s="22">
        <v>0.158</v>
      </c>
      <c r="U64" s="22">
        <f t="shared" si="1"/>
        <v>0.33159140873004</v>
      </c>
    </row>
    <row r="65" spans="1:21" x14ac:dyDescent="0.3">
      <c r="A65" s="20">
        <v>4</v>
      </c>
      <c r="B65" s="20" t="s">
        <v>143</v>
      </c>
      <c r="C65" s="20" t="s">
        <v>144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80</v>
      </c>
      <c r="J65" s="20" t="s">
        <v>138</v>
      </c>
      <c r="K65" s="21">
        <v>0.65125100000000002</v>
      </c>
      <c r="L65" s="20" t="s">
        <v>24</v>
      </c>
      <c r="M65" s="20" t="s">
        <v>139</v>
      </c>
      <c r="N65" s="20">
        <v>9</v>
      </c>
      <c r="O65" s="20">
        <v>50</v>
      </c>
      <c r="P65" s="20" t="s">
        <v>102</v>
      </c>
      <c r="Q65" s="20" t="s">
        <v>103</v>
      </c>
      <c r="R65" s="20" t="s">
        <v>104</v>
      </c>
      <c r="S65" s="22">
        <v>0.14568600000000001</v>
      </c>
      <c r="T65" s="22">
        <v>0.158</v>
      </c>
      <c r="U65" s="22">
        <f t="shared" si="1"/>
        <v>7.9887404982612015E-2</v>
      </c>
    </row>
    <row r="66" spans="1:21" x14ac:dyDescent="0.3">
      <c r="A66" s="20">
        <v>4</v>
      </c>
      <c r="B66" s="20" t="s">
        <v>143</v>
      </c>
      <c r="C66" s="20" t="s">
        <v>144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80</v>
      </c>
      <c r="J66" s="20" t="s">
        <v>138</v>
      </c>
      <c r="K66" s="21">
        <v>3.9132699999999998</v>
      </c>
      <c r="L66" s="20" t="s">
        <v>24</v>
      </c>
      <c r="M66" s="20" t="s">
        <v>139</v>
      </c>
      <c r="N66" s="20">
        <v>9</v>
      </c>
      <c r="O66" s="20">
        <v>50</v>
      </c>
      <c r="P66" s="20" t="s">
        <v>102</v>
      </c>
      <c r="Q66" s="20" t="s">
        <v>103</v>
      </c>
      <c r="R66" s="20" t="s">
        <v>104</v>
      </c>
      <c r="S66" s="22">
        <v>0.14568600000000001</v>
      </c>
      <c r="T66" s="22">
        <v>0.158</v>
      </c>
      <c r="U66" s="22">
        <f t="shared" si="1"/>
        <v>0.48003148601124002</v>
      </c>
    </row>
    <row r="67" spans="1:21" x14ac:dyDescent="0.3">
      <c r="A67" s="20">
        <v>4</v>
      </c>
      <c r="B67" s="20" t="s">
        <v>143</v>
      </c>
      <c r="C67" s="20" t="s">
        <v>144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80</v>
      </c>
      <c r="J67" s="20" t="s">
        <v>138</v>
      </c>
      <c r="K67" s="21">
        <v>3.9552100000000001</v>
      </c>
      <c r="L67" s="20" t="s">
        <v>24</v>
      </c>
      <c r="M67" s="20" t="s">
        <v>139</v>
      </c>
      <c r="N67" s="20">
        <v>9</v>
      </c>
      <c r="O67" s="20">
        <v>50</v>
      </c>
      <c r="P67" s="20" t="s">
        <v>102</v>
      </c>
      <c r="Q67" s="20" t="s">
        <v>103</v>
      </c>
      <c r="R67" s="20" t="s">
        <v>104</v>
      </c>
      <c r="S67" s="22">
        <v>0.14568600000000001</v>
      </c>
      <c r="T67" s="22">
        <v>0.158</v>
      </c>
      <c r="U67" s="22">
        <f t="shared" si="1"/>
        <v>0.48517616565852006</v>
      </c>
    </row>
    <row r="68" spans="1:21" x14ac:dyDescent="0.3">
      <c r="A68" s="20">
        <v>4</v>
      </c>
      <c r="B68" s="20" t="s">
        <v>143</v>
      </c>
      <c r="C68" s="20" t="s">
        <v>144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80</v>
      </c>
      <c r="J68" s="20" t="s">
        <v>138</v>
      </c>
      <c r="K68" s="21">
        <v>1.0077100000000001</v>
      </c>
      <c r="L68" s="20" t="s">
        <v>24</v>
      </c>
      <c r="M68" s="20" t="s">
        <v>139</v>
      </c>
      <c r="N68" s="20">
        <v>9</v>
      </c>
      <c r="O68" s="20">
        <v>50</v>
      </c>
      <c r="P68" s="20" t="s">
        <v>102</v>
      </c>
      <c r="Q68" s="20" t="s">
        <v>103</v>
      </c>
      <c r="R68" s="20" t="s">
        <v>104</v>
      </c>
      <c r="S68" s="22">
        <v>0.14568600000000001</v>
      </c>
      <c r="T68" s="22">
        <v>0.158</v>
      </c>
      <c r="U68" s="22">
        <f t="shared" si="1"/>
        <v>0.12361337928852001</v>
      </c>
    </row>
    <row r="69" spans="1:21" x14ac:dyDescent="0.3">
      <c r="A69" s="20">
        <v>4</v>
      </c>
      <c r="B69" s="20" t="s">
        <v>143</v>
      </c>
      <c r="C69" s="20" t="s">
        <v>144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80</v>
      </c>
      <c r="J69" s="20" t="s">
        <v>138</v>
      </c>
      <c r="K69" s="21">
        <v>5.9570499999999997</v>
      </c>
      <c r="L69" s="20" t="s">
        <v>24</v>
      </c>
      <c r="M69" s="20" t="s">
        <v>139</v>
      </c>
      <c r="N69" s="20">
        <v>12</v>
      </c>
      <c r="O69" s="20">
        <v>60</v>
      </c>
      <c r="P69" s="20" t="s">
        <v>105</v>
      </c>
      <c r="Q69" s="20" t="s">
        <v>107</v>
      </c>
      <c r="R69" s="20" t="s">
        <v>108</v>
      </c>
      <c r="S69" s="22">
        <v>0.51412000000000002</v>
      </c>
      <c r="T69" s="22">
        <v>0.158</v>
      </c>
      <c r="U69" s="22">
        <f t="shared" si="1"/>
        <v>2.5787416557319998</v>
      </c>
    </row>
    <row r="70" spans="1:21" x14ac:dyDescent="0.3">
      <c r="A70" s="20">
        <v>4</v>
      </c>
      <c r="B70" s="20" t="s">
        <v>143</v>
      </c>
      <c r="C70" s="20" t="s">
        <v>144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80</v>
      </c>
      <c r="J70" s="20" t="s">
        <v>138</v>
      </c>
      <c r="K70" s="21">
        <v>1.3028500000000001</v>
      </c>
      <c r="L70" s="20" t="s">
        <v>24</v>
      </c>
      <c r="M70" s="20" t="s">
        <v>139</v>
      </c>
      <c r="N70" s="20">
        <v>12</v>
      </c>
      <c r="O70" s="20">
        <v>60</v>
      </c>
      <c r="P70" s="20" t="s">
        <v>105</v>
      </c>
      <c r="Q70" s="20" t="s">
        <v>107</v>
      </c>
      <c r="R70" s="20" t="s">
        <v>108</v>
      </c>
      <c r="S70" s="22">
        <v>0.51412000000000002</v>
      </c>
      <c r="T70" s="22">
        <v>0.158</v>
      </c>
      <c r="U70" s="22">
        <f t="shared" si="1"/>
        <v>0.56398948576399999</v>
      </c>
    </row>
    <row r="71" spans="1:21" x14ac:dyDescent="0.3">
      <c r="A71" s="20">
        <v>4</v>
      </c>
      <c r="B71" s="20" t="s">
        <v>143</v>
      </c>
      <c r="C71" s="20" t="s">
        <v>144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80</v>
      </c>
      <c r="J71" s="20" t="s">
        <v>138</v>
      </c>
      <c r="K71" s="21">
        <v>0.67165699999999995</v>
      </c>
      <c r="L71" s="20" t="s">
        <v>24</v>
      </c>
      <c r="M71" s="20" t="s">
        <v>139</v>
      </c>
      <c r="N71" s="20">
        <v>16</v>
      </c>
      <c r="O71" s="20">
        <v>60</v>
      </c>
      <c r="P71" s="20" t="s">
        <v>105</v>
      </c>
      <c r="Q71" s="20" t="s">
        <v>110</v>
      </c>
      <c r="R71" s="20" t="s">
        <v>111</v>
      </c>
      <c r="S71" s="22">
        <v>0.78878800000000004</v>
      </c>
      <c r="T71" s="22">
        <v>0.158</v>
      </c>
      <c r="U71" s="22">
        <f t="shared" si="1"/>
        <v>0.44608737460487202</v>
      </c>
    </row>
    <row r="72" spans="1:21" x14ac:dyDescent="0.3">
      <c r="A72" s="20">
        <v>4</v>
      </c>
      <c r="B72" s="20" t="s">
        <v>143</v>
      </c>
      <c r="C72" s="20" t="s">
        <v>144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80</v>
      </c>
      <c r="J72" s="20" t="s">
        <v>138</v>
      </c>
      <c r="K72" s="21">
        <v>2.0784400000000001</v>
      </c>
      <c r="L72" s="20" t="s">
        <v>24</v>
      </c>
      <c r="M72" s="20" t="s">
        <v>139</v>
      </c>
      <c r="N72" s="20">
        <v>16</v>
      </c>
      <c r="O72" s="20">
        <v>60</v>
      </c>
      <c r="P72" s="20" t="s">
        <v>105</v>
      </c>
      <c r="Q72" s="20" t="s">
        <v>110</v>
      </c>
      <c r="R72" s="20" t="s">
        <v>111</v>
      </c>
      <c r="S72" s="22">
        <v>0.78878800000000004</v>
      </c>
      <c r="T72" s="22">
        <v>0.158</v>
      </c>
      <c r="U72" s="22">
        <f t="shared" si="1"/>
        <v>1.3804156628662401</v>
      </c>
    </row>
    <row r="73" spans="1:21" x14ac:dyDescent="0.3">
      <c r="A73" s="20">
        <v>4</v>
      </c>
      <c r="B73" s="20" t="s">
        <v>143</v>
      </c>
      <c r="C73" s="20" t="s">
        <v>144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80</v>
      </c>
      <c r="J73" s="20" t="s">
        <v>138</v>
      </c>
      <c r="K73" s="21">
        <v>1.5440100000000001</v>
      </c>
      <c r="L73" s="20" t="s">
        <v>24</v>
      </c>
      <c r="M73" s="20" t="s">
        <v>139</v>
      </c>
      <c r="N73" s="20">
        <v>16</v>
      </c>
      <c r="O73" s="20">
        <v>60</v>
      </c>
      <c r="P73" s="20" t="s">
        <v>105</v>
      </c>
      <c r="Q73" s="20" t="s">
        <v>110</v>
      </c>
      <c r="R73" s="20" t="s">
        <v>111</v>
      </c>
      <c r="S73" s="22">
        <v>0.78878800000000004</v>
      </c>
      <c r="T73" s="22">
        <v>0.158</v>
      </c>
      <c r="U73" s="22">
        <f t="shared" si="1"/>
        <v>1.0254689034189601</v>
      </c>
    </row>
    <row r="74" spans="1:21" x14ac:dyDescent="0.3">
      <c r="A74" s="20">
        <v>4</v>
      </c>
      <c r="B74" s="20" t="s">
        <v>143</v>
      </c>
      <c r="C74" s="20" t="s">
        <v>144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80</v>
      </c>
      <c r="J74" s="20" t="s">
        <v>138</v>
      </c>
      <c r="K74" s="21">
        <v>0.89783100000000005</v>
      </c>
      <c r="L74" s="20" t="s">
        <v>24</v>
      </c>
      <c r="M74" s="20" t="s">
        <v>139</v>
      </c>
      <c r="N74" s="20">
        <v>16</v>
      </c>
      <c r="O74" s="20">
        <v>60</v>
      </c>
      <c r="P74" s="20" t="s">
        <v>105</v>
      </c>
      <c r="Q74" s="20" t="s">
        <v>110</v>
      </c>
      <c r="R74" s="20" t="s">
        <v>111</v>
      </c>
      <c r="S74" s="22">
        <v>0.78878800000000004</v>
      </c>
      <c r="T74" s="22">
        <v>0.158</v>
      </c>
      <c r="U74" s="22">
        <f t="shared" si="1"/>
        <v>0.59630298445317609</v>
      </c>
    </row>
    <row r="75" spans="1:21" x14ac:dyDescent="0.3">
      <c r="A75" s="20">
        <v>4</v>
      </c>
      <c r="B75" s="20" t="s">
        <v>143</v>
      </c>
      <c r="C75" s="20" t="s">
        <v>144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80</v>
      </c>
      <c r="J75" s="20" t="s">
        <v>138</v>
      </c>
      <c r="K75" s="21">
        <v>1.0060800000000001</v>
      </c>
      <c r="L75" s="20" t="s">
        <v>24</v>
      </c>
      <c r="M75" s="20" t="s">
        <v>139</v>
      </c>
      <c r="N75" s="20">
        <v>16</v>
      </c>
      <c r="O75" s="20">
        <v>60</v>
      </c>
      <c r="P75" s="20" t="s">
        <v>105</v>
      </c>
      <c r="Q75" s="20" t="s">
        <v>110</v>
      </c>
      <c r="R75" s="20" t="s">
        <v>111</v>
      </c>
      <c r="S75" s="22">
        <v>0.78878800000000004</v>
      </c>
      <c r="T75" s="22">
        <v>0.158</v>
      </c>
      <c r="U75" s="22">
        <f t="shared" si="1"/>
        <v>0.66819758573568</v>
      </c>
    </row>
    <row r="76" spans="1:21" x14ac:dyDescent="0.3">
      <c r="A76" s="20">
        <v>4</v>
      </c>
      <c r="B76" s="20" t="s">
        <v>143</v>
      </c>
      <c r="C76" s="20" t="s">
        <v>144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80</v>
      </c>
      <c r="J76" s="20" t="s">
        <v>138</v>
      </c>
      <c r="K76" s="21">
        <v>7.42123E-3</v>
      </c>
      <c r="L76" s="20" t="s">
        <v>24</v>
      </c>
      <c r="M76" s="20" t="s">
        <v>139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0.73200399999999999</v>
      </c>
      <c r="T76" s="22">
        <v>0.158</v>
      </c>
      <c r="U76" s="22">
        <f t="shared" si="1"/>
        <v>4.57405557782264E-3</v>
      </c>
    </row>
    <row r="77" spans="1:21" x14ac:dyDescent="0.3">
      <c r="A77" s="20">
        <v>4</v>
      </c>
      <c r="B77" s="20" t="s">
        <v>143</v>
      </c>
      <c r="C77" s="20" t="s">
        <v>144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80</v>
      </c>
      <c r="J77" s="20" t="s">
        <v>138</v>
      </c>
      <c r="K77" s="21">
        <v>8.1226300000000005E-3</v>
      </c>
      <c r="L77" s="20" t="s">
        <v>24</v>
      </c>
      <c r="M77" s="20" t="s">
        <v>139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1.926606</v>
      </c>
      <c r="T77" s="22">
        <v>0.158</v>
      </c>
      <c r="U77" s="22">
        <f t="shared" si="1"/>
        <v>1.317654867816276E-2</v>
      </c>
    </row>
    <row r="78" spans="1:21" x14ac:dyDescent="0.3">
      <c r="A78" s="20">
        <v>4</v>
      </c>
      <c r="B78" s="20" t="s">
        <v>143</v>
      </c>
      <c r="C78" s="20" t="s">
        <v>144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80</v>
      </c>
      <c r="J78" s="20" t="s">
        <v>138</v>
      </c>
      <c r="K78" s="21">
        <v>5.77445E-4</v>
      </c>
      <c r="L78" s="20" t="s">
        <v>24</v>
      </c>
      <c r="M78" s="20" t="s">
        <v>139</v>
      </c>
      <c r="N78" s="20">
        <v>26</v>
      </c>
      <c r="O78" s="20">
        <v>21</v>
      </c>
      <c r="P78" s="20" t="s">
        <v>88</v>
      </c>
      <c r="Q78" s="20" t="s">
        <v>89</v>
      </c>
      <c r="R78" s="20" t="s">
        <v>88</v>
      </c>
      <c r="S78" s="22">
        <v>1.183622</v>
      </c>
      <c r="T78" s="22">
        <v>0.158</v>
      </c>
      <c r="U78" s="22">
        <f t="shared" si="1"/>
        <v>5.7548730207517993E-4</v>
      </c>
    </row>
    <row r="1048576" spans="21:21" x14ac:dyDescent="0.3">
      <c r="U1048576" s="22">
        <f>SUM(U2:U1048575)</f>
        <v>557.10434561842317</v>
      </c>
    </row>
  </sheetData>
  <sortState ref="A2:AA132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Notes</vt:lpstr>
      <vt:lpstr>Nubbin Slough</vt:lpstr>
      <vt:lpstr>Mosquito Creek</vt:lpstr>
      <vt:lpstr>Lemkin Creek</vt:lpstr>
      <vt:lpstr>Wolff Ditch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Dinkins, Kimberleigh</cp:lastModifiedBy>
  <cp:lastPrinted>2014-02-16T20:09:52Z</cp:lastPrinted>
  <dcterms:created xsi:type="dcterms:W3CDTF">2013-09-17T19:44:31Z</dcterms:created>
  <dcterms:modified xsi:type="dcterms:W3CDTF">2014-03-04T21:50:07Z</dcterms:modified>
</cp:coreProperties>
</file>