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Projects\01 Credit\"/>
    </mc:Choice>
  </mc:AlternateContent>
  <bookViews>
    <workbookView xWindow="0" yWindow="0" windowWidth="28800" windowHeight="12435"/>
  </bookViews>
  <sheets>
    <sheet name="Summary" sheetId="1" r:id="rId1"/>
    <sheet name="Istokpoga Marsh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1" l="1"/>
  <c r="AD2" i="2"/>
  <c r="AE2" i="2"/>
  <c r="AE8" i="2" s="1"/>
  <c r="AD3" i="2"/>
  <c r="AE3" i="2"/>
  <c r="AD4" i="2"/>
  <c r="AE4" i="2"/>
  <c r="AD5" i="2"/>
  <c r="AE5" i="2"/>
  <c r="AD6" i="2"/>
  <c r="AE6" i="2"/>
  <c r="AD7" i="2"/>
  <c r="AE7" i="2"/>
  <c r="Q8" i="2"/>
  <c r="AD8" i="2"/>
  <c r="I4" i="1" l="1"/>
  <c r="L4" i="1" l="1"/>
</calcChain>
</file>

<file path=xl/sharedStrings.xml><?xml version="1.0" encoding="utf-8"?>
<sst xmlns="http://schemas.openxmlformats.org/spreadsheetml/2006/main" count="132" uniqueCount="71">
  <si>
    <t>Project Number</t>
  </si>
  <si>
    <t>Project Name</t>
  </si>
  <si>
    <t>Lead Entity</t>
  </si>
  <si>
    <t>Project Type</t>
  </si>
  <si>
    <t>Acres Treated</t>
  </si>
  <si>
    <t>Sub-Watershed</t>
  </si>
  <si>
    <t>TP Base Load (kg/yr)</t>
  </si>
  <si>
    <t>TP Efficiency (%)</t>
  </si>
  <si>
    <t>TP Reduction (kg/yr)</t>
  </si>
  <si>
    <t>TN Base Load (kg/yr)</t>
  </si>
  <si>
    <t>TN Efficiency (%)</t>
  </si>
  <si>
    <t>TN Reduction (kg/yr)</t>
  </si>
  <si>
    <t>Istokpoga Marsh Watershed Improvement District</t>
  </si>
  <si>
    <t>Indian Prairie</t>
  </si>
  <si>
    <t>Total Reduction</t>
  </si>
  <si>
    <t>IMWID-1</t>
  </si>
  <si>
    <t>Istokpoga Marsh Watershed Improvement District/ Highlands County</t>
  </si>
  <si>
    <t>FID_DWM_LO</t>
  </si>
  <si>
    <t>OBJECTID</t>
  </si>
  <si>
    <t>Status</t>
  </si>
  <si>
    <t>Project_Na</t>
  </si>
  <si>
    <t>Alias</t>
  </si>
  <si>
    <t>Project_Su</t>
  </si>
  <si>
    <t>Comments</t>
  </si>
  <si>
    <t>Prj_type</t>
  </si>
  <si>
    <t>Program</t>
  </si>
  <si>
    <t>FID_LO_TMD</t>
  </si>
  <si>
    <t>OBJECTID_1</t>
  </si>
  <si>
    <t>OBJECTID_2</t>
  </si>
  <si>
    <t>WMD_LU_Cod</t>
  </si>
  <si>
    <t>LU_Code</t>
  </si>
  <si>
    <t>Subwatersh</t>
  </si>
  <si>
    <t>Basin_Name</t>
  </si>
  <si>
    <t>AREA_ACRES</t>
  </si>
  <si>
    <t>Area_Hecta</t>
  </si>
  <si>
    <t>WAMVersion</t>
  </si>
  <si>
    <t>WAMName</t>
  </si>
  <si>
    <t>WAM_LUID</t>
  </si>
  <si>
    <t>LOPP_num</t>
  </si>
  <si>
    <t>LOPP_num_D</t>
  </si>
  <si>
    <t>LU_Code_De</t>
  </si>
  <si>
    <t>LUID_Descr</t>
  </si>
  <si>
    <t>Areal_TP</t>
  </si>
  <si>
    <t>Areal_TN</t>
  </si>
  <si>
    <t>Attenu_TP</t>
  </si>
  <si>
    <t>Attenu_TN</t>
  </si>
  <si>
    <t>TP_Load</t>
  </si>
  <si>
    <t>TN_Load</t>
  </si>
  <si>
    <t>Planning &amp; Design</t>
  </si>
  <si>
    <t>Istakpoga Marsh</t>
  </si>
  <si>
    <t>Istakpoga Marsh Watershed Improvement District (IMWID)</t>
  </si>
  <si>
    <t>Public Lands</t>
  </si>
  <si>
    <t>Dispersed Water Management Project</t>
  </si>
  <si>
    <t>RegStor</t>
  </si>
  <si>
    <t>C-41N</t>
  </si>
  <si>
    <t>WAMView 3.2</t>
  </si>
  <si>
    <t>Lower_C38_Base</t>
  </si>
  <si>
    <t>Improved Pasture</t>
  </si>
  <si>
    <t>Improved Pastures</t>
  </si>
  <si>
    <t>Sugar Cane</t>
  </si>
  <si>
    <t>Field Crops - Sugar Cane</t>
  </si>
  <si>
    <t>Citrus Groves</t>
  </si>
  <si>
    <t>Wetlands</t>
  </si>
  <si>
    <t>Wet Prairies</t>
  </si>
  <si>
    <t>Freshwater Marshes</t>
  </si>
  <si>
    <t>Barren Land</t>
  </si>
  <si>
    <t>Dikes and Levees</t>
  </si>
  <si>
    <t>C-41AN</t>
  </si>
  <si>
    <t>N/A</t>
  </si>
  <si>
    <t>Not quantified</t>
  </si>
  <si>
    <t>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</si>
</sst>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0.0%"/>
    <numFmt numFmtId="167" formatCode="0.00000000000"/>
    <numFmt numFmtId="168" formatCode="0.00000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66" fontId="3" fillId="3" borderId="1" xfId="0" applyNumberFormat="1" applyFont="1" applyFill="1" applyBorder="1" applyAlignment="1">
      <alignment horizontal="center" wrapText="1"/>
    </xf>
    <xf numFmtId="0" fontId="4" fillId="0" borderId="1" xfId="2" applyFont="1" applyFill="1" applyBorder="1" applyAlignment="1">
      <alignment horizontal="center"/>
    </xf>
    <xf numFmtId="0" fontId="5" fillId="0" borderId="1" xfId="2" applyFont="1" applyFill="1" applyBorder="1" applyAlignment="1">
      <alignment horizontal="center" wrapText="1"/>
    </xf>
    <xf numFmtId="0" fontId="4" fillId="0" borderId="1" xfId="2" applyFont="1" applyFill="1" applyBorder="1" applyAlignment="1">
      <alignment horizontal="right"/>
    </xf>
    <xf numFmtId="165" fontId="6" fillId="0" borderId="1" xfId="0" applyNumberFormat="1" applyFont="1" applyFill="1" applyBorder="1"/>
    <xf numFmtId="0" fontId="4" fillId="0" borderId="0" xfId="1" applyFont="1" applyFill="1" applyBorder="1" applyAlignment="1">
      <alignment horizontal="center" vertical="center" wrapText="1"/>
    </xf>
    <xf numFmtId="0" fontId="6" fillId="0" borderId="0" xfId="0" applyFont="1"/>
    <xf numFmtId="0" fontId="5" fillId="0" borderId="0" xfId="2" applyFont="1" applyBorder="1" applyAlignment="1">
      <alignment horizontal="center" vertical="center" wrapText="1"/>
    </xf>
    <xf numFmtId="0" fontId="4" fillId="0" borderId="0" xfId="2" applyFont="1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165" fontId="6" fillId="0" borderId="0" xfId="0" applyNumberFormat="1" applyFont="1" applyBorder="1"/>
    <xf numFmtId="166" fontId="6" fillId="0" borderId="0" xfId="0" applyNumberFormat="1" applyFont="1" applyBorder="1"/>
    <xf numFmtId="0" fontId="6" fillId="0" borderId="0" xfId="0" applyFont="1" applyAlignment="1">
      <alignment wrapText="1"/>
    </xf>
    <xf numFmtId="0" fontId="5" fillId="0" borderId="0" xfId="0" applyFont="1"/>
    <xf numFmtId="165" fontId="6" fillId="0" borderId="0" xfId="0" applyNumberFormat="1" applyFont="1"/>
    <xf numFmtId="0" fontId="3" fillId="0" borderId="0" xfId="0" applyFont="1"/>
    <xf numFmtId="165" fontId="3" fillId="0" borderId="0" xfId="0" applyNumberFormat="1" applyFont="1"/>
    <xf numFmtId="166" fontId="3" fillId="0" borderId="0" xfId="0" applyNumberFormat="1" applyFont="1"/>
    <xf numFmtId="1" fontId="0" fillId="0" borderId="0" xfId="0" applyNumberFormat="1"/>
    <xf numFmtId="167" fontId="0" fillId="0" borderId="0" xfId="0" applyNumberFormat="1"/>
    <xf numFmtId="168" fontId="0" fillId="0" borderId="0" xfId="0" applyNumberFormat="1"/>
    <xf numFmtId="165" fontId="6" fillId="0" borderId="1" xfId="0" applyNumberFormat="1" applyFont="1" applyFill="1" applyBorder="1" applyAlignment="1">
      <alignment horizontal="right" wrapText="1"/>
    </xf>
    <xf numFmtId="0" fontId="4" fillId="0" borderId="1" xfId="1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0" fontId="5" fillId="0" borderId="1" xfId="2" applyFont="1" applyFill="1" applyBorder="1" applyAlignment="1">
      <alignment horizontal="left" wrapText="1"/>
    </xf>
    <xf numFmtId="166" fontId="6" fillId="0" borderId="1" xfId="0" applyNumberFormat="1" applyFont="1" applyFill="1" applyBorder="1" applyAlignment="1">
      <alignment horizontal="right"/>
    </xf>
  </cellXfs>
  <cellStyles count="3">
    <cellStyle name="Normal" xfId="0" builtinId="0"/>
    <cellStyle name="Normal 3" xfId="2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workbookViewId="0">
      <selection activeCell="D3" sqref="D3"/>
    </sheetView>
  </sheetViews>
  <sheetFormatPr defaultRowHeight="15" x14ac:dyDescent="0.25"/>
  <cols>
    <col min="2" max="2" width="24.140625" customWidth="1"/>
    <col min="3" max="3" width="23.5703125" customWidth="1"/>
    <col min="4" max="4" width="12" bestFit="1" customWidth="1"/>
    <col min="5" max="5" width="10.7109375" customWidth="1"/>
    <col min="6" max="6" width="9.42578125" customWidth="1"/>
    <col min="7" max="7" width="8.42578125" customWidth="1"/>
    <col min="8" max="8" width="9.5703125" customWidth="1"/>
    <col min="9" max="9" width="8.7109375" customWidth="1"/>
    <col min="10" max="10" width="8" customWidth="1"/>
    <col min="11" max="11" width="10" customWidth="1"/>
    <col min="12" max="12" width="9.7109375" customWidth="1"/>
  </cols>
  <sheetData>
    <row r="1" spans="1:12" ht="39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3" t="s">
        <v>6</v>
      </c>
      <c r="H1" s="4" t="s">
        <v>7</v>
      </c>
      <c r="I1" s="3" t="s">
        <v>8</v>
      </c>
      <c r="J1" s="3" t="s">
        <v>9</v>
      </c>
      <c r="K1" s="5" t="s">
        <v>10</v>
      </c>
      <c r="L1" s="3" t="s">
        <v>11</v>
      </c>
    </row>
    <row r="2" spans="1:12" ht="39" x14ac:dyDescent="0.25">
      <c r="A2" s="27" t="s">
        <v>15</v>
      </c>
      <c r="B2" s="28" t="s">
        <v>12</v>
      </c>
      <c r="C2" s="28" t="s">
        <v>16</v>
      </c>
      <c r="D2" s="29" t="s">
        <v>70</v>
      </c>
      <c r="E2" s="6">
        <v>711</v>
      </c>
      <c r="F2" s="7" t="s">
        <v>13</v>
      </c>
      <c r="G2" s="8" t="s">
        <v>68</v>
      </c>
      <c r="H2" s="30" t="s">
        <v>68</v>
      </c>
      <c r="I2" s="9">
        <f>1*1000*(1-0.302)</f>
        <v>698</v>
      </c>
      <c r="J2" s="8" t="s">
        <v>68</v>
      </c>
      <c r="K2" s="30" t="s">
        <v>68</v>
      </c>
      <c r="L2" s="26" t="s">
        <v>69</v>
      </c>
    </row>
    <row r="3" spans="1:12" x14ac:dyDescent="0.25">
      <c r="A3" s="10"/>
      <c r="B3" s="11"/>
      <c r="C3" s="11"/>
      <c r="D3" s="12"/>
      <c r="E3" s="13"/>
      <c r="F3" s="14"/>
      <c r="G3" s="15"/>
      <c r="H3" s="16"/>
      <c r="I3" s="15"/>
      <c r="J3" s="15"/>
      <c r="K3" s="16"/>
      <c r="L3" s="15"/>
    </row>
    <row r="4" spans="1:12" x14ac:dyDescent="0.25">
      <c r="A4" s="11"/>
      <c r="B4" s="11"/>
      <c r="C4" s="11"/>
      <c r="D4" s="17"/>
      <c r="E4" s="11"/>
      <c r="F4" s="18"/>
      <c r="G4" s="19"/>
      <c r="H4" s="20" t="s">
        <v>14</v>
      </c>
      <c r="I4" s="21">
        <f>SUM(I2:I2)</f>
        <v>698</v>
      </c>
      <c r="J4" s="21"/>
      <c r="K4" s="22"/>
      <c r="L4" s="21">
        <f>SUM(L2:L2)</f>
        <v>0</v>
      </c>
    </row>
  </sheetData>
  <pageMargins left="0.7" right="0.7" top="0.75" bottom="0.75" header="0.3" footer="0.3"/>
  <pageSetup scale="8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opLeftCell="L1" workbookViewId="0">
      <selection sqref="A1:XFD1048576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17.28515625" bestFit="1" customWidth="1"/>
    <col min="4" max="4" width="15.42578125" bestFit="1" customWidth="1"/>
    <col min="5" max="5" width="54" bestFit="1" customWidth="1"/>
    <col min="6" max="6" width="11.85546875" bestFit="1" customWidth="1"/>
    <col min="7" max="7" width="10.5703125" bestFit="1" customWidth="1"/>
    <col min="8" max="8" width="35.42578125" bestFit="1" customWidth="1"/>
    <col min="9" max="9" width="8.42578125" bestFit="1" customWidth="1"/>
    <col min="10" max="10" width="12.140625" bestFit="1" customWidth="1"/>
    <col min="11" max="12" width="11.28515625" bestFit="1" customWidth="1"/>
    <col min="13" max="13" width="13.5703125" bestFit="1" customWidth="1"/>
    <col min="14" max="14" width="8.7109375" bestFit="1" customWidth="1"/>
    <col min="15" max="15" width="12.85546875" bestFit="1" customWidth="1"/>
    <col min="16" max="16" width="12" bestFit="1" customWidth="1"/>
    <col min="17" max="18" width="15.7109375" bestFit="1" customWidth="1"/>
    <col min="19" max="19" width="13.5703125" bestFit="1" customWidth="1"/>
    <col min="20" max="20" width="15.85546875" bestFit="1" customWidth="1"/>
    <col min="21" max="21" width="10.85546875" bestFit="1" customWidth="1"/>
    <col min="22" max="22" width="10.5703125" bestFit="1" customWidth="1"/>
    <col min="23" max="23" width="16.85546875" bestFit="1" customWidth="1"/>
    <col min="24" max="24" width="22.5703125" bestFit="1" customWidth="1"/>
    <col min="25" max="25" width="19.140625" bestFit="1" customWidth="1"/>
    <col min="26" max="26" width="8.85546875" bestFit="1" customWidth="1"/>
    <col min="27" max="27" width="9.5703125" bestFit="1" customWidth="1"/>
    <col min="28" max="28" width="10.28515625" bestFit="1" customWidth="1"/>
    <col min="29" max="29" width="10.5703125" bestFit="1" customWidth="1"/>
    <col min="30" max="30" width="11.5703125" bestFit="1" customWidth="1"/>
    <col min="31" max="31" width="12.5703125" bestFit="1" customWidth="1"/>
  </cols>
  <sheetData>
    <row r="1" spans="1:31" x14ac:dyDescent="0.25">
      <c r="A1" s="23" t="s">
        <v>17</v>
      </c>
      <c r="B1" s="23" t="s">
        <v>18</v>
      </c>
      <c r="C1" s="23" t="s">
        <v>19</v>
      </c>
      <c r="D1" s="23" t="s">
        <v>20</v>
      </c>
      <c r="E1" s="23" t="s">
        <v>21</v>
      </c>
      <c r="F1" s="23" t="s">
        <v>22</v>
      </c>
      <c r="G1" s="23" t="s">
        <v>23</v>
      </c>
      <c r="H1" s="23" t="s">
        <v>24</v>
      </c>
      <c r="I1" s="23" t="s">
        <v>25</v>
      </c>
      <c r="J1" s="23" t="s">
        <v>26</v>
      </c>
      <c r="K1" s="23" t="s">
        <v>27</v>
      </c>
      <c r="L1" s="23" t="s">
        <v>28</v>
      </c>
      <c r="M1" s="23" t="s">
        <v>29</v>
      </c>
      <c r="N1" s="23" t="s">
        <v>30</v>
      </c>
      <c r="O1" s="23" t="s">
        <v>31</v>
      </c>
      <c r="P1" s="23" t="s">
        <v>32</v>
      </c>
      <c r="Q1" s="24" t="s">
        <v>33</v>
      </c>
      <c r="R1" s="24" t="s">
        <v>34</v>
      </c>
      <c r="S1" s="23" t="s">
        <v>35</v>
      </c>
      <c r="T1" s="23" t="s">
        <v>36</v>
      </c>
      <c r="U1" s="23" t="s">
        <v>37</v>
      </c>
      <c r="V1" s="23" t="s">
        <v>38</v>
      </c>
      <c r="W1" s="23" t="s">
        <v>39</v>
      </c>
      <c r="X1" s="23" t="s">
        <v>40</v>
      </c>
      <c r="Y1" s="23" t="s">
        <v>41</v>
      </c>
      <c r="Z1" s="25" t="s">
        <v>42</v>
      </c>
      <c r="AA1" s="25" t="s">
        <v>43</v>
      </c>
      <c r="AB1" s="25" t="s">
        <v>44</v>
      </c>
      <c r="AC1" s="25" t="s">
        <v>45</v>
      </c>
      <c r="AD1" s="25" t="s">
        <v>46</v>
      </c>
      <c r="AE1" s="25" t="s">
        <v>47</v>
      </c>
    </row>
    <row r="2" spans="1:31" x14ac:dyDescent="0.25">
      <c r="A2" s="23">
        <v>12</v>
      </c>
      <c r="B2" s="23">
        <v>348</v>
      </c>
      <c r="C2" s="23" t="s">
        <v>48</v>
      </c>
      <c r="D2" s="23" t="s">
        <v>49</v>
      </c>
      <c r="E2" s="23" t="s">
        <v>50</v>
      </c>
      <c r="F2" s="23" t="s">
        <v>51</v>
      </c>
      <c r="G2" s="23"/>
      <c r="H2" s="23" t="s">
        <v>52</v>
      </c>
      <c r="I2" s="23" t="s">
        <v>53</v>
      </c>
      <c r="J2" s="23">
        <v>6976</v>
      </c>
      <c r="K2" s="23">
        <v>6977</v>
      </c>
      <c r="L2" s="23">
        <v>6955</v>
      </c>
      <c r="M2" s="23">
        <v>2110</v>
      </c>
      <c r="N2" s="23">
        <v>2110</v>
      </c>
      <c r="O2" s="23" t="s">
        <v>13</v>
      </c>
      <c r="P2" s="23" t="s">
        <v>54</v>
      </c>
      <c r="Q2" s="24">
        <v>378.965779231</v>
      </c>
      <c r="R2" s="24">
        <v>153.36199999999999</v>
      </c>
      <c r="S2" s="23" t="s">
        <v>55</v>
      </c>
      <c r="T2" s="23" t="s">
        <v>56</v>
      </c>
      <c r="U2" s="23">
        <v>26</v>
      </c>
      <c r="V2" s="23">
        <v>21</v>
      </c>
      <c r="W2" s="23" t="s">
        <v>57</v>
      </c>
      <c r="X2" s="23" t="s">
        <v>58</v>
      </c>
      <c r="Y2" s="23" t="s">
        <v>57</v>
      </c>
      <c r="Z2" s="25">
        <v>1.2720320000000001</v>
      </c>
      <c r="AA2" s="25">
        <v>9.4525830000000006</v>
      </c>
      <c r="AB2" s="25">
        <v>0.30199999999999999</v>
      </c>
      <c r="AC2" s="25">
        <v>0.30499999999999999</v>
      </c>
      <c r="AD2" s="25">
        <f>R2*Z2*(1-AB2)</f>
        <v>136.16679736563199</v>
      </c>
      <c r="AE2" s="25">
        <f>R2*AA2*(1-AC2)</f>
        <v>1007.5185886619701</v>
      </c>
    </row>
    <row r="3" spans="1:31" x14ac:dyDescent="0.25">
      <c r="A3" s="23">
        <v>12</v>
      </c>
      <c r="B3" s="23">
        <v>348</v>
      </c>
      <c r="C3" s="23" t="s">
        <v>48</v>
      </c>
      <c r="D3" s="23" t="s">
        <v>49</v>
      </c>
      <c r="E3" s="23" t="s">
        <v>50</v>
      </c>
      <c r="F3" s="23" t="s">
        <v>51</v>
      </c>
      <c r="G3" s="23"/>
      <c r="H3" s="23" t="s">
        <v>52</v>
      </c>
      <c r="I3" s="23" t="s">
        <v>53</v>
      </c>
      <c r="J3" s="23">
        <v>12392</v>
      </c>
      <c r="K3" s="23">
        <v>12409</v>
      </c>
      <c r="L3" s="23">
        <v>12363</v>
      </c>
      <c r="M3" s="23">
        <v>2156</v>
      </c>
      <c r="N3" s="23">
        <v>2156</v>
      </c>
      <c r="O3" s="23" t="s">
        <v>13</v>
      </c>
      <c r="P3" s="23" t="s">
        <v>54</v>
      </c>
      <c r="Q3" s="24">
        <v>178.26255975399999</v>
      </c>
      <c r="R3" s="24">
        <v>72.140299999999996</v>
      </c>
      <c r="S3" s="23" t="s">
        <v>55</v>
      </c>
      <c r="T3" s="23" t="s">
        <v>56</v>
      </c>
      <c r="U3" s="23">
        <v>68</v>
      </c>
      <c r="V3" s="23">
        <v>24</v>
      </c>
      <c r="W3" s="23" t="s">
        <v>59</v>
      </c>
      <c r="X3" s="23" t="s">
        <v>60</v>
      </c>
      <c r="Y3" s="23" t="s">
        <v>59</v>
      </c>
      <c r="Z3" s="25">
        <v>0.65907300000000002</v>
      </c>
      <c r="AA3" s="25">
        <v>4.7719329999999998</v>
      </c>
      <c r="AB3" s="25">
        <v>0.30199999999999999</v>
      </c>
      <c r="AC3" s="25">
        <v>0.30499999999999999</v>
      </c>
      <c r="AD3" s="25">
        <f t="shared" ref="AD3:AD7" si="0">R3*Z3*(1-AB3)</f>
        <v>33.186915311446199</v>
      </c>
      <c r="AE3" s="25">
        <f t="shared" ref="AE3:AE7" si="1">R3*AA3*(1-AC3)</f>
        <v>239.2528313489305</v>
      </c>
    </row>
    <row r="4" spans="1:31" x14ac:dyDescent="0.25">
      <c r="A4" s="23">
        <v>12</v>
      </c>
      <c r="B4" s="23">
        <v>348</v>
      </c>
      <c r="C4" s="23" t="s">
        <v>48</v>
      </c>
      <c r="D4" s="23" t="s">
        <v>49</v>
      </c>
      <c r="E4" s="23" t="s">
        <v>50</v>
      </c>
      <c r="F4" s="23" t="s">
        <v>51</v>
      </c>
      <c r="G4" s="23"/>
      <c r="H4" s="23" t="s">
        <v>52</v>
      </c>
      <c r="I4" s="23" t="s">
        <v>53</v>
      </c>
      <c r="J4" s="23">
        <v>12489</v>
      </c>
      <c r="K4" s="23">
        <v>12510</v>
      </c>
      <c r="L4" s="23">
        <v>12464</v>
      </c>
      <c r="M4" s="23">
        <v>2210</v>
      </c>
      <c r="N4" s="23">
        <v>2210</v>
      </c>
      <c r="O4" s="23" t="s">
        <v>13</v>
      </c>
      <c r="P4" s="23" t="s">
        <v>54</v>
      </c>
      <c r="Q4" s="24">
        <v>129.33683519600001</v>
      </c>
      <c r="R4" s="24">
        <v>52.340800000000002</v>
      </c>
      <c r="S4" s="23" t="s">
        <v>55</v>
      </c>
      <c r="T4" s="23" t="s">
        <v>56</v>
      </c>
      <c r="U4" s="23">
        <v>84</v>
      </c>
      <c r="V4" s="23">
        <v>25</v>
      </c>
      <c r="W4" s="23" t="s">
        <v>61</v>
      </c>
      <c r="X4" s="23" t="s">
        <v>61</v>
      </c>
      <c r="Y4" s="23" t="s">
        <v>61</v>
      </c>
      <c r="Z4" s="25">
        <v>1.0139689999999999</v>
      </c>
      <c r="AA4" s="25">
        <v>65.341926000000001</v>
      </c>
      <c r="AB4" s="25">
        <v>0.30199999999999999</v>
      </c>
      <c r="AC4" s="25">
        <v>0.30499999999999999</v>
      </c>
      <c r="AD4" s="25">
        <f t="shared" si="0"/>
        <v>37.044220147369593</v>
      </c>
      <c r="AE4" s="25">
        <f t="shared" si="1"/>
        <v>2376.9338328646563</v>
      </c>
    </row>
    <row r="5" spans="1:31" x14ac:dyDescent="0.25">
      <c r="A5" s="23">
        <v>12</v>
      </c>
      <c r="B5" s="23">
        <v>348</v>
      </c>
      <c r="C5" s="23" t="s">
        <v>48</v>
      </c>
      <c r="D5" s="23" t="s">
        <v>49</v>
      </c>
      <c r="E5" s="23" t="s">
        <v>50</v>
      </c>
      <c r="F5" s="23" t="s">
        <v>51</v>
      </c>
      <c r="G5" s="23"/>
      <c r="H5" s="23" t="s">
        <v>52</v>
      </c>
      <c r="I5" s="23" t="s">
        <v>53</v>
      </c>
      <c r="J5" s="23">
        <v>49579</v>
      </c>
      <c r="K5" s="23">
        <v>49580</v>
      </c>
      <c r="L5" s="23">
        <v>49520</v>
      </c>
      <c r="M5" s="23">
        <v>6430</v>
      </c>
      <c r="N5" s="23">
        <v>6430</v>
      </c>
      <c r="O5" s="23" t="s">
        <v>13</v>
      </c>
      <c r="P5" s="23" t="s">
        <v>54</v>
      </c>
      <c r="Q5" s="24">
        <v>20.225886153499999</v>
      </c>
      <c r="R5" s="24">
        <v>8.1851299999999991</v>
      </c>
      <c r="S5" s="23" t="s">
        <v>55</v>
      </c>
      <c r="T5" s="23" t="s">
        <v>56</v>
      </c>
      <c r="U5" s="23">
        <v>16</v>
      </c>
      <c r="V5" s="23">
        <v>60</v>
      </c>
      <c r="W5" s="23" t="s">
        <v>62</v>
      </c>
      <c r="X5" s="23" t="s">
        <v>63</v>
      </c>
      <c r="Y5" s="23" t="s">
        <v>64</v>
      </c>
      <c r="Z5" s="25">
        <v>0.70014500000000002</v>
      </c>
      <c r="AA5" s="25">
        <v>6.29983</v>
      </c>
      <c r="AB5" s="25">
        <v>0.30199999999999999</v>
      </c>
      <c r="AC5" s="25">
        <v>0.30499999999999999</v>
      </c>
      <c r="AD5" s="25">
        <f t="shared" si="0"/>
        <v>4.0000829350072991</v>
      </c>
      <c r="AE5" s="25">
        <f t="shared" si="1"/>
        <v>35.837624631890499</v>
      </c>
    </row>
    <row r="6" spans="1:31" x14ac:dyDescent="0.25">
      <c r="A6" s="23">
        <v>12</v>
      </c>
      <c r="B6" s="23">
        <v>348</v>
      </c>
      <c r="C6" s="23" t="s">
        <v>48</v>
      </c>
      <c r="D6" s="23" t="s">
        <v>49</v>
      </c>
      <c r="E6" s="23" t="s">
        <v>50</v>
      </c>
      <c r="F6" s="23" t="s">
        <v>51</v>
      </c>
      <c r="G6" s="23"/>
      <c r="H6" s="23" t="s">
        <v>52</v>
      </c>
      <c r="I6" s="23" t="s">
        <v>53</v>
      </c>
      <c r="J6" s="23">
        <v>51882</v>
      </c>
      <c r="K6" s="23">
        <v>51883</v>
      </c>
      <c r="L6" s="23">
        <v>52537</v>
      </c>
      <c r="M6" s="23">
        <v>7470</v>
      </c>
      <c r="N6" s="23">
        <v>7470</v>
      </c>
      <c r="O6" s="23" t="s">
        <v>13</v>
      </c>
      <c r="P6" s="23" t="s">
        <v>54</v>
      </c>
      <c r="Q6" s="24">
        <v>3.44140726471</v>
      </c>
      <c r="R6" s="24">
        <v>1.39269</v>
      </c>
      <c r="S6" s="23" t="s">
        <v>55</v>
      </c>
      <c r="T6" s="23" t="s">
        <v>56</v>
      </c>
      <c r="U6" s="23">
        <v>17</v>
      </c>
      <c r="V6" s="23">
        <v>70</v>
      </c>
      <c r="W6" s="23" t="s">
        <v>65</v>
      </c>
      <c r="X6" s="23" t="s">
        <v>66</v>
      </c>
      <c r="Y6" s="23" t="s">
        <v>65</v>
      </c>
      <c r="Z6" s="25">
        <v>0.70003899999999997</v>
      </c>
      <c r="AA6" s="25">
        <v>8.5137199999999993</v>
      </c>
      <c r="AB6" s="25">
        <v>0.30199999999999999</v>
      </c>
      <c r="AC6" s="25">
        <v>0.30499999999999999</v>
      </c>
      <c r="AD6" s="25">
        <f t="shared" si="0"/>
        <v>0.68050624580717989</v>
      </c>
      <c r="AE6" s="25">
        <f t="shared" si="1"/>
        <v>8.2405960312259996</v>
      </c>
    </row>
    <row r="7" spans="1:31" x14ac:dyDescent="0.25">
      <c r="A7" s="23">
        <v>12</v>
      </c>
      <c r="B7" s="23">
        <v>348</v>
      </c>
      <c r="C7" s="23" t="s">
        <v>48</v>
      </c>
      <c r="D7" s="23" t="s">
        <v>49</v>
      </c>
      <c r="E7" s="23" t="s">
        <v>50</v>
      </c>
      <c r="F7" s="23" t="s">
        <v>51</v>
      </c>
      <c r="G7" s="23"/>
      <c r="H7" s="23" t="s">
        <v>52</v>
      </c>
      <c r="I7" s="23" t="s">
        <v>53</v>
      </c>
      <c r="J7" s="23">
        <v>52541</v>
      </c>
      <c r="K7" s="23">
        <v>52542</v>
      </c>
      <c r="L7" s="23">
        <v>52484</v>
      </c>
      <c r="M7" s="23">
        <v>7470</v>
      </c>
      <c r="N7" s="23">
        <v>7470</v>
      </c>
      <c r="O7" s="23" t="s">
        <v>13</v>
      </c>
      <c r="P7" s="23" t="s">
        <v>67</v>
      </c>
      <c r="Q7" s="24">
        <v>0.70127738032599995</v>
      </c>
      <c r="R7" s="24">
        <v>0.28379700000000002</v>
      </c>
      <c r="S7" s="23" t="s">
        <v>55</v>
      </c>
      <c r="T7" s="23" t="s">
        <v>56</v>
      </c>
      <c r="U7" s="23">
        <v>17</v>
      </c>
      <c r="V7" s="23">
        <v>70</v>
      </c>
      <c r="W7" s="23" t="s">
        <v>65</v>
      </c>
      <c r="X7" s="23" t="s">
        <v>66</v>
      </c>
      <c r="Y7" s="23" t="s">
        <v>65</v>
      </c>
      <c r="Z7" s="25">
        <v>0.70003899999999997</v>
      </c>
      <c r="AA7" s="25">
        <v>8.5137199999999993</v>
      </c>
      <c r="AB7" s="25">
        <v>0.30199999999999999</v>
      </c>
      <c r="AC7" s="25">
        <v>0.30499999999999999</v>
      </c>
      <c r="AD7" s="25">
        <f t="shared" si="0"/>
        <v>0.13867093972193398</v>
      </c>
      <c r="AE7" s="25">
        <f t="shared" si="1"/>
        <v>1.6792368954138002</v>
      </c>
    </row>
    <row r="8" spans="1:31" x14ac:dyDescent="0.25">
      <c r="Q8" s="24">
        <f>SUM(Q2:Q7)</f>
        <v>710.93374497953607</v>
      </c>
      <c r="AD8" s="25">
        <f>SUM(AD2:AD7)</f>
        <v>211.21719294498422</v>
      </c>
      <c r="AE8" s="25">
        <f>SUM(AE2:AE7)</f>
        <v>3669.4627104340866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Istokpoga Marsh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Marcy</cp:lastModifiedBy>
  <dcterms:created xsi:type="dcterms:W3CDTF">2014-03-11T16:03:23Z</dcterms:created>
  <dcterms:modified xsi:type="dcterms:W3CDTF">2014-04-25T16:09:47Z</dcterms:modified>
</cp:coreProperties>
</file>