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02D69C0E-96BF-4A3C-BCFF-2C3912AAF90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" i="1" l="1"/>
  <c r="L2" i="1"/>
  <c r="R2" i="1" l="1"/>
  <c r="M2" i="1"/>
  <c r="R4" i="1" l="1"/>
  <c r="M4" i="1"/>
  <c r="F2" i="1"/>
  <c r="Q4" i="1" l="1"/>
  <c r="L4" i="1"/>
</calcChain>
</file>

<file path=xl/sharedStrings.xml><?xml version="1.0" encoding="utf-8"?>
<sst xmlns="http://schemas.openxmlformats.org/spreadsheetml/2006/main" count="31" uniqueCount="26">
  <si>
    <t>Project Number</t>
  </si>
  <si>
    <t>Project Name</t>
  </si>
  <si>
    <t>Lead Entity</t>
  </si>
  <si>
    <t>Project Type</t>
  </si>
  <si>
    <t>Acres Treated</t>
  </si>
  <si>
    <t>Sub-Watershed</t>
  </si>
  <si>
    <t>TP Efficiency (%)</t>
  </si>
  <si>
    <t>TN Efficiency (%)</t>
  </si>
  <si>
    <t>Total Reduction</t>
  </si>
  <si>
    <t>AFR-01</t>
  </si>
  <si>
    <t>Cancellation of Cattle Lease</t>
  </si>
  <si>
    <t>Avon Park Air Force Range</t>
  </si>
  <si>
    <t>Land Use Change</t>
  </si>
  <si>
    <t>Upper Kissimmee</t>
  </si>
  <si>
    <t>TP Base Load (lbs/yr)</t>
  </si>
  <si>
    <t>TP Reduction (lbs/yr)</t>
  </si>
  <si>
    <t>TN Base Load (lbs/yr)</t>
  </si>
  <si>
    <t>TN Reduction (lbs/yr)</t>
  </si>
  <si>
    <t>Area (square feet)</t>
  </si>
  <si>
    <t>Basin</t>
  </si>
  <si>
    <t>TP (kg/yr)</t>
  </si>
  <si>
    <t>TP Reduction (MT/yr)</t>
  </si>
  <si>
    <t>TN (kg/yr)</t>
  </si>
  <si>
    <t>TN Reduction (MT/yr)</t>
  </si>
  <si>
    <t>Arbuckle Creek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</si>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</sst>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0" borderId="0" xfId="0" applyAlignment="1"/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65" fontId="6" fillId="0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165" fontId="4" fillId="0" borderId="1" xfId="2" applyNumberFormat="1" applyFont="1" applyFill="1" applyBorder="1" applyAlignment="1">
      <alignment horizontal="left" wrapText="1"/>
    </xf>
    <xf numFmtId="165" fontId="4" fillId="0" borderId="0" xfId="2" applyNumberFormat="1" applyFont="1" applyFill="1" applyBorder="1" applyAlignment="1">
      <alignment vertical="center" wrapText="1"/>
    </xf>
    <xf numFmtId="165" fontId="0" fillId="0" borderId="0" xfId="0" applyNumberFormat="1"/>
    <xf numFmtId="165" fontId="6" fillId="0" borderId="1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2" fontId="3" fillId="0" borderId="0" xfId="0" applyNumberFormat="1" applyFont="1"/>
  </cellXfs>
  <cellStyles count="3">
    <cellStyle name="Normal" xfId="0" builtinId="0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>
      <selection activeCell="L2" sqref="L2:M2"/>
    </sheetView>
  </sheetViews>
  <sheetFormatPr defaultRowHeight="14.4" x14ac:dyDescent="0.3"/>
  <cols>
    <col min="2" max="2" width="13.6640625" customWidth="1"/>
    <col min="3" max="3" width="15.33203125" customWidth="1"/>
    <col min="4" max="4" width="8.5546875" customWidth="1"/>
    <col min="5" max="5" width="9.33203125" customWidth="1"/>
    <col min="6" max="6" width="10.6640625" style="28" customWidth="1"/>
    <col min="7" max="7" width="11.5546875" customWidth="1"/>
    <col min="8" max="8" width="9.44140625" customWidth="1"/>
    <col min="9" max="9" width="8.88671875" customWidth="1"/>
    <col min="10" max="10" width="9.109375" customWidth="1"/>
    <col min="11" max="11" width="10.21875" customWidth="1"/>
    <col min="12" max="13" width="10.109375" customWidth="1"/>
    <col min="14" max="14" width="6.88671875" customWidth="1"/>
    <col min="16" max="16" width="9.77734375" customWidth="1"/>
    <col min="17" max="17" width="10.44140625" customWidth="1"/>
    <col min="18" max="18" width="9.33203125" customWidth="1"/>
  </cols>
  <sheetData>
    <row r="1" spans="1:18" s="19" customFormat="1" ht="40.200000000000003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18</v>
      </c>
      <c r="F1" s="17" t="s">
        <v>4</v>
      </c>
      <c r="G1" s="16" t="s">
        <v>5</v>
      </c>
      <c r="H1" s="16" t="s">
        <v>19</v>
      </c>
      <c r="I1" s="17" t="s">
        <v>20</v>
      </c>
      <c r="J1" s="1" t="s">
        <v>14</v>
      </c>
      <c r="K1" s="2" t="s">
        <v>6</v>
      </c>
      <c r="L1" s="1" t="s">
        <v>15</v>
      </c>
      <c r="M1" s="18" t="s">
        <v>21</v>
      </c>
      <c r="N1" s="1" t="s">
        <v>22</v>
      </c>
      <c r="O1" s="1" t="s">
        <v>16</v>
      </c>
      <c r="P1" s="2" t="s">
        <v>7</v>
      </c>
      <c r="Q1" s="1" t="s">
        <v>17</v>
      </c>
      <c r="R1" s="1" t="s">
        <v>23</v>
      </c>
    </row>
    <row r="2" spans="1:18" s="23" customFormat="1" ht="27" x14ac:dyDescent="0.3">
      <c r="A2" s="24" t="s">
        <v>9</v>
      </c>
      <c r="B2" s="20" t="s">
        <v>10</v>
      </c>
      <c r="C2" s="20" t="s">
        <v>11</v>
      </c>
      <c r="D2" s="25" t="s">
        <v>12</v>
      </c>
      <c r="E2" s="25">
        <v>1045279159.2251011</v>
      </c>
      <c r="F2" s="26">
        <f>ROUND(E2*0.000022956841139,1)</f>
        <v>23996.3</v>
      </c>
      <c r="G2" s="21" t="s">
        <v>13</v>
      </c>
      <c r="H2" s="21" t="s">
        <v>24</v>
      </c>
      <c r="I2" s="21" t="s">
        <v>25</v>
      </c>
      <c r="J2" s="29" t="s">
        <v>25</v>
      </c>
      <c r="K2" s="22" t="s">
        <v>25</v>
      </c>
      <c r="L2" s="22">
        <f>275.112914229238*2.2046226218</f>
        <v>606.52015425910122</v>
      </c>
      <c r="M2" s="30">
        <f>ROUND(L2*0.00045359237,2)</f>
        <v>0.28000000000000003</v>
      </c>
      <c r="N2" s="21" t="s">
        <v>25</v>
      </c>
      <c r="O2" s="29" t="s">
        <v>25</v>
      </c>
      <c r="P2" s="22" t="s">
        <v>25</v>
      </c>
      <c r="Q2" s="22">
        <f>863.110551983801*2.2046226218</f>
        <v>1902.8330480177724</v>
      </c>
      <c r="R2" s="30">
        <f>ROUND(Q2*0.00045359237,2)</f>
        <v>0.86</v>
      </c>
    </row>
    <row r="3" spans="1:18" x14ac:dyDescent="0.3">
      <c r="A3" s="3"/>
      <c r="B3" s="4"/>
      <c r="C3" s="4"/>
      <c r="D3" s="5"/>
      <c r="E3" s="5"/>
      <c r="F3" s="27"/>
      <c r="G3" s="6"/>
      <c r="H3" s="6"/>
      <c r="I3" s="6"/>
      <c r="J3" s="7"/>
      <c r="K3" s="8"/>
      <c r="L3" s="7"/>
      <c r="M3" s="7"/>
      <c r="N3" s="7"/>
      <c r="O3" s="7"/>
      <c r="P3" s="8"/>
      <c r="Q3" s="7"/>
    </row>
    <row r="4" spans="1:18" x14ac:dyDescent="0.3">
      <c r="A4" s="4"/>
      <c r="B4" s="4"/>
      <c r="C4" s="4"/>
      <c r="D4" s="9"/>
      <c r="E4" s="9"/>
      <c r="F4" s="11"/>
      <c r="G4" s="10"/>
      <c r="H4" s="10"/>
      <c r="I4" s="10"/>
      <c r="J4" s="11"/>
      <c r="K4" s="14" t="s">
        <v>8</v>
      </c>
      <c r="L4" s="12">
        <f>SUM(L2:L2)</f>
        <v>606.52015425910122</v>
      </c>
      <c r="M4" s="31">
        <f>SUM(M2)</f>
        <v>0.28000000000000003</v>
      </c>
      <c r="N4" s="12"/>
      <c r="O4" s="12"/>
      <c r="P4" s="13"/>
      <c r="Q4" s="12">
        <f>SUM(Q2:Q2)</f>
        <v>1902.8330480177724</v>
      </c>
      <c r="R4" s="31">
        <f>SUM(R2)</f>
        <v>0.86</v>
      </c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B829-F2BD-42FB-A59F-2E4C70E38E4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dcterms:created xsi:type="dcterms:W3CDTF">2014-03-11T15:57:05Z</dcterms:created>
  <dcterms:modified xsi:type="dcterms:W3CDTF">2019-12-17T13:49:20Z</dcterms:modified>
</cp:coreProperties>
</file>