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01 Credit\"/>
    </mc:Choice>
  </mc:AlternateContent>
  <xr:revisionPtr revIDLastSave="0" documentId="13_ncr:1_{0B0231FF-A70C-4FA0-8A20-130434267290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ummary" sheetId="1" r:id="rId1"/>
    <sheet name="0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" i="1" l="1"/>
  <c r="F2" i="1"/>
  <c r="D26" i="2"/>
  <c r="J26" i="2"/>
  <c r="N4" i="1" l="1"/>
  <c r="N3" i="1"/>
  <c r="I4" i="1"/>
  <c r="I3" i="1"/>
  <c r="G2" i="1" l="1"/>
  <c r="L2" i="1" l="1"/>
  <c r="N2" i="1" s="1"/>
  <c r="O2" i="1" s="1"/>
  <c r="I2" i="1"/>
  <c r="O4" i="1"/>
  <c r="O3" i="1"/>
  <c r="J3" i="1"/>
  <c r="J4" i="1"/>
  <c r="O6" i="1" l="1"/>
  <c r="N6" i="1"/>
  <c r="J2" i="1"/>
  <c r="J6" i="1" s="1"/>
  <c r="I6" i="1"/>
</calcChain>
</file>

<file path=xl/sharedStrings.xml><?xml version="1.0" encoding="utf-8"?>
<sst xmlns="http://schemas.openxmlformats.org/spreadsheetml/2006/main" count="195" uniqueCount="35">
  <si>
    <t>Project Number</t>
  </si>
  <si>
    <t>Project Name</t>
  </si>
  <si>
    <t>Project Type</t>
  </si>
  <si>
    <t>TP Efficiency (%)</t>
  </si>
  <si>
    <t>Total Reduction</t>
  </si>
  <si>
    <t>TN Efficiency (%)</t>
  </si>
  <si>
    <t>Sub-Watershed</t>
  </si>
  <si>
    <t>Upper Kissimmee</t>
  </si>
  <si>
    <t>TP Base Load (lbs/yr)</t>
  </si>
  <si>
    <t>TP Reduction (lbs/yr)</t>
  </si>
  <si>
    <t>TN Base Load (lbs/yr)</t>
  </si>
  <si>
    <t>TN Reduction (lbs/yr)</t>
  </si>
  <si>
    <t>Water Quality Awareness Program</t>
  </si>
  <si>
    <t>Street Sweeping</t>
  </si>
  <si>
    <t>Catch Basin Inlet Cleaning</t>
  </si>
  <si>
    <t>Education Efforts</t>
  </si>
  <si>
    <t>Catch Basin Inserts</t>
  </si>
  <si>
    <t>EW-01</t>
  </si>
  <si>
    <t>EW-02</t>
  </si>
  <si>
    <t>EW-03</t>
  </si>
  <si>
    <t>Basin</t>
  </si>
  <si>
    <t>TP (kg/yr)</t>
  </si>
  <si>
    <t>TP Reduction (MT/yr)</t>
  </si>
  <si>
    <t>TN (kg/yr)</t>
  </si>
  <si>
    <t>TN Reduction (MT/yr)</t>
  </si>
  <si>
    <t>Boggy Creek</t>
  </si>
  <si>
    <t>N/A</t>
  </si>
  <si>
    <t>CITIES</t>
  </si>
  <si>
    <t>COUNTIES</t>
  </si>
  <si>
    <t>LU_Type</t>
  </si>
  <si>
    <t>TP SUM_Load</t>
  </si>
  <si>
    <t>TN SUM_Load</t>
  </si>
  <si>
    <t>Urban</t>
  </si>
  <si>
    <t>Orange</t>
  </si>
  <si>
    <t>Edgewood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</si>
</sst>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name val="Arial"/>
      <charset val="1"/>
    </font>
    <font>
      <sz val="1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2">
    <xf numFmtId="0" fontId="0" fillId="0" borderId="0" xfId="0"/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5" fontId="4" fillId="0" borderId="0" xfId="0" applyNumberFormat="1" applyFont="1"/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0" fontId="5" fillId="0" borderId="0" xfId="0" applyFont="1" applyBorder="1"/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164" fontId="3" fillId="2" borderId="1" xfId="1" applyNumberFormat="1" applyFont="1" applyFill="1" applyBorder="1" applyAlignment="1">
      <alignment horizontal="center" wrapText="1"/>
    </xf>
    <xf numFmtId="165" fontId="3" fillId="2" borderId="1" xfId="1" applyNumberFormat="1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166" fontId="5" fillId="0" borderId="1" xfId="0" applyNumberFormat="1" applyFont="1" applyBorder="1" applyAlignment="1">
      <alignment horizontal="left"/>
    </xf>
    <xf numFmtId="165" fontId="5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1" xfId="1" applyFont="1" applyFill="1" applyBorder="1" applyAlignment="1">
      <alignment horizontal="left" wrapText="1"/>
    </xf>
    <xf numFmtId="0" fontId="7" fillId="0" borderId="1" xfId="2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/>
    </xf>
    <xf numFmtId="2" fontId="5" fillId="0" borderId="0" xfId="0" applyNumberFormat="1" applyFont="1" applyBorder="1"/>
    <xf numFmtId="2" fontId="4" fillId="0" borderId="0" xfId="0" applyNumberFormat="1" applyFont="1"/>
    <xf numFmtId="2" fontId="5" fillId="0" borderId="0" xfId="0" applyNumberFormat="1" applyFont="1"/>
    <xf numFmtId="165" fontId="5" fillId="0" borderId="1" xfId="0" applyNumberFormat="1" applyFont="1" applyFill="1" applyBorder="1" applyAlignment="1">
      <alignment horizontal="left"/>
    </xf>
    <xf numFmtId="0" fontId="8" fillId="4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/>
  </cellXfs>
  <cellStyles count="4">
    <cellStyle name="Normal" xfId="0" builtinId="0"/>
    <cellStyle name="Normal 2" xfId="3" xr:uid="{00000000-0005-0000-0000-000001000000}"/>
    <cellStyle name="Normal 3" xfId="2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workbookViewId="0">
      <selection activeCell="I2" sqref="I2:J2"/>
    </sheetView>
  </sheetViews>
  <sheetFormatPr defaultColWidth="9.109375" defaultRowHeight="13.2" x14ac:dyDescent="0.25"/>
  <cols>
    <col min="1" max="1" width="9.109375" style="3"/>
    <col min="2" max="2" width="16.21875" style="3" bestFit="1" customWidth="1"/>
    <col min="3" max="3" width="11.44140625" style="12" bestFit="1" customWidth="1"/>
    <col min="4" max="4" width="11" style="3" customWidth="1"/>
    <col min="5" max="5" width="10.88671875" style="3" bestFit="1" customWidth="1"/>
    <col min="6" max="6" width="9.6640625" style="3" customWidth="1"/>
    <col min="7" max="7" width="9.33203125" style="3" customWidth="1"/>
    <col min="8" max="8" width="10.109375" style="3" customWidth="1"/>
    <col min="9" max="9" width="10.77734375" style="3" customWidth="1"/>
    <col min="10" max="10" width="11.21875" style="28" customWidth="1"/>
    <col min="11" max="11" width="9.6640625" style="3" customWidth="1"/>
    <col min="12" max="12" width="9.109375" style="3" customWidth="1"/>
    <col min="13" max="13" width="9.5546875" style="3" customWidth="1"/>
    <col min="14" max="14" width="9.88671875" style="3" customWidth="1"/>
    <col min="15" max="15" width="10" style="28" customWidth="1"/>
    <col min="16" max="16384" width="9.109375" style="3"/>
  </cols>
  <sheetData>
    <row r="1" spans="1:15" s="17" customFormat="1" ht="39.6" x14ac:dyDescent="0.25">
      <c r="A1" s="16" t="s">
        <v>0</v>
      </c>
      <c r="B1" s="16" t="s">
        <v>1</v>
      </c>
      <c r="C1" s="16" t="s">
        <v>2</v>
      </c>
      <c r="D1" s="13" t="s">
        <v>6</v>
      </c>
      <c r="E1" s="13" t="s">
        <v>20</v>
      </c>
      <c r="F1" s="14" t="s">
        <v>21</v>
      </c>
      <c r="G1" s="1" t="s">
        <v>8</v>
      </c>
      <c r="H1" s="2" t="s">
        <v>3</v>
      </c>
      <c r="I1" s="1" t="s">
        <v>9</v>
      </c>
      <c r="J1" s="15" t="s">
        <v>22</v>
      </c>
      <c r="K1" s="1" t="s">
        <v>23</v>
      </c>
      <c r="L1" s="1" t="s">
        <v>10</v>
      </c>
      <c r="M1" s="2" t="s">
        <v>5</v>
      </c>
      <c r="N1" s="1" t="s">
        <v>11</v>
      </c>
      <c r="O1" s="15" t="s">
        <v>24</v>
      </c>
    </row>
    <row r="2" spans="1:15" s="22" customFormat="1" ht="26.4" x14ac:dyDescent="0.25">
      <c r="A2" s="23" t="s">
        <v>17</v>
      </c>
      <c r="B2" s="18" t="s">
        <v>12</v>
      </c>
      <c r="C2" s="24" t="s">
        <v>15</v>
      </c>
      <c r="D2" s="18" t="s">
        <v>7</v>
      </c>
      <c r="E2" s="18" t="s">
        <v>25</v>
      </c>
      <c r="F2" s="18">
        <f>'01'!D26</f>
        <v>824.32021908201295</v>
      </c>
      <c r="G2" s="21">
        <f t="shared" ref="G2" si="0">F2*2.2046226218</f>
        <v>1817.3150025953378</v>
      </c>
      <c r="H2" s="20">
        <v>0.01</v>
      </c>
      <c r="I2" s="21">
        <f>ROUND(G2*H2,1)</f>
        <v>18.2</v>
      </c>
      <c r="J2" s="25">
        <f t="shared" ref="J2:J4" si="1">I2*0.00045359237</f>
        <v>8.2553811339999995E-3</v>
      </c>
      <c r="K2" s="18">
        <f>'01'!J26</f>
        <v>1450.9727961863491</v>
      </c>
      <c r="L2" s="21">
        <f t="shared" ref="L2" si="2">K2*2.2046226218</f>
        <v>3198.847450088826</v>
      </c>
      <c r="M2" s="20">
        <v>0.01</v>
      </c>
      <c r="N2" s="21">
        <f>ROUND(L2*M2,1)</f>
        <v>32</v>
      </c>
      <c r="O2" s="25">
        <f t="shared" ref="O2:O4" si="3">N2*0.00045359237</f>
        <v>1.451495584E-2</v>
      </c>
    </row>
    <row r="3" spans="1:15" s="22" customFormat="1" ht="26.4" x14ac:dyDescent="0.25">
      <c r="A3" s="23" t="s">
        <v>18</v>
      </c>
      <c r="B3" s="18" t="s">
        <v>13</v>
      </c>
      <c r="C3" s="24" t="s">
        <v>13</v>
      </c>
      <c r="D3" s="18" t="s">
        <v>7</v>
      </c>
      <c r="E3" s="18" t="s">
        <v>25</v>
      </c>
      <c r="F3" s="18" t="s">
        <v>26</v>
      </c>
      <c r="G3" s="19" t="s">
        <v>26</v>
      </c>
      <c r="H3" s="20" t="s">
        <v>26</v>
      </c>
      <c r="I3" s="29">
        <f>ROUND(35.35399*(1-0.47),1)</f>
        <v>18.7</v>
      </c>
      <c r="J3" s="25">
        <f t="shared" si="1"/>
        <v>8.4821773189999988E-3</v>
      </c>
      <c r="K3" s="18" t="s">
        <v>26</v>
      </c>
      <c r="L3" s="19" t="s">
        <v>26</v>
      </c>
      <c r="M3" s="20" t="s">
        <v>26</v>
      </c>
      <c r="N3" s="29">
        <f>ROUND(55.13561*(1-0.67),1)</f>
        <v>18.2</v>
      </c>
      <c r="O3" s="25">
        <f t="shared" si="3"/>
        <v>8.2553811339999995E-3</v>
      </c>
    </row>
    <row r="4" spans="1:15" s="22" customFormat="1" ht="26.4" x14ac:dyDescent="0.25">
      <c r="A4" s="23" t="s">
        <v>19</v>
      </c>
      <c r="B4" s="18" t="s">
        <v>14</v>
      </c>
      <c r="C4" s="24" t="s">
        <v>16</v>
      </c>
      <c r="D4" s="18" t="s">
        <v>7</v>
      </c>
      <c r="E4" s="18" t="s">
        <v>25</v>
      </c>
      <c r="F4" s="18" t="s">
        <v>26</v>
      </c>
      <c r="G4" s="19" t="s">
        <v>26</v>
      </c>
      <c r="H4" s="20" t="s">
        <v>26</v>
      </c>
      <c r="I4" s="29">
        <f>ROUND(4.4923*(1-0.47),1)</f>
        <v>2.4</v>
      </c>
      <c r="J4" s="25">
        <f t="shared" si="1"/>
        <v>1.088621688E-3</v>
      </c>
      <c r="K4" s="18" t="s">
        <v>26</v>
      </c>
      <c r="L4" s="19" t="s">
        <v>26</v>
      </c>
      <c r="M4" s="20" t="s">
        <v>26</v>
      </c>
      <c r="N4" s="29">
        <f>ROUND(7.31481*(1-0.67),1)</f>
        <v>2.4</v>
      </c>
      <c r="O4" s="25">
        <f t="shared" si="3"/>
        <v>1.088621688E-3</v>
      </c>
    </row>
    <row r="5" spans="1:15" x14ac:dyDescent="0.25">
      <c r="A5" s="6"/>
      <c r="C5" s="7"/>
      <c r="D5" s="8"/>
      <c r="E5" s="8"/>
      <c r="F5" s="8"/>
      <c r="G5" s="9"/>
      <c r="H5" s="10"/>
      <c r="I5" s="11"/>
      <c r="J5" s="26"/>
      <c r="K5" s="11"/>
      <c r="L5" s="11"/>
      <c r="M5" s="11"/>
      <c r="N5" s="11"/>
    </row>
    <row r="6" spans="1:15" x14ac:dyDescent="0.25">
      <c r="H6" s="4" t="s">
        <v>4</v>
      </c>
      <c r="I6" s="5">
        <f>SUM(I2:I4)</f>
        <v>39.299999999999997</v>
      </c>
      <c r="J6" s="27">
        <f>SUM(J2:J4)</f>
        <v>1.7826180140999997E-2</v>
      </c>
      <c r="K6" s="5"/>
      <c r="L6" s="5"/>
      <c r="M6" s="5"/>
      <c r="N6" s="5">
        <f>SUM(N2:N4)</f>
        <v>52.6</v>
      </c>
      <c r="O6" s="27">
        <f>SUM(O2:O4)</f>
        <v>2.3858958662E-2</v>
      </c>
    </row>
  </sheetData>
  <pageMargins left="0.7" right="0.7" top="0.75" bottom="0.75" header="0.3" footer="0.3"/>
  <pageSetup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28ADF-FE07-45B7-8B7A-6470D5644FD4}">
  <dimension ref="A1:J26"/>
  <sheetViews>
    <sheetView workbookViewId="0">
      <selection activeCell="D2" sqref="D2:D26"/>
    </sheetView>
  </sheetViews>
  <sheetFormatPr defaultRowHeight="14.4" x14ac:dyDescent="0.3"/>
  <sheetData>
    <row r="1" spans="1:10" x14ac:dyDescent="0.3">
      <c r="A1" s="30" t="s">
        <v>27</v>
      </c>
      <c r="B1" s="30" t="s">
        <v>28</v>
      </c>
      <c r="C1" s="30" t="s">
        <v>29</v>
      </c>
      <c r="D1" s="30" t="s">
        <v>30</v>
      </c>
      <c r="G1" s="30" t="s">
        <v>27</v>
      </c>
      <c r="H1" s="30" t="s">
        <v>28</v>
      </c>
      <c r="I1" s="30" t="s">
        <v>29</v>
      </c>
      <c r="J1" s="30" t="s">
        <v>31</v>
      </c>
    </row>
    <row r="2" spans="1:10" x14ac:dyDescent="0.3">
      <c r="A2" s="31" t="s">
        <v>34</v>
      </c>
      <c r="B2" s="31" t="s">
        <v>33</v>
      </c>
      <c r="C2" s="31" t="s">
        <v>32</v>
      </c>
      <c r="D2" s="31">
        <v>153.03816039623462</v>
      </c>
      <c r="G2" s="31" t="s">
        <v>34</v>
      </c>
      <c r="H2" s="31" t="s">
        <v>33</v>
      </c>
      <c r="I2" s="31" t="s">
        <v>32</v>
      </c>
      <c r="J2" s="31">
        <v>153.03816039623462</v>
      </c>
    </row>
    <row r="3" spans="1:10" x14ac:dyDescent="0.3">
      <c r="A3" s="31" t="s">
        <v>34</v>
      </c>
      <c r="B3" s="31" t="s">
        <v>33</v>
      </c>
      <c r="C3" s="31" t="s">
        <v>32</v>
      </c>
      <c r="D3" s="31">
        <v>77.601352599643818</v>
      </c>
      <c r="G3" s="31" t="s">
        <v>34</v>
      </c>
      <c r="H3" s="31" t="s">
        <v>33</v>
      </c>
      <c r="I3" s="31" t="s">
        <v>32</v>
      </c>
      <c r="J3" s="31">
        <v>77.601352599643818</v>
      </c>
    </row>
    <row r="4" spans="1:10" x14ac:dyDescent="0.3">
      <c r="A4" s="31" t="s">
        <v>34</v>
      </c>
      <c r="B4" s="31" t="s">
        <v>33</v>
      </c>
      <c r="C4" s="31" t="s">
        <v>32</v>
      </c>
      <c r="D4" s="31">
        <v>477.50635740345518</v>
      </c>
      <c r="G4" s="31" t="s">
        <v>34</v>
      </c>
      <c r="H4" s="31" t="s">
        <v>33</v>
      </c>
      <c r="I4" s="31" t="s">
        <v>32</v>
      </c>
      <c r="J4" s="31">
        <v>477.50635740345518</v>
      </c>
    </row>
    <row r="5" spans="1:10" x14ac:dyDescent="0.3">
      <c r="A5" s="31" t="s">
        <v>34</v>
      </c>
      <c r="B5" s="31" t="s">
        <v>33</v>
      </c>
      <c r="C5" s="31" t="s">
        <v>32</v>
      </c>
      <c r="D5" s="31">
        <v>12.45429276647476</v>
      </c>
      <c r="G5" s="31" t="s">
        <v>34</v>
      </c>
      <c r="H5" s="31" t="s">
        <v>33</v>
      </c>
      <c r="I5" s="31" t="s">
        <v>32</v>
      </c>
      <c r="J5" s="31">
        <v>12.45429276647476</v>
      </c>
    </row>
    <row r="6" spans="1:10" x14ac:dyDescent="0.3">
      <c r="A6" s="31" t="s">
        <v>34</v>
      </c>
      <c r="B6" s="31" t="s">
        <v>33</v>
      </c>
      <c r="C6" s="31" t="s">
        <v>32</v>
      </c>
      <c r="D6" s="31">
        <v>2.7694896830816464</v>
      </c>
      <c r="G6" s="31" t="s">
        <v>34</v>
      </c>
      <c r="H6" s="31" t="s">
        <v>33</v>
      </c>
      <c r="I6" s="31" t="s">
        <v>32</v>
      </c>
      <c r="J6" s="31">
        <v>2.7694896830816464</v>
      </c>
    </row>
    <row r="7" spans="1:10" x14ac:dyDescent="0.3">
      <c r="A7" s="31" t="s">
        <v>34</v>
      </c>
      <c r="B7" s="31" t="s">
        <v>33</v>
      </c>
      <c r="C7" s="31" t="s">
        <v>32</v>
      </c>
      <c r="D7" s="31">
        <v>29.600486686545057</v>
      </c>
      <c r="G7" s="31" t="s">
        <v>34</v>
      </c>
      <c r="H7" s="31" t="s">
        <v>33</v>
      </c>
      <c r="I7" s="31" t="s">
        <v>32</v>
      </c>
      <c r="J7" s="31">
        <v>29.600486686545057</v>
      </c>
    </row>
    <row r="8" spans="1:10" x14ac:dyDescent="0.3">
      <c r="A8" s="31" t="s">
        <v>34</v>
      </c>
      <c r="B8" s="31" t="s">
        <v>33</v>
      </c>
      <c r="C8" s="31" t="s">
        <v>32</v>
      </c>
      <c r="D8" s="31">
        <v>0.55108682664541953</v>
      </c>
      <c r="G8" s="31" t="s">
        <v>34</v>
      </c>
      <c r="H8" s="31" t="s">
        <v>33</v>
      </c>
      <c r="I8" s="31" t="s">
        <v>32</v>
      </c>
      <c r="J8" s="31">
        <v>0.55108682664541953</v>
      </c>
    </row>
    <row r="9" spans="1:10" x14ac:dyDescent="0.3">
      <c r="A9" s="31" t="s">
        <v>34</v>
      </c>
      <c r="B9" s="31" t="s">
        <v>33</v>
      </c>
      <c r="C9" s="31" t="s">
        <v>32</v>
      </c>
      <c r="D9" s="31">
        <v>7.4794128833462272</v>
      </c>
      <c r="G9" s="31" t="s">
        <v>34</v>
      </c>
      <c r="H9" s="31" t="s">
        <v>33</v>
      </c>
      <c r="I9" s="31" t="s">
        <v>32</v>
      </c>
      <c r="J9" s="31">
        <v>7.4794128833462272</v>
      </c>
    </row>
    <row r="10" spans="1:10" x14ac:dyDescent="0.3">
      <c r="A10" s="31" t="s">
        <v>34</v>
      </c>
      <c r="B10" s="31" t="s">
        <v>33</v>
      </c>
      <c r="C10" s="31" t="s">
        <v>32</v>
      </c>
      <c r="D10" s="31">
        <v>0.30378899607157739</v>
      </c>
      <c r="G10" s="31" t="s">
        <v>34</v>
      </c>
      <c r="H10" s="31" t="s">
        <v>33</v>
      </c>
      <c r="I10" s="31" t="s">
        <v>32</v>
      </c>
      <c r="J10" s="31">
        <v>0.30378899607157739</v>
      </c>
    </row>
    <row r="11" spans="1:10" x14ac:dyDescent="0.3">
      <c r="A11" s="31" t="s">
        <v>34</v>
      </c>
      <c r="B11" s="31" t="s">
        <v>33</v>
      </c>
      <c r="C11" s="31" t="s">
        <v>32</v>
      </c>
      <c r="D11" s="31">
        <v>5.7451484761791232</v>
      </c>
      <c r="G11" s="31" t="s">
        <v>34</v>
      </c>
      <c r="H11" s="31" t="s">
        <v>33</v>
      </c>
      <c r="I11" s="31" t="s">
        <v>32</v>
      </c>
      <c r="J11" s="31">
        <v>5.7451484761791232</v>
      </c>
    </row>
    <row r="12" spans="1:10" x14ac:dyDescent="0.3">
      <c r="A12" s="31" t="s">
        <v>34</v>
      </c>
      <c r="B12" s="31" t="s">
        <v>33</v>
      </c>
      <c r="C12" s="31" t="s">
        <v>32</v>
      </c>
      <c r="D12" s="31">
        <v>0.27951039282094742</v>
      </c>
      <c r="G12" s="31" t="s">
        <v>34</v>
      </c>
      <c r="H12" s="31" t="s">
        <v>33</v>
      </c>
      <c r="I12" s="31" t="s">
        <v>32</v>
      </c>
      <c r="J12" s="31">
        <v>0.27951039282094742</v>
      </c>
    </row>
    <row r="13" spans="1:10" x14ac:dyDescent="0.3">
      <c r="A13" s="31" t="s">
        <v>34</v>
      </c>
      <c r="B13" s="31" t="s">
        <v>33</v>
      </c>
      <c r="C13" s="31" t="s">
        <v>32</v>
      </c>
      <c r="D13" s="31">
        <v>2.8082014012572954E-3</v>
      </c>
      <c r="G13" s="31" t="s">
        <v>34</v>
      </c>
      <c r="H13" s="31" t="s">
        <v>33</v>
      </c>
      <c r="I13" s="31" t="s">
        <v>32</v>
      </c>
      <c r="J13" s="31">
        <v>2.8082014012572954E-3</v>
      </c>
    </row>
    <row r="14" spans="1:10" x14ac:dyDescent="0.3">
      <c r="A14" s="31" t="s">
        <v>34</v>
      </c>
      <c r="B14" s="31" t="s">
        <v>33</v>
      </c>
      <c r="C14" s="31" t="s">
        <v>32</v>
      </c>
      <c r="D14" s="31">
        <v>4.8628194980977737</v>
      </c>
      <c r="G14" s="31" t="s">
        <v>34</v>
      </c>
      <c r="H14" s="31" t="s">
        <v>33</v>
      </c>
      <c r="I14" s="31" t="s">
        <v>32</v>
      </c>
      <c r="J14" s="31">
        <v>131.69993039398199</v>
      </c>
    </row>
    <row r="15" spans="1:10" x14ac:dyDescent="0.3">
      <c r="A15" s="31" t="s">
        <v>34</v>
      </c>
      <c r="B15" s="31" t="s">
        <v>33</v>
      </c>
      <c r="C15" s="31" t="s">
        <v>32</v>
      </c>
      <c r="D15" s="31">
        <v>1.2894972370361613</v>
      </c>
      <c r="G15" s="31" t="s">
        <v>34</v>
      </c>
      <c r="H15" s="31" t="s">
        <v>33</v>
      </c>
      <c r="I15" s="31" t="s">
        <v>32</v>
      </c>
      <c r="J15" s="31">
        <v>60.591805612303489</v>
      </c>
    </row>
    <row r="16" spans="1:10" x14ac:dyDescent="0.3">
      <c r="A16" s="31" t="s">
        <v>34</v>
      </c>
      <c r="B16" s="31" t="s">
        <v>33</v>
      </c>
      <c r="C16" s="31" t="s">
        <v>32</v>
      </c>
      <c r="D16" s="31">
        <v>21.481681187109928</v>
      </c>
      <c r="G16" s="31" t="s">
        <v>34</v>
      </c>
      <c r="H16" s="31" t="s">
        <v>33</v>
      </c>
      <c r="I16" s="31" t="s">
        <v>32</v>
      </c>
      <c r="J16" s="31">
        <v>385.05106327667329</v>
      </c>
    </row>
    <row r="17" spans="1:10" x14ac:dyDescent="0.3">
      <c r="A17" s="31" t="s">
        <v>34</v>
      </c>
      <c r="B17" s="31" t="s">
        <v>33</v>
      </c>
      <c r="C17" s="31" t="s">
        <v>32</v>
      </c>
      <c r="D17" s="31">
        <v>0.25216054988253767</v>
      </c>
      <c r="G17" s="31" t="s">
        <v>34</v>
      </c>
      <c r="H17" s="31" t="s">
        <v>33</v>
      </c>
      <c r="I17" s="31" t="s">
        <v>32</v>
      </c>
      <c r="J17" s="31">
        <v>2.3417792139328828</v>
      </c>
    </row>
    <row r="18" spans="1:10" x14ac:dyDescent="0.3">
      <c r="A18" s="31" t="s">
        <v>34</v>
      </c>
      <c r="B18" s="31" t="s">
        <v>33</v>
      </c>
      <c r="C18" s="31" t="s">
        <v>32</v>
      </c>
      <c r="D18" s="31">
        <v>1.51761676748283</v>
      </c>
      <c r="G18" s="31" t="s">
        <v>34</v>
      </c>
      <c r="H18" s="31" t="s">
        <v>33</v>
      </c>
      <c r="I18" s="31" t="s">
        <v>32</v>
      </c>
      <c r="J18" s="31">
        <v>7.1218812171438879</v>
      </c>
    </row>
    <row r="19" spans="1:10" x14ac:dyDescent="0.3">
      <c r="A19" s="31" t="s">
        <v>34</v>
      </c>
      <c r="B19" s="31" t="s">
        <v>33</v>
      </c>
      <c r="C19" s="31" t="s">
        <v>32</v>
      </c>
      <c r="D19" s="31">
        <v>14.725298967234515</v>
      </c>
      <c r="G19" s="31" t="s">
        <v>34</v>
      </c>
      <c r="H19" s="31" t="s">
        <v>33</v>
      </c>
      <c r="I19" s="31" t="s">
        <v>32</v>
      </c>
      <c r="J19" s="31">
        <v>61.416898100379463</v>
      </c>
    </row>
    <row r="20" spans="1:10" x14ac:dyDescent="0.3">
      <c r="A20" s="31" t="s">
        <v>34</v>
      </c>
      <c r="B20" s="31" t="s">
        <v>33</v>
      </c>
      <c r="C20" s="31" t="s">
        <v>32</v>
      </c>
      <c r="D20" s="31">
        <v>2.6440749454529193</v>
      </c>
      <c r="G20" s="31" t="s">
        <v>34</v>
      </c>
      <c r="H20" s="31" t="s">
        <v>33</v>
      </c>
      <c r="I20" s="31" t="s">
        <v>32</v>
      </c>
      <c r="J20" s="31">
        <v>7.3117791993398269</v>
      </c>
    </row>
    <row r="21" spans="1:10" x14ac:dyDescent="0.3">
      <c r="A21" s="31" t="s">
        <v>34</v>
      </c>
      <c r="B21" s="31" t="s">
        <v>33</v>
      </c>
      <c r="C21" s="31" t="s">
        <v>32</v>
      </c>
      <c r="D21" s="31">
        <v>7.2139663053471708</v>
      </c>
      <c r="G21" s="31" t="s">
        <v>34</v>
      </c>
      <c r="H21" s="31" t="s">
        <v>33</v>
      </c>
      <c r="I21" s="31" t="s">
        <v>32</v>
      </c>
      <c r="J21" s="31">
        <v>15.33562998352509</v>
      </c>
    </row>
    <row r="22" spans="1:10" x14ac:dyDescent="0.3">
      <c r="A22" s="31" t="s">
        <v>34</v>
      </c>
      <c r="B22" s="31" t="s">
        <v>33</v>
      </c>
      <c r="C22" s="31" t="s">
        <v>32</v>
      </c>
      <c r="D22" s="31">
        <v>1.8704446651614097</v>
      </c>
      <c r="G22" s="31" t="s">
        <v>34</v>
      </c>
      <c r="H22" s="31" t="s">
        <v>33</v>
      </c>
      <c r="I22" s="31" t="s">
        <v>32</v>
      </c>
      <c r="J22" s="31">
        <v>4.8700400179083907</v>
      </c>
    </row>
    <row r="23" spans="1:10" x14ac:dyDescent="0.3">
      <c r="A23" s="31" t="s">
        <v>34</v>
      </c>
      <c r="B23" s="31" t="s">
        <v>33</v>
      </c>
      <c r="C23" s="31" t="s">
        <v>32</v>
      </c>
      <c r="D23" s="31">
        <v>0.64420377797757777</v>
      </c>
      <c r="G23" s="31" t="s">
        <v>34</v>
      </c>
      <c r="H23" s="31" t="s">
        <v>33</v>
      </c>
      <c r="I23" s="31" t="s">
        <v>32</v>
      </c>
      <c r="J23" s="31">
        <v>6.8363567060207169</v>
      </c>
    </row>
    <row r="24" spans="1:10" x14ac:dyDescent="0.3">
      <c r="A24" s="31" t="s">
        <v>34</v>
      </c>
      <c r="B24" s="31" t="s">
        <v>33</v>
      </c>
      <c r="C24" s="31" t="s">
        <v>32</v>
      </c>
      <c r="D24" s="31">
        <v>0.47983770587721247</v>
      </c>
      <c r="G24" s="31" t="s">
        <v>34</v>
      </c>
      <c r="H24" s="31" t="s">
        <v>33</v>
      </c>
      <c r="I24" s="31" t="s">
        <v>32</v>
      </c>
      <c r="J24" s="31">
        <v>1.0072060605914634</v>
      </c>
    </row>
    <row r="25" spans="1:10" x14ac:dyDescent="0.3">
      <c r="A25" s="31" t="s">
        <v>34</v>
      </c>
      <c r="B25" s="31" t="s">
        <v>33</v>
      </c>
      <c r="C25" s="31" t="s">
        <v>32</v>
      </c>
      <c r="D25" s="31">
        <v>6.7221634532108332E-3</v>
      </c>
      <c r="G25" s="31" t="s">
        <v>34</v>
      </c>
      <c r="H25" s="31" t="s">
        <v>33</v>
      </c>
      <c r="I25" s="31" t="s">
        <v>32</v>
      </c>
      <c r="J25" s="31">
        <v>5.6531092648990033E-2</v>
      </c>
    </row>
    <row r="26" spans="1:10" x14ac:dyDescent="0.3">
      <c r="D26">
        <f>SUM(D2:D25)</f>
        <v>824.32021908201295</v>
      </c>
      <c r="J26">
        <f>SUM(J2:J25)</f>
        <v>1450.9727961863491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Frick, Marcy</cp:lastModifiedBy>
  <cp:lastPrinted>2013-09-17T19:48:47Z</cp:lastPrinted>
  <dcterms:created xsi:type="dcterms:W3CDTF">2013-09-17T19:44:31Z</dcterms:created>
  <dcterms:modified xsi:type="dcterms:W3CDTF">2020-01-10T17:46:01Z</dcterms:modified>
</cp:coreProperties>
</file>