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061AAC45-03E0-4E06-B7B9-BA42C9DBCBC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01" sheetId="2" r:id="rId2"/>
    <sheet name="0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" i="1" l="1"/>
  <c r="I3" i="1"/>
  <c r="H62" i="3"/>
  <c r="C62" i="3"/>
  <c r="N2" i="1" l="1"/>
  <c r="I2" i="1"/>
  <c r="H38" i="2"/>
  <c r="C38" i="2"/>
  <c r="Q4" i="1" l="1"/>
  <c r="M4" i="1" l="1"/>
  <c r="L3" i="1"/>
  <c r="M3" i="1" s="1"/>
  <c r="L2" i="1"/>
  <c r="M2" i="1" s="1"/>
  <c r="Q5" i="1"/>
  <c r="R4" i="1"/>
  <c r="O3" i="1"/>
  <c r="O2" i="1"/>
  <c r="J3" i="1"/>
  <c r="J5" i="1"/>
  <c r="J2" i="1"/>
  <c r="F3" i="1"/>
  <c r="F2" i="1"/>
  <c r="R5" i="1" l="1"/>
  <c r="M5" i="1"/>
  <c r="M7" i="1" s="1"/>
  <c r="L7" i="1"/>
  <c r="Q3" i="1"/>
  <c r="R3" i="1" s="1"/>
  <c r="Q2" i="1"/>
  <c r="R2" i="1" s="1"/>
  <c r="Q7" i="1" l="1"/>
  <c r="R7" i="1"/>
</calcChain>
</file>

<file path=xl/sharedStrings.xml><?xml version="1.0" encoding="utf-8"?>
<sst xmlns="http://schemas.openxmlformats.org/spreadsheetml/2006/main" count="448" uniqueCount="46">
  <si>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</si>
  <si>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</si>
  <si>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</si>
  <si>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</si>
  <si>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</si>
  <si>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</si>
  <si>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</si>
  <si>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TN Efficiency (%)</t>
  </si>
  <si>
    <t>Sub-Watershed</t>
  </si>
  <si>
    <t>Fisheating Creek</t>
  </si>
  <si>
    <t>Indian Prairie</t>
  </si>
  <si>
    <t>Description</t>
  </si>
  <si>
    <t>GC-01</t>
  </si>
  <si>
    <t>GC-02</t>
  </si>
  <si>
    <t>GC-03</t>
  </si>
  <si>
    <t>GC-04</t>
  </si>
  <si>
    <t>Glades County Caloosahatchee River &amp; Estuary Area Wastewater Grant</t>
  </si>
  <si>
    <t>Glades County Business Park Wetlands</t>
  </si>
  <si>
    <t>FYN; landscaping, irrigation, and fertilizer ordinances; PSAs, pamphlets, website, and illicit discharge program.</t>
  </si>
  <si>
    <t>Education Efforts</t>
  </si>
  <si>
    <t>OSTDS Phase Out</t>
  </si>
  <si>
    <t>Wetland Restoration</t>
  </si>
  <si>
    <t>West Lake Okeechobee</t>
  </si>
  <si>
    <t>TP Base Load (lbs/yr)</t>
  </si>
  <si>
    <t>TP Reduction (lbs/yr)</t>
  </si>
  <si>
    <t>TN Base Load (lbs/yr)</t>
  </si>
  <si>
    <t>TN Reduction (lbs/yr)</t>
  </si>
  <si>
    <t>Area (square feet)</t>
  </si>
  <si>
    <t>Basin</t>
  </si>
  <si>
    <t>TP (kg/yr)</t>
  </si>
  <si>
    <t>TP Reduction (MT/yr)</t>
  </si>
  <si>
    <t>TN (kg/yr)</t>
  </si>
  <si>
    <t>TN Reduction (MT/yr)</t>
  </si>
  <si>
    <t>Fisheating Creek/L-61, Nicodemus Slough North</t>
  </si>
  <si>
    <t>L-60W, L-60E, L-59W, C-40, S-131, L-49, L-48, L-61E, C-41A. C-41, L-59E</t>
  </si>
  <si>
    <t>Hicpochee North</t>
  </si>
  <si>
    <t>Elimination of aging and/or failing existing septic systems in the City of Moore Haven. The project also provides for additional conveyance capacity for additional homes and businesses.</t>
  </si>
  <si>
    <t>Wetland maintenance and planting agreement.</t>
  </si>
  <si>
    <t>N/A</t>
  </si>
  <si>
    <t>spraying of exotics and some planting only</t>
  </si>
  <si>
    <t>COUNTIES</t>
  </si>
  <si>
    <t>LU_Type</t>
  </si>
  <si>
    <t>TN SUM_Load</t>
  </si>
  <si>
    <t>TP SUM_Load</t>
  </si>
  <si>
    <t>Glades</t>
  </si>
  <si>
    <t>Urban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</si>
</sst>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5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165" fontId="5" fillId="0" borderId="0" xfId="0" applyNumberFormat="1" applyFont="1"/>
    <xf numFmtId="166" fontId="4" fillId="0" borderId="0" xfId="0" applyNumberFormat="1" applyFont="1"/>
    <xf numFmtId="166" fontId="5" fillId="0" borderId="0" xfId="0" applyNumberFormat="1" applyFont="1"/>
    <xf numFmtId="0" fontId="6" fillId="0" borderId="1" xfId="0" applyFont="1" applyFill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/>
    <xf numFmtId="2" fontId="5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4" fontId="4" fillId="0" borderId="0" xfId="0" applyNumberFormat="1" applyFont="1"/>
    <xf numFmtId="2" fontId="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1" xfId="2" applyFont="1" applyFill="1" applyBorder="1" applyAlignment="1">
      <alignment horizontal="left" wrapText="1"/>
    </xf>
    <xf numFmtId="0" fontId="8" fillId="4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/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pane ySplit="1" topLeftCell="A2" activePane="bottomLeft" state="frozen"/>
      <selection pane="bottomLeft" activeCell="L3" sqref="L3:M3"/>
    </sheetView>
  </sheetViews>
  <sheetFormatPr defaultColWidth="9.109375" defaultRowHeight="13.2" x14ac:dyDescent="0.25"/>
  <cols>
    <col min="1" max="1" width="9.109375" style="3"/>
    <col min="2" max="2" width="15.5546875" style="3" customWidth="1"/>
    <col min="3" max="3" width="18.109375" style="3" customWidth="1"/>
    <col min="4" max="5" width="12" style="5" customWidth="1"/>
    <col min="6" max="6" width="8.44140625" style="6" customWidth="1"/>
    <col min="7" max="7" width="11.21875" style="3" customWidth="1"/>
    <col min="8" max="8" width="11.77734375" style="3" customWidth="1"/>
    <col min="9" max="9" width="11.21875" style="3" customWidth="1"/>
    <col min="10" max="10" width="10.21875" style="6" customWidth="1"/>
    <col min="11" max="11" width="10.6640625" style="6" customWidth="1"/>
    <col min="12" max="12" width="9.21875" style="3" customWidth="1"/>
    <col min="13" max="13" width="10.6640625" style="3" customWidth="1"/>
    <col min="14" max="14" width="8.6640625" style="3" customWidth="1"/>
    <col min="15" max="15" width="9.88671875" style="3" customWidth="1"/>
    <col min="16" max="16" width="9.77734375" style="8" customWidth="1"/>
    <col min="17" max="17" width="9.5546875" style="3" customWidth="1"/>
    <col min="18" max="18" width="9.88671875" style="3" customWidth="1"/>
    <col min="19" max="16384" width="9.109375" style="3"/>
  </cols>
  <sheetData>
    <row r="1" spans="1:19" s="21" customFormat="1" ht="39.6" x14ac:dyDescent="0.25">
      <c r="A1" s="17" t="s">
        <v>0</v>
      </c>
      <c r="B1" s="17" t="s">
        <v>1</v>
      </c>
      <c r="C1" s="17" t="s">
        <v>11</v>
      </c>
      <c r="D1" s="17" t="s">
        <v>2</v>
      </c>
      <c r="E1" s="17" t="s">
        <v>27</v>
      </c>
      <c r="F1" s="18" t="s">
        <v>3</v>
      </c>
      <c r="G1" s="18" t="s">
        <v>8</v>
      </c>
      <c r="H1" s="18" t="s">
        <v>28</v>
      </c>
      <c r="I1" s="19" t="s">
        <v>29</v>
      </c>
      <c r="J1" s="1" t="s">
        <v>23</v>
      </c>
      <c r="K1" s="2" t="s">
        <v>4</v>
      </c>
      <c r="L1" s="1" t="s">
        <v>24</v>
      </c>
      <c r="M1" s="20" t="s">
        <v>30</v>
      </c>
      <c r="N1" s="1" t="s">
        <v>31</v>
      </c>
      <c r="O1" s="1" t="s">
        <v>25</v>
      </c>
      <c r="P1" s="2" t="s">
        <v>7</v>
      </c>
      <c r="Q1" s="1" t="s">
        <v>26</v>
      </c>
      <c r="R1" s="1" t="s">
        <v>32</v>
      </c>
    </row>
    <row r="2" spans="1:19" s="12" customFormat="1" ht="79.2" x14ac:dyDescent="0.25">
      <c r="A2" s="14" t="s">
        <v>12</v>
      </c>
      <c r="B2" s="9" t="s">
        <v>5</v>
      </c>
      <c r="C2" s="9" t="s">
        <v>18</v>
      </c>
      <c r="D2" s="15" t="s">
        <v>19</v>
      </c>
      <c r="E2" s="15">
        <v>97628276.9454</v>
      </c>
      <c r="F2" s="16">
        <f>ROUND(E2*0.000022956841139,1)</f>
        <v>2241.1999999999998</v>
      </c>
      <c r="G2" s="9" t="s">
        <v>9</v>
      </c>
      <c r="H2" s="9" t="s">
        <v>33</v>
      </c>
      <c r="I2" s="9">
        <f>'01'!C38</f>
        <v>288.5143002277992</v>
      </c>
      <c r="J2" s="10">
        <f>I2*2.2046226218</f>
        <v>636.06515299500302</v>
      </c>
      <c r="K2" s="11">
        <v>5.5E-2</v>
      </c>
      <c r="L2" s="10">
        <f>ROUND(I2*K2,1)</f>
        <v>15.9</v>
      </c>
      <c r="M2" s="22">
        <f>L2*0.00045359237</f>
        <v>7.2121186830000003E-3</v>
      </c>
      <c r="N2" s="10">
        <f>'01'!H38</f>
        <v>2982.8922023690288</v>
      </c>
      <c r="O2" s="10">
        <f>N2*2.2046226218</f>
        <v>6576.151627733585</v>
      </c>
      <c r="P2" s="11">
        <v>5.5E-2</v>
      </c>
      <c r="Q2" s="10">
        <f>ROUND(O2*P2,1)</f>
        <v>361.7</v>
      </c>
      <c r="R2" s="22">
        <f>Q2*0.00045359237</f>
        <v>0.16406436022899998</v>
      </c>
    </row>
    <row r="3" spans="1:19" s="12" customFormat="1" ht="79.2" x14ac:dyDescent="0.25">
      <c r="A3" s="14" t="s">
        <v>13</v>
      </c>
      <c r="B3" s="9" t="s">
        <v>5</v>
      </c>
      <c r="C3" s="9" t="s">
        <v>18</v>
      </c>
      <c r="D3" s="15" t="s">
        <v>19</v>
      </c>
      <c r="E3" s="15">
        <v>158982320.891397</v>
      </c>
      <c r="F3" s="16">
        <f t="shared" ref="F3" si="0">ROUND(E3*0.000022956841139,1)</f>
        <v>3649.7</v>
      </c>
      <c r="G3" s="9" t="s">
        <v>10</v>
      </c>
      <c r="H3" s="9" t="s">
        <v>34</v>
      </c>
      <c r="I3" s="9">
        <f>'02'!C62</f>
        <v>740.44750087088426</v>
      </c>
      <c r="J3" s="10">
        <f t="shared" ref="J3:J5" si="1">I3*2.2046226218</f>
        <v>1632.4073106752267</v>
      </c>
      <c r="K3" s="11">
        <v>5.5E-2</v>
      </c>
      <c r="L3" s="10">
        <f t="shared" ref="L3" si="2">ROUND(I3*K3,1)</f>
        <v>40.700000000000003</v>
      </c>
      <c r="M3" s="22">
        <f t="shared" ref="M3:M5" si="3">L3*0.00045359237</f>
        <v>1.8461209459E-2</v>
      </c>
      <c r="N3" s="10">
        <f>'02'!H62</f>
        <v>35472.569636796448</v>
      </c>
      <c r="O3" s="10">
        <f t="shared" ref="O3" si="4">N3*2.2046226218</f>
        <v>78203.629474657253</v>
      </c>
      <c r="P3" s="11">
        <v>5.5E-2</v>
      </c>
      <c r="Q3" s="10">
        <f t="shared" ref="Q3:Q5" si="5">ROUND(O3*P3,1)</f>
        <v>4301.2</v>
      </c>
      <c r="R3" s="22">
        <f t="shared" ref="R3:R5" si="6">Q3*0.00045359237</f>
        <v>1.9509915018439998</v>
      </c>
    </row>
    <row r="4" spans="1:19" s="12" customFormat="1" ht="121.2" customHeight="1" x14ac:dyDescent="0.25">
      <c r="A4" s="14" t="s">
        <v>14</v>
      </c>
      <c r="B4" s="13" t="s">
        <v>16</v>
      </c>
      <c r="C4" s="13" t="s">
        <v>36</v>
      </c>
      <c r="D4" s="15" t="s">
        <v>20</v>
      </c>
      <c r="E4" s="32" t="s">
        <v>38</v>
      </c>
      <c r="F4" s="16">
        <v>86.5</v>
      </c>
      <c r="G4" s="16" t="s">
        <v>22</v>
      </c>
      <c r="H4" s="16" t="s">
        <v>35</v>
      </c>
      <c r="I4" s="16" t="s">
        <v>38</v>
      </c>
      <c r="J4" s="27" t="s">
        <v>38</v>
      </c>
      <c r="K4" s="27" t="s">
        <v>38</v>
      </c>
      <c r="L4" s="10">
        <v>0</v>
      </c>
      <c r="M4" s="22">
        <f t="shared" si="3"/>
        <v>0</v>
      </c>
      <c r="N4" s="27" t="s">
        <v>38</v>
      </c>
      <c r="O4" s="27" t="s">
        <v>38</v>
      </c>
      <c r="P4" s="30" t="s">
        <v>38</v>
      </c>
      <c r="Q4" s="27">
        <f>ROUND((200*12.6)*(1-0.9),1)</f>
        <v>252</v>
      </c>
      <c r="R4" s="22">
        <f t="shared" si="6"/>
        <v>0.11430527724</v>
      </c>
    </row>
    <row r="5" spans="1:19" s="31" customFormat="1" ht="39.6" x14ac:dyDescent="0.25">
      <c r="A5" s="14" t="s">
        <v>15</v>
      </c>
      <c r="B5" s="26" t="s">
        <v>17</v>
      </c>
      <c r="C5" s="26" t="s">
        <v>37</v>
      </c>
      <c r="D5" s="26" t="s">
        <v>21</v>
      </c>
      <c r="E5" s="26" t="s">
        <v>38</v>
      </c>
      <c r="F5" s="16">
        <v>8.8000000000000007</v>
      </c>
      <c r="G5" s="26" t="s">
        <v>22</v>
      </c>
      <c r="H5" s="26" t="s">
        <v>35</v>
      </c>
      <c r="I5" s="26">
        <v>0</v>
      </c>
      <c r="J5" s="27">
        <f t="shared" si="1"/>
        <v>0</v>
      </c>
      <c r="K5" s="27">
        <v>0</v>
      </c>
      <c r="L5" s="27">
        <v>0</v>
      </c>
      <c r="M5" s="28">
        <f t="shared" si="3"/>
        <v>0</v>
      </c>
      <c r="N5" s="29">
        <v>0</v>
      </c>
      <c r="O5" s="27">
        <v>0</v>
      </c>
      <c r="P5" s="30">
        <v>0</v>
      </c>
      <c r="Q5" s="27">
        <f t="shared" si="5"/>
        <v>0</v>
      </c>
      <c r="R5" s="28">
        <f t="shared" si="6"/>
        <v>0</v>
      </c>
      <c r="S5" s="31" t="s">
        <v>39</v>
      </c>
    </row>
    <row r="6" spans="1:19" x14ac:dyDescent="0.25">
      <c r="R6" s="25"/>
    </row>
    <row r="7" spans="1:19" x14ac:dyDescent="0.25">
      <c r="K7" s="23" t="s">
        <v>6</v>
      </c>
      <c r="L7" s="4">
        <f>L2+L3+L4+L5</f>
        <v>56.6</v>
      </c>
      <c r="M7" s="24">
        <f>M2+M3+M4+M5</f>
        <v>2.5673328142000001E-2</v>
      </c>
      <c r="N7" s="4"/>
      <c r="O7" s="4"/>
      <c r="P7" s="7"/>
      <c r="Q7" s="4">
        <f>Q2+Q3+Q4+Q5</f>
        <v>4914.8999999999996</v>
      </c>
      <c r="R7" s="24">
        <f>R2+R3+R4+R5</f>
        <v>2.2293611393130002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515F-8126-47D1-B89B-618948334CB0}">
  <dimension ref="A1:H38"/>
  <sheetViews>
    <sheetView topLeftCell="A17" workbookViewId="0">
      <selection activeCell="H2" sqref="H2:H38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33" t="s">
        <v>40</v>
      </c>
      <c r="B1" s="33" t="s">
        <v>41</v>
      </c>
      <c r="C1" s="33" t="s">
        <v>43</v>
      </c>
      <c r="F1" s="33" t="s">
        <v>40</v>
      </c>
      <c r="G1" s="33" t="s">
        <v>41</v>
      </c>
      <c r="H1" s="33" t="s">
        <v>42</v>
      </c>
    </row>
    <row r="2" spans="1:8" x14ac:dyDescent="0.3">
      <c r="A2" s="34" t="s">
        <v>44</v>
      </c>
      <c r="B2" s="34" t="s">
        <v>45</v>
      </c>
      <c r="C2" s="34">
        <v>0.51530581441694201</v>
      </c>
      <c r="F2" s="34" t="s">
        <v>44</v>
      </c>
      <c r="G2" s="34" t="s">
        <v>45</v>
      </c>
      <c r="H2" s="34">
        <v>262.16149886540705</v>
      </c>
    </row>
    <row r="3" spans="1:8" x14ac:dyDescent="0.3">
      <c r="A3" s="34" t="s">
        <v>44</v>
      </c>
      <c r="B3" s="34" t="s">
        <v>45</v>
      </c>
      <c r="C3" s="34">
        <v>0.35338043602797164</v>
      </c>
      <c r="F3" s="34" t="s">
        <v>44</v>
      </c>
      <c r="G3" s="34" t="s">
        <v>45</v>
      </c>
      <c r="H3" s="34">
        <v>167.52379377963584</v>
      </c>
    </row>
    <row r="4" spans="1:8" x14ac:dyDescent="0.3">
      <c r="A4" s="34" t="s">
        <v>44</v>
      </c>
      <c r="B4" s="34" t="s">
        <v>45</v>
      </c>
      <c r="C4" s="34">
        <v>0</v>
      </c>
      <c r="F4" s="34" t="s">
        <v>44</v>
      </c>
      <c r="G4" s="34" t="s">
        <v>45</v>
      </c>
      <c r="H4" s="34">
        <v>110.46649394272029</v>
      </c>
    </row>
    <row r="5" spans="1:8" x14ac:dyDescent="0.3">
      <c r="A5" s="34" t="s">
        <v>44</v>
      </c>
      <c r="B5" s="34" t="s">
        <v>45</v>
      </c>
      <c r="C5" s="34">
        <v>1.7840423328054279E-2</v>
      </c>
      <c r="F5" s="34" t="s">
        <v>44</v>
      </c>
      <c r="G5" s="34" t="s">
        <v>45</v>
      </c>
      <c r="H5" s="34">
        <v>74.587797826324689</v>
      </c>
    </row>
    <row r="6" spans="1:8" x14ac:dyDescent="0.3">
      <c r="A6" s="34" t="s">
        <v>44</v>
      </c>
      <c r="B6" s="34" t="s">
        <v>45</v>
      </c>
      <c r="C6" s="34">
        <v>0</v>
      </c>
      <c r="F6" s="34" t="s">
        <v>44</v>
      </c>
      <c r="G6" s="34" t="s">
        <v>45</v>
      </c>
      <c r="H6" s="34">
        <v>142.34960130531161</v>
      </c>
    </row>
    <row r="7" spans="1:8" x14ac:dyDescent="0.3">
      <c r="A7" s="34" t="s">
        <v>44</v>
      </c>
      <c r="B7" s="34" t="s">
        <v>45</v>
      </c>
      <c r="C7" s="34">
        <v>0</v>
      </c>
      <c r="F7" s="34" t="s">
        <v>44</v>
      </c>
      <c r="G7" s="34" t="s">
        <v>45</v>
      </c>
      <c r="H7" s="34">
        <v>0.77941762261928493</v>
      </c>
    </row>
    <row r="8" spans="1:8" x14ac:dyDescent="0.3">
      <c r="A8" s="34" t="s">
        <v>44</v>
      </c>
      <c r="B8" s="34" t="s">
        <v>45</v>
      </c>
      <c r="C8" s="34">
        <v>0.18831428799550576</v>
      </c>
      <c r="F8" s="34" t="s">
        <v>44</v>
      </c>
      <c r="G8" s="34" t="s">
        <v>45</v>
      </c>
      <c r="H8" s="34">
        <v>28.391862783262841</v>
      </c>
    </row>
    <row r="9" spans="1:8" x14ac:dyDescent="0.3">
      <c r="A9" s="34" t="s">
        <v>44</v>
      </c>
      <c r="B9" s="34" t="s">
        <v>45</v>
      </c>
      <c r="C9" s="34">
        <v>9.7299718800948912E-2</v>
      </c>
      <c r="F9" s="34" t="s">
        <v>44</v>
      </c>
      <c r="G9" s="34" t="s">
        <v>45</v>
      </c>
      <c r="H9" s="34">
        <v>21.874954301249439</v>
      </c>
    </row>
    <row r="10" spans="1:8" x14ac:dyDescent="0.3">
      <c r="A10" s="34" t="s">
        <v>44</v>
      </c>
      <c r="B10" s="34" t="s">
        <v>45</v>
      </c>
      <c r="C10" s="34">
        <v>5.0437069672117855E-4</v>
      </c>
      <c r="F10" s="34" t="s">
        <v>44</v>
      </c>
      <c r="G10" s="34" t="s">
        <v>45</v>
      </c>
      <c r="H10" s="34">
        <v>14.777933721474584</v>
      </c>
    </row>
    <row r="11" spans="1:8" x14ac:dyDescent="0.3">
      <c r="A11" s="34" t="s">
        <v>44</v>
      </c>
      <c r="B11" s="34" t="s">
        <v>45</v>
      </c>
      <c r="C11" s="34">
        <v>0.256578013462059</v>
      </c>
      <c r="F11" s="34" t="s">
        <v>44</v>
      </c>
      <c r="G11" s="34" t="s">
        <v>45</v>
      </c>
      <c r="H11" s="34">
        <v>103.96088524183138</v>
      </c>
    </row>
    <row r="12" spans="1:8" x14ac:dyDescent="0.3">
      <c r="A12" s="34" t="s">
        <v>44</v>
      </c>
      <c r="B12" s="34" t="s">
        <v>45</v>
      </c>
      <c r="C12" s="34">
        <v>8.0619172679987706E-4</v>
      </c>
      <c r="F12" s="34" t="s">
        <v>44</v>
      </c>
      <c r="G12" s="34" t="s">
        <v>45</v>
      </c>
      <c r="H12" s="34">
        <v>16.350827412268469</v>
      </c>
    </row>
    <row r="13" spans="1:8" x14ac:dyDescent="0.3">
      <c r="A13" s="34" t="s">
        <v>44</v>
      </c>
      <c r="B13" s="34" t="s">
        <v>45</v>
      </c>
      <c r="C13" s="34">
        <v>1.4708122859273073E-4</v>
      </c>
      <c r="F13" s="34" t="s">
        <v>44</v>
      </c>
      <c r="G13" s="34" t="s">
        <v>45</v>
      </c>
      <c r="H13" s="34">
        <v>158.92888319193281</v>
      </c>
    </row>
    <row r="14" spans="1:8" x14ac:dyDescent="0.3">
      <c r="A14" s="34" t="s">
        <v>44</v>
      </c>
      <c r="B14" s="34" t="s">
        <v>45</v>
      </c>
      <c r="C14" s="34">
        <v>2.9464140303794328E-6</v>
      </c>
      <c r="F14" s="34" t="s">
        <v>44</v>
      </c>
      <c r="G14" s="34" t="s">
        <v>45</v>
      </c>
      <c r="H14" s="34">
        <v>267.31578769592795</v>
      </c>
    </row>
    <row r="15" spans="1:8" x14ac:dyDescent="0.3">
      <c r="A15" s="34" t="s">
        <v>44</v>
      </c>
      <c r="B15" s="34" t="s">
        <v>45</v>
      </c>
      <c r="C15" s="34">
        <v>1.9004316336329912E-2</v>
      </c>
      <c r="F15" s="34" t="s">
        <v>44</v>
      </c>
      <c r="G15" s="34" t="s">
        <v>45</v>
      </c>
      <c r="H15" s="34">
        <v>8.3607366465547184</v>
      </c>
    </row>
    <row r="16" spans="1:8" x14ac:dyDescent="0.3">
      <c r="A16" s="34" t="s">
        <v>44</v>
      </c>
      <c r="B16" s="34" t="s">
        <v>45</v>
      </c>
      <c r="C16" s="34">
        <v>0</v>
      </c>
      <c r="F16" s="34" t="s">
        <v>44</v>
      </c>
      <c r="G16" s="34" t="s">
        <v>45</v>
      </c>
      <c r="H16" s="34">
        <v>1.2157304469725441</v>
      </c>
    </row>
    <row r="17" spans="1:8" x14ac:dyDescent="0.3">
      <c r="A17" s="34" t="s">
        <v>44</v>
      </c>
      <c r="B17" s="34" t="s">
        <v>45</v>
      </c>
      <c r="C17" s="34">
        <v>9.6437428754206074E-5</v>
      </c>
      <c r="F17" s="34" t="s">
        <v>44</v>
      </c>
      <c r="G17" s="34" t="s">
        <v>45</v>
      </c>
      <c r="H17" s="34">
        <v>3.376834808776465</v>
      </c>
    </row>
    <row r="18" spans="1:8" x14ac:dyDescent="0.3">
      <c r="A18" s="34" t="s">
        <v>44</v>
      </c>
      <c r="B18" s="34" t="s">
        <v>45</v>
      </c>
      <c r="C18" s="34">
        <v>1.8265020076399618E-3</v>
      </c>
      <c r="F18" s="34" t="s">
        <v>44</v>
      </c>
      <c r="G18" s="34" t="s">
        <v>45</v>
      </c>
      <c r="H18" s="34">
        <v>107.06540767867098</v>
      </c>
    </row>
    <row r="19" spans="1:8" x14ac:dyDescent="0.3">
      <c r="A19" s="34" t="s">
        <v>44</v>
      </c>
      <c r="B19" s="34" t="s">
        <v>45</v>
      </c>
      <c r="C19" s="34">
        <v>0</v>
      </c>
      <c r="F19" s="34" t="s">
        <v>44</v>
      </c>
      <c r="G19" s="34" t="s">
        <v>45</v>
      </c>
      <c r="H19" s="34">
        <v>1.9576539135733062</v>
      </c>
    </row>
    <row r="20" spans="1:8" x14ac:dyDescent="0.3">
      <c r="A20" s="34" t="s">
        <v>44</v>
      </c>
      <c r="B20" s="34" t="s">
        <v>45</v>
      </c>
      <c r="C20" s="34">
        <v>11.695385437332913</v>
      </c>
      <c r="F20" s="34" t="s">
        <v>44</v>
      </c>
      <c r="G20" s="34" t="s">
        <v>45</v>
      </c>
      <c r="H20" s="34">
        <v>262.16149886540705</v>
      </c>
    </row>
    <row r="21" spans="1:8" x14ac:dyDescent="0.3">
      <c r="A21" s="34" t="s">
        <v>44</v>
      </c>
      <c r="B21" s="34" t="s">
        <v>45</v>
      </c>
      <c r="C21" s="34">
        <v>8.2322729219441229</v>
      </c>
      <c r="F21" s="34" t="s">
        <v>44</v>
      </c>
      <c r="G21" s="34" t="s">
        <v>45</v>
      </c>
      <c r="H21" s="34">
        <v>167.52379377963584</v>
      </c>
    </row>
    <row r="22" spans="1:8" x14ac:dyDescent="0.3">
      <c r="A22" s="34" t="s">
        <v>44</v>
      </c>
      <c r="B22" s="34" t="s">
        <v>45</v>
      </c>
      <c r="C22" s="34">
        <v>54.227548566808309</v>
      </c>
      <c r="F22" s="34" t="s">
        <v>44</v>
      </c>
      <c r="G22" s="34" t="s">
        <v>45</v>
      </c>
      <c r="H22" s="34">
        <v>110.46649394272029</v>
      </c>
    </row>
    <row r="23" spans="1:8" x14ac:dyDescent="0.3">
      <c r="A23" s="34" t="s">
        <v>44</v>
      </c>
      <c r="B23" s="34" t="s">
        <v>45</v>
      </c>
      <c r="C23" s="34">
        <v>63.571659250363901</v>
      </c>
      <c r="F23" s="34" t="s">
        <v>44</v>
      </c>
      <c r="G23" s="34" t="s">
        <v>45</v>
      </c>
      <c r="H23" s="34">
        <v>74.587797826324689</v>
      </c>
    </row>
    <row r="24" spans="1:8" x14ac:dyDescent="0.3">
      <c r="A24" s="34" t="s">
        <v>44</v>
      </c>
      <c r="B24" s="34" t="s">
        <v>45</v>
      </c>
      <c r="C24" s="34">
        <v>27.03560684562013</v>
      </c>
      <c r="F24" s="34" t="s">
        <v>44</v>
      </c>
      <c r="G24" s="34" t="s">
        <v>45</v>
      </c>
      <c r="H24" s="34">
        <v>142.34960130531161</v>
      </c>
    </row>
    <row r="25" spans="1:8" x14ac:dyDescent="0.3">
      <c r="A25" s="34" t="s">
        <v>44</v>
      </c>
      <c r="B25" s="34" t="s">
        <v>45</v>
      </c>
      <c r="C25" s="34">
        <v>0.22459641052662754</v>
      </c>
      <c r="F25" s="34" t="s">
        <v>44</v>
      </c>
      <c r="G25" s="34" t="s">
        <v>45</v>
      </c>
      <c r="H25" s="34">
        <v>0.77941762261928493</v>
      </c>
    </row>
    <row r="26" spans="1:8" x14ac:dyDescent="0.3">
      <c r="A26" s="34" t="s">
        <v>44</v>
      </c>
      <c r="B26" s="34" t="s">
        <v>45</v>
      </c>
      <c r="C26" s="34">
        <v>6.3897303496436155</v>
      </c>
      <c r="F26" s="34" t="s">
        <v>44</v>
      </c>
      <c r="G26" s="34" t="s">
        <v>45</v>
      </c>
      <c r="H26" s="34">
        <v>28.391862783262841</v>
      </c>
    </row>
    <row r="27" spans="1:8" x14ac:dyDescent="0.3">
      <c r="A27" s="34" t="s">
        <v>44</v>
      </c>
      <c r="B27" s="34" t="s">
        <v>45</v>
      </c>
      <c r="C27" s="34">
        <v>2.4663672458979913</v>
      </c>
      <c r="F27" s="34" t="s">
        <v>44</v>
      </c>
      <c r="G27" s="34" t="s">
        <v>45</v>
      </c>
      <c r="H27" s="34">
        <v>21.874954301249439</v>
      </c>
    </row>
    <row r="28" spans="1:8" x14ac:dyDescent="0.3">
      <c r="A28" s="34" t="s">
        <v>44</v>
      </c>
      <c r="B28" s="34" t="s">
        <v>45</v>
      </c>
      <c r="C28" s="34">
        <v>3.218897865235149</v>
      </c>
      <c r="F28" s="34" t="s">
        <v>44</v>
      </c>
      <c r="G28" s="34" t="s">
        <v>45</v>
      </c>
      <c r="H28" s="34">
        <v>14.777933721474584</v>
      </c>
    </row>
    <row r="29" spans="1:8" x14ac:dyDescent="0.3">
      <c r="A29" s="34" t="s">
        <v>44</v>
      </c>
      <c r="B29" s="34" t="s">
        <v>45</v>
      </c>
      <c r="C29" s="34">
        <v>47.351876839860196</v>
      </c>
      <c r="F29" s="34" t="s">
        <v>44</v>
      </c>
      <c r="G29" s="34" t="s">
        <v>45</v>
      </c>
      <c r="H29" s="34">
        <v>103.96088524183138</v>
      </c>
    </row>
    <row r="30" spans="1:8" x14ac:dyDescent="0.3">
      <c r="A30" s="34" t="s">
        <v>44</v>
      </c>
      <c r="B30" s="34" t="s">
        <v>45</v>
      </c>
      <c r="C30" s="34">
        <v>4.2289018459725645</v>
      </c>
      <c r="F30" s="34" t="s">
        <v>44</v>
      </c>
      <c r="G30" s="34" t="s">
        <v>45</v>
      </c>
      <c r="H30" s="34">
        <v>16.350827412268469</v>
      </c>
    </row>
    <row r="31" spans="1:8" x14ac:dyDescent="0.3">
      <c r="A31" s="34" t="s">
        <v>44</v>
      </c>
      <c r="B31" s="34" t="s">
        <v>45</v>
      </c>
      <c r="C31" s="34">
        <v>16.97349210719586</v>
      </c>
      <c r="F31" s="34" t="s">
        <v>44</v>
      </c>
      <c r="G31" s="34" t="s">
        <v>45</v>
      </c>
      <c r="H31" s="34">
        <v>158.92888319193281</v>
      </c>
    </row>
    <row r="32" spans="1:8" x14ac:dyDescent="0.3">
      <c r="A32" s="34" t="s">
        <v>44</v>
      </c>
      <c r="B32" s="34" t="s">
        <v>45</v>
      </c>
      <c r="C32" s="34">
        <v>28.954439559563596</v>
      </c>
      <c r="F32" s="34" t="s">
        <v>44</v>
      </c>
      <c r="G32" s="34" t="s">
        <v>45</v>
      </c>
      <c r="H32" s="34">
        <v>267.31578769592795</v>
      </c>
    </row>
    <row r="33" spans="1:8" x14ac:dyDescent="0.3">
      <c r="A33" s="34" t="s">
        <v>44</v>
      </c>
      <c r="B33" s="34" t="s">
        <v>45</v>
      </c>
      <c r="C33" s="34">
        <v>1.8502240699541492</v>
      </c>
      <c r="F33" s="34" t="s">
        <v>44</v>
      </c>
      <c r="G33" s="34" t="s">
        <v>45</v>
      </c>
      <c r="H33" s="34">
        <v>8.3607366465547184</v>
      </c>
    </row>
    <row r="34" spans="1:8" x14ac:dyDescent="0.3">
      <c r="A34" s="34" t="s">
        <v>44</v>
      </c>
      <c r="B34" s="34" t="s">
        <v>45</v>
      </c>
      <c r="C34" s="34">
        <v>5.9810262769249729E-2</v>
      </c>
      <c r="F34" s="34" t="s">
        <v>44</v>
      </c>
      <c r="G34" s="34" t="s">
        <v>45</v>
      </c>
      <c r="H34" s="34">
        <v>1.2157304469725441</v>
      </c>
    </row>
    <row r="35" spans="1:8" x14ac:dyDescent="0.3">
      <c r="A35" s="34" t="s">
        <v>44</v>
      </c>
      <c r="B35" s="34" t="s">
        <v>45</v>
      </c>
      <c r="C35" s="34">
        <v>0.28726437912521952</v>
      </c>
      <c r="F35" s="34" t="s">
        <v>44</v>
      </c>
      <c r="G35" s="34" t="s">
        <v>45</v>
      </c>
      <c r="H35" s="34">
        <v>3.376834808776465</v>
      </c>
    </row>
    <row r="36" spans="1:8" x14ac:dyDescent="0.3">
      <c r="A36" s="34" t="s">
        <v>44</v>
      </c>
      <c r="B36" s="34" t="s">
        <v>45</v>
      </c>
      <c r="C36" s="34">
        <v>9.5286683632963793</v>
      </c>
      <c r="F36" s="34" t="s">
        <v>44</v>
      </c>
      <c r="G36" s="34" t="s">
        <v>45</v>
      </c>
      <c r="H36" s="34">
        <v>107.06540767867098</v>
      </c>
    </row>
    <row r="37" spans="1:8" x14ac:dyDescent="0.3">
      <c r="A37" s="34" t="s">
        <v>44</v>
      </c>
      <c r="B37" s="34" t="s">
        <v>45</v>
      </c>
      <c r="C37" s="34">
        <v>0.76645136681881931</v>
      </c>
      <c r="F37" s="34" t="s">
        <v>44</v>
      </c>
      <c r="G37" s="34" t="s">
        <v>45</v>
      </c>
      <c r="H37" s="34">
        <v>1.9576539135733062</v>
      </c>
    </row>
    <row r="38" spans="1:8" x14ac:dyDescent="0.3">
      <c r="C38">
        <f>SUM(C2:C37)</f>
        <v>288.5143002277992</v>
      </c>
      <c r="H38">
        <f>SUM(H2:H37)</f>
        <v>2982.8922023690288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7AA7-2819-4F13-A99E-72857EE13EF7}">
  <dimension ref="A1:H62"/>
  <sheetViews>
    <sheetView topLeftCell="A50" workbookViewId="0">
      <selection activeCell="H2" sqref="H2:H62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33" t="s">
        <v>40</v>
      </c>
      <c r="B1" s="33" t="s">
        <v>41</v>
      </c>
      <c r="C1" s="33" t="s">
        <v>43</v>
      </c>
      <c r="F1" s="33" t="s">
        <v>40</v>
      </c>
      <c r="G1" s="33" t="s">
        <v>41</v>
      </c>
      <c r="H1" s="33" t="s">
        <v>42</v>
      </c>
    </row>
    <row r="2" spans="1:8" x14ac:dyDescent="0.3">
      <c r="A2" s="34" t="s">
        <v>44</v>
      </c>
      <c r="B2" s="34" t="s">
        <v>45</v>
      </c>
      <c r="C2" s="34">
        <v>1.7876985257763804</v>
      </c>
      <c r="F2" s="34" t="s">
        <v>44</v>
      </c>
      <c r="G2" s="34" t="s">
        <v>45</v>
      </c>
      <c r="H2" s="34">
        <v>668.56661653591436</v>
      </c>
    </row>
    <row r="3" spans="1:8" x14ac:dyDescent="0.3">
      <c r="A3" s="34" t="s">
        <v>44</v>
      </c>
      <c r="B3" s="34" t="s">
        <v>45</v>
      </c>
      <c r="C3" s="34">
        <v>2.2159281329646313E-2</v>
      </c>
      <c r="F3" s="34" t="s">
        <v>44</v>
      </c>
      <c r="G3" s="34" t="s">
        <v>45</v>
      </c>
      <c r="H3" s="34">
        <v>8.7536099253970914</v>
      </c>
    </row>
    <row r="4" spans="1:8" x14ac:dyDescent="0.3">
      <c r="A4" s="34" t="s">
        <v>44</v>
      </c>
      <c r="B4" s="34" t="s">
        <v>45</v>
      </c>
      <c r="C4" s="34">
        <v>0.58239800538105557</v>
      </c>
      <c r="F4" s="34" t="s">
        <v>44</v>
      </c>
      <c r="G4" s="34" t="s">
        <v>45</v>
      </c>
      <c r="H4" s="34">
        <v>225.46215144349995</v>
      </c>
    </row>
    <row r="5" spans="1:8" x14ac:dyDescent="0.3">
      <c r="A5" s="34" t="s">
        <v>44</v>
      </c>
      <c r="B5" s="34" t="s">
        <v>45</v>
      </c>
      <c r="C5" s="34">
        <v>5.3933786993080969E-2</v>
      </c>
      <c r="F5" s="34" t="s">
        <v>44</v>
      </c>
      <c r="G5" s="34" t="s">
        <v>45</v>
      </c>
      <c r="H5" s="34">
        <v>21.343206343222207</v>
      </c>
    </row>
    <row r="6" spans="1:8" x14ac:dyDescent="0.3">
      <c r="A6" s="34" t="s">
        <v>44</v>
      </c>
      <c r="B6" s="34" t="s">
        <v>45</v>
      </c>
      <c r="C6" s="34">
        <v>0.68399212082507854</v>
      </c>
      <c r="F6" s="34" t="s">
        <v>44</v>
      </c>
      <c r="G6" s="34" t="s">
        <v>45</v>
      </c>
      <c r="H6" s="34">
        <v>317.73333416100826</v>
      </c>
    </row>
    <row r="7" spans="1:8" x14ac:dyDescent="0.3">
      <c r="A7" s="34" t="s">
        <v>44</v>
      </c>
      <c r="B7" s="34" t="s">
        <v>45</v>
      </c>
      <c r="C7" s="34">
        <v>0.10595047280669556</v>
      </c>
      <c r="F7" s="34" t="s">
        <v>44</v>
      </c>
      <c r="G7" s="34" t="s">
        <v>45</v>
      </c>
      <c r="H7" s="34">
        <v>58.160584583823223</v>
      </c>
    </row>
    <row r="8" spans="1:8" x14ac:dyDescent="0.3">
      <c r="A8" s="34" t="s">
        <v>44</v>
      </c>
      <c r="B8" s="34" t="s">
        <v>45</v>
      </c>
      <c r="C8" s="34">
        <v>6.910653820021988</v>
      </c>
      <c r="F8" s="34" t="s">
        <v>44</v>
      </c>
      <c r="G8" s="34" t="s">
        <v>45</v>
      </c>
      <c r="H8" s="34">
        <v>2595.7789327457522</v>
      </c>
    </row>
    <row r="9" spans="1:8" x14ac:dyDescent="0.3">
      <c r="A9" s="34" t="s">
        <v>44</v>
      </c>
      <c r="B9" s="34" t="s">
        <v>45</v>
      </c>
      <c r="C9" s="34">
        <v>3.3214461576940257</v>
      </c>
      <c r="F9" s="34" t="s">
        <v>44</v>
      </c>
      <c r="G9" s="34" t="s">
        <v>45</v>
      </c>
      <c r="H9" s="34">
        <v>1224.0807126645282</v>
      </c>
    </row>
    <row r="10" spans="1:8" x14ac:dyDescent="0.3">
      <c r="A10" s="34" t="s">
        <v>44</v>
      </c>
      <c r="B10" s="34" t="s">
        <v>45</v>
      </c>
      <c r="C10" s="34">
        <v>0.11158669481244281</v>
      </c>
      <c r="F10" s="34" t="s">
        <v>44</v>
      </c>
      <c r="G10" s="34" t="s">
        <v>45</v>
      </c>
      <c r="H10" s="34">
        <v>39.886777738176825</v>
      </c>
    </row>
    <row r="11" spans="1:8" x14ac:dyDescent="0.3">
      <c r="A11" s="34" t="s">
        <v>44</v>
      </c>
      <c r="B11" s="34" t="s">
        <v>45</v>
      </c>
      <c r="C11" s="34">
        <v>16.038434779055038</v>
      </c>
      <c r="F11" s="34" t="s">
        <v>44</v>
      </c>
      <c r="G11" s="34" t="s">
        <v>45</v>
      </c>
      <c r="H11" s="34">
        <v>5735.573586353833</v>
      </c>
    </row>
    <row r="12" spans="1:8" x14ac:dyDescent="0.3">
      <c r="A12" s="34" t="s">
        <v>44</v>
      </c>
      <c r="B12" s="34" t="s">
        <v>45</v>
      </c>
      <c r="C12" s="34">
        <v>0.56746761063179529</v>
      </c>
      <c r="F12" s="34" t="s">
        <v>44</v>
      </c>
      <c r="G12" s="34" t="s">
        <v>45</v>
      </c>
      <c r="H12" s="34">
        <v>221.84856307255328</v>
      </c>
    </row>
    <row r="13" spans="1:8" x14ac:dyDescent="0.3">
      <c r="A13" s="34" t="s">
        <v>44</v>
      </c>
      <c r="B13" s="34" t="s">
        <v>45</v>
      </c>
      <c r="C13" s="34">
        <v>6.6357450370863917</v>
      </c>
      <c r="F13" s="34" t="s">
        <v>44</v>
      </c>
      <c r="G13" s="34" t="s">
        <v>45</v>
      </c>
      <c r="H13" s="34">
        <v>2920.3760296576393</v>
      </c>
    </row>
    <row r="14" spans="1:8" x14ac:dyDescent="0.3">
      <c r="A14" s="34" t="s">
        <v>44</v>
      </c>
      <c r="B14" s="34" t="s">
        <v>45</v>
      </c>
      <c r="C14" s="34">
        <v>0.82698781382045394</v>
      </c>
      <c r="F14" s="34" t="s">
        <v>44</v>
      </c>
      <c r="G14" s="34" t="s">
        <v>45</v>
      </c>
      <c r="H14" s="34">
        <v>464.58490536303998</v>
      </c>
    </row>
    <row r="15" spans="1:8" x14ac:dyDescent="0.3">
      <c r="A15" s="34" t="s">
        <v>44</v>
      </c>
      <c r="B15" s="34" t="s">
        <v>45</v>
      </c>
      <c r="C15" s="34">
        <v>0.12508434890288922</v>
      </c>
      <c r="F15" s="34" t="s">
        <v>44</v>
      </c>
      <c r="G15" s="34" t="s">
        <v>45</v>
      </c>
      <c r="H15" s="34">
        <v>49.401912078143852</v>
      </c>
    </row>
    <row r="16" spans="1:8" x14ac:dyDescent="0.3">
      <c r="A16" s="34" t="s">
        <v>44</v>
      </c>
      <c r="B16" s="34" t="s">
        <v>45</v>
      </c>
      <c r="C16" s="34">
        <v>1.8857257287917123E-2</v>
      </c>
      <c r="F16" s="34" t="s">
        <v>44</v>
      </c>
      <c r="G16" s="34" t="s">
        <v>45</v>
      </c>
      <c r="H16" s="34">
        <v>7.7016458333325728</v>
      </c>
    </row>
    <row r="17" spans="1:8" x14ac:dyDescent="0.3">
      <c r="A17" s="34" t="s">
        <v>44</v>
      </c>
      <c r="B17" s="34" t="s">
        <v>45</v>
      </c>
      <c r="C17" s="34">
        <v>2.966148274394599</v>
      </c>
      <c r="F17" s="34" t="s">
        <v>44</v>
      </c>
      <c r="G17" s="34" t="s">
        <v>45</v>
      </c>
      <c r="H17" s="34">
        <v>991.2986688321281</v>
      </c>
    </row>
    <row r="18" spans="1:8" x14ac:dyDescent="0.3">
      <c r="A18" s="34" t="s">
        <v>44</v>
      </c>
      <c r="B18" s="34" t="s">
        <v>45</v>
      </c>
      <c r="C18" s="34">
        <v>0.27051089781282339</v>
      </c>
      <c r="F18" s="34" t="s">
        <v>44</v>
      </c>
      <c r="G18" s="34" t="s">
        <v>45</v>
      </c>
      <c r="H18" s="34">
        <v>89.376232016460293</v>
      </c>
    </row>
    <row r="19" spans="1:8" x14ac:dyDescent="0.3">
      <c r="A19" s="34" t="s">
        <v>44</v>
      </c>
      <c r="B19" s="34" t="s">
        <v>45</v>
      </c>
      <c r="C19" s="34">
        <v>0</v>
      </c>
      <c r="F19" s="34" t="s">
        <v>44</v>
      </c>
      <c r="G19" s="34" t="s">
        <v>45</v>
      </c>
      <c r="H19" s="34">
        <v>0</v>
      </c>
    </row>
    <row r="20" spans="1:8" x14ac:dyDescent="0.3">
      <c r="A20" s="34" t="s">
        <v>44</v>
      </c>
      <c r="B20" s="34" t="s">
        <v>45</v>
      </c>
      <c r="C20" s="34">
        <v>0</v>
      </c>
      <c r="F20" s="34" t="s">
        <v>44</v>
      </c>
      <c r="G20" s="34" t="s">
        <v>45</v>
      </c>
      <c r="H20" s="34">
        <v>0</v>
      </c>
    </row>
    <row r="21" spans="1:8" x14ac:dyDescent="0.3">
      <c r="A21" s="34" t="s">
        <v>44</v>
      </c>
      <c r="B21" s="34" t="s">
        <v>45</v>
      </c>
      <c r="C21" s="34">
        <v>1.3667615591246738E-2</v>
      </c>
      <c r="F21" s="34" t="s">
        <v>44</v>
      </c>
      <c r="G21" s="34" t="s">
        <v>45</v>
      </c>
      <c r="H21" s="34">
        <v>5.1431282944536809</v>
      </c>
    </row>
    <row r="22" spans="1:8" x14ac:dyDescent="0.3">
      <c r="A22" s="34" t="s">
        <v>44</v>
      </c>
      <c r="B22" s="34" t="s">
        <v>45</v>
      </c>
      <c r="C22" s="34">
        <v>2.566549299394149E-4</v>
      </c>
      <c r="F22" s="34" t="s">
        <v>44</v>
      </c>
      <c r="G22" s="34" t="s">
        <v>45</v>
      </c>
      <c r="H22" s="34">
        <v>0.1013011988953209</v>
      </c>
    </row>
    <row r="23" spans="1:8" x14ac:dyDescent="0.3">
      <c r="A23" s="34" t="s">
        <v>44</v>
      </c>
      <c r="B23" s="34" t="s">
        <v>45</v>
      </c>
      <c r="C23" s="34">
        <v>0.12136778596803113</v>
      </c>
      <c r="F23" s="34" t="s">
        <v>44</v>
      </c>
      <c r="G23" s="34" t="s">
        <v>45</v>
      </c>
      <c r="H23" s="34">
        <v>44.829002902954251</v>
      </c>
    </row>
    <row r="24" spans="1:8" x14ac:dyDescent="0.3">
      <c r="A24" s="34" t="s">
        <v>44</v>
      </c>
      <c r="B24" s="34" t="s">
        <v>45</v>
      </c>
      <c r="C24" s="34">
        <v>0.66168358766518243</v>
      </c>
      <c r="F24" s="34" t="s">
        <v>44</v>
      </c>
      <c r="G24" s="34" t="s">
        <v>45</v>
      </c>
      <c r="H24" s="34">
        <v>227.28819217247508</v>
      </c>
    </row>
    <row r="25" spans="1:8" x14ac:dyDescent="0.3">
      <c r="A25" s="34" t="s">
        <v>44</v>
      </c>
      <c r="B25" s="34" t="s">
        <v>45</v>
      </c>
      <c r="C25" s="34">
        <v>1.0170057403978354E-2</v>
      </c>
      <c r="F25" s="34" t="s">
        <v>44</v>
      </c>
      <c r="G25" s="34" t="s">
        <v>45</v>
      </c>
      <c r="H25" s="34">
        <v>4.6792481284516692</v>
      </c>
    </row>
    <row r="26" spans="1:8" x14ac:dyDescent="0.3">
      <c r="A26" s="34" t="s">
        <v>44</v>
      </c>
      <c r="B26" s="34" t="s">
        <v>45</v>
      </c>
      <c r="C26" s="34">
        <v>5.1682794205984203E-3</v>
      </c>
      <c r="F26" s="34" t="s">
        <v>44</v>
      </c>
      <c r="G26" s="34" t="s">
        <v>45</v>
      </c>
      <c r="H26" s="34">
        <v>8.9555157886713133</v>
      </c>
    </row>
    <row r="27" spans="1:8" x14ac:dyDescent="0.3">
      <c r="A27" s="34" t="s">
        <v>44</v>
      </c>
      <c r="B27" s="34" t="s">
        <v>45</v>
      </c>
      <c r="C27" s="34">
        <v>5.3226302558091656E-3</v>
      </c>
      <c r="F27" s="34" t="s">
        <v>44</v>
      </c>
      <c r="G27" s="34" t="s">
        <v>45</v>
      </c>
      <c r="H27" s="34">
        <v>2.4371596076834572</v>
      </c>
    </row>
    <row r="28" spans="1:8" x14ac:dyDescent="0.3">
      <c r="A28" s="34" t="s">
        <v>44</v>
      </c>
      <c r="B28" s="34" t="s">
        <v>45</v>
      </c>
      <c r="C28" s="34">
        <v>0.30771979306251118</v>
      </c>
      <c r="F28" s="34" t="s">
        <v>44</v>
      </c>
      <c r="G28" s="34" t="s">
        <v>45</v>
      </c>
      <c r="H28" s="34">
        <v>102.49410823080427</v>
      </c>
    </row>
    <row r="29" spans="1:8" x14ac:dyDescent="0.3">
      <c r="A29" s="34" t="s">
        <v>44</v>
      </c>
      <c r="B29" s="34" t="s">
        <v>45</v>
      </c>
      <c r="C29" s="34">
        <v>7.4284063450809996E-4</v>
      </c>
      <c r="F29" s="34" t="s">
        <v>44</v>
      </c>
      <c r="G29" s="34" t="s">
        <v>45</v>
      </c>
      <c r="H29" s="34">
        <v>0.58793427275603483</v>
      </c>
    </row>
    <row r="30" spans="1:8" x14ac:dyDescent="0.3">
      <c r="A30" s="34" t="s">
        <v>44</v>
      </c>
      <c r="B30" s="34" t="s">
        <v>45</v>
      </c>
      <c r="C30" s="34">
        <v>4.7583454708849567E-3</v>
      </c>
      <c r="F30" s="34" t="s">
        <v>44</v>
      </c>
      <c r="G30" s="34" t="s">
        <v>45</v>
      </c>
      <c r="H30" s="34">
        <v>2.4068177765014749</v>
      </c>
    </row>
    <row r="31" spans="1:8" x14ac:dyDescent="0.3">
      <c r="A31" s="34" t="s">
        <v>44</v>
      </c>
      <c r="B31" s="34" t="s">
        <v>45</v>
      </c>
      <c r="C31" s="34">
        <v>0</v>
      </c>
      <c r="F31" s="34" t="s">
        <v>44</v>
      </c>
      <c r="G31" s="34" t="s">
        <v>45</v>
      </c>
      <c r="H31" s="34">
        <v>0</v>
      </c>
    </row>
    <row r="32" spans="1:8" x14ac:dyDescent="0.3">
      <c r="A32" s="34" t="s">
        <v>44</v>
      </c>
      <c r="B32" s="34" t="s">
        <v>45</v>
      </c>
      <c r="C32" s="34">
        <v>11.789048674447672</v>
      </c>
      <c r="F32" s="34" t="s">
        <v>44</v>
      </c>
      <c r="G32" s="34" t="s">
        <v>45</v>
      </c>
      <c r="H32" s="34">
        <v>886.11170797555337</v>
      </c>
    </row>
    <row r="33" spans="1:8" x14ac:dyDescent="0.3">
      <c r="A33" s="34" t="s">
        <v>44</v>
      </c>
      <c r="B33" s="34" t="s">
        <v>45</v>
      </c>
      <c r="C33" s="34">
        <v>5.1568961287184967E-2</v>
      </c>
      <c r="F33" s="34" t="s">
        <v>44</v>
      </c>
      <c r="G33" s="34" t="s">
        <v>45</v>
      </c>
      <c r="H33" s="34">
        <v>12.468628160614244</v>
      </c>
    </row>
    <row r="34" spans="1:8" x14ac:dyDescent="0.3">
      <c r="A34" s="34" t="s">
        <v>44</v>
      </c>
      <c r="B34" s="34" t="s">
        <v>45</v>
      </c>
      <c r="C34" s="34">
        <v>3.2905619700720403</v>
      </c>
      <c r="F34" s="34" t="s">
        <v>44</v>
      </c>
      <c r="G34" s="34" t="s">
        <v>45</v>
      </c>
      <c r="H34" s="34">
        <v>296.00174772556022</v>
      </c>
    </row>
    <row r="35" spans="1:8" x14ac:dyDescent="0.3">
      <c r="A35" s="34" t="s">
        <v>44</v>
      </c>
      <c r="B35" s="34" t="s">
        <v>45</v>
      </c>
      <c r="C35" s="34">
        <v>1.7771590202992689</v>
      </c>
      <c r="F35" s="34" t="s">
        <v>44</v>
      </c>
      <c r="G35" s="34" t="s">
        <v>45</v>
      </c>
      <c r="H35" s="34">
        <v>34.076711861343291</v>
      </c>
    </row>
    <row r="36" spans="1:8" x14ac:dyDescent="0.3">
      <c r="A36" s="34" t="s">
        <v>44</v>
      </c>
      <c r="B36" s="34" t="s">
        <v>45</v>
      </c>
      <c r="C36" s="34">
        <v>3.1731589609509374</v>
      </c>
      <c r="F36" s="34" t="s">
        <v>44</v>
      </c>
      <c r="G36" s="34" t="s">
        <v>45</v>
      </c>
      <c r="H36" s="34">
        <v>412.85962433476664</v>
      </c>
    </row>
    <row r="37" spans="1:8" x14ac:dyDescent="0.3">
      <c r="A37" s="34" t="s">
        <v>44</v>
      </c>
      <c r="B37" s="34" t="s">
        <v>45</v>
      </c>
      <c r="C37" s="34">
        <v>0.30681029529730663</v>
      </c>
      <c r="F37" s="34" t="s">
        <v>44</v>
      </c>
      <c r="G37" s="34" t="s">
        <v>45</v>
      </c>
      <c r="H37" s="34">
        <v>77.990122559875061</v>
      </c>
    </row>
    <row r="38" spans="1:8" x14ac:dyDescent="0.3">
      <c r="A38" s="34" t="s">
        <v>44</v>
      </c>
      <c r="B38" s="34" t="s">
        <v>45</v>
      </c>
      <c r="C38" s="34">
        <v>23.33173489914979</v>
      </c>
      <c r="F38" s="34" t="s">
        <v>44</v>
      </c>
      <c r="G38" s="34" t="s">
        <v>45</v>
      </c>
      <c r="H38" s="34">
        <v>2763.2011348655051</v>
      </c>
    </row>
    <row r="39" spans="1:8" x14ac:dyDescent="0.3">
      <c r="A39" s="34" t="s">
        <v>44</v>
      </c>
      <c r="B39" s="34" t="s">
        <v>45</v>
      </c>
      <c r="C39" s="34">
        <v>7.6569694810901279</v>
      </c>
      <c r="F39" s="34" t="s">
        <v>44</v>
      </c>
      <c r="G39" s="34" t="s">
        <v>45</v>
      </c>
      <c r="H39" s="34">
        <v>1376.6392311440507</v>
      </c>
    </row>
    <row r="40" spans="1:8" x14ac:dyDescent="0.3">
      <c r="A40" s="34" t="s">
        <v>44</v>
      </c>
      <c r="B40" s="34" t="s">
        <v>45</v>
      </c>
      <c r="C40" s="34">
        <v>0.20384046888079368</v>
      </c>
      <c r="F40" s="34" t="s">
        <v>44</v>
      </c>
      <c r="G40" s="34" t="s">
        <v>45</v>
      </c>
      <c r="H40" s="34">
        <v>45.96226850440916</v>
      </c>
    </row>
    <row r="41" spans="1:8" x14ac:dyDescent="0.3">
      <c r="A41" s="34" t="s">
        <v>44</v>
      </c>
      <c r="B41" s="34" t="s">
        <v>45</v>
      </c>
      <c r="C41" s="34">
        <v>26.408311829008142</v>
      </c>
      <c r="F41" s="34" t="s">
        <v>44</v>
      </c>
      <c r="G41" s="34" t="s">
        <v>45</v>
      </c>
      <c r="H41" s="34">
        <v>6087.6542240231183</v>
      </c>
    </row>
    <row r="42" spans="1:8" x14ac:dyDescent="0.3">
      <c r="A42" s="34" t="s">
        <v>44</v>
      </c>
      <c r="B42" s="34" t="s">
        <v>45</v>
      </c>
      <c r="C42" s="34">
        <v>0.47718768816637136</v>
      </c>
      <c r="F42" s="34" t="s">
        <v>44</v>
      </c>
      <c r="G42" s="34" t="s">
        <v>45</v>
      </c>
      <c r="H42" s="34">
        <v>105.7057831974341</v>
      </c>
    </row>
    <row r="43" spans="1:8" x14ac:dyDescent="0.3">
      <c r="A43" s="34" t="s">
        <v>44</v>
      </c>
      <c r="B43" s="34" t="s">
        <v>45</v>
      </c>
      <c r="C43" s="34">
        <v>17.346772256079923</v>
      </c>
      <c r="F43" s="34" t="s">
        <v>44</v>
      </c>
      <c r="G43" s="34" t="s">
        <v>45</v>
      </c>
      <c r="H43" s="34">
        <v>3091.2208205437191</v>
      </c>
    </row>
    <row r="44" spans="1:8" x14ac:dyDescent="0.3">
      <c r="A44" s="34" t="s">
        <v>44</v>
      </c>
      <c r="B44" s="34" t="s">
        <v>45</v>
      </c>
      <c r="C44" s="34">
        <v>1.3909258494770751</v>
      </c>
      <c r="F44" s="34" t="s">
        <v>44</v>
      </c>
      <c r="G44" s="34" t="s">
        <v>45</v>
      </c>
      <c r="H44" s="34">
        <v>498.91800763995519</v>
      </c>
    </row>
    <row r="45" spans="1:8" x14ac:dyDescent="0.3">
      <c r="A45" s="34" t="s">
        <v>44</v>
      </c>
      <c r="B45" s="34" t="s">
        <v>45</v>
      </c>
      <c r="C45" s="34">
        <v>268.70784372679486</v>
      </c>
      <c r="F45" s="34" t="s">
        <v>44</v>
      </c>
      <c r="G45" s="34" t="s">
        <v>45</v>
      </c>
      <c r="H45" s="34">
        <v>472.95562473603508</v>
      </c>
    </row>
    <row r="46" spans="1:8" x14ac:dyDescent="0.3">
      <c r="A46" s="34" t="s">
        <v>44</v>
      </c>
      <c r="B46" s="34" t="s">
        <v>45</v>
      </c>
      <c r="C46" s="34">
        <v>13.282039366069892</v>
      </c>
      <c r="F46" s="34" t="s">
        <v>44</v>
      </c>
      <c r="G46" s="34" t="s">
        <v>45</v>
      </c>
      <c r="H46" s="34">
        <v>42.075895844612376</v>
      </c>
    </row>
    <row r="47" spans="1:8" x14ac:dyDescent="0.3">
      <c r="A47" s="34" t="s">
        <v>44</v>
      </c>
      <c r="B47" s="34" t="s">
        <v>45</v>
      </c>
      <c r="C47" s="34">
        <v>34.874203654640624</v>
      </c>
      <c r="F47" s="34" t="s">
        <v>44</v>
      </c>
      <c r="G47" s="34" t="s">
        <v>45</v>
      </c>
      <c r="H47" s="34">
        <v>1342.8627240852795</v>
      </c>
    </row>
    <row r="48" spans="1:8" x14ac:dyDescent="0.3">
      <c r="A48" s="34" t="s">
        <v>44</v>
      </c>
      <c r="B48" s="34" t="s">
        <v>45</v>
      </c>
      <c r="C48" s="34">
        <v>1.6757656177191542</v>
      </c>
      <c r="F48" s="34" t="s">
        <v>44</v>
      </c>
      <c r="G48" s="34" t="s">
        <v>45</v>
      </c>
      <c r="H48" s="34">
        <v>116.84769473289542</v>
      </c>
    </row>
    <row r="49" spans="1:8" x14ac:dyDescent="0.3">
      <c r="A49" s="34" t="s">
        <v>44</v>
      </c>
      <c r="B49" s="34" t="s">
        <v>45</v>
      </c>
      <c r="C49" s="34">
        <v>3.0759966998300636</v>
      </c>
      <c r="F49" s="34" t="s">
        <v>44</v>
      </c>
      <c r="G49" s="34" t="s">
        <v>45</v>
      </c>
      <c r="H49" s="34">
        <v>40.710697671611072</v>
      </c>
    </row>
    <row r="50" spans="1:8" x14ac:dyDescent="0.3">
      <c r="A50" s="34" t="s">
        <v>44</v>
      </c>
      <c r="B50" s="34" t="s">
        <v>45</v>
      </c>
      <c r="C50" s="34">
        <v>0.21236007505351567</v>
      </c>
      <c r="F50" s="34" t="s">
        <v>44</v>
      </c>
      <c r="G50" s="34" t="s">
        <v>45</v>
      </c>
      <c r="H50" s="34">
        <v>1.7153444937045284</v>
      </c>
    </row>
    <row r="51" spans="1:8" x14ac:dyDescent="0.3">
      <c r="A51" s="34" t="s">
        <v>44</v>
      </c>
      <c r="B51" s="34" t="s">
        <v>45</v>
      </c>
      <c r="C51" s="34">
        <v>9.7610527157916511</v>
      </c>
      <c r="F51" s="34" t="s">
        <v>44</v>
      </c>
      <c r="G51" s="34" t="s">
        <v>45</v>
      </c>
      <c r="H51" s="34">
        <v>75.096655922365557</v>
      </c>
    </row>
    <row r="52" spans="1:8" x14ac:dyDescent="0.3">
      <c r="A52" s="34" t="s">
        <v>44</v>
      </c>
      <c r="B52" s="34" t="s">
        <v>45</v>
      </c>
      <c r="C52" s="34">
        <v>2.1734640970357245E-3</v>
      </c>
      <c r="F52" s="34" t="s">
        <v>44</v>
      </c>
      <c r="G52" s="34" t="s">
        <v>45</v>
      </c>
      <c r="H52" s="34">
        <v>9.3268413524494762E-2</v>
      </c>
    </row>
    <row r="53" spans="1:8" x14ac:dyDescent="0.3">
      <c r="A53" s="34" t="s">
        <v>44</v>
      </c>
      <c r="B53" s="34" t="s">
        <v>45</v>
      </c>
      <c r="C53" s="34">
        <v>14.389822826159719</v>
      </c>
      <c r="F53" s="34" t="s">
        <v>44</v>
      </c>
      <c r="G53" s="34" t="s">
        <v>45</v>
      </c>
      <c r="H53" s="34">
        <v>118.20162905434775</v>
      </c>
    </row>
    <row r="54" spans="1:8" x14ac:dyDescent="0.3">
      <c r="A54" s="34" t="s">
        <v>44</v>
      </c>
      <c r="B54" s="34" t="s">
        <v>45</v>
      </c>
      <c r="C54" s="34">
        <v>27.077516103069513</v>
      </c>
      <c r="F54" s="34" t="s">
        <v>44</v>
      </c>
      <c r="G54" s="34" t="s">
        <v>45</v>
      </c>
      <c r="H54" s="34">
        <v>364.56457379609719</v>
      </c>
    </row>
    <row r="55" spans="1:8" x14ac:dyDescent="0.3">
      <c r="A55" s="34" t="s">
        <v>44</v>
      </c>
      <c r="B55" s="34" t="s">
        <v>45</v>
      </c>
      <c r="C55" s="34">
        <v>0.12211831683614634</v>
      </c>
      <c r="F55" s="34" t="s">
        <v>44</v>
      </c>
      <c r="G55" s="34" t="s">
        <v>45</v>
      </c>
      <c r="H55" s="34">
        <v>9.3444078067051581</v>
      </c>
    </row>
    <row r="56" spans="1:8" x14ac:dyDescent="0.3">
      <c r="A56" s="34" t="s">
        <v>44</v>
      </c>
      <c r="B56" s="34" t="s">
        <v>45</v>
      </c>
      <c r="C56" s="34">
        <v>7.7595707414385107</v>
      </c>
      <c r="F56" s="34" t="s">
        <v>44</v>
      </c>
      <c r="G56" s="34" t="s">
        <v>45</v>
      </c>
      <c r="H56" s="34">
        <v>66.38746146597002</v>
      </c>
    </row>
    <row r="57" spans="1:8" x14ac:dyDescent="0.3">
      <c r="A57" s="34" t="s">
        <v>44</v>
      </c>
      <c r="B57" s="34" t="s">
        <v>45</v>
      </c>
      <c r="C57" s="34">
        <v>3.3797258079273886</v>
      </c>
      <c r="F57" s="34" t="s">
        <v>44</v>
      </c>
      <c r="G57" s="34" t="s">
        <v>45</v>
      </c>
      <c r="H57" s="34">
        <v>24.83907364045367</v>
      </c>
    </row>
    <row r="58" spans="1:8" x14ac:dyDescent="0.3">
      <c r="A58" s="34" t="s">
        <v>44</v>
      </c>
      <c r="B58" s="34" t="s">
        <v>45</v>
      </c>
      <c r="C58" s="34">
        <v>200.58112604927695</v>
      </c>
      <c r="F58" s="34" t="s">
        <v>44</v>
      </c>
      <c r="G58" s="34" t="s">
        <v>45</v>
      </c>
      <c r="H58" s="34">
        <v>996.11168185384383</v>
      </c>
    </row>
    <row r="59" spans="1:8" x14ac:dyDescent="0.3">
      <c r="A59" s="34" t="s">
        <v>44</v>
      </c>
      <c r="B59" s="34" t="s">
        <v>45</v>
      </c>
      <c r="C59" s="34">
        <v>7.34110867686063</v>
      </c>
      <c r="F59" s="34" t="s">
        <v>44</v>
      </c>
      <c r="G59" s="34" t="s">
        <v>45</v>
      </c>
      <c r="H59" s="34">
        <v>17.259515234989358</v>
      </c>
    </row>
    <row r="60" spans="1:8" x14ac:dyDescent="0.3">
      <c r="A60" s="34" t="s">
        <v>44</v>
      </c>
      <c r="B60" s="34" t="s">
        <v>45</v>
      </c>
      <c r="C60" s="34">
        <v>4.7482718493191474</v>
      </c>
      <c r="F60" s="34" t="s">
        <v>44</v>
      </c>
      <c r="G60" s="34" t="s">
        <v>45</v>
      </c>
      <c r="H60" s="34">
        <v>24.784888710532368</v>
      </c>
    </row>
    <row r="61" spans="1:8" x14ac:dyDescent="0.3">
      <c r="A61" s="34" t="s">
        <v>44</v>
      </c>
      <c r="B61" s="34" t="s">
        <v>45</v>
      </c>
      <c r="C61" s="34">
        <v>4.0928423507578984</v>
      </c>
      <c r="F61" s="34" t="s">
        <v>44</v>
      </c>
      <c r="G61" s="34" t="s">
        <v>45</v>
      </c>
      <c r="H61" s="34">
        <v>31.058609075466464</v>
      </c>
    </row>
    <row r="62" spans="1:8" x14ac:dyDescent="0.3">
      <c r="C62">
        <f>SUM(C2:C61)</f>
        <v>740.44750087088426</v>
      </c>
      <c r="H62">
        <f>SUM(H2:H61)</f>
        <v>35472.569636796448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01</vt:lpstr>
      <vt:lpstr>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2020-01-10T16:06:55Z</dcterms:modified>
</cp:coreProperties>
</file>