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marcy.frick\Documents\Projects\FDEP Facilitation\Lake Okeechobee\Project Collection\01 Credit\"/>
    </mc:Choice>
  </mc:AlternateContent>
  <xr:revisionPtr revIDLastSave="0" documentId="13_ncr:1_{322D9245-E379-4228-A83B-09ED94B1504B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Summary" sheetId="1" r:id="rId1"/>
    <sheet name="0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2" i="1" l="1"/>
  <c r="H2" i="1"/>
  <c r="I80" i="2"/>
  <c r="D80" i="2"/>
  <c r="P3" i="1" l="1"/>
  <c r="K3" i="1"/>
  <c r="E2" i="1" l="1"/>
  <c r="N2" i="1" l="1"/>
  <c r="I2" i="1"/>
  <c r="Q3" i="1" l="1"/>
  <c r="P2" i="1" l="1"/>
  <c r="Q2" i="1" s="1"/>
  <c r="Q5" i="1" s="1"/>
  <c r="L3" i="1"/>
  <c r="P5" i="1" l="1"/>
  <c r="K2" i="1" l="1"/>
  <c r="K5" i="1" l="1"/>
  <c r="L2" i="1"/>
  <c r="L5" i="1" s="1"/>
</calcChain>
</file>

<file path=xl/sharedStrings.xml><?xml version="1.0" encoding="utf-8"?>
<sst xmlns="http://schemas.openxmlformats.org/spreadsheetml/2006/main" count="511" uniqueCount="34">
  <si>
    <t>Project Number</t>
  </si>
  <si>
    <t>Project Name</t>
  </si>
  <si>
    <t>Project Type</t>
  </si>
  <si>
    <t>Acres Treated</t>
  </si>
  <si>
    <t>TP Efficiency (%)</t>
  </si>
  <si>
    <t>Education and Outreach</t>
  </si>
  <si>
    <t>Total Reduction</t>
  </si>
  <si>
    <t>TN Efficiency (%)</t>
  </si>
  <si>
    <t>N/A</t>
  </si>
  <si>
    <t>Sub-Watershed</t>
  </si>
  <si>
    <t>Upper Kissimmee</t>
  </si>
  <si>
    <t>TP Base Load (lbs/yr)</t>
  </si>
  <si>
    <t>TP Reduction (lbs/yr)</t>
  </si>
  <si>
    <t>TN Base Load (lbs/yr)</t>
  </si>
  <si>
    <t>TN Reduction (lbs/yr)</t>
  </si>
  <si>
    <t>Education Efforts</t>
  </si>
  <si>
    <t>RCID-01</t>
  </si>
  <si>
    <t>RCID-02</t>
  </si>
  <si>
    <t>Property Wide Street Sweeping</t>
  </si>
  <si>
    <t>Street Sweeping</t>
  </si>
  <si>
    <t>Basin</t>
  </si>
  <si>
    <t>TP (kg/yr)</t>
  </si>
  <si>
    <t>TP Reduction (MT/yr)</t>
  </si>
  <si>
    <t>TN (kg/yr)</t>
  </si>
  <si>
    <t>TN Reduction (MT/yr)</t>
  </si>
  <si>
    <t>Upper Reedy Creek</t>
  </si>
  <si>
    <t>RCID</t>
  </si>
  <si>
    <t>COUNTIES</t>
  </si>
  <si>
    <t>LU_Type</t>
  </si>
  <si>
    <t>TP SUM_Load</t>
  </si>
  <si>
    <t>TN SUM_Load</t>
  </si>
  <si>
    <t>Urban</t>
  </si>
  <si>
    <t>Osceola</t>
  </si>
  <si>
    <t>Orange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</si>
</sst>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0"/>
      <name val="Arial"/>
      <charset val="1"/>
    </font>
    <font>
      <sz val="1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39">
    <xf numFmtId="0" fontId="0" fillId="0" borderId="0" xfId="0"/>
    <xf numFmtId="165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0" xfId="0" applyFont="1"/>
    <xf numFmtId="0" fontId="4" fillId="0" borderId="0" xfId="0" applyFont="1"/>
    <xf numFmtId="165" fontId="4" fillId="0" borderId="0" xfId="0" applyNumberFormat="1" applyFont="1"/>
    <xf numFmtId="0" fontId="6" fillId="0" borderId="0" xfId="1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6" fillId="0" borderId="0" xfId="2" applyFont="1" applyFill="1" applyBorder="1" applyAlignment="1">
      <alignment vertical="center" wrapText="1"/>
    </xf>
    <xf numFmtId="166" fontId="5" fillId="0" borderId="0" xfId="0" applyNumberFormat="1" applyFont="1" applyBorder="1"/>
    <xf numFmtId="165" fontId="5" fillId="0" borderId="0" xfId="0" applyNumberFormat="1" applyFont="1" applyBorder="1"/>
    <xf numFmtId="0" fontId="5" fillId="0" borderId="0" xfId="0" applyFont="1" applyAlignment="1">
      <alignment wrapText="1"/>
    </xf>
    <xf numFmtId="165" fontId="6" fillId="0" borderId="0" xfId="2" applyNumberFormat="1" applyFont="1" applyFill="1" applyBorder="1" applyAlignment="1">
      <alignment vertical="center" wrapText="1"/>
    </xf>
    <xf numFmtId="165" fontId="5" fillId="0" borderId="0" xfId="0" applyNumberFormat="1" applyFont="1"/>
    <xf numFmtId="166" fontId="4" fillId="0" borderId="0" xfId="0" applyNumberFormat="1" applyFont="1"/>
    <xf numFmtId="166" fontId="5" fillId="0" borderId="0" xfId="0" applyNumberFormat="1" applyFont="1"/>
    <xf numFmtId="164" fontId="3" fillId="2" borderId="1" xfId="1" applyNumberFormat="1" applyFont="1" applyFill="1" applyBorder="1" applyAlignment="1">
      <alignment horizontal="center" wrapText="1"/>
    </xf>
    <xf numFmtId="165" fontId="3" fillId="2" borderId="1" xfId="1" applyNumberFormat="1" applyFont="1" applyFill="1" applyBorder="1" applyAlignment="1">
      <alignment horizontal="center" wrapText="1"/>
    </xf>
    <xf numFmtId="2" fontId="4" fillId="3" borderId="1" xfId="0" applyNumberFormat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 wrapText="1"/>
    </xf>
    <xf numFmtId="0" fontId="5" fillId="0" borderId="0" xfId="0" applyFont="1" applyAlignment="1"/>
    <xf numFmtId="165" fontId="6" fillId="0" borderId="1" xfId="0" applyNumberFormat="1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165" fontId="5" fillId="0" borderId="1" xfId="0" applyNumberFormat="1" applyFont="1" applyBorder="1" applyAlignment="1">
      <alignment horizontal="left"/>
    </xf>
    <xf numFmtId="166" fontId="5" fillId="0" borderId="1" xfId="0" applyNumberFormat="1" applyFont="1" applyBorder="1" applyAlignment="1">
      <alignment horizontal="left"/>
    </xf>
    <xf numFmtId="0" fontId="5" fillId="0" borderId="0" xfId="0" applyFont="1" applyAlignment="1">
      <alignment horizontal="left"/>
    </xf>
    <xf numFmtId="0" fontId="6" fillId="0" borderId="1" xfId="1" applyFont="1" applyFill="1" applyBorder="1" applyAlignment="1">
      <alignment horizontal="left" wrapText="1"/>
    </xf>
    <xf numFmtId="0" fontId="7" fillId="0" borderId="1" xfId="2" applyFont="1" applyBorder="1" applyAlignment="1">
      <alignment horizontal="left" wrapText="1"/>
    </xf>
    <xf numFmtId="2" fontId="5" fillId="0" borderId="1" xfId="0" applyNumberFormat="1" applyFont="1" applyBorder="1" applyAlignment="1">
      <alignment horizontal="left"/>
    </xf>
    <xf numFmtId="4" fontId="4" fillId="0" borderId="0" xfId="0" applyNumberFormat="1" applyFont="1"/>
    <xf numFmtId="2" fontId="4" fillId="0" borderId="0" xfId="0" applyNumberFormat="1" applyFont="1"/>
    <xf numFmtId="165" fontId="6" fillId="0" borderId="1" xfId="2" applyNumberFormat="1" applyFont="1" applyFill="1" applyBorder="1" applyAlignment="1">
      <alignment horizontal="left" wrapText="1"/>
    </xf>
    <xf numFmtId="0" fontId="7" fillId="0" borderId="1" xfId="2" applyFont="1" applyFill="1" applyBorder="1" applyAlignment="1">
      <alignment horizontal="left" wrapText="1"/>
    </xf>
    <xf numFmtId="165" fontId="5" fillId="0" borderId="1" xfId="0" applyNumberFormat="1" applyFont="1" applyFill="1" applyBorder="1" applyAlignment="1">
      <alignment horizontal="left"/>
    </xf>
    <xf numFmtId="166" fontId="5" fillId="0" borderId="1" xfId="0" applyNumberFormat="1" applyFont="1" applyFill="1" applyBorder="1" applyAlignment="1">
      <alignment horizontal="left"/>
    </xf>
    <xf numFmtId="2" fontId="5" fillId="0" borderId="1" xfId="0" applyNumberFormat="1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0" fontId="8" fillId="4" borderId="0" xfId="0" applyFont="1" applyFill="1" applyBorder="1" applyAlignment="1" applyProtection="1">
      <alignment horizontal="center"/>
    </xf>
    <xf numFmtId="0" fontId="9" fillId="0" borderId="0" xfId="0" applyFont="1" applyFill="1" applyBorder="1" applyAlignment="1" applyProtection="1"/>
  </cellXfs>
  <cellStyles count="4">
    <cellStyle name="Normal" xfId="0" builtinId="0"/>
    <cellStyle name="Normal 2" xfId="3" xr:uid="{00000000-0005-0000-0000-000001000000}"/>
    <cellStyle name="Normal 3" xfId="2" xr:uid="{00000000-0005-0000-0000-000002000000}"/>
    <cellStyle name="Normal 5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"/>
  <sheetViews>
    <sheetView tabSelected="1" workbookViewId="0">
      <selection activeCell="K2" sqref="K2:L2"/>
    </sheetView>
  </sheetViews>
  <sheetFormatPr defaultColWidth="9.109375" defaultRowHeight="13.2" x14ac:dyDescent="0.25"/>
  <cols>
    <col min="1" max="1" width="9.109375" style="3"/>
    <col min="2" max="2" width="14.21875" style="3" customWidth="1"/>
    <col min="3" max="4" width="9.77734375" style="11" customWidth="1"/>
    <col min="5" max="5" width="9.5546875" style="13" customWidth="1"/>
    <col min="6" max="6" width="11.6640625" style="3" customWidth="1"/>
    <col min="7" max="7" width="11.33203125" style="3" customWidth="1"/>
    <col min="8" max="8" width="8.6640625" style="3" customWidth="1"/>
    <col min="9" max="9" width="9.21875" style="13" customWidth="1"/>
    <col min="10" max="10" width="10.21875" style="3" customWidth="1"/>
    <col min="11" max="11" width="9.33203125" style="3" customWidth="1"/>
    <col min="12" max="12" width="10.44140625" style="3" customWidth="1"/>
    <col min="13" max="13" width="8.88671875" style="3" customWidth="1"/>
    <col min="14" max="14" width="10.109375" style="3" customWidth="1"/>
    <col min="15" max="15" width="9.77734375" style="15" customWidth="1"/>
    <col min="16" max="16" width="10.33203125" style="3" customWidth="1"/>
    <col min="17" max="17" width="9.6640625" style="3" customWidth="1"/>
    <col min="18" max="16384" width="9.109375" style="3"/>
  </cols>
  <sheetData>
    <row r="1" spans="1:17" s="20" customFormat="1" ht="41.4" customHeight="1" x14ac:dyDescent="0.25">
      <c r="A1" s="19" t="s">
        <v>0</v>
      </c>
      <c r="B1" s="19" t="s">
        <v>1</v>
      </c>
      <c r="C1" s="19" t="s">
        <v>2</v>
      </c>
      <c r="D1" s="19"/>
      <c r="E1" s="17" t="s">
        <v>3</v>
      </c>
      <c r="F1" s="16" t="s">
        <v>9</v>
      </c>
      <c r="G1" s="16" t="s">
        <v>20</v>
      </c>
      <c r="H1" s="17" t="s">
        <v>21</v>
      </c>
      <c r="I1" s="1" t="s">
        <v>11</v>
      </c>
      <c r="J1" s="2" t="s">
        <v>4</v>
      </c>
      <c r="K1" s="1" t="s">
        <v>12</v>
      </c>
      <c r="L1" s="18" t="s">
        <v>22</v>
      </c>
      <c r="M1" s="1" t="s">
        <v>23</v>
      </c>
      <c r="N1" s="1" t="s">
        <v>13</v>
      </c>
      <c r="O1" s="2" t="s">
        <v>7</v>
      </c>
      <c r="P1" s="1" t="s">
        <v>14</v>
      </c>
      <c r="Q1" s="18" t="s">
        <v>24</v>
      </c>
    </row>
    <row r="2" spans="1:17" s="25" customFormat="1" ht="26.4" x14ac:dyDescent="0.25">
      <c r="A2" s="26" t="s">
        <v>16</v>
      </c>
      <c r="B2" s="22" t="s">
        <v>5</v>
      </c>
      <c r="C2" s="27" t="s">
        <v>15</v>
      </c>
      <c r="D2" s="27">
        <v>338415989.76499999</v>
      </c>
      <c r="E2" s="31">
        <f t="shared" ref="E2" si="0">ROUND(D2*0.000022956841139,1)</f>
        <v>7769</v>
      </c>
      <c r="F2" s="22" t="s">
        <v>10</v>
      </c>
      <c r="G2" s="22" t="s">
        <v>25</v>
      </c>
      <c r="H2" s="22">
        <f>'01'!D80</f>
        <v>1355.0887589818444</v>
      </c>
      <c r="I2" s="23">
        <f t="shared" ref="I2" si="1">H2*2.2046226218</f>
        <v>2987.4593325982623</v>
      </c>
      <c r="J2" s="24">
        <v>5.5E-2</v>
      </c>
      <c r="K2" s="23">
        <f>ROUND(I2*J2,1)</f>
        <v>164.3</v>
      </c>
      <c r="L2" s="28">
        <f t="shared" ref="L2:L3" si="2">K2*0.00045359237</f>
        <v>7.452522639100001E-2</v>
      </c>
      <c r="M2" s="23">
        <f>'01'!I80</f>
        <v>7288.4837799838515</v>
      </c>
      <c r="N2" s="23">
        <f t="shared" ref="N2" si="3">M2*2.2046226218</f>
        <v>16068.356219974774</v>
      </c>
      <c r="O2" s="24">
        <v>5.5E-2</v>
      </c>
      <c r="P2" s="23">
        <f>ROUND(N2*O2,1)</f>
        <v>883.8</v>
      </c>
      <c r="Q2" s="28">
        <f t="shared" ref="Q2:Q3" si="4">P2*0.00045359237</f>
        <v>0.40088493660599994</v>
      </c>
    </row>
    <row r="3" spans="1:17" s="36" customFormat="1" ht="26.4" x14ac:dyDescent="0.25">
      <c r="A3" s="26" t="s">
        <v>17</v>
      </c>
      <c r="B3" s="22" t="s">
        <v>18</v>
      </c>
      <c r="C3" s="32" t="s">
        <v>19</v>
      </c>
      <c r="D3" s="21" t="s">
        <v>8</v>
      </c>
      <c r="E3" s="21" t="s">
        <v>8</v>
      </c>
      <c r="F3" s="22" t="s">
        <v>10</v>
      </c>
      <c r="G3" s="22" t="s">
        <v>25</v>
      </c>
      <c r="H3" s="22" t="s">
        <v>8</v>
      </c>
      <c r="I3" s="33" t="s">
        <v>8</v>
      </c>
      <c r="J3" s="34" t="s">
        <v>8</v>
      </c>
      <c r="K3" s="33">
        <f>ROUND(787*(1-0.47),1)</f>
        <v>417.1</v>
      </c>
      <c r="L3" s="35">
        <f t="shared" si="2"/>
        <v>0.189193377527</v>
      </c>
      <c r="M3" s="33" t="s">
        <v>8</v>
      </c>
      <c r="N3" s="33" t="s">
        <v>8</v>
      </c>
      <c r="O3" s="34" t="s">
        <v>8</v>
      </c>
      <c r="P3" s="33">
        <f>ROUND(1228*(1-0.67),1)</f>
        <v>405.2</v>
      </c>
      <c r="Q3" s="35">
        <f t="shared" si="4"/>
        <v>0.18379562832399998</v>
      </c>
    </row>
    <row r="4" spans="1:17" x14ac:dyDescent="0.25">
      <c r="A4" s="6"/>
      <c r="C4" s="7"/>
      <c r="D4" s="7"/>
      <c r="E4" s="12"/>
      <c r="F4" s="8"/>
      <c r="G4" s="8"/>
      <c r="H4" s="8"/>
      <c r="I4" s="10"/>
      <c r="J4" s="9"/>
      <c r="K4" s="10"/>
      <c r="L4" s="10"/>
      <c r="M4" s="10"/>
      <c r="N4" s="10"/>
      <c r="O4" s="9"/>
      <c r="P4" s="10"/>
    </row>
    <row r="5" spans="1:17" x14ac:dyDescent="0.25">
      <c r="J5" s="4" t="s">
        <v>6</v>
      </c>
      <c r="K5" s="5">
        <f>SUM(K2:K3)</f>
        <v>581.40000000000009</v>
      </c>
      <c r="L5" s="29">
        <f>SUM(L2:L4)</f>
        <v>0.26371860391800001</v>
      </c>
      <c r="M5" s="5"/>
      <c r="N5" s="5"/>
      <c r="O5" s="14"/>
      <c r="P5" s="5">
        <f>SUM(P2:P3)</f>
        <v>1289</v>
      </c>
      <c r="Q5" s="30">
        <f>SUM(Q2:Q4)</f>
        <v>0.58468056492999998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5F193-2F04-4C5D-864C-A13DF303915F}">
  <dimension ref="A1:I80"/>
  <sheetViews>
    <sheetView topLeftCell="A56" workbookViewId="0">
      <selection activeCell="I2" sqref="I2:I80"/>
    </sheetView>
  </sheetViews>
  <sheetFormatPr defaultRowHeight="14.4" x14ac:dyDescent="0.3"/>
  <cols>
    <col min="1" max="1" width="5.44140625" bestFit="1" customWidth="1"/>
    <col min="2" max="2" width="10.44140625" bestFit="1" customWidth="1"/>
    <col min="3" max="3" width="8.6640625" bestFit="1" customWidth="1"/>
    <col min="4" max="4" width="13.33203125" bestFit="1" customWidth="1"/>
    <col min="6" max="6" width="5.44140625" bestFit="1" customWidth="1"/>
    <col min="7" max="7" width="10.44140625" bestFit="1" customWidth="1"/>
    <col min="8" max="8" width="8.6640625" bestFit="1" customWidth="1"/>
    <col min="9" max="9" width="13.44140625" bestFit="1" customWidth="1"/>
  </cols>
  <sheetData>
    <row r="1" spans="1:9" x14ac:dyDescent="0.3">
      <c r="A1" s="37" t="s">
        <v>26</v>
      </c>
      <c r="B1" s="37" t="s">
        <v>27</v>
      </c>
      <c r="C1" s="37" t="s">
        <v>28</v>
      </c>
      <c r="D1" s="37" t="s">
        <v>29</v>
      </c>
      <c r="F1" s="37" t="s">
        <v>26</v>
      </c>
      <c r="G1" s="37" t="s">
        <v>27</v>
      </c>
      <c r="H1" s="37" t="s">
        <v>28</v>
      </c>
      <c r="I1" s="37" t="s">
        <v>30</v>
      </c>
    </row>
    <row r="2" spans="1:9" x14ac:dyDescent="0.3">
      <c r="A2" s="38" t="s">
        <v>26</v>
      </c>
      <c r="B2" s="38" t="s">
        <v>33</v>
      </c>
      <c r="C2" s="38" t="s">
        <v>31</v>
      </c>
      <c r="D2" s="38">
        <v>0</v>
      </c>
      <c r="F2" s="38" t="s">
        <v>26</v>
      </c>
      <c r="G2" s="38" t="s">
        <v>33</v>
      </c>
      <c r="H2" s="38" t="s">
        <v>31</v>
      </c>
      <c r="I2" s="38">
        <v>0</v>
      </c>
    </row>
    <row r="3" spans="1:9" x14ac:dyDescent="0.3">
      <c r="A3" s="38" t="s">
        <v>26</v>
      </c>
      <c r="B3" s="38" t="s">
        <v>32</v>
      </c>
      <c r="C3" s="38" t="s">
        <v>31</v>
      </c>
      <c r="D3" s="38">
        <v>0</v>
      </c>
      <c r="F3" s="38" t="s">
        <v>26</v>
      </c>
      <c r="G3" s="38" t="s">
        <v>33</v>
      </c>
      <c r="H3" s="38" t="s">
        <v>31</v>
      </c>
      <c r="I3" s="38">
        <v>2.0651434483410012</v>
      </c>
    </row>
    <row r="4" spans="1:9" x14ac:dyDescent="0.3">
      <c r="A4" s="38" t="s">
        <v>26</v>
      </c>
      <c r="B4" s="38" t="s">
        <v>32</v>
      </c>
      <c r="C4" s="38" t="s">
        <v>31</v>
      </c>
      <c r="D4" s="38">
        <v>0.28902241919980654</v>
      </c>
      <c r="F4" s="38" t="s">
        <v>26</v>
      </c>
      <c r="G4" s="38" t="s">
        <v>33</v>
      </c>
      <c r="H4" s="38" t="s">
        <v>31</v>
      </c>
      <c r="I4" s="38">
        <v>1.3645867596580521E-3</v>
      </c>
    </row>
    <row r="5" spans="1:9" x14ac:dyDescent="0.3">
      <c r="A5" s="38" t="s">
        <v>26</v>
      </c>
      <c r="B5" s="38" t="s">
        <v>33</v>
      </c>
      <c r="C5" s="38" t="s">
        <v>31</v>
      </c>
      <c r="D5" s="38">
        <v>2.0651434483410012</v>
      </c>
      <c r="F5" s="38" t="s">
        <v>26</v>
      </c>
      <c r="G5" s="38" t="s">
        <v>33</v>
      </c>
      <c r="H5" s="38" t="s">
        <v>31</v>
      </c>
      <c r="I5" s="38">
        <v>1.9854531400241047</v>
      </c>
    </row>
    <row r="6" spans="1:9" x14ac:dyDescent="0.3">
      <c r="A6" s="38" t="s">
        <v>26</v>
      </c>
      <c r="B6" s="38" t="s">
        <v>33</v>
      </c>
      <c r="C6" s="38" t="s">
        <v>31</v>
      </c>
      <c r="D6" s="38">
        <v>1.3645867596580521E-3</v>
      </c>
      <c r="F6" s="38" t="s">
        <v>26</v>
      </c>
      <c r="G6" s="38" t="s">
        <v>33</v>
      </c>
      <c r="H6" s="38" t="s">
        <v>31</v>
      </c>
      <c r="I6" s="38">
        <v>3.9524295673736112</v>
      </c>
    </row>
    <row r="7" spans="1:9" x14ac:dyDescent="0.3">
      <c r="A7" s="38" t="s">
        <v>26</v>
      </c>
      <c r="B7" s="38" t="s">
        <v>33</v>
      </c>
      <c r="C7" s="38" t="s">
        <v>31</v>
      </c>
      <c r="D7" s="38">
        <v>1.9854531400241047</v>
      </c>
      <c r="F7" s="38" t="s">
        <v>26</v>
      </c>
      <c r="G7" s="38" t="s">
        <v>33</v>
      </c>
      <c r="H7" s="38" t="s">
        <v>31</v>
      </c>
      <c r="I7" s="38">
        <v>15.222516713726947</v>
      </c>
    </row>
    <row r="8" spans="1:9" x14ac:dyDescent="0.3">
      <c r="A8" s="38" t="s">
        <v>26</v>
      </c>
      <c r="B8" s="38" t="s">
        <v>32</v>
      </c>
      <c r="C8" s="38" t="s">
        <v>31</v>
      </c>
      <c r="D8" s="38">
        <v>5.3830201332593893E-4</v>
      </c>
      <c r="F8" s="38" t="s">
        <v>26</v>
      </c>
      <c r="G8" s="38" t="s">
        <v>33</v>
      </c>
      <c r="H8" s="38" t="s">
        <v>31</v>
      </c>
      <c r="I8" s="38">
        <v>5.8021987317725494E-3</v>
      </c>
    </row>
    <row r="9" spans="1:9" x14ac:dyDescent="0.3">
      <c r="A9" s="38" t="s">
        <v>26</v>
      </c>
      <c r="B9" s="38" t="s">
        <v>33</v>
      </c>
      <c r="C9" s="38" t="s">
        <v>31</v>
      </c>
      <c r="D9" s="38">
        <v>3.9524295673736112</v>
      </c>
      <c r="F9" s="38" t="s">
        <v>26</v>
      </c>
      <c r="G9" s="38" t="s">
        <v>33</v>
      </c>
      <c r="H9" s="38" t="s">
        <v>31</v>
      </c>
      <c r="I9" s="38">
        <v>0.73519341732240895</v>
      </c>
    </row>
    <row r="10" spans="1:9" x14ac:dyDescent="0.3">
      <c r="A10" s="38" t="s">
        <v>26</v>
      </c>
      <c r="B10" s="38" t="s">
        <v>32</v>
      </c>
      <c r="C10" s="38" t="s">
        <v>31</v>
      </c>
      <c r="D10" s="38">
        <v>0</v>
      </c>
      <c r="F10" s="38" t="s">
        <v>26</v>
      </c>
      <c r="G10" s="38" t="s">
        <v>33</v>
      </c>
      <c r="H10" s="38" t="s">
        <v>31</v>
      </c>
      <c r="I10" s="38">
        <v>8.8562002292794248E-2</v>
      </c>
    </row>
    <row r="11" spans="1:9" x14ac:dyDescent="0.3">
      <c r="A11" s="38" t="s">
        <v>26</v>
      </c>
      <c r="B11" s="38" t="s">
        <v>33</v>
      </c>
      <c r="C11" s="38" t="s">
        <v>31</v>
      </c>
      <c r="D11" s="38">
        <v>15.222516713726947</v>
      </c>
      <c r="F11" s="38" t="s">
        <v>26</v>
      </c>
      <c r="G11" s="38" t="s">
        <v>33</v>
      </c>
      <c r="H11" s="38" t="s">
        <v>31</v>
      </c>
      <c r="I11" s="38">
        <v>0.16645624753305444</v>
      </c>
    </row>
    <row r="12" spans="1:9" x14ac:dyDescent="0.3">
      <c r="A12" s="38" t="s">
        <v>26</v>
      </c>
      <c r="B12" s="38" t="s">
        <v>32</v>
      </c>
      <c r="C12" s="38" t="s">
        <v>31</v>
      </c>
      <c r="D12" s="38">
        <v>0.9515193223462125</v>
      </c>
      <c r="F12" s="38" t="s">
        <v>26</v>
      </c>
      <c r="G12" s="38" t="s">
        <v>33</v>
      </c>
      <c r="H12" s="38" t="s">
        <v>31</v>
      </c>
      <c r="I12" s="38">
        <v>5.9667870208448E-2</v>
      </c>
    </row>
    <row r="13" spans="1:9" x14ac:dyDescent="0.3">
      <c r="A13" s="38" t="s">
        <v>26</v>
      </c>
      <c r="B13" s="38" t="s">
        <v>33</v>
      </c>
      <c r="C13" s="38" t="s">
        <v>31</v>
      </c>
      <c r="D13" s="38">
        <v>5.8021987317725494E-3</v>
      </c>
      <c r="F13" s="38" t="s">
        <v>26</v>
      </c>
      <c r="G13" s="38" t="s">
        <v>33</v>
      </c>
      <c r="H13" s="38" t="s">
        <v>31</v>
      </c>
      <c r="I13" s="38">
        <v>38.295444899295802</v>
      </c>
    </row>
    <row r="14" spans="1:9" x14ac:dyDescent="0.3">
      <c r="A14" s="38" t="s">
        <v>26</v>
      </c>
      <c r="B14" s="38" t="s">
        <v>33</v>
      </c>
      <c r="C14" s="38" t="s">
        <v>31</v>
      </c>
      <c r="D14" s="38">
        <v>0.73519341732240895</v>
      </c>
      <c r="F14" s="38" t="s">
        <v>26</v>
      </c>
      <c r="G14" s="38" t="s">
        <v>33</v>
      </c>
      <c r="H14" s="38" t="s">
        <v>31</v>
      </c>
      <c r="I14" s="38">
        <v>30.849065524655369</v>
      </c>
    </row>
    <row r="15" spans="1:9" x14ac:dyDescent="0.3">
      <c r="A15" s="38" t="s">
        <v>26</v>
      </c>
      <c r="B15" s="38" t="s">
        <v>32</v>
      </c>
      <c r="C15" s="38" t="s">
        <v>31</v>
      </c>
      <c r="D15" s="38">
        <v>1.3612110046451915E-2</v>
      </c>
      <c r="F15" s="38" t="s">
        <v>26</v>
      </c>
      <c r="G15" s="38" t="s">
        <v>33</v>
      </c>
      <c r="H15" s="38" t="s">
        <v>31</v>
      </c>
      <c r="I15" s="38">
        <v>0</v>
      </c>
    </row>
    <row r="16" spans="1:9" x14ac:dyDescent="0.3">
      <c r="A16" s="38" t="s">
        <v>26</v>
      </c>
      <c r="B16" s="38" t="s">
        <v>33</v>
      </c>
      <c r="C16" s="38" t="s">
        <v>31</v>
      </c>
      <c r="D16" s="38">
        <v>8.8562002292794248E-2</v>
      </c>
      <c r="F16" s="38" t="s">
        <v>26</v>
      </c>
      <c r="G16" s="38" t="s">
        <v>33</v>
      </c>
      <c r="H16" s="38" t="s">
        <v>31</v>
      </c>
      <c r="I16" s="38">
        <v>0.31618406954901812</v>
      </c>
    </row>
    <row r="17" spans="1:9" x14ac:dyDescent="0.3">
      <c r="A17" s="38" t="s">
        <v>26</v>
      </c>
      <c r="B17" s="38" t="s">
        <v>33</v>
      </c>
      <c r="C17" s="38" t="s">
        <v>31</v>
      </c>
      <c r="D17" s="38">
        <v>0.16645624753305444</v>
      </c>
      <c r="F17" s="38" t="s">
        <v>26</v>
      </c>
      <c r="G17" s="38" t="s">
        <v>33</v>
      </c>
      <c r="H17" s="38" t="s">
        <v>31</v>
      </c>
      <c r="I17" s="38">
        <v>9.6551275098591667</v>
      </c>
    </row>
    <row r="18" spans="1:9" x14ac:dyDescent="0.3">
      <c r="A18" s="38" t="s">
        <v>26</v>
      </c>
      <c r="B18" s="38" t="s">
        <v>33</v>
      </c>
      <c r="C18" s="38" t="s">
        <v>31</v>
      </c>
      <c r="D18" s="38">
        <v>5.9667870208448E-2</v>
      </c>
      <c r="F18" s="38" t="s">
        <v>26</v>
      </c>
      <c r="G18" s="38" t="s">
        <v>33</v>
      </c>
      <c r="H18" s="38" t="s">
        <v>31</v>
      </c>
      <c r="I18" s="38">
        <v>59.195668331108685</v>
      </c>
    </row>
    <row r="19" spans="1:9" x14ac:dyDescent="0.3">
      <c r="A19" s="38" t="s">
        <v>26</v>
      </c>
      <c r="B19" s="38" t="s">
        <v>33</v>
      </c>
      <c r="C19" s="38" t="s">
        <v>31</v>
      </c>
      <c r="D19" s="38">
        <v>38.295444899295802</v>
      </c>
      <c r="F19" s="38" t="s">
        <v>26</v>
      </c>
      <c r="G19" s="38" t="s">
        <v>33</v>
      </c>
      <c r="H19" s="38" t="s">
        <v>31</v>
      </c>
      <c r="I19" s="38">
        <v>17.024661595654877</v>
      </c>
    </row>
    <row r="20" spans="1:9" x14ac:dyDescent="0.3">
      <c r="A20" s="38" t="s">
        <v>26</v>
      </c>
      <c r="B20" s="38" t="s">
        <v>32</v>
      </c>
      <c r="C20" s="38" t="s">
        <v>31</v>
      </c>
      <c r="D20" s="38">
        <v>0</v>
      </c>
      <c r="F20" s="38" t="s">
        <v>26</v>
      </c>
      <c r="G20" s="38" t="s">
        <v>33</v>
      </c>
      <c r="H20" s="38" t="s">
        <v>31</v>
      </c>
      <c r="I20" s="38">
        <v>0.57250726764285376</v>
      </c>
    </row>
    <row r="21" spans="1:9" x14ac:dyDescent="0.3">
      <c r="A21" s="38" t="s">
        <v>26</v>
      </c>
      <c r="B21" s="38" t="s">
        <v>33</v>
      </c>
      <c r="C21" s="38" t="s">
        <v>31</v>
      </c>
      <c r="D21" s="38">
        <v>30.849065524655369</v>
      </c>
      <c r="F21" s="38" t="s">
        <v>26</v>
      </c>
      <c r="G21" s="38" t="s">
        <v>33</v>
      </c>
      <c r="H21" s="38" t="s">
        <v>31</v>
      </c>
      <c r="I21" s="38">
        <v>0</v>
      </c>
    </row>
    <row r="22" spans="1:9" x14ac:dyDescent="0.3">
      <c r="A22" s="38" t="s">
        <v>26</v>
      </c>
      <c r="B22" s="38" t="s">
        <v>33</v>
      </c>
      <c r="C22" s="38" t="s">
        <v>31</v>
      </c>
      <c r="D22" s="38">
        <v>0</v>
      </c>
      <c r="F22" s="38" t="s">
        <v>26</v>
      </c>
      <c r="G22" s="38" t="s">
        <v>33</v>
      </c>
      <c r="H22" s="38" t="s">
        <v>31</v>
      </c>
      <c r="I22" s="38">
        <v>2.8928398217822671E-2</v>
      </c>
    </row>
    <row r="23" spans="1:9" x14ac:dyDescent="0.3">
      <c r="A23" s="38" t="s">
        <v>26</v>
      </c>
      <c r="B23" s="38" t="s">
        <v>32</v>
      </c>
      <c r="C23" s="38" t="s">
        <v>31</v>
      </c>
      <c r="D23" s="38">
        <v>0.32357113263760051</v>
      </c>
      <c r="F23" s="38" t="s">
        <v>26</v>
      </c>
      <c r="G23" s="38" t="s">
        <v>33</v>
      </c>
      <c r="H23" s="38" t="s">
        <v>31</v>
      </c>
      <c r="I23" s="38">
        <v>39.921523801614995</v>
      </c>
    </row>
    <row r="24" spans="1:9" x14ac:dyDescent="0.3">
      <c r="A24" s="38" t="s">
        <v>26</v>
      </c>
      <c r="B24" s="38" t="s">
        <v>33</v>
      </c>
      <c r="C24" s="38" t="s">
        <v>31</v>
      </c>
      <c r="D24" s="38">
        <v>0.31618406954901812</v>
      </c>
      <c r="F24" s="38" t="s">
        <v>26</v>
      </c>
      <c r="G24" s="38" t="s">
        <v>33</v>
      </c>
      <c r="H24" s="38" t="s">
        <v>31</v>
      </c>
      <c r="I24" s="38">
        <v>51.710779560224779</v>
      </c>
    </row>
    <row r="25" spans="1:9" x14ac:dyDescent="0.3">
      <c r="A25" s="38" t="s">
        <v>26</v>
      </c>
      <c r="B25" s="38" t="s">
        <v>32</v>
      </c>
      <c r="C25" s="38" t="s">
        <v>31</v>
      </c>
      <c r="D25" s="38">
        <v>0.50351000729350959</v>
      </c>
      <c r="F25" s="38" t="s">
        <v>26</v>
      </c>
      <c r="G25" s="38" t="s">
        <v>32</v>
      </c>
      <c r="H25" s="38" t="s">
        <v>31</v>
      </c>
      <c r="I25" s="38">
        <v>0</v>
      </c>
    </row>
    <row r="26" spans="1:9" x14ac:dyDescent="0.3">
      <c r="A26" s="38" t="s">
        <v>26</v>
      </c>
      <c r="B26" s="38" t="s">
        <v>33</v>
      </c>
      <c r="C26" s="38" t="s">
        <v>31</v>
      </c>
      <c r="D26" s="38">
        <v>9.6551275098591667</v>
      </c>
      <c r="F26" s="38" t="s">
        <v>26</v>
      </c>
      <c r="G26" s="38" t="s">
        <v>32</v>
      </c>
      <c r="H26" s="38" t="s">
        <v>31</v>
      </c>
      <c r="I26" s="38">
        <v>0.28902241919980654</v>
      </c>
    </row>
    <row r="27" spans="1:9" x14ac:dyDescent="0.3">
      <c r="A27" s="38" t="s">
        <v>26</v>
      </c>
      <c r="B27" s="38" t="s">
        <v>32</v>
      </c>
      <c r="C27" s="38" t="s">
        <v>31</v>
      </c>
      <c r="D27" s="38">
        <v>1.5311728365057082E-2</v>
      </c>
      <c r="F27" s="38" t="s">
        <v>26</v>
      </c>
      <c r="G27" s="38" t="s">
        <v>32</v>
      </c>
      <c r="H27" s="38" t="s">
        <v>31</v>
      </c>
      <c r="I27" s="38">
        <v>5.3830201332593893E-4</v>
      </c>
    </row>
    <row r="28" spans="1:9" x14ac:dyDescent="0.3">
      <c r="A28" s="38" t="s">
        <v>26</v>
      </c>
      <c r="B28" s="38" t="s">
        <v>33</v>
      </c>
      <c r="C28" s="38" t="s">
        <v>31</v>
      </c>
      <c r="D28" s="38">
        <v>59.195668331108685</v>
      </c>
      <c r="F28" s="38" t="s">
        <v>26</v>
      </c>
      <c r="G28" s="38" t="s">
        <v>32</v>
      </c>
      <c r="H28" s="38" t="s">
        <v>31</v>
      </c>
      <c r="I28" s="38">
        <v>0</v>
      </c>
    </row>
    <row r="29" spans="1:9" x14ac:dyDescent="0.3">
      <c r="A29" s="38" t="s">
        <v>26</v>
      </c>
      <c r="B29" s="38" t="s">
        <v>32</v>
      </c>
      <c r="C29" s="38" t="s">
        <v>31</v>
      </c>
      <c r="D29" s="38">
        <v>2.7395132763161625</v>
      </c>
      <c r="F29" s="38" t="s">
        <v>26</v>
      </c>
      <c r="G29" s="38" t="s">
        <v>32</v>
      </c>
      <c r="H29" s="38" t="s">
        <v>31</v>
      </c>
      <c r="I29" s="38">
        <v>0.9515193223462125</v>
      </c>
    </row>
    <row r="30" spans="1:9" x14ac:dyDescent="0.3">
      <c r="A30" s="38" t="s">
        <v>26</v>
      </c>
      <c r="B30" s="38" t="s">
        <v>32</v>
      </c>
      <c r="C30" s="38" t="s">
        <v>31</v>
      </c>
      <c r="D30" s="38">
        <v>0.11575464124357226</v>
      </c>
      <c r="F30" s="38" t="s">
        <v>26</v>
      </c>
      <c r="G30" s="38" t="s">
        <v>32</v>
      </c>
      <c r="H30" s="38" t="s">
        <v>31</v>
      </c>
      <c r="I30" s="38">
        <v>1.3612110046451915E-2</v>
      </c>
    </row>
    <row r="31" spans="1:9" x14ac:dyDescent="0.3">
      <c r="A31" s="38" t="s">
        <v>26</v>
      </c>
      <c r="B31" s="38" t="s">
        <v>33</v>
      </c>
      <c r="C31" s="38" t="s">
        <v>31</v>
      </c>
      <c r="D31" s="38">
        <v>17.024661595654877</v>
      </c>
      <c r="F31" s="38" t="s">
        <v>26</v>
      </c>
      <c r="G31" s="38" t="s">
        <v>32</v>
      </c>
      <c r="H31" s="38" t="s">
        <v>31</v>
      </c>
      <c r="I31" s="38">
        <v>0</v>
      </c>
    </row>
    <row r="32" spans="1:9" x14ac:dyDescent="0.3">
      <c r="A32" s="38" t="s">
        <v>26</v>
      </c>
      <c r="B32" s="38" t="s">
        <v>32</v>
      </c>
      <c r="C32" s="38" t="s">
        <v>31</v>
      </c>
      <c r="D32" s="38">
        <v>4.5471821383257369</v>
      </c>
      <c r="F32" s="38" t="s">
        <v>26</v>
      </c>
      <c r="G32" s="38" t="s">
        <v>32</v>
      </c>
      <c r="H32" s="38" t="s">
        <v>31</v>
      </c>
      <c r="I32" s="38">
        <v>0.32357113263760051</v>
      </c>
    </row>
    <row r="33" spans="1:9" x14ac:dyDescent="0.3">
      <c r="A33" s="38" t="s">
        <v>26</v>
      </c>
      <c r="B33" s="38" t="s">
        <v>33</v>
      </c>
      <c r="C33" s="38" t="s">
        <v>31</v>
      </c>
      <c r="D33" s="38">
        <v>0.57250726764285376</v>
      </c>
      <c r="F33" s="38" t="s">
        <v>26</v>
      </c>
      <c r="G33" s="38" t="s">
        <v>32</v>
      </c>
      <c r="H33" s="38" t="s">
        <v>31</v>
      </c>
      <c r="I33" s="38">
        <v>0.50351000729350959</v>
      </c>
    </row>
    <row r="34" spans="1:9" x14ac:dyDescent="0.3">
      <c r="A34" s="38" t="s">
        <v>26</v>
      </c>
      <c r="B34" s="38" t="s">
        <v>33</v>
      </c>
      <c r="C34" s="38" t="s">
        <v>31</v>
      </c>
      <c r="D34" s="38">
        <v>0</v>
      </c>
      <c r="F34" s="38" t="s">
        <v>26</v>
      </c>
      <c r="G34" s="38" t="s">
        <v>32</v>
      </c>
      <c r="H34" s="38" t="s">
        <v>31</v>
      </c>
      <c r="I34" s="38">
        <v>1.5311728365057082E-2</v>
      </c>
    </row>
    <row r="35" spans="1:9" x14ac:dyDescent="0.3">
      <c r="A35" s="38" t="s">
        <v>26</v>
      </c>
      <c r="B35" s="38" t="s">
        <v>32</v>
      </c>
      <c r="C35" s="38" t="s">
        <v>31</v>
      </c>
      <c r="D35" s="38">
        <v>0</v>
      </c>
      <c r="F35" s="38" t="s">
        <v>26</v>
      </c>
      <c r="G35" s="38" t="s">
        <v>32</v>
      </c>
      <c r="H35" s="38" t="s">
        <v>31</v>
      </c>
      <c r="I35" s="38">
        <v>2.7395132763161625</v>
      </c>
    </row>
    <row r="36" spans="1:9" x14ac:dyDescent="0.3">
      <c r="A36" s="38" t="s">
        <v>26</v>
      </c>
      <c r="B36" s="38" t="s">
        <v>32</v>
      </c>
      <c r="C36" s="38" t="s">
        <v>31</v>
      </c>
      <c r="D36" s="38">
        <v>4.9114339595184421E-4</v>
      </c>
      <c r="F36" s="38" t="s">
        <v>26</v>
      </c>
      <c r="G36" s="38" t="s">
        <v>32</v>
      </c>
      <c r="H36" s="38" t="s">
        <v>31</v>
      </c>
      <c r="I36" s="38">
        <v>0.11575464124357226</v>
      </c>
    </row>
    <row r="37" spans="1:9" x14ac:dyDescent="0.3">
      <c r="A37" s="38" t="s">
        <v>26</v>
      </c>
      <c r="B37" s="38" t="s">
        <v>33</v>
      </c>
      <c r="C37" s="38" t="s">
        <v>31</v>
      </c>
      <c r="D37" s="38">
        <v>2.8928398217822671E-2</v>
      </c>
      <c r="F37" s="38" t="s">
        <v>26</v>
      </c>
      <c r="G37" s="38" t="s">
        <v>32</v>
      </c>
      <c r="H37" s="38" t="s">
        <v>31</v>
      </c>
      <c r="I37" s="38">
        <v>4.5471821383257369</v>
      </c>
    </row>
    <row r="38" spans="1:9" x14ac:dyDescent="0.3">
      <c r="A38" s="38" t="s">
        <v>26</v>
      </c>
      <c r="B38" s="38" t="s">
        <v>32</v>
      </c>
      <c r="C38" s="38" t="s">
        <v>31</v>
      </c>
      <c r="D38" s="38">
        <v>0</v>
      </c>
      <c r="F38" s="38" t="s">
        <v>26</v>
      </c>
      <c r="G38" s="38" t="s">
        <v>32</v>
      </c>
      <c r="H38" s="38" t="s">
        <v>31</v>
      </c>
      <c r="I38" s="38">
        <v>0</v>
      </c>
    </row>
    <row r="39" spans="1:9" x14ac:dyDescent="0.3">
      <c r="A39" s="38" t="s">
        <v>26</v>
      </c>
      <c r="B39" s="38" t="s">
        <v>33</v>
      </c>
      <c r="C39" s="38" t="s">
        <v>31</v>
      </c>
      <c r="D39" s="38">
        <v>39.921523801614995</v>
      </c>
      <c r="F39" s="38" t="s">
        <v>26</v>
      </c>
      <c r="G39" s="38" t="s">
        <v>32</v>
      </c>
      <c r="H39" s="38" t="s">
        <v>31</v>
      </c>
      <c r="I39" s="38">
        <v>4.9114339595184421E-4</v>
      </c>
    </row>
    <row r="40" spans="1:9" x14ac:dyDescent="0.3">
      <c r="A40" s="38" t="s">
        <v>26</v>
      </c>
      <c r="B40" s="38" t="s">
        <v>33</v>
      </c>
      <c r="C40" s="38" t="s">
        <v>31</v>
      </c>
      <c r="D40" s="38">
        <v>51.710779560224779</v>
      </c>
      <c r="F40" s="38" t="s">
        <v>26</v>
      </c>
      <c r="G40" s="38" t="s">
        <v>32</v>
      </c>
      <c r="H40" s="38" t="s">
        <v>31</v>
      </c>
      <c r="I40" s="38">
        <v>0</v>
      </c>
    </row>
    <row r="41" spans="1:9" x14ac:dyDescent="0.3">
      <c r="A41" s="38" t="s">
        <v>26</v>
      </c>
      <c r="B41" s="38" t="s">
        <v>33</v>
      </c>
      <c r="C41" s="38" t="s">
        <v>31</v>
      </c>
      <c r="D41" s="38">
        <v>2.2665270314573801E-3</v>
      </c>
      <c r="F41" s="38" t="s">
        <v>26</v>
      </c>
      <c r="G41" s="38" t="s">
        <v>33</v>
      </c>
      <c r="H41" s="38" t="s">
        <v>31</v>
      </c>
      <c r="I41" s="38">
        <v>5.713564936328323E-3</v>
      </c>
    </row>
    <row r="42" spans="1:9" x14ac:dyDescent="0.3">
      <c r="A42" s="38" t="s">
        <v>26</v>
      </c>
      <c r="B42" s="38" t="s">
        <v>32</v>
      </c>
      <c r="C42" s="38" t="s">
        <v>31</v>
      </c>
      <c r="D42" s="38">
        <v>2.1066135638503528E-2</v>
      </c>
      <c r="F42" s="38" t="s">
        <v>26</v>
      </c>
      <c r="G42" s="38" t="s">
        <v>32</v>
      </c>
      <c r="H42" s="38" t="s">
        <v>31</v>
      </c>
      <c r="I42" s="38">
        <v>8.7755583069920734E-2</v>
      </c>
    </row>
    <row r="43" spans="1:9" x14ac:dyDescent="0.3">
      <c r="A43" s="38" t="s">
        <v>26</v>
      </c>
      <c r="B43" s="38" t="s">
        <v>32</v>
      </c>
      <c r="C43" s="38" t="s">
        <v>31</v>
      </c>
      <c r="D43" s="38">
        <v>6.7765978676278898E-2</v>
      </c>
      <c r="F43" s="38" t="s">
        <v>26</v>
      </c>
      <c r="G43" s="38" t="s">
        <v>32</v>
      </c>
      <c r="H43" s="38" t="s">
        <v>31</v>
      </c>
      <c r="I43" s="38">
        <v>0.70940445665619878</v>
      </c>
    </row>
    <row r="44" spans="1:9" x14ac:dyDescent="0.3">
      <c r="A44" s="38" t="s">
        <v>26</v>
      </c>
      <c r="B44" s="38" t="s">
        <v>33</v>
      </c>
      <c r="C44" s="38" t="s">
        <v>31</v>
      </c>
      <c r="D44" s="38">
        <v>0.53851097366692002</v>
      </c>
      <c r="F44" s="38" t="s">
        <v>26</v>
      </c>
      <c r="G44" s="38" t="s">
        <v>33</v>
      </c>
      <c r="H44" s="38" t="s">
        <v>31</v>
      </c>
      <c r="I44" s="38">
        <v>4.5229661881101055</v>
      </c>
    </row>
    <row r="45" spans="1:9" x14ac:dyDescent="0.3">
      <c r="A45" s="38" t="s">
        <v>26</v>
      </c>
      <c r="B45" s="38" t="s">
        <v>33</v>
      </c>
      <c r="C45" s="38" t="s">
        <v>31</v>
      </c>
      <c r="D45" s="38">
        <v>5.9365592219890969E-4</v>
      </c>
      <c r="F45" s="38" t="s">
        <v>26</v>
      </c>
      <c r="G45" s="38" t="s">
        <v>33</v>
      </c>
      <c r="H45" s="38" t="s">
        <v>31</v>
      </c>
      <c r="I45" s="38">
        <v>4.6426388240327406E-3</v>
      </c>
    </row>
    <row r="46" spans="1:9" x14ac:dyDescent="0.3">
      <c r="A46" s="38" t="s">
        <v>26</v>
      </c>
      <c r="B46" s="38" t="s">
        <v>33</v>
      </c>
      <c r="C46" s="38" t="s">
        <v>31</v>
      </c>
      <c r="D46" s="38">
        <v>2.4088868073884053</v>
      </c>
      <c r="F46" s="38" t="s">
        <v>26</v>
      </c>
      <c r="G46" s="38" t="s">
        <v>33</v>
      </c>
      <c r="H46" s="38" t="s">
        <v>31</v>
      </c>
      <c r="I46" s="38">
        <v>12.92300303963807</v>
      </c>
    </row>
    <row r="47" spans="1:9" x14ac:dyDescent="0.3">
      <c r="A47" s="38" t="s">
        <v>26</v>
      </c>
      <c r="B47" s="38" t="s">
        <v>32</v>
      </c>
      <c r="C47" s="38" t="s">
        <v>31</v>
      </c>
      <c r="D47" s="38">
        <v>5.5657176201513959E-3</v>
      </c>
      <c r="F47" s="38" t="s">
        <v>26</v>
      </c>
      <c r="G47" s="38" t="s">
        <v>32</v>
      </c>
      <c r="H47" s="38" t="s">
        <v>31</v>
      </c>
      <c r="I47" s="38">
        <v>4.2933495149647331E-2</v>
      </c>
    </row>
    <row r="48" spans="1:9" x14ac:dyDescent="0.3">
      <c r="A48" s="38" t="s">
        <v>26</v>
      </c>
      <c r="B48" s="38" t="s">
        <v>33</v>
      </c>
      <c r="C48" s="38" t="s">
        <v>31</v>
      </c>
      <c r="D48" s="38">
        <v>12.793841283508254</v>
      </c>
      <c r="F48" s="38" t="s">
        <v>26</v>
      </c>
      <c r="G48" s="38" t="s">
        <v>33</v>
      </c>
      <c r="H48" s="38" t="s">
        <v>31</v>
      </c>
      <c r="I48" s="38">
        <v>35.295081968127107</v>
      </c>
    </row>
    <row r="49" spans="1:9" x14ac:dyDescent="0.3">
      <c r="A49" s="38" t="s">
        <v>26</v>
      </c>
      <c r="B49" s="38" t="s">
        <v>32</v>
      </c>
      <c r="C49" s="38" t="s">
        <v>31</v>
      </c>
      <c r="D49" s="38">
        <v>2.0454191676819382E-2</v>
      </c>
      <c r="F49" s="38" t="s">
        <v>26</v>
      </c>
      <c r="G49" s="38" t="s">
        <v>32</v>
      </c>
      <c r="H49" s="38" t="s">
        <v>31</v>
      </c>
      <c r="I49" s="38">
        <v>0.13460255314888284</v>
      </c>
    </row>
    <row r="50" spans="1:9" x14ac:dyDescent="0.3">
      <c r="A50" s="38" t="s">
        <v>26</v>
      </c>
      <c r="B50" s="38" t="s">
        <v>33</v>
      </c>
      <c r="C50" s="38" t="s">
        <v>31</v>
      </c>
      <c r="D50" s="38">
        <v>706.39596916326536</v>
      </c>
      <c r="F50" s="38" t="s">
        <v>26</v>
      </c>
      <c r="G50" s="38" t="s">
        <v>33</v>
      </c>
      <c r="H50" s="38" t="s">
        <v>31</v>
      </c>
      <c r="I50" s="38">
        <v>4587.6624811111515</v>
      </c>
    </row>
    <row r="51" spans="1:9" x14ac:dyDescent="0.3">
      <c r="A51" s="38" t="s">
        <v>26</v>
      </c>
      <c r="B51" s="38" t="s">
        <v>32</v>
      </c>
      <c r="C51" s="38" t="s">
        <v>31</v>
      </c>
      <c r="D51" s="38">
        <v>46.240212346941213</v>
      </c>
      <c r="F51" s="38" t="s">
        <v>26</v>
      </c>
      <c r="G51" s="38" t="s">
        <v>32</v>
      </c>
      <c r="H51" s="38" t="s">
        <v>31</v>
      </c>
      <c r="I51" s="38">
        <v>386.26446119486548</v>
      </c>
    </row>
    <row r="52" spans="1:9" x14ac:dyDescent="0.3">
      <c r="A52" s="38" t="s">
        <v>26</v>
      </c>
      <c r="B52" s="38" t="s">
        <v>33</v>
      </c>
      <c r="C52" s="38" t="s">
        <v>31</v>
      </c>
      <c r="D52" s="38">
        <v>5.0758831493299766E-2</v>
      </c>
      <c r="F52" s="38" t="s">
        <v>26</v>
      </c>
      <c r="G52" s="38" t="s">
        <v>33</v>
      </c>
      <c r="H52" s="38" t="s">
        <v>31</v>
      </c>
      <c r="I52" s="38">
        <v>0.48457131269097187</v>
      </c>
    </row>
    <row r="53" spans="1:9" x14ac:dyDescent="0.3">
      <c r="A53" s="38" t="s">
        <v>26</v>
      </c>
      <c r="B53" s="38" t="s">
        <v>33</v>
      </c>
      <c r="C53" s="38" t="s">
        <v>31</v>
      </c>
      <c r="D53" s="38">
        <v>20.142239781141221</v>
      </c>
      <c r="F53" s="38" t="s">
        <v>26</v>
      </c>
      <c r="G53" s="38" t="s">
        <v>33</v>
      </c>
      <c r="H53" s="38" t="s">
        <v>31</v>
      </c>
      <c r="I53" s="38">
        <v>171.19881677200499</v>
      </c>
    </row>
    <row r="54" spans="1:9" x14ac:dyDescent="0.3">
      <c r="A54" s="38" t="s">
        <v>26</v>
      </c>
      <c r="B54" s="38" t="s">
        <v>32</v>
      </c>
      <c r="C54" s="38" t="s">
        <v>31</v>
      </c>
      <c r="D54" s="38">
        <v>0.71609180637755299</v>
      </c>
      <c r="F54" s="38" t="s">
        <v>26</v>
      </c>
      <c r="G54" s="38" t="s">
        <v>32</v>
      </c>
      <c r="H54" s="38" t="s">
        <v>31</v>
      </c>
      <c r="I54" s="38">
        <v>6.494659823278055</v>
      </c>
    </row>
    <row r="55" spans="1:9" x14ac:dyDescent="0.3">
      <c r="A55" s="38" t="s">
        <v>26</v>
      </c>
      <c r="B55" s="38" t="s">
        <v>33</v>
      </c>
      <c r="C55" s="38" t="s">
        <v>31</v>
      </c>
      <c r="D55" s="38">
        <v>8.6748790320750739</v>
      </c>
      <c r="F55" s="38" t="s">
        <v>26</v>
      </c>
      <c r="G55" s="38" t="s">
        <v>33</v>
      </c>
      <c r="H55" s="38" t="s">
        <v>31</v>
      </c>
      <c r="I55" s="38">
        <v>81.719814473391381</v>
      </c>
    </row>
    <row r="56" spans="1:9" x14ac:dyDescent="0.3">
      <c r="A56" s="38" t="s">
        <v>26</v>
      </c>
      <c r="B56" s="38" t="s">
        <v>33</v>
      </c>
      <c r="C56" s="38" t="s">
        <v>31</v>
      </c>
      <c r="D56" s="38">
        <v>0.28487442898244619</v>
      </c>
      <c r="F56" s="38" t="s">
        <v>26</v>
      </c>
      <c r="G56" s="38" t="s">
        <v>33</v>
      </c>
      <c r="H56" s="38" t="s">
        <v>31</v>
      </c>
      <c r="I56" s="38">
        <v>0.55701877641459985</v>
      </c>
    </row>
    <row r="57" spans="1:9" x14ac:dyDescent="0.3">
      <c r="A57" s="38" t="s">
        <v>26</v>
      </c>
      <c r="B57" s="38" t="s">
        <v>33</v>
      </c>
      <c r="C57" s="38" t="s">
        <v>31</v>
      </c>
      <c r="D57" s="38">
        <v>0.62918280866181087</v>
      </c>
      <c r="F57" s="38" t="s">
        <v>26</v>
      </c>
      <c r="G57" s="38" t="s">
        <v>33</v>
      </c>
      <c r="H57" s="38" t="s">
        <v>31</v>
      </c>
      <c r="I57" s="38">
        <v>10.359489239315915</v>
      </c>
    </row>
    <row r="58" spans="1:9" x14ac:dyDescent="0.3">
      <c r="A58" s="38" t="s">
        <v>26</v>
      </c>
      <c r="B58" s="38" t="s">
        <v>33</v>
      </c>
      <c r="C58" s="38" t="s">
        <v>31</v>
      </c>
      <c r="D58" s="38">
        <v>35.178543856568233</v>
      </c>
      <c r="F58" s="38" t="s">
        <v>26</v>
      </c>
      <c r="G58" s="38" t="s">
        <v>33</v>
      </c>
      <c r="H58" s="38" t="s">
        <v>31</v>
      </c>
      <c r="I58" s="38">
        <v>182.52491067683829</v>
      </c>
    </row>
    <row r="59" spans="1:9" x14ac:dyDescent="0.3">
      <c r="A59" s="38" t="s">
        <v>26</v>
      </c>
      <c r="B59" s="38" t="s">
        <v>32</v>
      </c>
      <c r="C59" s="38" t="s">
        <v>31</v>
      </c>
      <c r="D59" s="38">
        <v>2.5695950445785237E-5</v>
      </c>
      <c r="F59" s="38" t="s">
        <v>26</v>
      </c>
      <c r="G59" s="38" t="s">
        <v>32</v>
      </c>
      <c r="H59" s="38" t="s">
        <v>31</v>
      </c>
      <c r="I59" s="38">
        <v>1.3468259106635776E-4</v>
      </c>
    </row>
    <row r="60" spans="1:9" x14ac:dyDescent="0.3">
      <c r="A60" s="38" t="s">
        <v>26</v>
      </c>
      <c r="B60" s="38" t="s">
        <v>33</v>
      </c>
      <c r="C60" s="38" t="s">
        <v>31</v>
      </c>
      <c r="D60" s="38">
        <v>22.780581610106076</v>
      </c>
      <c r="F60" s="38" t="s">
        <v>26</v>
      </c>
      <c r="G60" s="38" t="s">
        <v>33</v>
      </c>
      <c r="H60" s="38" t="s">
        <v>31</v>
      </c>
      <c r="I60" s="38">
        <v>75.450726694588937</v>
      </c>
    </row>
    <row r="61" spans="1:9" x14ac:dyDescent="0.3">
      <c r="A61" s="38" t="s">
        <v>26</v>
      </c>
      <c r="B61" s="38" t="s">
        <v>33</v>
      </c>
      <c r="C61" s="38" t="s">
        <v>31</v>
      </c>
      <c r="D61" s="38">
        <v>2.4392565548635377</v>
      </c>
      <c r="F61" s="38" t="s">
        <v>26</v>
      </c>
      <c r="G61" s="38" t="s">
        <v>33</v>
      </c>
      <c r="H61" s="38" t="s">
        <v>31</v>
      </c>
      <c r="I61" s="38">
        <v>13.537591167730081</v>
      </c>
    </row>
    <row r="62" spans="1:9" x14ac:dyDescent="0.3">
      <c r="A62" s="38" t="s">
        <v>26</v>
      </c>
      <c r="B62" s="38" t="s">
        <v>32</v>
      </c>
      <c r="C62" s="38" t="s">
        <v>31</v>
      </c>
      <c r="D62" s="38">
        <v>36.212994881051195</v>
      </c>
      <c r="F62" s="38" t="s">
        <v>26</v>
      </c>
      <c r="G62" s="38" t="s">
        <v>32</v>
      </c>
      <c r="H62" s="38" t="s">
        <v>31</v>
      </c>
      <c r="I62" s="38">
        <v>329.71830942859293</v>
      </c>
    </row>
    <row r="63" spans="1:9" x14ac:dyDescent="0.3">
      <c r="A63" s="38" t="s">
        <v>26</v>
      </c>
      <c r="B63" s="38" t="s">
        <v>33</v>
      </c>
      <c r="C63" s="38" t="s">
        <v>31</v>
      </c>
      <c r="D63" s="38">
        <v>1.8880390372355196</v>
      </c>
      <c r="F63" s="38" t="s">
        <v>26</v>
      </c>
      <c r="G63" s="38" t="s">
        <v>33</v>
      </c>
      <c r="H63" s="38" t="s">
        <v>31</v>
      </c>
      <c r="I63" s="38">
        <v>14.589831434803031</v>
      </c>
    </row>
    <row r="64" spans="1:9" x14ac:dyDescent="0.3">
      <c r="A64" s="38" t="s">
        <v>26</v>
      </c>
      <c r="B64" s="38" t="s">
        <v>32</v>
      </c>
      <c r="C64" s="38" t="s">
        <v>31</v>
      </c>
      <c r="D64" s="38">
        <v>3.4533952820846037</v>
      </c>
      <c r="F64" s="38" t="s">
        <v>26</v>
      </c>
      <c r="G64" s="38" t="s">
        <v>32</v>
      </c>
      <c r="H64" s="38" t="s">
        <v>31</v>
      </c>
      <c r="I64" s="38">
        <v>25.310069295329583</v>
      </c>
    </row>
    <row r="65" spans="1:9" x14ac:dyDescent="0.3">
      <c r="A65" s="38" t="s">
        <v>26</v>
      </c>
      <c r="B65" s="38" t="s">
        <v>33</v>
      </c>
      <c r="C65" s="38" t="s">
        <v>31</v>
      </c>
      <c r="D65" s="38">
        <v>9.0326882357114027</v>
      </c>
      <c r="F65" s="38" t="s">
        <v>26</v>
      </c>
      <c r="G65" s="38" t="s">
        <v>33</v>
      </c>
      <c r="H65" s="38" t="s">
        <v>31</v>
      </c>
      <c r="I65" s="38">
        <v>34.185707380351658</v>
      </c>
    </row>
    <row r="66" spans="1:9" x14ac:dyDescent="0.3">
      <c r="A66" s="38" t="s">
        <v>26</v>
      </c>
      <c r="B66" s="38" t="s">
        <v>32</v>
      </c>
      <c r="C66" s="38" t="s">
        <v>31</v>
      </c>
      <c r="D66" s="38">
        <v>2.677655320591454E-2</v>
      </c>
      <c r="F66" s="38" t="s">
        <v>26</v>
      </c>
      <c r="G66" s="38" t="s">
        <v>32</v>
      </c>
      <c r="H66" s="38" t="s">
        <v>31</v>
      </c>
      <c r="I66" s="38">
        <v>0.26420122848806621</v>
      </c>
    </row>
    <row r="67" spans="1:9" x14ac:dyDescent="0.3">
      <c r="A67" s="38" t="s">
        <v>26</v>
      </c>
      <c r="B67" s="38" t="s">
        <v>33</v>
      </c>
      <c r="C67" s="38" t="s">
        <v>31</v>
      </c>
      <c r="D67" s="38">
        <v>32.635548021267773</v>
      </c>
      <c r="F67" s="38" t="s">
        <v>26</v>
      </c>
      <c r="G67" s="38" t="s">
        <v>33</v>
      </c>
      <c r="H67" s="38" t="s">
        <v>31</v>
      </c>
      <c r="I67" s="38">
        <v>157.20066428873483</v>
      </c>
    </row>
    <row r="68" spans="1:9" x14ac:dyDescent="0.3">
      <c r="A68" s="38" t="s">
        <v>26</v>
      </c>
      <c r="B68" s="38" t="s">
        <v>32</v>
      </c>
      <c r="C68" s="38" t="s">
        <v>31</v>
      </c>
      <c r="D68" s="38">
        <v>0.73474180442573245</v>
      </c>
      <c r="F68" s="38" t="s">
        <v>26</v>
      </c>
      <c r="G68" s="38" t="s">
        <v>32</v>
      </c>
      <c r="H68" s="38" t="s">
        <v>31</v>
      </c>
      <c r="I68" s="38">
        <v>6.3241056559081654</v>
      </c>
    </row>
    <row r="69" spans="1:9" x14ac:dyDescent="0.3">
      <c r="A69" s="38" t="s">
        <v>26</v>
      </c>
      <c r="B69" s="38" t="s">
        <v>32</v>
      </c>
      <c r="C69" s="38" t="s">
        <v>31</v>
      </c>
      <c r="D69" s="38">
        <v>1.5343793449865386</v>
      </c>
      <c r="F69" s="38" t="s">
        <v>26</v>
      </c>
      <c r="G69" s="38" t="s">
        <v>32</v>
      </c>
      <c r="H69" s="38" t="s">
        <v>31</v>
      </c>
      <c r="I69" s="38">
        <v>12.10376035925699</v>
      </c>
    </row>
    <row r="70" spans="1:9" x14ac:dyDescent="0.3">
      <c r="A70" s="38" t="s">
        <v>26</v>
      </c>
      <c r="B70" s="38" t="s">
        <v>33</v>
      </c>
      <c r="C70" s="38" t="s">
        <v>31</v>
      </c>
      <c r="D70" s="38">
        <v>57.497109639857385</v>
      </c>
      <c r="F70" s="38" t="s">
        <v>26</v>
      </c>
      <c r="G70" s="38" t="s">
        <v>33</v>
      </c>
      <c r="H70" s="38" t="s">
        <v>31</v>
      </c>
      <c r="I70" s="38">
        <v>414.31391446361891</v>
      </c>
    </row>
    <row r="71" spans="1:9" x14ac:dyDescent="0.3">
      <c r="A71" s="38" t="s">
        <v>26</v>
      </c>
      <c r="B71" s="38" t="s">
        <v>32</v>
      </c>
      <c r="C71" s="38" t="s">
        <v>31</v>
      </c>
      <c r="D71" s="38">
        <v>22.56869351986364</v>
      </c>
      <c r="F71" s="38" t="s">
        <v>26</v>
      </c>
      <c r="G71" s="38" t="s">
        <v>32</v>
      </c>
      <c r="H71" s="38" t="s">
        <v>31</v>
      </c>
      <c r="I71" s="38">
        <v>194.37506534206707</v>
      </c>
    </row>
    <row r="72" spans="1:9" x14ac:dyDescent="0.3">
      <c r="A72" s="38" t="s">
        <v>26</v>
      </c>
      <c r="B72" s="38" t="s">
        <v>33</v>
      </c>
      <c r="C72" s="38" t="s">
        <v>31</v>
      </c>
      <c r="D72" s="38">
        <v>0.30461906979078962</v>
      </c>
      <c r="F72" s="38" t="s">
        <v>26</v>
      </c>
      <c r="G72" s="38" t="s">
        <v>33</v>
      </c>
      <c r="H72" s="38" t="s">
        <v>31</v>
      </c>
      <c r="I72" s="38">
        <v>2.103152531187455</v>
      </c>
    </row>
    <row r="73" spans="1:9" x14ac:dyDescent="0.3">
      <c r="A73" s="38" t="s">
        <v>26</v>
      </c>
      <c r="B73" s="38" t="s">
        <v>33</v>
      </c>
      <c r="C73" s="38" t="s">
        <v>31</v>
      </c>
      <c r="D73" s="38">
        <v>3.1083510991768875</v>
      </c>
      <c r="F73" s="38" t="s">
        <v>26</v>
      </c>
      <c r="G73" s="38" t="s">
        <v>33</v>
      </c>
      <c r="H73" s="38" t="s">
        <v>31</v>
      </c>
      <c r="I73" s="38">
        <v>23.930707563949039</v>
      </c>
    </row>
    <row r="74" spans="1:9" x14ac:dyDescent="0.3">
      <c r="A74" s="38" t="s">
        <v>26</v>
      </c>
      <c r="B74" s="38" t="s">
        <v>32</v>
      </c>
      <c r="C74" s="38" t="s">
        <v>31</v>
      </c>
      <c r="D74" s="38">
        <v>0.27509600029928521</v>
      </c>
      <c r="F74" s="38" t="s">
        <v>26</v>
      </c>
      <c r="G74" s="38" t="s">
        <v>32</v>
      </c>
      <c r="H74" s="38" t="s">
        <v>31</v>
      </c>
      <c r="I74" s="38">
        <v>2.6134535550470903</v>
      </c>
    </row>
    <row r="75" spans="1:9" x14ac:dyDescent="0.3">
      <c r="A75" s="38" t="s">
        <v>26</v>
      </c>
      <c r="B75" s="38" t="s">
        <v>32</v>
      </c>
      <c r="C75" s="38" t="s">
        <v>31</v>
      </c>
      <c r="D75" s="38">
        <v>0.33536212991398201</v>
      </c>
      <c r="F75" s="38" t="s">
        <v>26</v>
      </c>
      <c r="G75" s="38" t="s">
        <v>32</v>
      </c>
      <c r="H75" s="38" t="s">
        <v>31</v>
      </c>
      <c r="I75" s="38">
        <v>2.7771843298900989</v>
      </c>
    </row>
    <row r="76" spans="1:9" x14ac:dyDescent="0.3">
      <c r="A76" s="38" t="s">
        <v>26</v>
      </c>
      <c r="B76" s="38" t="s">
        <v>33</v>
      </c>
      <c r="C76" s="38" t="s">
        <v>31</v>
      </c>
      <c r="D76" s="38">
        <v>2.9356147207617362</v>
      </c>
      <c r="F76" s="38" t="s">
        <v>26</v>
      </c>
      <c r="G76" s="38" t="s">
        <v>33</v>
      </c>
      <c r="H76" s="38" t="s">
        <v>31</v>
      </c>
      <c r="I76" s="38">
        <v>9.1556637459834374</v>
      </c>
    </row>
    <row r="77" spans="1:9" x14ac:dyDescent="0.3">
      <c r="A77" s="38" t="s">
        <v>26</v>
      </c>
      <c r="B77" s="38" t="s">
        <v>32</v>
      </c>
      <c r="C77" s="38" t="s">
        <v>31</v>
      </c>
      <c r="D77" s="38">
        <v>5.5451119042732658E-2</v>
      </c>
      <c r="F77" s="38" t="s">
        <v>26</v>
      </c>
      <c r="G77" s="38" t="s">
        <v>32</v>
      </c>
      <c r="H77" s="38" t="s">
        <v>31</v>
      </c>
      <c r="I77" s="38">
        <v>0.49655555369456689</v>
      </c>
    </row>
    <row r="78" spans="1:9" x14ac:dyDescent="0.3">
      <c r="A78" s="38" t="s">
        <v>26</v>
      </c>
      <c r="B78" s="38" t="s">
        <v>33</v>
      </c>
      <c r="C78" s="38" t="s">
        <v>31</v>
      </c>
      <c r="D78" s="38">
        <v>11.653649760566438</v>
      </c>
      <c r="F78" s="38" t="s">
        <v>26</v>
      </c>
      <c r="G78" s="38" t="s">
        <v>33</v>
      </c>
      <c r="H78" s="38" t="s">
        <v>31</v>
      </c>
      <c r="I78" s="38">
        <v>103.86539966344151</v>
      </c>
    </row>
    <row r="79" spans="1:9" x14ac:dyDescent="0.3">
      <c r="A79" s="38" t="s">
        <v>26</v>
      </c>
      <c r="B79" s="38" t="s">
        <v>33</v>
      </c>
      <c r="C79" s="38" t="s">
        <v>31</v>
      </c>
      <c r="D79" s="38">
        <v>30.092175203726889</v>
      </c>
      <c r="F79" s="38" t="s">
        <v>26</v>
      </c>
      <c r="G79" s="38" t="s">
        <v>33</v>
      </c>
      <c r="H79" s="38" t="s">
        <v>31</v>
      </c>
      <c r="I79" s="38">
        <v>103.82274837966776</v>
      </c>
    </row>
    <row r="80" spans="1:9" x14ac:dyDescent="0.3">
      <c r="D80">
        <f>SUM(D2:D79)</f>
        <v>1355.0887589818444</v>
      </c>
      <c r="I80">
        <f>SUM(I2:I79)</f>
        <v>7288.4837799838515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Frick, Marcy</cp:lastModifiedBy>
  <cp:lastPrinted>2013-09-17T19:48:47Z</cp:lastPrinted>
  <dcterms:created xsi:type="dcterms:W3CDTF">2013-09-17T19:44:31Z</dcterms:created>
  <dcterms:modified xsi:type="dcterms:W3CDTF">2020-01-10T17:36:39Z</dcterms:modified>
</cp:coreProperties>
</file>