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A06B9FF2-D4E5-4709-B470-FB1CF017C3C6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4" i="1" l="1"/>
  <c r="L4" i="1"/>
  <c r="E2" i="1"/>
  <c r="N2" i="1" l="1"/>
  <c r="I2" i="1"/>
  <c r="P4" i="1" l="1"/>
  <c r="P2" i="1"/>
  <c r="Q2" i="1" s="1"/>
  <c r="K2" i="1"/>
  <c r="L2" i="1" s="1"/>
  <c r="K4" i="1" l="1"/>
</calcChain>
</file>

<file path=xl/sharedStrings.xml><?xml version="1.0" encoding="utf-8"?>
<sst xmlns="http://schemas.openxmlformats.org/spreadsheetml/2006/main" count="23" uniqueCount="23">
  <si>
    <t>Project Number</t>
  </si>
  <si>
    <t>Project Name</t>
  </si>
  <si>
    <t>Project Type</t>
  </si>
  <si>
    <t>Acres Treated</t>
  </si>
  <si>
    <t>Total Reduction</t>
  </si>
  <si>
    <t>Sub-Watershed</t>
  </si>
  <si>
    <t>TP Base Load (lbs/yr)</t>
  </si>
  <si>
    <t>TP Efficiency (%)</t>
  </si>
  <si>
    <t>TP Reduction (lbs/yr)</t>
  </si>
  <si>
    <t>TN Base Load (lbs/yr)</t>
  </si>
  <si>
    <t>TN Efficiency (%)</t>
  </si>
  <si>
    <t>TN Reduction (lbs/yr)</t>
  </si>
  <si>
    <t>Area (square feet)</t>
  </si>
  <si>
    <t>Basin</t>
  </si>
  <si>
    <t>TP (kg/yr)</t>
  </si>
  <si>
    <t>TP Reduction (MT/yr)</t>
  </si>
  <si>
    <t>TN (kg/yr)</t>
  </si>
  <si>
    <t>TN Reduction (MT/yr)</t>
  </si>
  <si>
    <t>TW-01</t>
  </si>
  <si>
    <t>First Avenue and Forest Street Drainage Improvements</t>
  </si>
  <si>
    <t>BMP Treatment Train</t>
  </si>
  <si>
    <t>Upper Kissimmee</t>
  </si>
  <si>
    <t>Upper Reedy Creek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</si>
</sst>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3">
    <xf numFmtId="0" fontId="0" fillId="0" borderId="0" xfId="0"/>
    <xf numFmtId="165" fontId="4" fillId="3" borderId="1" xfId="0" applyNumberFormat="1" applyFont="1" applyFill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7" fillId="0" borderId="0" xfId="2" applyFont="1" applyBorder="1" applyAlignment="1">
      <alignment horizontal="left" vertical="center" wrapText="1"/>
    </xf>
    <xf numFmtId="0" fontId="6" fillId="0" borderId="0" xfId="2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horizontal="center" wrapText="1"/>
    </xf>
    <xf numFmtId="165" fontId="5" fillId="0" borderId="0" xfId="0" applyNumberFormat="1" applyFont="1" applyBorder="1"/>
    <xf numFmtId="166" fontId="5" fillId="0" borderId="0" xfId="0" applyNumberFormat="1" applyFont="1" applyBorder="1"/>
    <xf numFmtId="166" fontId="5" fillId="0" borderId="0" xfId="0" applyNumberFormat="1" applyFont="1" applyBorder="1" applyAlignment="1">
      <alignment horizontal="right"/>
    </xf>
    <xf numFmtId="0" fontId="3" fillId="2" borderId="1" xfId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 wrapText="1"/>
    </xf>
    <xf numFmtId="165" fontId="3" fillId="2" borderId="1" xfId="1" applyNumberFormat="1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wrapText="1"/>
    </xf>
    <xf numFmtId="0" fontId="5" fillId="0" borderId="0" xfId="0" applyFont="1" applyAlignment="1"/>
    <xf numFmtId="3" fontId="6" fillId="0" borderId="1" xfId="0" applyNumberFormat="1" applyFont="1" applyFill="1" applyBorder="1" applyAlignment="1">
      <alignment horizontal="left" wrapText="1"/>
    </xf>
    <xf numFmtId="165" fontId="5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1" xfId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7" fillId="0" borderId="1" xfId="2" applyFont="1" applyBorder="1" applyAlignment="1">
      <alignment horizontal="left" wrapText="1"/>
    </xf>
    <xf numFmtId="0" fontId="6" fillId="0" borderId="1" xfId="2" applyFont="1" applyFill="1" applyBorder="1" applyAlignment="1">
      <alignment horizontal="left" wrapText="1"/>
    </xf>
    <xf numFmtId="0" fontId="6" fillId="4" borderId="1" xfId="2" applyFont="1" applyFill="1" applyBorder="1" applyAlignment="1">
      <alignment horizontal="left" wrapText="1"/>
    </xf>
    <xf numFmtId="2" fontId="5" fillId="0" borderId="1" xfId="0" applyNumberFormat="1" applyFont="1" applyBorder="1" applyAlignment="1">
      <alignment horizontal="left"/>
    </xf>
    <xf numFmtId="3" fontId="6" fillId="4" borderId="1" xfId="0" applyNumberFormat="1" applyFont="1" applyFill="1" applyBorder="1" applyAlignment="1">
      <alignment horizontal="left" wrapText="1"/>
    </xf>
    <xf numFmtId="166" fontId="5" fillId="4" borderId="1" xfId="0" applyNumberFormat="1" applyFont="1" applyFill="1" applyBorder="1" applyAlignment="1">
      <alignment horizontal="left"/>
    </xf>
    <xf numFmtId="165" fontId="5" fillId="4" borderId="1" xfId="0" applyNumberFormat="1" applyFont="1" applyFill="1" applyBorder="1" applyAlignment="1">
      <alignment horizontal="left"/>
    </xf>
    <xf numFmtId="4" fontId="4" fillId="0" borderId="0" xfId="0" applyNumberFormat="1" applyFont="1"/>
  </cellXfs>
  <cellStyles count="4">
    <cellStyle name="Normal" xfId="0" builtinId="0"/>
    <cellStyle name="Normal 2" xfId="3" xr:uid="{00000000-0005-0000-0000-000001000000}"/>
    <cellStyle name="Normal 3" xfId="2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"/>
  <sheetViews>
    <sheetView tabSelected="1" workbookViewId="0">
      <selection activeCell="N24" sqref="N24"/>
    </sheetView>
  </sheetViews>
  <sheetFormatPr defaultColWidth="9.109375" defaultRowHeight="13.2" x14ac:dyDescent="0.25"/>
  <cols>
    <col min="1" max="1" width="9.109375" style="2"/>
    <col min="2" max="2" width="18.21875" style="2" customWidth="1"/>
    <col min="3" max="3" width="14.109375" style="5" customWidth="1"/>
    <col min="4" max="4" width="11.109375" style="5" customWidth="1"/>
    <col min="5" max="5" width="8.109375" style="2" customWidth="1"/>
    <col min="6" max="6" width="10.33203125" style="2" customWidth="1"/>
    <col min="7" max="7" width="9.33203125" style="2" customWidth="1"/>
    <col min="8" max="8" width="9.44140625" style="2" bestFit="1" customWidth="1"/>
    <col min="9" max="9" width="10.44140625" style="2" customWidth="1"/>
    <col min="10" max="11" width="10.109375" style="2" customWidth="1"/>
    <col min="12" max="12" width="10.21875" style="2" customWidth="1"/>
    <col min="13" max="15" width="9.109375" style="2"/>
    <col min="16" max="16" width="9.77734375" style="2" customWidth="1"/>
    <col min="17" max="17" width="10.33203125" style="2" customWidth="1"/>
    <col min="18" max="16384" width="9.109375" style="2"/>
  </cols>
  <sheetData>
    <row r="1" spans="1:17" s="19" customFormat="1" ht="39.6" x14ac:dyDescent="0.25">
      <c r="A1" s="15" t="s">
        <v>0</v>
      </c>
      <c r="B1" s="15" t="s">
        <v>1</v>
      </c>
      <c r="C1" s="15" t="s">
        <v>2</v>
      </c>
      <c r="D1" s="15" t="s">
        <v>12</v>
      </c>
      <c r="E1" s="16" t="s">
        <v>3</v>
      </c>
      <c r="F1" s="16" t="s">
        <v>5</v>
      </c>
      <c r="G1" s="16" t="s">
        <v>13</v>
      </c>
      <c r="H1" s="17" t="s">
        <v>14</v>
      </c>
      <c r="I1" s="1" t="s">
        <v>6</v>
      </c>
      <c r="J1" s="6" t="s">
        <v>7</v>
      </c>
      <c r="K1" s="1" t="s">
        <v>8</v>
      </c>
      <c r="L1" s="18" t="s">
        <v>15</v>
      </c>
      <c r="M1" s="1" t="s">
        <v>16</v>
      </c>
      <c r="N1" s="1" t="s">
        <v>9</v>
      </c>
      <c r="O1" s="6" t="s">
        <v>10</v>
      </c>
      <c r="P1" s="1" t="s">
        <v>11</v>
      </c>
      <c r="Q1" s="1" t="s">
        <v>17</v>
      </c>
    </row>
    <row r="2" spans="1:17" s="22" customFormat="1" ht="52.8" x14ac:dyDescent="0.25">
      <c r="A2" s="23" t="s">
        <v>18</v>
      </c>
      <c r="B2" s="24" t="s">
        <v>19</v>
      </c>
      <c r="C2" s="25" t="s">
        <v>20</v>
      </c>
      <c r="D2" s="27"/>
      <c r="E2" s="26">
        <f>ROUND(D2*0.000022956841139,1)</f>
        <v>0</v>
      </c>
      <c r="F2" s="20" t="s">
        <v>21</v>
      </c>
      <c r="G2" s="20" t="s">
        <v>22</v>
      </c>
      <c r="H2" s="29"/>
      <c r="I2" s="21">
        <f t="shared" ref="I2" si="0">H2*2.2046226218</f>
        <v>0</v>
      </c>
      <c r="J2" s="30"/>
      <c r="K2" s="21">
        <f>ROUND(I2*J2,1)</f>
        <v>0</v>
      </c>
      <c r="L2" s="28">
        <f t="shared" ref="L2" si="1">K2*0.00045359237</f>
        <v>0</v>
      </c>
      <c r="M2" s="31"/>
      <c r="N2" s="21">
        <f t="shared" ref="N2" si="2">M2*2.2046226218</f>
        <v>0</v>
      </c>
      <c r="O2" s="30"/>
      <c r="P2" s="21">
        <f>ROUND(N2*O2,1)</f>
        <v>0</v>
      </c>
      <c r="Q2" s="28">
        <f t="shared" ref="Q2" si="3">P2*0.00045359237</f>
        <v>0</v>
      </c>
    </row>
    <row r="3" spans="1:17" x14ac:dyDescent="0.25">
      <c r="A3" s="7"/>
      <c r="B3" s="8"/>
      <c r="C3" s="9"/>
      <c r="D3" s="9"/>
      <c r="E3" s="10"/>
      <c r="F3" s="11"/>
      <c r="G3" s="11"/>
      <c r="H3" s="11"/>
      <c r="I3" s="12"/>
      <c r="J3" s="13"/>
      <c r="K3" s="12"/>
      <c r="L3" s="12"/>
      <c r="M3" s="12"/>
      <c r="N3" s="12"/>
      <c r="O3" s="14"/>
      <c r="P3" s="12"/>
    </row>
    <row r="4" spans="1:17" x14ac:dyDescent="0.25">
      <c r="E4" s="3" t="s">
        <v>4</v>
      </c>
      <c r="F4" s="3"/>
      <c r="G4" s="3"/>
      <c r="H4" s="3"/>
      <c r="I4" s="4"/>
      <c r="K4" s="4">
        <f>SUM(J2:J2)</f>
        <v>0</v>
      </c>
      <c r="L4" s="32">
        <f>SUM(K2:K2)</f>
        <v>0</v>
      </c>
      <c r="M4" s="4"/>
      <c r="P4" s="32">
        <f>SUM(O2:O2)</f>
        <v>0</v>
      </c>
      <c r="Q4" s="32">
        <f>SUM(P2:P2)</f>
        <v>0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cp:lastPrinted>2013-09-17T19:48:47Z</cp:lastPrinted>
  <dcterms:created xsi:type="dcterms:W3CDTF">2013-09-17T19:44:31Z</dcterms:created>
  <dcterms:modified xsi:type="dcterms:W3CDTF">2019-09-13T18:20:27Z</dcterms:modified>
</cp:coreProperties>
</file>