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8639BB4E-8D1C-430A-84E8-14EF00B8CCEA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H2" i="1"/>
  <c r="J36" i="2"/>
  <c r="D36" i="2"/>
  <c r="E2" i="1" l="1"/>
  <c r="N2" i="1"/>
  <c r="I2" i="1"/>
  <c r="P2" i="1" l="1"/>
  <c r="P5" i="1" s="1"/>
  <c r="K2" i="1"/>
  <c r="K5" i="1" s="1"/>
  <c r="Q2" i="1" l="1"/>
  <c r="Q5" i="1" s="1"/>
  <c r="L2" i="1"/>
  <c r="L5" i="1" s="1"/>
</calcChain>
</file>

<file path=xl/sharedStrings.xml><?xml version="1.0" encoding="utf-8"?>
<sst xmlns="http://schemas.openxmlformats.org/spreadsheetml/2006/main" count="252" uniqueCount="35">
  <si>
    <t>Project Number</t>
  </si>
  <si>
    <t>Project Name</t>
  </si>
  <si>
    <t>Project Type</t>
  </si>
  <si>
    <t>Acres Treated</t>
  </si>
  <si>
    <t>Total Reduction</t>
  </si>
  <si>
    <t>Sub-Watershed</t>
  </si>
  <si>
    <t>TP Base Load (lbs/yr)</t>
  </si>
  <si>
    <t>TP Efficiency (%)</t>
  </si>
  <si>
    <t>TP Reduction (lbs/yr)</t>
  </si>
  <si>
    <t>TN Base Load (lbs/yr)</t>
  </si>
  <si>
    <t>TN Efficiency (%)</t>
  </si>
  <si>
    <t>TN Reduction (lbs/yr)</t>
  </si>
  <si>
    <t>VWCD-01</t>
  </si>
  <si>
    <t>Water Quality Awareness Program</t>
  </si>
  <si>
    <t>VWCD-02</t>
  </si>
  <si>
    <t>C-4 Outfall</t>
  </si>
  <si>
    <t>Education Efforts</t>
  </si>
  <si>
    <t>Control Structure</t>
  </si>
  <si>
    <t>Upper Kissimmee</t>
  </si>
  <si>
    <t>Area (square feet)</t>
  </si>
  <si>
    <t>Basin</t>
  </si>
  <si>
    <t>TP (kg/yr)</t>
  </si>
  <si>
    <t>TP Reduction (MT/yr)</t>
  </si>
  <si>
    <t>TN (kg/yr)</t>
  </si>
  <si>
    <t>TN Reduction (MT/yr)</t>
  </si>
  <si>
    <t>Shingle Creek</t>
  </si>
  <si>
    <t>N/A</t>
  </si>
  <si>
    <t>VWCD</t>
  </si>
  <si>
    <t>COUNTIES</t>
  </si>
  <si>
    <t>LU_Type</t>
  </si>
  <si>
    <t>TP SUM_Load</t>
  </si>
  <si>
    <t>TN SUM_Load</t>
  </si>
  <si>
    <t>Urban</t>
  </si>
  <si>
    <t>Orange</t>
  </si>
  <si>
    <t>VALENCIA WATER CONTROL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</si>
</sst>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0" xfId="2" applyFont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Border="1"/>
    <xf numFmtId="166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4" fontId="4" fillId="0" borderId="0" xfId="0" applyNumberFormat="1" applyFont="1"/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3" fontId="6" fillId="0" borderId="1" xfId="0" applyNumberFormat="1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0" fontId="7" fillId="0" borderId="1" xfId="2" applyFont="1" applyFill="1" applyBorder="1" applyAlignment="1">
      <alignment horizontal="left" wrapText="1"/>
    </xf>
    <xf numFmtId="165" fontId="6" fillId="0" borderId="1" xfId="2" applyNumberFormat="1" applyFont="1" applyFill="1" applyBorder="1" applyAlignment="1">
      <alignment horizontal="left" wrapText="1"/>
    </xf>
    <xf numFmtId="165" fontId="7" fillId="0" borderId="1" xfId="2" applyNumberFormat="1" applyFont="1" applyBorder="1" applyAlignment="1">
      <alignment horizontal="left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5" fontId="5" fillId="0" borderId="1" xfId="0" applyNumberFormat="1" applyFont="1" applyFill="1" applyBorder="1" applyAlignment="1">
      <alignment horizontal="left"/>
    </xf>
    <xf numFmtId="0" fontId="8" fillId="4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K2" sqref="K2:L2"/>
    </sheetView>
  </sheetViews>
  <sheetFormatPr defaultColWidth="9.109375" defaultRowHeight="13.2" x14ac:dyDescent="0.25"/>
  <cols>
    <col min="1" max="1" width="9.109375" style="2"/>
    <col min="2" max="2" width="16.33203125" style="2" bestFit="1" customWidth="1"/>
    <col min="3" max="3" width="9.88671875" style="5" customWidth="1"/>
    <col min="4" max="4" width="11.44140625" style="5" customWidth="1"/>
    <col min="5" max="5" width="8.109375" style="33" customWidth="1"/>
    <col min="6" max="6" width="10.5546875" style="2" customWidth="1"/>
    <col min="7" max="7" width="8.21875" style="2" customWidth="1"/>
    <col min="8" max="8" width="8" style="2" customWidth="1"/>
    <col min="9" max="9" width="8.6640625" style="2" customWidth="1"/>
    <col min="10" max="10" width="9.88671875" style="2" customWidth="1"/>
    <col min="11" max="11" width="10.44140625" style="2" customWidth="1"/>
    <col min="12" max="12" width="10.6640625" style="2" customWidth="1"/>
    <col min="13" max="13" width="7.77734375" style="2" customWidth="1"/>
    <col min="14" max="15" width="9.109375" style="2"/>
    <col min="16" max="16" width="11.109375" style="2" customWidth="1"/>
    <col min="17" max="17" width="10.33203125" style="2" customWidth="1"/>
    <col min="18" max="16384" width="9.109375" style="2"/>
  </cols>
  <sheetData>
    <row r="1" spans="1:17" s="19" customFormat="1" ht="39.6" x14ac:dyDescent="0.25">
      <c r="A1" s="15" t="s">
        <v>0</v>
      </c>
      <c r="B1" s="15" t="s">
        <v>1</v>
      </c>
      <c r="C1" s="15" t="s">
        <v>2</v>
      </c>
      <c r="D1" s="15" t="s">
        <v>19</v>
      </c>
      <c r="E1" s="17" t="s">
        <v>3</v>
      </c>
      <c r="F1" s="16" t="s">
        <v>5</v>
      </c>
      <c r="G1" s="16" t="s">
        <v>20</v>
      </c>
      <c r="H1" s="17" t="s">
        <v>21</v>
      </c>
      <c r="I1" s="1" t="s">
        <v>6</v>
      </c>
      <c r="J1" s="6" t="s">
        <v>7</v>
      </c>
      <c r="K1" s="1" t="s">
        <v>8</v>
      </c>
      <c r="L1" s="18" t="s">
        <v>22</v>
      </c>
      <c r="M1" s="1" t="s">
        <v>23</v>
      </c>
      <c r="N1" s="1" t="s">
        <v>9</v>
      </c>
      <c r="O1" s="6" t="s">
        <v>10</v>
      </c>
      <c r="P1" s="1" t="s">
        <v>11</v>
      </c>
      <c r="Q1" s="1" t="s">
        <v>24</v>
      </c>
    </row>
    <row r="2" spans="1:17" s="23" customFormat="1" ht="26.4" x14ac:dyDescent="0.25">
      <c r="A2" s="25" t="s">
        <v>12</v>
      </c>
      <c r="B2" s="26" t="s">
        <v>13</v>
      </c>
      <c r="C2" s="27" t="s">
        <v>16</v>
      </c>
      <c r="D2" s="29">
        <v>148864285.574</v>
      </c>
      <c r="E2" s="30">
        <f>ROUND(D2*0.000022956841139,1)</f>
        <v>3417.5</v>
      </c>
      <c r="F2" s="20" t="s">
        <v>18</v>
      </c>
      <c r="G2" s="20" t="s">
        <v>25</v>
      </c>
      <c r="H2" s="20">
        <f>'01'!D36</f>
        <v>922.94363899337623</v>
      </c>
      <c r="I2" s="21">
        <f t="shared" ref="I2" si="0">H2*2.2046226218</f>
        <v>2034.7424251712098</v>
      </c>
      <c r="J2" s="22">
        <v>5.0000000000000001E-3</v>
      </c>
      <c r="K2" s="21">
        <f>ROUND(I2*J2,1)</f>
        <v>10.199999999999999</v>
      </c>
      <c r="L2" s="28">
        <f t="shared" ref="L2" si="1">K2*0.00045359237</f>
        <v>4.6266421739999996E-3</v>
      </c>
      <c r="M2" s="34">
        <f>'01'!J36</f>
        <v>2204.2831467549981</v>
      </c>
      <c r="N2" s="21">
        <f t="shared" ref="N2" si="2">M2*2.2046226218</f>
        <v>4859.6124901885578</v>
      </c>
      <c r="O2" s="22">
        <v>5.0000000000000001E-3</v>
      </c>
      <c r="P2" s="21">
        <f>ROUND(N2*O2,1)</f>
        <v>24.3</v>
      </c>
      <c r="Q2" s="28">
        <f t="shared" ref="Q2" si="3">P2*0.00045359237</f>
        <v>1.1022294591000001E-2</v>
      </c>
    </row>
    <row r="3" spans="1:17" s="23" customFormat="1" ht="26.4" x14ac:dyDescent="0.25">
      <c r="A3" s="25" t="s">
        <v>14</v>
      </c>
      <c r="B3" s="24" t="s">
        <v>15</v>
      </c>
      <c r="C3" s="27" t="s">
        <v>17</v>
      </c>
      <c r="D3" s="27" t="s">
        <v>26</v>
      </c>
      <c r="E3" s="31" t="s">
        <v>26</v>
      </c>
      <c r="F3" s="20" t="s">
        <v>18</v>
      </c>
      <c r="G3" s="20" t="s">
        <v>25</v>
      </c>
      <c r="H3" s="27" t="s">
        <v>26</v>
      </c>
      <c r="I3" s="27" t="s">
        <v>26</v>
      </c>
      <c r="J3" s="27" t="s">
        <v>26</v>
      </c>
      <c r="K3" s="27" t="s">
        <v>26</v>
      </c>
      <c r="L3" s="27" t="s">
        <v>26</v>
      </c>
      <c r="M3" s="27" t="s">
        <v>26</v>
      </c>
      <c r="N3" s="27" t="s">
        <v>26</v>
      </c>
      <c r="O3" s="27" t="s">
        <v>26</v>
      </c>
      <c r="P3" s="27" t="s">
        <v>26</v>
      </c>
      <c r="Q3" s="27" t="s">
        <v>26</v>
      </c>
    </row>
    <row r="4" spans="1:17" x14ac:dyDescent="0.25">
      <c r="A4" s="7"/>
      <c r="B4" s="8"/>
      <c r="C4" s="9"/>
      <c r="D4" s="9"/>
      <c r="E4" s="32"/>
      <c r="F4" s="10"/>
      <c r="G4" s="10"/>
      <c r="H4" s="10"/>
      <c r="I4" s="11"/>
      <c r="J4" s="12"/>
      <c r="K4" s="11"/>
      <c r="L4" s="11"/>
      <c r="M4" s="11"/>
      <c r="N4" s="11"/>
      <c r="O4" s="13"/>
      <c r="P4" s="11"/>
    </row>
    <row r="5" spans="1:17" x14ac:dyDescent="0.25">
      <c r="E5" s="4" t="s">
        <v>4</v>
      </c>
      <c r="F5" s="3"/>
      <c r="G5" s="3"/>
      <c r="H5" s="3"/>
      <c r="I5" s="4"/>
      <c r="K5" s="4">
        <f>SUM(K2:K3)</f>
        <v>10.199999999999999</v>
      </c>
      <c r="L5" s="14">
        <f>SUM(L2:L3)</f>
        <v>4.6266421739999996E-3</v>
      </c>
      <c r="M5" s="4"/>
      <c r="P5" s="4">
        <f>SUM(P2:P3)</f>
        <v>24.3</v>
      </c>
      <c r="Q5" s="14">
        <f>SUM(Q2:Q3)</f>
        <v>1.1022294591000001E-2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80B1-F251-4372-9FC2-07AEAC7517EE}">
  <dimension ref="A1:J36"/>
  <sheetViews>
    <sheetView topLeftCell="A23" workbookViewId="0">
      <selection activeCell="J2" sqref="J2:J36"/>
    </sheetView>
  </sheetViews>
  <sheetFormatPr defaultColWidth="8.77734375" defaultRowHeight="14.4" x14ac:dyDescent="0.3"/>
  <cols>
    <col min="1" max="1" width="6.77734375" bestFit="1" customWidth="1"/>
    <col min="2" max="2" width="10.44140625" bestFit="1" customWidth="1"/>
    <col min="3" max="3" width="8.6640625" bestFit="1" customWidth="1"/>
    <col min="4" max="4" width="13.33203125" bestFit="1" customWidth="1"/>
    <col min="7" max="7" width="35.5546875" bestFit="1" customWidth="1"/>
    <col min="8" max="8" width="10.44140625" bestFit="1" customWidth="1"/>
    <col min="9" max="9" width="8.6640625" bestFit="1" customWidth="1"/>
    <col min="10" max="10" width="13.44140625" bestFit="1" customWidth="1"/>
  </cols>
  <sheetData>
    <row r="1" spans="1:10" x14ac:dyDescent="0.3">
      <c r="A1" s="35" t="s">
        <v>27</v>
      </c>
      <c r="B1" s="35" t="s">
        <v>28</v>
      </c>
      <c r="C1" s="35" t="s">
        <v>29</v>
      </c>
      <c r="D1" s="35" t="s">
        <v>30</v>
      </c>
      <c r="G1" s="35" t="s">
        <v>27</v>
      </c>
      <c r="H1" s="35" t="s">
        <v>28</v>
      </c>
      <c r="I1" s="35" t="s">
        <v>29</v>
      </c>
      <c r="J1" s="35" t="s">
        <v>31</v>
      </c>
    </row>
    <row r="2" spans="1:10" x14ac:dyDescent="0.3">
      <c r="A2" s="36" t="s">
        <v>34</v>
      </c>
      <c r="B2" s="36" t="s">
        <v>33</v>
      </c>
      <c r="C2" s="36" t="s">
        <v>32</v>
      </c>
      <c r="D2" s="36">
        <v>0.89039080304933715</v>
      </c>
      <c r="G2" s="36" t="s">
        <v>34</v>
      </c>
      <c r="H2" s="36" t="s">
        <v>33</v>
      </c>
      <c r="I2" s="36" t="s">
        <v>32</v>
      </c>
      <c r="J2" s="36">
        <v>0.89039080304933715</v>
      </c>
    </row>
    <row r="3" spans="1:10" x14ac:dyDescent="0.3">
      <c r="A3" s="36" t="s">
        <v>34</v>
      </c>
      <c r="B3" s="36" t="s">
        <v>33</v>
      </c>
      <c r="C3" s="36" t="s">
        <v>32</v>
      </c>
      <c r="D3" s="36">
        <v>432.43727324463941</v>
      </c>
      <c r="G3" s="36" t="s">
        <v>34</v>
      </c>
      <c r="H3" s="36" t="s">
        <v>33</v>
      </c>
      <c r="I3" s="36" t="s">
        <v>32</v>
      </c>
      <c r="J3" s="36">
        <v>432.43727324463941</v>
      </c>
    </row>
    <row r="4" spans="1:10" x14ac:dyDescent="0.3">
      <c r="A4" s="36" t="s">
        <v>34</v>
      </c>
      <c r="B4" s="36" t="s">
        <v>33</v>
      </c>
      <c r="C4" s="36" t="s">
        <v>32</v>
      </c>
      <c r="D4" s="36">
        <v>2.3370447897304643</v>
      </c>
      <c r="G4" s="36" t="s">
        <v>34</v>
      </c>
      <c r="H4" s="36" t="s">
        <v>33</v>
      </c>
      <c r="I4" s="36" t="s">
        <v>32</v>
      </c>
      <c r="J4" s="36">
        <v>2.3370447897304643</v>
      </c>
    </row>
    <row r="5" spans="1:10" x14ac:dyDescent="0.3">
      <c r="A5" s="36" t="s">
        <v>34</v>
      </c>
      <c r="B5" s="36" t="s">
        <v>33</v>
      </c>
      <c r="C5" s="36" t="s">
        <v>32</v>
      </c>
      <c r="D5" s="36">
        <v>41.693082671397917</v>
      </c>
      <c r="G5" s="36" t="s">
        <v>34</v>
      </c>
      <c r="H5" s="36" t="s">
        <v>33</v>
      </c>
      <c r="I5" s="36" t="s">
        <v>32</v>
      </c>
      <c r="J5" s="36">
        <v>41.693082671397917</v>
      </c>
    </row>
    <row r="6" spans="1:10" x14ac:dyDescent="0.3">
      <c r="A6" s="36" t="s">
        <v>34</v>
      </c>
      <c r="B6" s="36" t="s">
        <v>33</v>
      </c>
      <c r="C6" s="36" t="s">
        <v>32</v>
      </c>
      <c r="D6" s="36">
        <v>4.1767319031519516</v>
      </c>
      <c r="G6" s="36" t="s">
        <v>34</v>
      </c>
      <c r="H6" s="36" t="s">
        <v>33</v>
      </c>
      <c r="I6" s="36" t="s">
        <v>32</v>
      </c>
      <c r="J6" s="36">
        <v>4.1767319031519516</v>
      </c>
    </row>
    <row r="7" spans="1:10" x14ac:dyDescent="0.3">
      <c r="A7" s="36" t="s">
        <v>34</v>
      </c>
      <c r="B7" s="36" t="s">
        <v>33</v>
      </c>
      <c r="C7" s="36" t="s">
        <v>32</v>
      </c>
      <c r="D7" s="36">
        <v>10.531732524088284</v>
      </c>
      <c r="G7" s="36" t="s">
        <v>34</v>
      </c>
      <c r="H7" s="36" t="s">
        <v>33</v>
      </c>
      <c r="I7" s="36" t="s">
        <v>32</v>
      </c>
      <c r="J7" s="36">
        <v>10.531732524088284</v>
      </c>
    </row>
    <row r="8" spans="1:10" x14ac:dyDescent="0.3">
      <c r="A8" s="36" t="s">
        <v>34</v>
      </c>
      <c r="B8" s="36" t="s">
        <v>33</v>
      </c>
      <c r="C8" s="36" t="s">
        <v>32</v>
      </c>
      <c r="D8" s="36">
        <v>4.0016136504069544E-2</v>
      </c>
      <c r="G8" s="36" t="s">
        <v>34</v>
      </c>
      <c r="H8" s="36" t="s">
        <v>33</v>
      </c>
      <c r="I8" s="36" t="s">
        <v>32</v>
      </c>
      <c r="J8" s="36">
        <v>4.0016136504069544E-2</v>
      </c>
    </row>
    <row r="9" spans="1:10" x14ac:dyDescent="0.3">
      <c r="A9" s="36" t="s">
        <v>34</v>
      </c>
      <c r="B9" s="36" t="s">
        <v>33</v>
      </c>
      <c r="C9" s="36" t="s">
        <v>32</v>
      </c>
      <c r="D9" s="36">
        <v>9.6323264815849925E-3</v>
      </c>
      <c r="G9" s="36" t="s">
        <v>34</v>
      </c>
      <c r="H9" s="36" t="s">
        <v>33</v>
      </c>
      <c r="I9" s="36" t="s">
        <v>32</v>
      </c>
      <c r="J9" s="36">
        <v>9.6323264815849925E-3</v>
      </c>
    </row>
    <row r="10" spans="1:10" x14ac:dyDescent="0.3">
      <c r="A10" s="36" t="s">
        <v>34</v>
      </c>
      <c r="B10" s="36" t="s">
        <v>33</v>
      </c>
      <c r="C10" s="36" t="s">
        <v>32</v>
      </c>
      <c r="D10" s="36">
        <v>1.427394528787306E-2</v>
      </c>
      <c r="G10" s="36" t="s">
        <v>34</v>
      </c>
      <c r="H10" s="36" t="s">
        <v>33</v>
      </c>
      <c r="I10" s="36" t="s">
        <v>32</v>
      </c>
      <c r="J10" s="36">
        <v>1.427394528787306E-2</v>
      </c>
    </row>
    <row r="11" spans="1:10" x14ac:dyDescent="0.3">
      <c r="A11" s="36" t="s">
        <v>34</v>
      </c>
      <c r="B11" s="36" t="s">
        <v>33</v>
      </c>
      <c r="C11" s="36" t="s">
        <v>32</v>
      </c>
      <c r="D11" s="36">
        <v>1.8787571850456419</v>
      </c>
      <c r="G11" s="36" t="s">
        <v>34</v>
      </c>
      <c r="H11" s="36" t="s">
        <v>33</v>
      </c>
      <c r="I11" s="36" t="s">
        <v>32</v>
      </c>
      <c r="J11" s="36">
        <v>1.8787571850456419</v>
      </c>
    </row>
    <row r="12" spans="1:10" x14ac:dyDescent="0.3">
      <c r="A12" s="36" t="s">
        <v>34</v>
      </c>
      <c r="B12" s="36" t="s">
        <v>33</v>
      </c>
      <c r="C12" s="36" t="s">
        <v>32</v>
      </c>
      <c r="D12" s="36">
        <v>25.368569911792342</v>
      </c>
      <c r="G12" s="36" t="s">
        <v>34</v>
      </c>
      <c r="H12" s="36" t="s">
        <v>33</v>
      </c>
      <c r="I12" s="36" t="s">
        <v>32</v>
      </c>
      <c r="J12" s="36">
        <v>25.368569911792342</v>
      </c>
    </row>
    <row r="13" spans="1:10" x14ac:dyDescent="0.3">
      <c r="A13" s="36" t="s">
        <v>34</v>
      </c>
      <c r="B13" s="36" t="s">
        <v>33</v>
      </c>
      <c r="C13" s="36" t="s">
        <v>32</v>
      </c>
      <c r="D13" s="36">
        <v>2.564953964471929</v>
      </c>
      <c r="G13" s="36" t="s">
        <v>34</v>
      </c>
      <c r="H13" s="36" t="s">
        <v>33</v>
      </c>
      <c r="I13" s="36" t="s">
        <v>32</v>
      </c>
      <c r="J13" s="36">
        <v>2.564953964471929</v>
      </c>
    </row>
    <row r="14" spans="1:10" x14ac:dyDescent="0.3">
      <c r="A14" s="36" t="s">
        <v>34</v>
      </c>
      <c r="B14" s="36" t="s">
        <v>33</v>
      </c>
      <c r="C14" s="36" t="s">
        <v>32</v>
      </c>
      <c r="D14" s="36">
        <v>2.8529012404940124</v>
      </c>
      <c r="G14" s="36" t="s">
        <v>34</v>
      </c>
      <c r="H14" s="36" t="s">
        <v>33</v>
      </c>
      <c r="I14" s="36" t="s">
        <v>32</v>
      </c>
      <c r="J14" s="36">
        <v>2.8529012404940124</v>
      </c>
    </row>
    <row r="15" spans="1:10" x14ac:dyDescent="0.3">
      <c r="A15" s="36" t="s">
        <v>34</v>
      </c>
      <c r="B15" s="36" t="s">
        <v>33</v>
      </c>
      <c r="C15" s="36" t="s">
        <v>32</v>
      </c>
      <c r="D15" s="36">
        <v>0.52714597403384389</v>
      </c>
      <c r="G15" s="36" t="s">
        <v>34</v>
      </c>
      <c r="H15" s="36" t="s">
        <v>33</v>
      </c>
      <c r="I15" s="36" t="s">
        <v>32</v>
      </c>
      <c r="J15" s="36">
        <v>0.52714597403384389</v>
      </c>
    </row>
    <row r="16" spans="1:10" x14ac:dyDescent="0.3">
      <c r="A16" s="36" t="s">
        <v>34</v>
      </c>
      <c r="B16" s="36" t="s">
        <v>33</v>
      </c>
      <c r="C16" s="36" t="s">
        <v>32</v>
      </c>
      <c r="D16" s="36">
        <v>10.981814077822211</v>
      </c>
      <c r="G16" s="36" t="s">
        <v>34</v>
      </c>
      <c r="H16" s="36" t="s">
        <v>33</v>
      </c>
      <c r="I16" s="36" t="s">
        <v>32</v>
      </c>
      <c r="J16" s="36">
        <v>10.981814077822211</v>
      </c>
    </row>
    <row r="17" spans="1:10" x14ac:dyDescent="0.3">
      <c r="A17" s="36" t="s">
        <v>34</v>
      </c>
      <c r="B17" s="36" t="s">
        <v>33</v>
      </c>
      <c r="C17" s="36" t="s">
        <v>32</v>
      </c>
      <c r="D17" s="36">
        <v>8.7365711279977431E-4</v>
      </c>
      <c r="G17" s="36" t="s">
        <v>34</v>
      </c>
      <c r="H17" s="36" t="s">
        <v>33</v>
      </c>
      <c r="I17" s="36" t="s">
        <v>32</v>
      </c>
      <c r="J17" s="36">
        <v>8.7365711279977431E-4</v>
      </c>
    </row>
    <row r="18" spans="1:10" x14ac:dyDescent="0.3">
      <c r="A18" s="36" t="s">
        <v>34</v>
      </c>
      <c r="B18" s="36" t="s">
        <v>33</v>
      </c>
      <c r="C18" s="36" t="s">
        <v>32</v>
      </c>
      <c r="D18" s="36">
        <v>0.18415065833569613</v>
      </c>
      <c r="G18" s="36" t="s">
        <v>34</v>
      </c>
      <c r="H18" s="36" t="s">
        <v>33</v>
      </c>
      <c r="I18" s="36" t="s">
        <v>32</v>
      </c>
      <c r="J18" s="36">
        <v>0.18415065833569613</v>
      </c>
    </row>
    <row r="19" spans="1:10" x14ac:dyDescent="0.3">
      <c r="A19" s="36" t="s">
        <v>34</v>
      </c>
      <c r="B19" s="36" t="s">
        <v>33</v>
      </c>
      <c r="C19" s="36" t="s">
        <v>32</v>
      </c>
      <c r="D19" s="36">
        <v>7.0242514881562718E-2</v>
      </c>
      <c r="G19" s="36" t="s">
        <v>34</v>
      </c>
      <c r="H19" s="36" t="s">
        <v>33</v>
      </c>
      <c r="I19" s="36" t="s">
        <v>32</v>
      </c>
      <c r="J19" s="36">
        <v>1.0738094368290707</v>
      </c>
    </row>
    <row r="20" spans="1:10" x14ac:dyDescent="0.3">
      <c r="A20" s="36" t="s">
        <v>34</v>
      </c>
      <c r="B20" s="36" t="s">
        <v>33</v>
      </c>
      <c r="C20" s="36" t="s">
        <v>32</v>
      </c>
      <c r="D20" s="36">
        <v>88.686851944649106</v>
      </c>
      <c r="G20" s="36" t="s">
        <v>34</v>
      </c>
      <c r="H20" s="36" t="s">
        <v>33</v>
      </c>
      <c r="I20" s="36" t="s">
        <v>32</v>
      </c>
      <c r="J20" s="36">
        <v>521.59919761797403</v>
      </c>
    </row>
    <row r="21" spans="1:10" x14ac:dyDescent="0.3">
      <c r="A21" s="36" t="s">
        <v>34</v>
      </c>
      <c r="B21" s="36" t="s">
        <v>33</v>
      </c>
      <c r="C21" s="36" t="s">
        <v>32</v>
      </c>
      <c r="D21" s="36">
        <v>12.721284342080473</v>
      </c>
      <c r="G21" s="36" t="s">
        <v>34</v>
      </c>
      <c r="H21" s="36" t="s">
        <v>33</v>
      </c>
      <c r="I21" s="36" t="s">
        <v>32</v>
      </c>
      <c r="J21" s="36">
        <v>64.767279143760732</v>
      </c>
    </row>
    <row r="22" spans="1:10" x14ac:dyDescent="0.3">
      <c r="A22" s="36" t="s">
        <v>34</v>
      </c>
      <c r="B22" s="36" t="s">
        <v>33</v>
      </c>
      <c r="C22" s="36" t="s">
        <v>32</v>
      </c>
      <c r="D22" s="36">
        <v>16.214993104263538</v>
      </c>
      <c r="G22" s="36" t="s">
        <v>34</v>
      </c>
      <c r="H22" s="36" t="s">
        <v>33</v>
      </c>
      <c r="I22" s="36" t="s">
        <v>32</v>
      </c>
      <c r="J22" s="36">
        <v>80.195786882860432</v>
      </c>
    </row>
    <row r="23" spans="1:10" x14ac:dyDescent="0.3">
      <c r="A23" s="36" t="s">
        <v>34</v>
      </c>
      <c r="B23" s="36" t="s">
        <v>33</v>
      </c>
      <c r="C23" s="36" t="s">
        <v>32</v>
      </c>
      <c r="D23" s="36">
        <v>20.607534021762998</v>
      </c>
      <c r="G23" s="36" t="s">
        <v>34</v>
      </c>
      <c r="H23" s="36" t="s">
        <v>33</v>
      </c>
      <c r="I23" s="36" t="s">
        <v>32</v>
      </c>
      <c r="J23" s="36">
        <v>61.765548561421468</v>
      </c>
    </row>
    <row r="24" spans="1:10" x14ac:dyDescent="0.3">
      <c r="A24" s="36" t="s">
        <v>34</v>
      </c>
      <c r="B24" s="36" t="s">
        <v>33</v>
      </c>
      <c r="C24" s="36" t="s">
        <v>32</v>
      </c>
      <c r="D24" s="36">
        <v>157.76546602107535</v>
      </c>
      <c r="G24" s="36" t="s">
        <v>34</v>
      </c>
      <c r="H24" s="36" t="s">
        <v>33</v>
      </c>
      <c r="I24" s="36" t="s">
        <v>32</v>
      </c>
      <c r="J24" s="36">
        <v>537.22827402556175</v>
      </c>
    </row>
    <row r="25" spans="1:10" x14ac:dyDescent="0.3">
      <c r="A25" s="36" t="s">
        <v>34</v>
      </c>
      <c r="B25" s="36" t="s">
        <v>33</v>
      </c>
      <c r="C25" s="36" t="s">
        <v>32</v>
      </c>
      <c r="D25" s="36">
        <v>5.6993980228027583</v>
      </c>
      <c r="G25" s="36" t="s">
        <v>34</v>
      </c>
      <c r="H25" s="36" t="s">
        <v>33</v>
      </c>
      <c r="I25" s="36" t="s">
        <v>32</v>
      </c>
      <c r="J25" s="36">
        <v>25.811339254227395</v>
      </c>
    </row>
    <row r="26" spans="1:10" x14ac:dyDescent="0.3">
      <c r="A26" s="36" t="s">
        <v>34</v>
      </c>
      <c r="B26" s="36" t="s">
        <v>33</v>
      </c>
      <c r="C26" s="36" t="s">
        <v>32</v>
      </c>
      <c r="D26" s="36">
        <v>1.3030385889863567</v>
      </c>
      <c r="G26" s="36" t="s">
        <v>34</v>
      </c>
      <c r="H26" s="36" t="s">
        <v>33</v>
      </c>
      <c r="I26" s="36" t="s">
        <v>32</v>
      </c>
      <c r="J26" s="36">
        <v>13.477838466381959</v>
      </c>
    </row>
    <row r="27" spans="1:10" x14ac:dyDescent="0.3">
      <c r="A27" s="36" t="s">
        <v>34</v>
      </c>
      <c r="B27" s="36" t="s">
        <v>33</v>
      </c>
      <c r="C27" s="36" t="s">
        <v>32</v>
      </c>
      <c r="D27" s="36">
        <v>2.2059058788214214</v>
      </c>
      <c r="G27" s="36" t="s">
        <v>34</v>
      </c>
      <c r="H27" s="36" t="s">
        <v>33</v>
      </c>
      <c r="I27" s="36" t="s">
        <v>32</v>
      </c>
      <c r="J27" s="36">
        <v>2.9801920818181924</v>
      </c>
    </row>
    <row r="28" spans="1:10" x14ac:dyDescent="0.3">
      <c r="A28" s="36" t="s">
        <v>34</v>
      </c>
      <c r="B28" s="36" t="s">
        <v>33</v>
      </c>
      <c r="C28" s="36" t="s">
        <v>32</v>
      </c>
      <c r="D28" s="36">
        <v>17.004315245906838</v>
      </c>
      <c r="G28" s="36" t="s">
        <v>34</v>
      </c>
      <c r="H28" s="36" t="s">
        <v>33</v>
      </c>
      <c r="I28" s="36" t="s">
        <v>32</v>
      </c>
      <c r="J28" s="36">
        <v>55.642246493206052</v>
      </c>
    </row>
    <row r="29" spans="1:10" x14ac:dyDescent="0.3">
      <c r="A29" s="36" t="s">
        <v>34</v>
      </c>
      <c r="B29" s="36" t="s">
        <v>33</v>
      </c>
      <c r="C29" s="36" t="s">
        <v>32</v>
      </c>
      <c r="D29" s="36">
        <v>21.203894705109327</v>
      </c>
      <c r="G29" s="36" t="s">
        <v>34</v>
      </c>
      <c r="H29" s="36" t="s">
        <v>33</v>
      </c>
      <c r="I29" s="36" t="s">
        <v>32</v>
      </c>
      <c r="J29" s="36">
        <v>112.88132022908492</v>
      </c>
    </row>
    <row r="30" spans="1:10" x14ac:dyDescent="0.3">
      <c r="A30" s="36" t="s">
        <v>34</v>
      </c>
      <c r="B30" s="36" t="s">
        <v>33</v>
      </c>
      <c r="C30" s="36" t="s">
        <v>32</v>
      </c>
      <c r="D30" s="36">
        <v>18.944134614901003</v>
      </c>
      <c r="G30" s="36" t="s">
        <v>34</v>
      </c>
      <c r="H30" s="36" t="s">
        <v>33</v>
      </c>
      <c r="I30" s="36" t="s">
        <v>32</v>
      </c>
      <c r="J30" s="36">
        <v>78.401811519409847</v>
      </c>
    </row>
    <row r="31" spans="1:10" x14ac:dyDescent="0.3">
      <c r="A31" s="36" t="s">
        <v>34</v>
      </c>
      <c r="B31" s="36" t="s">
        <v>33</v>
      </c>
      <c r="C31" s="36" t="s">
        <v>32</v>
      </c>
      <c r="D31" s="36">
        <v>0.85731546308618078</v>
      </c>
      <c r="G31" s="36" t="s">
        <v>34</v>
      </c>
      <c r="H31" s="36" t="s">
        <v>33</v>
      </c>
      <c r="I31" s="36" t="s">
        <v>32</v>
      </c>
      <c r="J31" s="36">
        <v>3.9814445088256898</v>
      </c>
    </row>
    <row r="32" spans="1:10" x14ac:dyDescent="0.3">
      <c r="A32" s="36" t="s">
        <v>34</v>
      </c>
      <c r="B32" s="36" t="s">
        <v>33</v>
      </c>
      <c r="C32" s="36" t="s">
        <v>32</v>
      </c>
      <c r="D32" s="36">
        <v>0.99215213787544787</v>
      </c>
      <c r="G32" s="36" t="s">
        <v>34</v>
      </c>
      <c r="H32" s="36" t="s">
        <v>33</v>
      </c>
      <c r="I32" s="36" t="s">
        <v>32</v>
      </c>
      <c r="J32" s="36">
        <v>3.449138078129276</v>
      </c>
    </row>
    <row r="33" spans="1:10" x14ac:dyDescent="0.3">
      <c r="A33" s="36" t="s">
        <v>34</v>
      </c>
      <c r="B33" s="36" t="s">
        <v>33</v>
      </c>
      <c r="C33" s="36" t="s">
        <v>32</v>
      </c>
      <c r="D33" s="36">
        <v>19.451252029313181</v>
      </c>
      <c r="G33" s="36" t="s">
        <v>34</v>
      </c>
      <c r="H33" s="36" t="s">
        <v>33</v>
      </c>
      <c r="I33" s="36" t="s">
        <v>32</v>
      </c>
      <c r="J33" s="36">
        <v>92.964038181854477</v>
      </c>
    </row>
    <row r="34" spans="1:10" x14ac:dyDescent="0.3">
      <c r="A34" s="36" t="s">
        <v>34</v>
      </c>
      <c r="B34" s="36" t="s">
        <v>33</v>
      </c>
      <c r="C34" s="36" t="s">
        <v>32</v>
      </c>
      <c r="D34" s="36">
        <v>1.5135465684198242</v>
      </c>
      <c r="G34" s="36" t="s">
        <v>34</v>
      </c>
      <c r="H34" s="36" t="s">
        <v>33</v>
      </c>
      <c r="I34" s="36" t="s">
        <v>32</v>
      </c>
      <c r="J34" s="36">
        <v>3.8948873780592175</v>
      </c>
    </row>
    <row r="35" spans="1:10" x14ac:dyDescent="0.3">
      <c r="A35" s="36" t="s">
        <v>34</v>
      </c>
      <c r="B35" s="36" t="s">
        <v>33</v>
      </c>
      <c r="C35" s="36" t="s">
        <v>32</v>
      </c>
      <c r="D35" s="36">
        <v>1.2129687760016354</v>
      </c>
      <c r="G35" s="36" t="s">
        <v>34</v>
      </c>
      <c r="H35" s="36" t="s">
        <v>33</v>
      </c>
      <c r="I35" s="36" t="s">
        <v>32</v>
      </c>
      <c r="J35" s="36">
        <v>7.6796498821546573</v>
      </c>
    </row>
    <row r="36" spans="1:10" x14ac:dyDescent="0.3">
      <c r="D36">
        <f>SUM(D2:D35)</f>
        <v>922.94363899337623</v>
      </c>
      <c r="J36">
        <f>SUM(J2:J35)</f>
        <v>2204.2831467549981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2020-01-10T17:41:35Z</dcterms:modified>
</cp:coreProperties>
</file>