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 TP" sheetId="3" r:id="rId2"/>
    <sheet name="Education TN" sheetId="4" r:id="rId3"/>
  </sheets>
  <definedNames>
    <definedName name="_xlnm._FilterDatabase" localSheetId="2" hidden="1">'Education TN'!$A$1:$R$30</definedName>
    <definedName name="_xlnm._FilterDatabase" localSheetId="1" hidden="1">'Education TP'!$A$1:$T$31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4" l="1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2" i="4"/>
  <c r="R31" i="4" l="1"/>
  <c r="H2" i="1" s="1"/>
  <c r="J2" i="1" s="1"/>
  <c r="T3" i="3"/>
  <c r="T4" i="3"/>
  <c r="T5" i="3"/>
  <c r="T6" i="3"/>
  <c r="T7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8" i="3"/>
  <c r="T2" i="3"/>
  <c r="T31" i="3" l="1"/>
  <c r="E2" i="1" s="1"/>
  <c r="J4" i="1"/>
  <c r="G2" i="1" l="1"/>
  <c r="G4" i="1" l="1"/>
</calcChain>
</file>

<file path=xl/sharedStrings.xml><?xml version="1.0" encoding="utf-8"?>
<sst xmlns="http://schemas.openxmlformats.org/spreadsheetml/2006/main" count="459" uniqueCount="61">
  <si>
    <t>Project Number</t>
  </si>
  <si>
    <t>Project Name</t>
  </si>
  <si>
    <t>Project Type</t>
  </si>
  <si>
    <t>TP Efficiency (%)</t>
  </si>
  <si>
    <t>Total Reduction</t>
  </si>
  <si>
    <t>Public education</t>
  </si>
  <si>
    <t>TN Efficiency (%)</t>
  </si>
  <si>
    <t>EW-1</t>
  </si>
  <si>
    <t>Sub-Watershed</t>
  </si>
  <si>
    <t>Upper Kissimmee</t>
  </si>
  <si>
    <t>Water Quality Awareness Program - City Newsletter, brochures, fliers</t>
  </si>
  <si>
    <t>OBJECTID_1</t>
  </si>
  <si>
    <t>OBJECTID</t>
  </si>
  <si>
    <t>WMD_LU_Cod</t>
  </si>
  <si>
    <t>LU_Code</t>
  </si>
  <si>
    <t>Subwatersh</t>
  </si>
  <si>
    <t>Basin_Name</t>
  </si>
  <si>
    <t>AREA_ACRES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</si>
  <si>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</si>
  <si>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</si>
  <si>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</si>
  <si>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</si>
  <si>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</si>
  <si>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</si>
  <si>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</si>
  <si>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</si>
  <si>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Shape_Leng</t>
  </si>
  <si>
    <t>Shape_Area</t>
  </si>
  <si>
    <t>Areal_TP</t>
  </si>
  <si>
    <t>Attenu_TP</t>
  </si>
  <si>
    <t>TP_Load</t>
  </si>
  <si>
    <t>BOGGY CREEK</t>
  </si>
  <si>
    <t>WAM 10.0</t>
  </si>
  <si>
    <t>Upper_K_Base_Ext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</si>
  <si>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</si>
  <si>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</si>
  <si>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</si>
  <si>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</si>
  <si>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</si>
  <si>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</si>
  <si>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</si>
  <si>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</si>
  <si>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</si>
  <si>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Shopping Centers</t>
  </si>
  <si>
    <t>Other Light Industrial</t>
  </si>
  <si>
    <t>Industrial</t>
  </si>
  <si>
    <t>Institutional</t>
  </si>
  <si>
    <t>Parks and Zoos</t>
  </si>
  <si>
    <t>Managed Landscape</t>
  </si>
  <si>
    <t>Open Land &lt;Urban&gt;</t>
  </si>
  <si>
    <t>Undeveloped Urban Land</t>
  </si>
  <si>
    <t>Roads and Highways</t>
  </si>
  <si>
    <t>Transportation Corridors</t>
  </si>
  <si>
    <t>Residential Medium Density 2-5 du/ac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</si>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</sst>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E2" sqref="E2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19" customWidth="1"/>
    <col min="4" max="4" width="13.85546875" style="5" customWidth="1"/>
    <col min="5" max="5" width="12" style="5" customWidth="1"/>
    <col min="6" max="6" width="13.140625" style="5" customWidth="1"/>
    <col min="7" max="10" width="11.85546875" style="5" customWidth="1"/>
    <col min="11" max="16384" width="9.140625" style="5"/>
  </cols>
  <sheetData>
    <row r="1" spans="1:10" ht="25.5" x14ac:dyDescent="0.2">
      <c r="A1" s="1" t="s">
        <v>0</v>
      </c>
      <c r="B1" s="1" t="s">
        <v>1</v>
      </c>
      <c r="C1" s="1" t="s">
        <v>2</v>
      </c>
      <c r="D1" s="2" t="s">
        <v>8</v>
      </c>
      <c r="E1" s="3" t="s">
        <v>54</v>
      </c>
      <c r="F1" s="4" t="s">
        <v>3</v>
      </c>
      <c r="G1" s="3" t="s">
        <v>55</v>
      </c>
      <c r="H1" s="3" t="s">
        <v>56</v>
      </c>
      <c r="I1" s="4" t="s">
        <v>6</v>
      </c>
      <c r="J1" s="3" t="s">
        <v>57</v>
      </c>
    </row>
    <row r="2" spans="1:10" ht="51" x14ac:dyDescent="0.2">
      <c r="A2" s="11" t="s">
        <v>7</v>
      </c>
      <c r="B2" s="20" t="s">
        <v>10</v>
      </c>
      <c r="C2" s="12" t="s">
        <v>5</v>
      </c>
      <c r="D2" s="20" t="s">
        <v>9</v>
      </c>
      <c r="E2" s="6">
        <f>ROUND('Education TP'!T31,1)</f>
        <v>57.9</v>
      </c>
      <c r="F2" s="7">
        <v>0.01</v>
      </c>
      <c r="G2" s="8">
        <f t="shared" ref="G2" si="0">ROUND(E2*F2,1)</f>
        <v>0.6</v>
      </c>
      <c r="H2" s="8">
        <f>'Education TN'!R31</f>
        <v>1725.5829105505009</v>
      </c>
      <c r="I2" s="7">
        <v>0.01</v>
      </c>
      <c r="J2" s="8">
        <f>ROUND(H2*I2,1)</f>
        <v>17.3</v>
      </c>
    </row>
    <row r="3" spans="1:10" x14ac:dyDescent="0.2">
      <c r="A3" s="13"/>
      <c r="C3" s="14"/>
      <c r="D3" s="15"/>
      <c r="E3" s="16"/>
      <c r="F3" s="17"/>
      <c r="G3" s="18"/>
      <c r="H3" s="18"/>
      <c r="I3" s="18"/>
      <c r="J3" s="18"/>
    </row>
    <row r="4" spans="1:10" x14ac:dyDescent="0.2">
      <c r="F4" s="9" t="s">
        <v>4</v>
      </c>
      <c r="G4" s="10">
        <f>SUM(G2:G2)</f>
        <v>0.6</v>
      </c>
      <c r="H4" s="10"/>
      <c r="I4" s="10"/>
      <c r="J4" s="10">
        <f>SUM(J2:J2)</f>
        <v>17.3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K1" workbookViewId="0">
      <selection activeCell="S2" sqref="S2:S30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6.7109375" style="21" bestFit="1" customWidth="1"/>
    <col min="6" max="6" width="13.140625" style="21" bestFit="1" customWidth="1"/>
    <col min="7" max="7" width="16.7109375" style="22" bestFit="1" customWidth="1"/>
    <col min="8" max="8" width="14.7109375" style="22" bestFit="1" customWidth="1"/>
    <col min="9" max="9" width="12.7109375" style="21" bestFit="1" customWidth="1"/>
    <col min="10" max="10" width="17.7109375" style="21" bestFit="1" customWidth="1"/>
    <col min="11" max="11" width="10.85546875" style="21" bestFit="1" customWidth="1"/>
    <col min="12" max="12" width="10.5703125" style="21" bestFit="1" customWidth="1"/>
    <col min="13" max="13" width="16.5703125" style="21" bestFit="1" customWidth="1"/>
    <col min="14" max="14" width="44.28515625" style="21" bestFit="1" customWidth="1"/>
    <col min="15" max="15" width="26.5703125" style="21" bestFit="1" customWidth="1"/>
    <col min="16" max="16" width="18.85546875" style="22" bestFit="1" customWidth="1"/>
    <col min="17" max="17" width="22" style="22" bestFit="1" customWidth="1"/>
    <col min="18" max="18" width="8.85546875" style="23" bestFit="1" customWidth="1"/>
    <col min="19" max="19" width="10.28515625" style="23" bestFit="1" customWidth="1"/>
    <col min="20" max="20" width="10.5703125" style="23" bestFit="1" customWidth="1"/>
  </cols>
  <sheetData>
    <row r="1" spans="1:20" x14ac:dyDescent="0.25">
      <c r="A1" s="21" t="s">
        <v>11</v>
      </c>
      <c r="B1" s="21" t="s">
        <v>12</v>
      </c>
      <c r="C1" s="21" t="s">
        <v>13</v>
      </c>
      <c r="D1" s="21" t="s">
        <v>14</v>
      </c>
      <c r="E1" s="21" t="s">
        <v>15</v>
      </c>
      <c r="F1" s="21" t="s">
        <v>16</v>
      </c>
      <c r="G1" s="22" t="s">
        <v>17</v>
      </c>
      <c r="H1" s="22" t="s">
        <v>18</v>
      </c>
      <c r="I1" s="21" t="s">
        <v>19</v>
      </c>
      <c r="J1" s="21" t="s">
        <v>20</v>
      </c>
      <c r="K1" s="21" t="s">
        <v>21</v>
      </c>
      <c r="L1" s="21" t="s">
        <v>22</v>
      </c>
      <c r="M1" s="21" t="s">
        <v>23</v>
      </c>
      <c r="N1" s="21" t="s">
        <v>24</v>
      </c>
      <c r="O1" s="21" t="s">
        <v>25</v>
      </c>
      <c r="P1" s="22" t="s">
        <v>26</v>
      </c>
      <c r="Q1" s="22" t="s">
        <v>27</v>
      </c>
      <c r="R1" s="23" t="s">
        <v>28</v>
      </c>
      <c r="S1" s="23" t="s">
        <v>29</v>
      </c>
      <c r="T1" s="23" t="s">
        <v>30</v>
      </c>
    </row>
    <row r="2" spans="1:20" x14ac:dyDescent="0.25">
      <c r="A2" s="21">
        <v>1585</v>
      </c>
      <c r="B2" s="21">
        <v>1545</v>
      </c>
      <c r="C2" s="21">
        <v>1110</v>
      </c>
      <c r="D2" s="21">
        <v>1110</v>
      </c>
      <c r="E2" s="21" t="s">
        <v>9</v>
      </c>
      <c r="F2" s="21" t="s">
        <v>31</v>
      </c>
      <c r="G2" s="22">
        <v>103.80068937599999</v>
      </c>
      <c r="H2" s="22">
        <v>25.421299999999999</v>
      </c>
      <c r="I2" s="21" t="s">
        <v>32</v>
      </c>
      <c r="J2" s="21" t="s">
        <v>33</v>
      </c>
      <c r="K2" s="21">
        <v>2</v>
      </c>
      <c r="L2" s="21">
        <v>10</v>
      </c>
      <c r="M2" s="21" t="s">
        <v>34</v>
      </c>
      <c r="N2" s="21" t="s">
        <v>35</v>
      </c>
      <c r="O2" s="21" t="s">
        <v>36</v>
      </c>
      <c r="P2" s="22">
        <v>24372.615158600001</v>
      </c>
      <c r="Q2" s="22">
        <v>4521558.0292100003</v>
      </c>
      <c r="R2" s="23">
        <v>0.48648799999999998</v>
      </c>
      <c r="S2" s="23">
        <v>0.78300000000000003</v>
      </c>
      <c r="T2" s="23">
        <f t="shared" ref="T2:T30" si="0">H2*R2*(1-S2)</f>
        <v>2.6836731545847994</v>
      </c>
    </row>
    <row r="3" spans="1:20" x14ac:dyDescent="0.25">
      <c r="A3" s="21">
        <v>1587</v>
      </c>
      <c r="B3" s="21">
        <v>1547</v>
      </c>
      <c r="C3" s="21">
        <v>1110</v>
      </c>
      <c r="D3" s="21">
        <v>1110</v>
      </c>
      <c r="E3" s="21" t="s">
        <v>9</v>
      </c>
      <c r="F3" s="21" t="s">
        <v>31</v>
      </c>
      <c r="G3" s="22">
        <v>59.300774951400001</v>
      </c>
      <c r="H3" s="22">
        <v>23.9983</v>
      </c>
      <c r="I3" s="21" t="s">
        <v>32</v>
      </c>
      <c r="J3" s="21" t="s">
        <v>33</v>
      </c>
      <c r="K3" s="21">
        <v>2</v>
      </c>
      <c r="L3" s="21">
        <v>10</v>
      </c>
      <c r="M3" s="21" t="s">
        <v>34</v>
      </c>
      <c r="N3" s="21" t="s">
        <v>35</v>
      </c>
      <c r="O3" s="21" t="s">
        <v>36</v>
      </c>
      <c r="P3" s="22">
        <v>9139.2835161000003</v>
      </c>
      <c r="Q3" s="22">
        <v>2583141.7568799998</v>
      </c>
      <c r="R3" s="23">
        <v>0.48648799999999998</v>
      </c>
      <c r="S3" s="23">
        <v>0.78300000000000003</v>
      </c>
      <c r="T3" s="23">
        <f t="shared" si="0"/>
        <v>2.5334500385767993</v>
      </c>
    </row>
    <row r="4" spans="1:20" x14ac:dyDescent="0.25">
      <c r="A4" s="21">
        <v>1588</v>
      </c>
      <c r="B4" s="21">
        <v>1548</v>
      </c>
      <c r="C4" s="21">
        <v>1110</v>
      </c>
      <c r="D4" s="21">
        <v>1110</v>
      </c>
      <c r="E4" s="21" t="s">
        <v>9</v>
      </c>
      <c r="F4" s="21" t="s">
        <v>31</v>
      </c>
      <c r="G4" s="22">
        <v>34.822374254099998</v>
      </c>
      <c r="H4" s="22">
        <v>13.944900000000001</v>
      </c>
      <c r="I4" s="21" t="s">
        <v>32</v>
      </c>
      <c r="J4" s="21" t="s">
        <v>33</v>
      </c>
      <c r="K4" s="21">
        <v>2</v>
      </c>
      <c r="L4" s="21">
        <v>10</v>
      </c>
      <c r="M4" s="21" t="s">
        <v>34</v>
      </c>
      <c r="N4" s="21" t="s">
        <v>35</v>
      </c>
      <c r="O4" s="21" t="s">
        <v>36</v>
      </c>
      <c r="P4" s="22">
        <v>4798.3242516299997</v>
      </c>
      <c r="Q4" s="22">
        <v>1516862.6225099999</v>
      </c>
      <c r="R4" s="23">
        <v>0.48648799999999998</v>
      </c>
      <c r="S4" s="23">
        <v>0.78300000000000003</v>
      </c>
      <c r="T4" s="23">
        <f t="shared" si="0"/>
        <v>1.4721337529303997</v>
      </c>
    </row>
    <row r="5" spans="1:20" x14ac:dyDescent="0.25">
      <c r="A5" s="21">
        <v>1589</v>
      </c>
      <c r="B5" s="21">
        <v>1549</v>
      </c>
      <c r="C5" s="21">
        <v>1110</v>
      </c>
      <c r="D5" s="21">
        <v>1110</v>
      </c>
      <c r="E5" s="21" t="s">
        <v>9</v>
      </c>
      <c r="F5" s="21" t="s">
        <v>31</v>
      </c>
      <c r="G5" s="22">
        <v>66.655015469000006</v>
      </c>
      <c r="H5" s="22">
        <v>2.3833E-2</v>
      </c>
      <c r="I5" s="21" t="s">
        <v>32</v>
      </c>
      <c r="J5" s="21" t="s">
        <v>33</v>
      </c>
      <c r="K5" s="21">
        <v>2</v>
      </c>
      <c r="L5" s="21">
        <v>10</v>
      </c>
      <c r="M5" s="21" t="s">
        <v>34</v>
      </c>
      <c r="N5" s="21" t="s">
        <v>35</v>
      </c>
      <c r="O5" s="21" t="s">
        <v>36</v>
      </c>
      <c r="P5" s="22">
        <v>12993.209217400001</v>
      </c>
      <c r="Q5" s="22">
        <v>2903492.47383</v>
      </c>
      <c r="R5" s="23">
        <v>0.48648799999999998</v>
      </c>
      <c r="S5" s="23">
        <v>0.78300000000000003</v>
      </c>
      <c r="T5" s="23">
        <f t="shared" si="0"/>
        <v>2.5159996653679995E-3</v>
      </c>
    </row>
    <row r="6" spans="1:20" x14ac:dyDescent="0.25">
      <c r="A6" s="21">
        <v>1593</v>
      </c>
      <c r="B6" s="21">
        <v>1553</v>
      </c>
      <c r="C6" s="21">
        <v>1110</v>
      </c>
      <c r="D6" s="21">
        <v>1110</v>
      </c>
      <c r="E6" s="21" t="s">
        <v>9</v>
      </c>
      <c r="F6" s="21" t="s">
        <v>31</v>
      </c>
      <c r="G6" s="22">
        <v>18.8787665242</v>
      </c>
      <c r="H6" s="22">
        <v>4.7006100000000002</v>
      </c>
      <c r="I6" s="21" t="s">
        <v>32</v>
      </c>
      <c r="J6" s="21" t="s">
        <v>33</v>
      </c>
      <c r="K6" s="21">
        <v>2</v>
      </c>
      <c r="L6" s="21">
        <v>10</v>
      </c>
      <c r="M6" s="21" t="s">
        <v>34</v>
      </c>
      <c r="N6" s="21" t="s">
        <v>35</v>
      </c>
      <c r="O6" s="21" t="s">
        <v>36</v>
      </c>
      <c r="P6" s="22">
        <v>4235.2594259899997</v>
      </c>
      <c r="Q6" s="22">
        <v>822359.06979199999</v>
      </c>
      <c r="R6" s="23">
        <v>0.48648799999999998</v>
      </c>
      <c r="S6" s="23">
        <v>0.78300000000000003</v>
      </c>
      <c r="T6" s="23">
        <f t="shared" si="0"/>
        <v>0.49623350761655999</v>
      </c>
    </row>
    <row r="7" spans="1:20" x14ac:dyDescent="0.25">
      <c r="A7" s="21">
        <v>1594</v>
      </c>
      <c r="B7" s="21">
        <v>1554</v>
      </c>
      <c r="C7" s="21">
        <v>1110</v>
      </c>
      <c r="D7" s="21">
        <v>1110</v>
      </c>
      <c r="E7" s="21" t="s">
        <v>9</v>
      </c>
      <c r="F7" s="21" t="s">
        <v>31</v>
      </c>
      <c r="G7" s="22">
        <v>44.732197457700003</v>
      </c>
      <c r="H7" s="22">
        <v>2.8672</v>
      </c>
      <c r="I7" s="21" t="s">
        <v>32</v>
      </c>
      <c r="J7" s="21" t="s">
        <v>33</v>
      </c>
      <c r="K7" s="21">
        <v>2</v>
      </c>
      <c r="L7" s="21">
        <v>10</v>
      </c>
      <c r="M7" s="21" t="s">
        <v>34</v>
      </c>
      <c r="N7" s="21" t="s">
        <v>35</v>
      </c>
      <c r="O7" s="21" t="s">
        <v>36</v>
      </c>
      <c r="P7" s="22">
        <v>15380.7226716</v>
      </c>
      <c r="Q7" s="22">
        <v>1948534.5212600001</v>
      </c>
      <c r="R7" s="23">
        <v>0.48648799999999998</v>
      </c>
      <c r="S7" s="23">
        <v>0.78300000000000003</v>
      </c>
      <c r="T7" s="23">
        <f t="shared" si="0"/>
        <v>0.30268427141119991</v>
      </c>
    </row>
    <row r="8" spans="1:20" x14ac:dyDescent="0.25">
      <c r="A8" s="21">
        <v>55498</v>
      </c>
      <c r="B8" s="21">
        <v>55433</v>
      </c>
      <c r="C8" s="21">
        <v>1200</v>
      </c>
      <c r="D8" s="21">
        <v>1200</v>
      </c>
      <c r="E8" s="21" t="s">
        <v>9</v>
      </c>
      <c r="F8" s="21" t="s">
        <v>31</v>
      </c>
      <c r="G8" s="22">
        <v>3502.48760111</v>
      </c>
      <c r="H8" s="22">
        <v>6.6624499999999998</v>
      </c>
      <c r="I8" s="21" t="s">
        <v>32</v>
      </c>
      <c r="J8" s="21" t="s">
        <v>33</v>
      </c>
      <c r="K8" s="21">
        <v>19</v>
      </c>
      <c r="L8" s="21">
        <v>10</v>
      </c>
      <c r="M8" s="21" t="s">
        <v>34</v>
      </c>
      <c r="N8" s="21" t="s">
        <v>53</v>
      </c>
      <c r="O8" s="21" t="s">
        <v>38</v>
      </c>
      <c r="P8" s="22">
        <v>268813.78250899998</v>
      </c>
      <c r="Q8" s="22">
        <v>152568359.90400001</v>
      </c>
      <c r="R8" s="23">
        <v>0.60924900000000004</v>
      </c>
      <c r="S8" s="23">
        <v>0.78300000000000003</v>
      </c>
      <c r="T8" s="23">
        <f t="shared" si="0"/>
        <v>0.88082274701084995</v>
      </c>
    </row>
    <row r="9" spans="1:20" x14ac:dyDescent="0.25">
      <c r="A9" s="21">
        <v>3050</v>
      </c>
      <c r="B9" s="21">
        <v>2978</v>
      </c>
      <c r="C9" s="21">
        <v>1210</v>
      </c>
      <c r="D9" s="21">
        <v>1210</v>
      </c>
      <c r="E9" s="21" t="s">
        <v>9</v>
      </c>
      <c r="F9" s="21" t="s">
        <v>31</v>
      </c>
      <c r="G9" s="22">
        <v>436.89871628399999</v>
      </c>
      <c r="H9" s="22">
        <v>34.5398</v>
      </c>
      <c r="I9" s="21" t="s">
        <v>32</v>
      </c>
      <c r="J9" s="21" t="s">
        <v>33</v>
      </c>
      <c r="K9" s="21">
        <v>19</v>
      </c>
      <c r="L9" s="21">
        <v>10</v>
      </c>
      <c r="M9" s="21" t="s">
        <v>34</v>
      </c>
      <c r="N9" s="21" t="s">
        <v>37</v>
      </c>
      <c r="O9" s="21" t="s">
        <v>38</v>
      </c>
      <c r="P9" s="22">
        <v>57400.823887699997</v>
      </c>
      <c r="Q9" s="22">
        <v>19031308.081300002</v>
      </c>
      <c r="R9" s="23">
        <v>0.60924900000000004</v>
      </c>
      <c r="S9" s="23">
        <v>0.78300000000000003</v>
      </c>
      <c r="T9" s="23">
        <f t="shared" si="0"/>
        <v>4.5664044784133999</v>
      </c>
    </row>
    <row r="10" spans="1:20" x14ac:dyDescent="0.25">
      <c r="A10" s="21">
        <v>3054</v>
      </c>
      <c r="B10" s="21">
        <v>2982</v>
      </c>
      <c r="C10" s="21">
        <v>1210</v>
      </c>
      <c r="D10" s="21">
        <v>1210</v>
      </c>
      <c r="E10" s="21" t="s">
        <v>9</v>
      </c>
      <c r="F10" s="21" t="s">
        <v>31</v>
      </c>
      <c r="G10" s="22">
        <v>102.304726191</v>
      </c>
      <c r="H10" s="22">
        <v>1.3248899999999999</v>
      </c>
      <c r="I10" s="21" t="s">
        <v>32</v>
      </c>
      <c r="J10" s="21" t="s">
        <v>33</v>
      </c>
      <c r="K10" s="21">
        <v>19</v>
      </c>
      <c r="L10" s="21">
        <v>10</v>
      </c>
      <c r="M10" s="21" t="s">
        <v>34</v>
      </c>
      <c r="N10" s="21" t="s">
        <v>37</v>
      </c>
      <c r="O10" s="21" t="s">
        <v>38</v>
      </c>
      <c r="P10" s="22">
        <v>12296.189597000001</v>
      </c>
      <c r="Q10" s="22">
        <v>4456393.8728999998</v>
      </c>
      <c r="R10" s="23">
        <v>0.60924900000000004</v>
      </c>
      <c r="S10" s="23">
        <v>0.78300000000000003</v>
      </c>
      <c r="T10" s="23">
        <f t="shared" si="0"/>
        <v>0.17515977595136997</v>
      </c>
    </row>
    <row r="11" spans="1:20" x14ac:dyDescent="0.25">
      <c r="A11" s="21">
        <v>3055</v>
      </c>
      <c r="B11" s="21">
        <v>2983</v>
      </c>
      <c r="C11" s="21">
        <v>1210</v>
      </c>
      <c r="D11" s="21">
        <v>1210</v>
      </c>
      <c r="E11" s="21" t="s">
        <v>9</v>
      </c>
      <c r="F11" s="21" t="s">
        <v>31</v>
      </c>
      <c r="G11" s="22">
        <v>13.9854019482</v>
      </c>
      <c r="H11" s="22">
        <v>3.6774200000000001</v>
      </c>
      <c r="I11" s="21" t="s">
        <v>32</v>
      </c>
      <c r="J11" s="21" t="s">
        <v>33</v>
      </c>
      <c r="K11" s="21">
        <v>19</v>
      </c>
      <c r="L11" s="21">
        <v>10</v>
      </c>
      <c r="M11" s="21" t="s">
        <v>34</v>
      </c>
      <c r="N11" s="21" t="s">
        <v>37</v>
      </c>
      <c r="O11" s="21" t="s">
        <v>38</v>
      </c>
      <c r="P11" s="22">
        <v>3936.7590525800001</v>
      </c>
      <c r="Q11" s="22">
        <v>609204.10886499996</v>
      </c>
      <c r="R11" s="23">
        <v>0.60924900000000004</v>
      </c>
      <c r="S11" s="23">
        <v>0.78300000000000003</v>
      </c>
      <c r="T11" s="23">
        <f t="shared" si="0"/>
        <v>0.48618078729486003</v>
      </c>
    </row>
    <row r="12" spans="1:20" x14ac:dyDescent="0.25">
      <c r="A12" s="21">
        <v>3056</v>
      </c>
      <c r="B12" s="21">
        <v>2984</v>
      </c>
      <c r="C12" s="21">
        <v>1210</v>
      </c>
      <c r="D12" s="21">
        <v>1210</v>
      </c>
      <c r="E12" s="21" t="s">
        <v>9</v>
      </c>
      <c r="F12" s="21" t="s">
        <v>31</v>
      </c>
      <c r="G12" s="22">
        <v>73.807209762300005</v>
      </c>
      <c r="H12" s="22">
        <v>29.779299999999999</v>
      </c>
      <c r="I12" s="21" t="s">
        <v>32</v>
      </c>
      <c r="J12" s="21" t="s">
        <v>33</v>
      </c>
      <c r="K12" s="21">
        <v>19</v>
      </c>
      <c r="L12" s="21">
        <v>10</v>
      </c>
      <c r="M12" s="21" t="s">
        <v>34</v>
      </c>
      <c r="N12" s="21" t="s">
        <v>37</v>
      </c>
      <c r="O12" s="21" t="s">
        <v>38</v>
      </c>
      <c r="P12" s="22">
        <v>9715.9542504599995</v>
      </c>
      <c r="Q12" s="22">
        <v>3215042.0572500001</v>
      </c>
      <c r="R12" s="23">
        <v>0.60924900000000004</v>
      </c>
      <c r="S12" s="23">
        <v>0.78300000000000003</v>
      </c>
      <c r="T12" s="23">
        <f t="shared" si="0"/>
        <v>3.9370328978168998</v>
      </c>
    </row>
    <row r="13" spans="1:20" x14ac:dyDescent="0.25">
      <c r="A13" s="21">
        <v>3057</v>
      </c>
      <c r="B13" s="21">
        <v>2985</v>
      </c>
      <c r="C13" s="21">
        <v>1210</v>
      </c>
      <c r="D13" s="21">
        <v>1210</v>
      </c>
      <c r="E13" s="21" t="s">
        <v>9</v>
      </c>
      <c r="F13" s="21" t="s">
        <v>31</v>
      </c>
      <c r="G13" s="22">
        <v>171.85475830199999</v>
      </c>
      <c r="H13" s="22">
        <v>29.455400000000001</v>
      </c>
      <c r="I13" s="21" t="s">
        <v>32</v>
      </c>
      <c r="J13" s="21" t="s">
        <v>33</v>
      </c>
      <c r="K13" s="21">
        <v>19</v>
      </c>
      <c r="L13" s="21">
        <v>10</v>
      </c>
      <c r="M13" s="21" t="s">
        <v>34</v>
      </c>
      <c r="N13" s="21" t="s">
        <v>37</v>
      </c>
      <c r="O13" s="21" t="s">
        <v>38</v>
      </c>
      <c r="P13" s="22">
        <v>27663.481316599999</v>
      </c>
      <c r="Q13" s="22">
        <v>7485993.2716300003</v>
      </c>
      <c r="R13" s="23">
        <v>0.60924900000000004</v>
      </c>
      <c r="S13" s="23">
        <v>0.78300000000000003</v>
      </c>
      <c r="T13" s="23">
        <f t="shared" si="0"/>
        <v>3.8942110398282002</v>
      </c>
    </row>
    <row r="14" spans="1:20" x14ac:dyDescent="0.25">
      <c r="A14" s="21">
        <v>3058</v>
      </c>
      <c r="B14" s="21">
        <v>2986</v>
      </c>
      <c r="C14" s="21">
        <v>1210</v>
      </c>
      <c r="D14" s="21">
        <v>1210</v>
      </c>
      <c r="E14" s="21" t="s">
        <v>9</v>
      </c>
      <c r="F14" s="21" t="s">
        <v>31</v>
      </c>
      <c r="G14" s="22">
        <v>11.0239430698</v>
      </c>
      <c r="H14" s="22">
        <v>4.37195</v>
      </c>
      <c r="I14" s="21" t="s">
        <v>32</v>
      </c>
      <c r="J14" s="21" t="s">
        <v>33</v>
      </c>
      <c r="K14" s="21">
        <v>19</v>
      </c>
      <c r="L14" s="21">
        <v>10</v>
      </c>
      <c r="M14" s="21" t="s">
        <v>34</v>
      </c>
      <c r="N14" s="21" t="s">
        <v>37</v>
      </c>
      <c r="O14" s="21" t="s">
        <v>38</v>
      </c>
      <c r="P14" s="22">
        <v>4547.9743402900003</v>
      </c>
      <c r="Q14" s="22">
        <v>480202.960119</v>
      </c>
      <c r="R14" s="23">
        <v>0.60924900000000004</v>
      </c>
      <c r="S14" s="23">
        <v>0.78300000000000003</v>
      </c>
      <c r="T14" s="23">
        <f t="shared" si="0"/>
        <v>0.57800253792434997</v>
      </c>
    </row>
    <row r="15" spans="1:20" x14ac:dyDescent="0.25">
      <c r="A15" s="21">
        <v>3066</v>
      </c>
      <c r="B15" s="21">
        <v>2994</v>
      </c>
      <c r="C15" s="21">
        <v>1210</v>
      </c>
      <c r="D15" s="21">
        <v>1210</v>
      </c>
      <c r="E15" s="21" t="s">
        <v>9</v>
      </c>
      <c r="F15" s="21" t="s">
        <v>31</v>
      </c>
      <c r="G15" s="22">
        <v>44.369031751100003</v>
      </c>
      <c r="H15" s="22">
        <v>5.3516599999999998E-2</v>
      </c>
      <c r="I15" s="21" t="s">
        <v>32</v>
      </c>
      <c r="J15" s="21" t="s">
        <v>33</v>
      </c>
      <c r="K15" s="21">
        <v>19</v>
      </c>
      <c r="L15" s="21">
        <v>10</v>
      </c>
      <c r="M15" s="21" t="s">
        <v>34</v>
      </c>
      <c r="N15" s="21" t="s">
        <v>37</v>
      </c>
      <c r="O15" s="21" t="s">
        <v>38</v>
      </c>
      <c r="P15" s="22">
        <v>11773.345012600001</v>
      </c>
      <c r="Q15" s="22">
        <v>1932715.02308</v>
      </c>
      <c r="R15" s="23">
        <v>0.60924900000000004</v>
      </c>
      <c r="S15" s="23">
        <v>0.78300000000000003</v>
      </c>
      <c r="T15" s="23">
        <f t="shared" si="0"/>
        <v>7.0752709022477989E-3</v>
      </c>
    </row>
    <row r="16" spans="1:20" x14ac:dyDescent="0.25">
      <c r="A16" s="21">
        <v>3364</v>
      </c>
      <c r="B16" s="21">
        <v>3301</v>
      </c>
      <c r="C16" s="21">
        <v>1290</v>
      </c>
      <c r="D16" s="21">
        <v>1290</v>
      </c>
      <c r="E16" s="21" t="s">
        <v>9</v>
      </c>
      <c r="F16" s="21" t="s">
        <v>31</v>
      </c>
      <c r="G16" s="22">
        <v>23.351974972800001</v>
      </c>
      <c r="H16" s="22">
        <v>9.3561399999999999</v>
      </c>
      <c r="I16" s="21" t="s">
        <v>32</v>
      </c>
      <c r="J16" s="21" t="s">
        <v>33</v>
      </c>
      <c r="K16" s="21">
        <v>19</v>
      </c>
      <c r="L16" s="21">
        <v>10</v>
      </c>
      <c r="M16" s="21" t="s">
        <v>34</v>
      </c>
      <c r="N16" s="21" t="s">
        <v>39</v>
      </c>
      <c r="O16" s="21" t="s">
        <v>38</v>
      </c>
      <c r="P16" s="22">
        <v>5724.2064680200001</v>
      </c>
      <c r="Q16" s="22">
        <v>1017212.0298200001</v>
      </c>
      <c r="R16" s="23">
        <v>0.60924900000000004</v>
      </c>
      <c r="S16" s="23">
        <v>0.78300000000000003</v>
      </c>
      <c r="T16" s="23">
        <f t="shared" si="0"/>
        <v>1.2369475097326199</v>
      </c>
    </row>
    <row r="17" spans="1:20" x14ac:dyDescent="0.25">
      <c r="A17" s="21">
        <v>3809</v>
      </c>
      <c r="B17" s="21">
        <v>3756</v>
      </c>
      <c r="C17" s="21">
        <v>1330</v>
      </c>
      <c r="D17" s="21">
        <v>1330</v>
      </c>
      <c r="E17" s="21" t="s">
        <v>9</v>
      </c>
      <c r="F17" s="21" t="s">
        <v>31</v>
      </c>
      <c r="G17" s="22">
        <v>6.2366714325699997</v>
      </c>
      <c r="H17" s="22">
        <v>8.6329699999999995E-2</v>
      </c>
      <c r="I17" s="21" t="s">
        <v>32</v>
      </c>
      <c r="J17" s="21" t="s">
        <v>33</v>
      </c>
      <c r="K17" s="21">
        <v>21</v>
      </c>
      <c r="L17" s="21">
        <v>10</v>
      </c>
      <c r="M17" s="21" t="s">
        <v>34</v>
      </c>
      <c r="N17" s="21" t="s">
        <v>40</v>
      </c>
      <c r="O17" s="21" t="s">
        <v>41</v>
      </c>
      <c r="P17" s="22">
        <v>2519.7174496600001</v>
      </c>
      <c r="Q17" s="22">
        <v>271669.407603</v>
      </c>
      <c r="R17" s="23">
        <v>1.2503169999999999</v>
      </c>
      <c r="S17" s="23">
        <v>0.78300000000000003</v>
      </c>
      <c r="T17" s="23">
        <f t="shared" si="0"/>
        <v>2.3422869658733293E-2</v>
      </c>
    </row>
    <row r="18" spans="1:20" x14ac:dyDescent="0.25">
      <c r="A18" s="21">
        <v>3810</v>
      </c>
      <c r="B18" s="21">
        <v>3757</v>
      </c>
      <c r="C18" s="21">
        <v>1330</v>
      </c>
      <c r="D18" s="21">
        <v>1330</v>
      </c>
      <c r="E18" s="21" t="s">
        <v>9</v>
      </c>
      <c r="F18" s="21" t="s">
        <v>31</v>
      </c>
      <c r="G18" s="22">
        <v>16.9061376712</v>
      </c>
      <c r="H18" s="22">
        <v>0.48802600000000002</v>
      </c>
      <c r="I18" s="21" t="s">
        <v>32</v>
      </c>
      <c r="J18" s="21" t="s">
        <v>33</v>
      </c>
      <c r="K18" s="21">
        <v>21</v>
      </c>
      <c r="L18" s="21">
        <v>10</v>
      </c>
      <c r="M18" s="21" t="s">
        <v>34</v>
      </c>
      <c r="N18" s="21" t="s">
        <v>40</v>
      </c>
      <c r="O18" s="21" t="s">
        <v>41</v>
      </c>
      <c r="P18" s="22">
        <v>4021.1966360500001</v>
      </c>
      <c r="Q18" s="22">
        <v>736431.35695699998</v>
      </c>
      <c r="R18" s="23">
        <v>1.2503169999999999</v>
      </c>
      <c r="S18" s="23">
        <v>0.78300000000000003</v>
      </c>
      <c r="T18" s="23">
        <f t="shared" si="0"/>
        <v>0.13241062332051398</v>
      </c>
    </row>
    <row r="19" spans="1:20" x14ac:dyDescent="0.25">
      <c r="A19" s="21">
        <v>3811</v>
      </c>
      <c r="B19" s="21">
        <v>3758</v>
      </c>
      <c r="C19" s="21">
        <v>1330</v>
      </c>
      <c r="D19" s="21">
        <v>1330</v>
      </c>
      <c r="E19" s="21" t="s">
        <v>9</v>
      </c>
      <c r="F19" s="21" t="s">
        <v>31</v>
      </c>
      <c r="G19" s="22">
        <v>15.679202563400001</v>
      </c>
      <c r="H19" s="22">
        <v>6.3071900000000003</v>
      </c>
      <c r="I19" s="21" t="s">
        <v>32</v>
      </c>
      <c r="J19" s="21" t="s">
        <v>33</v>
      </c>
      <c r="K19" s="21">
        <v>21</v>
      </c>
      <c r="L19" s="21">
        <v>10</v>
      </c>
      <c r="M19" s="21" t="s">
        <v>34</v>
      </c>
      <c r="N19" s="21" t="s">
        <v>40</v>
      </c>
      <c r="O19" s="21" t="s">
        <v>41</v>
      </c>
      <c r="P19" s="22">
        <v>3552.40193632</v>
      </c>
      <c r="Q19" s="22">
        <v>682986.06366400002</v>
      </c>
      <c r="R19" s="23">
        <v>1.2503169999999999</v>
      </c>
      <c r="S19" s="23">
        <v>0.78300000000000003</v>
      </c>
      <c r="T19" s="23">
        <f t="shared" si="0"/>
        <v>1.7112591527929097</v>
      </c>
    </row>
    <row r="20" spans="1:20" x14ac:dyDescent="0.25">
      <c r="A20" s="21">
        <v>4518</v>
      </c>
      <c r="B20" s="21">
        <v>4486</v>
      </c>
      <c r="C20" s="21">
        <v>1400</v>
      </c>
      <c r="D20" s="21">
        <v>1400</v>
      </c>
      <c r="E20" s="21" t="s">
        <v>9</v>
      </c>
      <c r="F20" s="21" t="s">
        <v>31</v>
      </c>
      <c r="G20" s="22">
        <v>811.58893896400002</v>
      </c>
      <c r="H20" s="22">
        <v>51.337200000000003</v>
      </c>
      <c r="I20" s="21" t="s">
        <v>32</v>
      </c>
      <c r="J20" s="21" t="s">
        <v>33</v>
      </c>
      <c r="K20" s="21">
        <v>3</v>
      </c>
      <c r="L20" s="21">
        <v>10</v>
      </c>
      <c r="M20" s="21" t="s">
        <v>34</v>
      </c>
      <c r="N20" s="21" t="s">
        <v>42</v>
      </c>
      <c r="O20" s="21" t="s">
        <v>42</v>
      </c>
      <c r="P20" s="22">
        <v>83305.728664900002</v>
      </c>
      <c r="Q20" s="22">
        <v>35352814.181299999</v>
      </c>
      <c r="R20" s="23">
        <v>1.7750239999999999</v>
      </c>
      <c r="S20" s="23">
        <v>0.78300000000000003</v>
      </c>
      <c r="T20" s="23">
        <f t="shared" si="0"/>
        <v>19.774073374137597</v>
      </c>
    </row>
    <row r="21" spans="1:20" x14ac:dyDescent="0.25">
      <c r="A21" s="21">
        <v>4522</v>
      </c>
      <c r="B21" s="21">
        <v>4490</v>
      </c>
      <c r="C21" s="21">
        <v>1400</v>
      </c>
      <c r="D21" s="21">
        <v>1400</v>
      </c>
      <c r="E21" s="21" t="s">
        <v>9</v>
      </c>
      <c r="F21" s="21" t="s">
        <v>31</v>
      </c>
      <c r="G21" s="22">
        <v>32.564321241000002</v>
      </c>
      <c r="H21" s="22">
        <v>0.89579399999999998</v>
      </c>
      <c r="I21" s="21" t="s">
        <v>32</v>
      </c>
      <c r="J21" s="21" t="s">
        <v>33</v>
      </c>
      <c r="K21" s="21">
        <v>3</v>
      </c>
      <c r="L21" s="21">
        <v>10</v>
      </c>
      <c r="M21" s="21" t="s">
        <v>34</v>
      </c>
      <c r="N21" s="21" t="s">
        <v>42</v>
      </c>
      <c r="O21" s="21" t="s">
        <v>42</v>
      </c>
      <c r="P21" s="22">
        <v>9362.2984811799997</v>
      </c>
      <c r="Q21" s="22">
        <v>1418501.83326</v>
      </c>
      <c r="R21" s="23">
        <v>1.7750239999999999</v>
      </c>
      <c r="S21" s="23">
        <v>0.78300000000000003</v>
      </c>
      <c r="T21" s="23">
        <f t="shared" si="0"/>
        <v>0.34504211924515193</v>
      </c>
    </row>
    <row r="22" spans="1:20" x14ac:dyDescent="0.25">
      <c r="A22" s="21">
        <v>4524</v>
      </c>
      <c r="B22" s="21">
        <v>4492</v>
      </c>
      <c r="C22" s="21">
        <v>1400</v>
      </c>
      <c r="D22" s="21">
        <v>1400</v>
      </c>
      <c r="E22" s="21" t="s">
        <v>9</v>
      </c>
      <c r="F22" s="21" t="s">
        <v>31</v>
      </c>
      <c r="G22" s="22">
        <v>5.8192186513599999</v>
      </c>
      <c r="H22" s="22">
        <v>2.3549600000000002</v>
      </c>
      <c r="I22" s="21" t="s">
        <v>32</v>
      </c>
      <c r="J22" s="21" t="s">
        <v>33</v>
      </c>
      <c r="K22" s="21">
        <v>3</v>
      </c>
      <c r="L22" s="21">
        <v>10</v>
      </c>
      <c r="M22" s="21" t="s">
        <v>34</v>
      </c>
      <c r="N22" s="21" t="s">
        <v>42</v>
      </c>
      <c r="O22" s="21" t="s">
        <v>42</v>
      </c>
      <c r="P22" s="22">
        <v>2266.8893169900002</v>
      </c>
      <c r="Q22" s="22">
        <v>253485.164453</v>
      </c>
      <c r="R22" s="23">
        <v>1.7750239999999999</v>
      </c>
      <c r="S22" s="23">
        <v>0.78300000000000003</v>
      </c>
      <c r="T22" s="23">
        <f t="shared" si="0"/>
        <v>0.90708398263168</v>
      </c>
    </row>
    <row r="23" spans="1:20" x14ac:dyDescent="0.25">
      <c r="A23" s="21">
        <v>4532</v>
      </c>
      <c r="B23" s="21">
        <v>4500</v>
      </c>
      <c r="C23" s="21">
        <v>1400</v>
      </c>
      <c r="D23" s="21">
        <v>1400</v>
      </c>
      <c r="E23" s="21" t="s">
        <v>9</v>
      </c>
      <c r="F23" s="21" t="s">
        <v>31</v>
      </c>
      <c r="G23" s="22">
        <v>253.72674137499999</v>
      </c>
      <c r="H23" s="22">
        <v>1.97618</v>
      </c>
      <c r="I23" s="21" t="s">
        <v>32</v>
      </c>
      <c r="J23" s="21" t="s">
        <v>33</v>
      </c>
      <c r="K23" s="21">
        <v>3</v>
      </c>
      <c r="L23" s="21">
        <v>10</v>
      </c>
      <c r="M23" s="21" t="s">
        <v>34</v>
      </c>
      <c r="N23" s="21" t="s">
        <v>42</v>
      </c>
      <c r="O23" s="21" t="s">
        <v>42</v>
      </c>
      <c r="P23" s="22">
        <v>58259.176141099997</v>
      </c>
      <c r="Q23" s="22">
        <v>11052336.8543</v>
      </c>
      <c r="R23" s="23">
        <v>1.7750239999999999</v>
      </c>
      <c r="S23" s="23">
        <v>0.78300000000000003</v>
      </c>
      <c r="T23" s="23">
        <f t="shared" si="0"/>
        <v>0.76118542344543993</v>
      </c>
    </row>
    <row r="24" spans="1:20" x14ac:dyDescent="0.25">
      <c r="A24" s="21">
        <v>4714</v>
      </c>
      <c r="B24" s="21">
        <v>4682</v>
      </c>
      <c r="C24" s="21">
        <v>1411</v>
      </c>
      <c r="D24" s="21">
        <v>1411</v>
      </c>
      <c r="E24" s="21" t="s">
        <v>9</v>
      </c>
      <c r="F24" s="21" t="s">
        <v>31</v>
      </c>
      <c r="G24" s="22">
        <v>14.9138507321</v>
      </c>
      <c r="H24" s="22">
        <v>6.03545</v>
      </c>
      <c r="I24" s="21" t="s">
        <v>32</v>
      </c>
      <c r="J24" s="21" t="s">
        <v>33</v>
      </c>
      <c r="K24" s="21">
        <v>3</v>
      </c>
      <c r="L24" s="21">
        <v>10</v>
      </c>
      <c r="M24" s="21" t="s">
        <v>34</v>
      </c>
      <c r="N24" s="21" t="s">
        <v>43</v>
      </c>
      <c r="O24" s="21" t="s">
        <v>42</v>
      </c>
      <c r="P24" s="22">
        <v>4188.2462597100002</v>
      </c>
      <c r="Q24" s="22">
        <v>649647.33788899996</v>
      </c>
      <c r="R24" s="23">
        <v>1.7750239999999999</v>
      </c>
      <c r="S24" s="23">
        <v>0.78300000000000003</v>
      </c>
      <c r="T24" s="23">
        <f t="shared" si="0"/>
        <v>2.3247358863735998</v>
      </c>
    </row>
    <row r="25" spans="1:20" x14ac:dyDescent="0.25">
      <c r="A25" s="21">
        <v>4716</v>
      </c>
      <c r="B25" s="21">
        <v>4684</v>
      </c>
      <c r="C25" s="21">
        <v>1411</v>
      </c>
      <c r="D25" s="21">
        <v>1411</v>
      </c>
      <c r="E25" s="21" t="s">
        <v>9</v>
      </c>
      <c r="F25" s="21" t="s">
        <v>31</v>
      </c>
      <c r="G25" s="22">
        <v>6.8076391974400003</v>
      </c>
      <c r="H25" s="22">
        <v>2.7546599999999999</v>
      </c>
      <c r="I25" s="21" t="s">
        <v>32</v>
      </c>
      <c r="J25" s="21" t="s">
        <v>33</v>
      </c>
      <c r="K25" s="21">
        <v>3</v>
      </c>
      <c r="L25" s="21">
        <v>10</v>
      </c>
      <c r="M25" s="21" t="s">
        <v>34</v>
      </c>
      <c r="N25" s="21" t="s">
        <v>43</v>
      </c>
      <c r="O25" s="21" t="s">
        <v>42</v>
      </c>
      <c r="P25" s="22">
        <v>2465.7451581999999</v>
      </c>
      <c r="Q25" s="22">
        <v>296540.76344000001</v>
      </c>
      <c r="R25" s="23">
        <v>1.7750239999999999</v>
      </c>
      <c r="S25" s="23">
        <v>0.78300000000000003</v>
      </c>
      <c r="T25" s="23">
        <f t="shared" si="0"/>
        <v>1.0610405117692798</v>
      </c>
    </row>
    <row r="26" spans="1:20" x14ac:dyDescent="0.25">
      <c r="A26" s="21">
        <v>4866</v>
      </c>
      <c r="B26" s="21">
        <v>4844</v>
      </c>
      <c r="C26" s="21">
        <v>1550</v>
      </c>
      <c r="D26" s="21">
        <v>1550</v>
      </c>
      <c r="E26" s="21" t="s">
        <v>9</v>
      </c>
      <c r="F26" s="21" t="s">
        <v>31</v>
      </c>
      <c r="G26" s="22">
        <v>34.354073259000003</v>
      </c>
      <c r="H26" s="22">
        <v>13.8681</v>
      </c>
      <c r="I26" s="21" t="s">
        <v>32</v>
      </c>
      <c r="J26" s="21" t="s">
        <v>33</v>
      </c>
      <c r="K26" s="21">
        <v>22</v>
      </c>
      <c r="L26" s="21">
        <v>10</v>
      </c>
      <c r="M26" s="21" t="s">
        <v>34</v>
      </c>
      <c r="N26" s="21" t="s">
        <v>44</v>
      </c>
      <c r="O26" s="21" t="s">
        <v>45</v>
      </c>
      <c r="P26" s="22">
        <v>5735.7721195699996</v>
      </c>
      <c r="Q26" s="22">
        <v>1496463.4311599999</v>
      </c>
      <c r="R26" s="23">
        <v>1.769803</v>
      </c>
      <c r="S26" s="23">
        <v>0.78300000000000003</v>
      </c>
      <c r="T26" s="23">
        <f t="shared" si="0"/>
        <v>5.3260056815930987</v>
      </c>
    </row>
    <row r="27" spans="1:20" x14ac:dyDescent="0.25">
      <c r="A27" s="21">
        <v>5121</v>
      </c>
      <c r="B27" s="21">
        <v>5121</v>
      </c>
      <c r="C27" s="21">
        <v>1700</v>
      </c>
      <c r="D27" s="21">
        <v>1700</v>
      </c>
      <c r="E27" s="21" t="s">
        <v>9</v>
      </c>
      <c r="F27" s="21" t="s">
        <v>31</v>
      </c>
      <c r="G27" s="22">
        <v>12.0490448093</v>
      </c>
      <c r="H27" s="22">
        <v>4.8536200000000003</v>
      </c>
      <c r="I27" s="21" t="s">
        <v>32</v>
      </c>
      <c r="J27" s="21" t="s">
        <v>33</v>
      </c>
      <c r="K27" s="21">
        <v>3</v>
      </c>
      <c r="L27" s="21">
        <v>10</v>
      </c>
      <c r="M27" s="21" t="s">
        <v>34</v>
      </c>
      <c r="N27" s="21" t="s">
        <v>46</v>
      </c>
      <c r="O27" s="21" t="s">
        <v>42</v>
      </c>
      <c r="P27" s="22">
        <v>3056.3453893300002</v>
      </c>
      <c r="Q27" s="22">
        <v>524856.39189199999</v>
      </c>
      <c r="R27" s="23">
        <v>1.7750239999999999</v>
      </c>
      <c r="S27" s="23">
        <v>0.78300000000000003</v>
      </c>
      <c r="T27" s="23">
        <f t="shared" si="0"/>
        <v>1.86951836115296</v>
      </c>
    </row>
    <row r="28" spans="1:20" x14ac:dyDescent="0.25">
      <c r="A28" s="21">
        <v>5189</v>
      </c>
      <c r="B28" s="21">
        <v>5552</v>
      </c>
      <c r="C28" s="21">
        <v>1850</v>
      </c>
      <c r="D28" s="21">
        <v>1850</v>
      </c>
      <c r="E28" s="21" t="s">
        <v>9</v>
      </c>
      <c r="F28" s="21" t="s">
        <v>31</v>
      </c>
      <c r="G28" s="22">
        <v>70.630770467600001</v>
      </c>
      <c r="H28" s="22">
        <v>1.0695699999999999</v>
      </c>
      <c r="I28" s="21" t="s">
        <v>32</v>
      </c>
      <c r="J28" s="21" t="s">
        <v>33</v>
      </c>
      <c r="K28" s="21">
        <v>23</v>
      </c>
      <c r="L28" s="21">
        <v>10</v>
      </c>
      <c r="M28" s="21" t="s">
        <v>34</v>
      </c>
      <c r="N28" s="21" t="s">
        <v>47</v>
      </c>
      <c r="O28" s="21" t="s">
        <v>48</v>
      </c>
      <c r="P28" s="22">
        <v>7734.33735609</v>
      </c>
      <c r="Q28" s="22">
        <v>3076676.3615700002</v>
      </c>
      <c r="R28" s="23">
        <v>1.167327</v>
      </c>
      <c r="S28" s="23">
        <v>0.78300000000000003</v>
      </c>
      <c r="T28" s="23">
        <f t="shared" si="0"/>
        <v>0.27093273284762992</v>
      </c>
    </row>
    <row r="29" spans="1:20" x14ac:dyDescent="0.25">
      <c r="A29" s="21">
        <v>6155</v>
      </c>
      <c r="B29" s="21">
        <v>6111</v>
      </c>
      <c r="C29" s="21">
        <v>1900</v>
      </c>
      <c r="D29" s="21">
        <v>1900</v>
      </c>
      <c r="E29" s="21" t="s">
        <v>9</v>
      </c>
      <c r="F29" s="21" t="s">
        <v>31</v>
      </c>
      <c r="G29" s="22">
        <v>10.088698320100001</v>
      </c>
      <c r="H29" s="22">
        <v>4.0781400000000003</v>
      </c>
      <c r="I29" s="21" t="s">
        <v>32</v>
      </c>
      <c r="J29" s="21" t="s">
        <v>33</v>
      </c>
      <c r="K29" s="21">
        <v>70</v>
      </c>
      <c r="L29" s="21">
        <v>10</v>
      </c>
      <c r="M29" s="21" t="s">
        <v>34</v>
      </c>
      <c r="N29" s="21" t="s">
        <v>49</v>
      </c>
      <c r="O29" s="21" t="s">
        <v>50</v>
      </c>
      <c r="P29" s="22">
        <v>3485.29146782</v>
      </c>
      <c r="Q29" s="22">
        <v>439463.69882300001</v>
      </c>
      <c r="R29" s="23">
        <v>0.19295699999999999</v>
      </c>
      <c r="S29" s="23">
        <v>0.78300000000000003</v>
      </c>
      <c r="T29" s="23">
        <f t="shared" si="0"/>
        <v>0.17075852821565998</v>
      </c>
    </row>
    <row r="30" spans="1:20" x14ac:dyDescent="0.25">
      <c r="A30" s="21">
        <v>52783</v>
      </c>
      <c r="B30" s="21">
        <v>52749</v>
      </c>
      <c r="C30" s="21">
        <v>8140</v>
      </c>
      <c r="D30" s="21">
        <v>8140</v>
      </c>
      <c r="E30" s="21" t="s">
        <v>9</v>
      </c>
      <c r="F30" s="21" t="s">
        <v>31</v>
      </c>
      <c r="G30" s="22">
        <v>222.677696943</v>
      </c>
      <c r="H30" s="22">
        <v>0.11452900000000001</v>
      </c>
      <c r="I30" s="21" t="s">
        <v>32</v>
      </c>
      <c r="J30" s="21" t="s">
        <v>33</v>
      </c>
      <c r="K30" s="21">
        <v>18</v>
      </c>
      <c r="L30" s="21">
        <v>10</v>
      </c>
      <c r="M30" s="21" t="s">
        <v>34</v>
      </c>
      <c r="N30" s="21" t="s">
        <v>51</v>
      </c>
      <c r="O30" s="21" t="s">
        <v>52</v>
      </c>
      <c r="P30" s="22">
        <v>78867.051229200006</v>
      </c>
      <c r="Q30" s="22">
        <v>9699840.4788499996</v>
      </c>
      <c r="R30" s="23">
        <v>0.717032</v>
      </c>
      <c r="S30" s="23">
        <v>0.78300000000000003</v>
      </c>
      <c r="T30" s="23">
        <f t="shared" si="0"/>
        <v>1.7820247870375998E-2</v>
      </c>
    </row>
    <row r="31" spans="1:20" x14ac:dyDescent="0.25">
      <c r="T31" s="23">
        <f>SUM(T2:T30)</f>
        <v>57.947817264714558</v>
      </c>
    </row>
  </sheetData>
  <sortState ref="A2:T49">
    <sortCondition ref="D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J1" workbookViewId="0">
      <pane ySplit="1" topLeftCell="A2" activePane="bottomLeft" state="frozen"/>
      <selection activeCell="J1" sqref="J1"/>
      <selection pane="bottomLeft" activeCell="Q2" sqref="Q2:Q30"/>
    </sheetView>
  </sheetViews>
  <sheetFormatPr defaultRowHeight="15" x14ac:dyDescent="0.25"/>
  <cols>
    <col min="1" max="1" width="11.28515625" style="21" bestFit="1" customWidth="1"/>
    <col min="2" max="2" width="9.28515625" style="21" bestFit="1" customWidth="1"/>
    <col min="3" max="3" width="13.5703125" style="21" bestFit="1" customWidth="1"/>
    <col min="4" max="4" width="8.7109375" style="21" bestFit="1" customWidth="1"/>
    <col min="5" max="5" width="16.7109375" style="21" bestFit="1" customWidth="1"/>
    <col min="6" max="6" width="13.140625" style="21" bestFit="1" customWidth="1"/>
    <col min="7" max="7" width="16.7109375" style="22" bestFit="1" customWidth="1"/>
    <col min="8" max="8" width="14.7109375" style="22" bestFit="1" customWidth="1"/>
    <col min="9" max="9" width="12.7109375" style="21" bestFit="1" customWidth="1"/>
    <col min="10" max="10" width="17.7109375" style="21" bestFit="1" customWidth="1"/>
    <col min="11" max="11" width="10.85546875" style="21" bestFit="1" customWidth="1"/>
    <col min="12" max="12" width="10.5703125" style="21" bestFit="1" customWidth="1"/>
    <col min="13" max="13" width="16.5703125" style="21" bestFit="1" customWidth="1"/>
    <col min="14" max="14" width="44.28515625" style="21" bestFit="1" customWidth="1"/>
    <col min="15" max="15" width="26.5703125" style="21" bestFit="1" customWidth="1"/>
    <col min="16" max="17" width="10.5703125" style="23" bestFit="1" customWidth="1"/>
    <col min="18" max="18" width="11.5703125" style="23" bestFit="1" customWidth="1"/>
  </cols>
  <sheetData>
    <row r="1" spans="1:18" x14ac:dyDescent="0.25">
      <c r="A1" s="21" t="s">
        <v>11</v>
      </c>
      <c r="B1" s="21" t="s">
        <v>12</v>
      </c>
      <c r="C1" s="21" t="s">
        <v>13</v>
      </c>
      <c r="D1" s="21" t="s">
        <v>14</v>
      </c>
      <c r="E1" s="21" t="s">
        <v>15</v>
      </c>
      <c r="F1" s="21" t="s">
        <v>16</v>
      </c>
      <c r="G1" s="22" t="s">
        <v>17</v>
      </c>
      <c r="H1" s="22" t="s">
        <v>18</v>
      </c>
      <c r="I1" s="21" t="s">
        <v>19</v>
      </c>
      <c r="J1" s="21" t="s">
        <v>20</v>
      </c>
      <c r="K1" s="21" t="s">
        <v>21</v>
      </c>
      <c r="L1" s="21" t="s">
        <v>22</v>
      </c>
      <c r="M1" s="21" t="s">
        <v>23</v>
      </c>
      <c r="N1" s="21" t="s">
        <v>24</v>
      </c>
      <c r="O1" s="21" t="s">
        <v>25</v>
      </c>
      <c r="P1" s="23" t="s">
        <v>58</v>
      </c>
      <c r="Q1" s="23" t="s">
        <v>59</v>
      </c>
      <c r="R1" s="23" t="s">
        <v>60</v>
      </c>
    </row>
    <row r="2" spans="1:18" x14ac:dyDescent="0.25">
      <c r="A2" s="21">
        <v>1585</v>
      </c>
      <c r="B2" s="21">
        <v>1545</v>
      </c>
      <c r="C2" s="21">
        <v>1110</v>
      </c>
      <c r="D2" s="21">
        <v>1110</v>
      </c>
      <c r="E2" s="21" t="s">
        <v>9</v>
      </c>
      <c r="F2" s="21" t="s">
        <v>31</v>
      </c>
      <c r="G2" s="22">
        <v>103.80068937599999</v>
      </c>
      <c r="H2" s="22">
        <v>25.421299999999999</v>
      </c>
      <c r="I2" s="21" t="s">
        <v>32</v>
      </c>
      <c r="J2" s="21" t="s">
        <v>33</v>
      </c>
      <c r="K2" s="21">
        <v>2</v>
      </c>
      <c r="L2" s="21">
        <v>10</v>
      </c>
      <c r="M2" s="21" t="s">
        <v>34</v>
      </c>
      <c r="N2" s="21" t="s">
        <v>35</v>
      </c>
      <c r="O2" s="21" t="s">
        <v>36</v>
      </c>
      <c r="P2" s="23">
        <v>11.234235</v>
      </c>
      <c r="Q2" s="23">
        <v>0.6</v>
      </c>
      <c r="R2" s="23">
        <f>H2*P2*(1-Q2)</f>
        <v>114.23554328220001</v>
      </c>
    </row>
    <row r="3" spans="1:18" x14ac:dyDescent="0.25">
      <c r="A3" s="21">
        <v>1587</v>
      </c>
      <c r="B3" s="21">
        <v>1547</v>
      </c>
      <c r="C3" s="21">
        <v>1110</v>
      </c>
      <c r="D3" s="21">
        <v>1110</v>
      </c>
      <c r="E3" s="21" t="s">
        <v>9</v>
      </c>
      <c r="F3" s="21" t="s">
        <v>31</v>
      </c>
      <c r="G3" s="22">
        <v>59.300774951400001</v>
      </c>
      <c r="H3" s="22">
        <v>23.9983</v>
      </c>
      <c r="I3" s="21" t="s">
        <v>32</v>
      </c>
      <c r="J3" s="21" t="s">
        <v>33</v>
      </c>
      <c r="K3" s="21">
        <v>2</v>
      </c>
      <c r="L3" s="21">
        <v>10</v>
      </c>
      <c r="M3" s="21" t="s">
        <v>34</v>
      </c>
      <c r="N3" s="21" t="s">
        <v>35</v>
      </c>
      <c r="O3" s="21" t="s">
        <v>36</v>
      </c>
      <c r="P3" s="23">
        <v>11.234235</v>
      </c>
      <c r="Q3" s="23">
        <v>0.6</v>
      </c>
      <c r="R3" s="23">
        <f t="shared" ref="R3:R30" si="0">H3*P3*(1-Q3)</f>
        <v>107.8410167202</v>
      </c>
    </row>
    <row r="4" spans="1:18" x14ac:dyDescent="0.25">
      <c r="A4" s="21">
        <v>1588</v>
      </c>
      <c r="B4" s="21">
        <v>1548</v>
      </c>
      <c r="C4" s="21">
        <v>1110</v>
      </c>
      <c r="D4" s="21">
        <v>1110</v>
      </c>
      <c r="E4" s="21" t="s">
        <v>9</v>
      </c>
      <c r="F4" s="21" t="s">
        <v>31</v>
      </c>
      <c r="G4" s="22">
        <v>34.822374254099998</v>
      </c>
      <c r="H4" s="22">
        <v>13.944900000000001</v>
      </c>
      <c r="I4" s="21" t="s">
        <v>32</v>
      </c>
      <c r="J4" s="21" t="s">
        <v>33</v>
      </c>
      <c r="K4" s="21">
        <v>2</v>
      </c>
      <c r="L4" s="21">
        <v>10</v>
      </c>
      <c r="M4" s="21" t="s">
        <v>34</v>
      </c>
      <c r="N4" s="21" t="s">
        <v>35</v>
      </c>
      <c r="O4" s="21" t="s">
        <v>36</v>
      </c>
      <c r="P4" s="23">
        <v>11.234235</v>
      </c>
      <c r="Q4" s="23">
        <v>0.6</v>
      </c>
      <c r="R4" s="23">
        <f t="shared" si="0"/>
        <v>62.664113460600007</v>
      </c>
    </row>
    <row r="5" spans="1:18" x14ac:dyDescent="0.25">
      <c r="A5" s="21">
        <v>1589</v>
      </c>
      <c r="B5" s="21">
        <v>1549</v>
      </c>
      <c r="C5" s="21">
        <v>1110</v>
      </c>
      <c r="D5" s="21">
        <v>1110</v>
      </c>
      <c r="E5" s="21" t="s">
        <v>9</v>
      </c>
      <c r="F5" s="21" t="s">
        <v>31</v>
      </c>
      <c r="G5" s="22">
        <v>66.655015469000006</v>
      </c>
      <c r="H5" s="22">
        <v>2.3833E-2</v>
      </c>
      <c r="I5" s="21" t="s">
        <v>32</v>
      </c>
      <c r="J5" s="21" t="s">
        <v>33</v>
      </c>
      <c r="K5" s="21">
        <v>2</v>
      </c>
      <c r="L5" s="21">
        <v>10</v>
      </c>
      <c r="M5" s="21" t="s">
        <v>34</v>
      </c>
      <c r="N5" s="21" t="s">
        <v>35</v>
      </c>
      <c r="O5" s="21" t="s">
        <v>36</v>
      </c>
      <c r="P5" s="23">
        <v>11.234235</v>
      </c>
      <c r="Q5" s="23">
        <v>0.6</v>
      </c>
      <c r="R5" s="23">
        <f t="shared" si="0"/>
        <v>0.10709820910200002</v>
      </c>
    </row>
    <row r="6" spans="1:18" x14ac:dyDescent="0.25">
      <c r="A6" s="21">
        <v>1593</v>
      </c>
      <c r="B6" s="21">
        <v>1553</v>
      </c>
      <c r="C6" s="21">
        <v>1110</v>
      </c>
      <c r="D6" s="21">
        <v>1110</v>
      </c>
      <c r="E6" s="21" t="s">
        <v>9</v>
      </c>
      <c r="F6" s="21" t="s">
        <v>31</v>
      </c>
      <c r="G6" s="22">
        <v>18.8787665242</v>
      </c>
      <c r="H6" s="22">
        <v>4.7006100000000002</v>
      </c>
      <c r="I6" s="21" t="s">
        <v>32</v>
      </c>
      <c r="J6" s="21" t="s">
        <v>33</v>
      </c>
      <c r="K6" s="21">
        <v>2</v>
      </c>
      <c r="L6" s="21">
        <v>10</v>
      </c>
      <c r="M6" s="21" t="s">
        <v>34</v>
      </c>
      <c r="N6" s="21" t="s">
        <v>35</v>
      </c>
      <c r="O6" s="21" t="s">
        <v>36</v>
      </c>
      <c r="P6" s="23">
        <v>11.234235</v>
      </c>
      <c r="Q6" s="23">
        <v>0.6</v>
      </c>
      <c r="R6" s="23">
        <f t="shared" si="0"/>
        <v>21.123102953340002</v>
      </c>
    </row>
    <row r="7" spans="1:18" x14ac:dyDescent="0.25">
      <c r="A7" s="21">
        <v>1594</v>
      </c>
      <c r="B7" s="21">
        <v>1554</v>
      </c>
      <c r="C7" s="21">
        <v>1110</v>
      </c>
      <c r="D7" s="21">
        <v>1110</v>
      </c>
      <c r="E7" s="21" t="s">
        <v>9</v>
      </c>
      <c r="F7" s="21" t="s">
        <v>31</v>
      </c>
      <c r="G7" s="22">
        <v>44.732197457700003</v>
      </c>
      <c r="H7" s="22">
        <v>2.8672</v>
      </c>
      <c r="I7" s="21" t="s">
        <v>32</v>
      </c>
      <c r="J7" s="21" t="s">
        <v>33</v>
      </c>
      <c r="K7" s="21">
        <v>2</v>
      </c>
      <c r="L7" s="21">
        <v>10</v>
      </c>
      <c r="M7" s="21" t="s">
        <v>34</v>
      </c>
      <c r="N7" s="21" t="s">
        <v>35</v>
      </c>
      <c r="O7" s="21" t="s">
        <v>36</v>
      </c>
      <c r="P7" s="23">
        <v>11.234235</v>
      </c>
      <c r="Q7" s="23">
        <v>0.6</v>
      </c>
      <c r="R7" s="23">
        <f t="shared" si="0"/>
        <v>12.884319436799998</v>
      </c>
    </row>
    <row r="8" spans="1:18" x14ac:dyDescent="0.25">
      <c r="A8" s="21">
        <v>55498</v>
      </c>
      <c r="B8" s="21">
        <v>55433</v>
      </c>
      <c r="C8" s="21">
        <v>1200</v>
      </c>
      <c r="D8" s="21">
        <v>1200</v>
      </c>
      <c r="E8" s="21" t="s">
        <v>9</v>
      </c>
      <c r="F8" s="21" t="s">
        <v>31</v>
      </c>
      <c r="G8" s="22">
        <v>3502.48760111</v>
      </c>
      <c r="H8" s="22">
        <v>6.6624499999999998</v>
      </c>
      <c r="I8" s="21" t="s">
        <v>32</v>
      </c>
      <c r="J8" s="21" t="s">
        <v>33</v>
      </c>
      <c r="K8" s="21">
        <v>19</v>
      </c>
      <c r="L8" s="21">
        <v>10</v>
      </c>
      <c r="M8" s="21" t="s">
        <v>34</v>
      </c>
      <c r="N8" s="21" t="s">
        <v>53</v>
      </c>
      <c r="O8" s="21" t="s">
        <v>38</v>
      </c>
      <c r="P8" s="23">
        <v>23.305396999999999</v>
      </c>
      <c r="Q8" s="23">
        <v>0.6</v>
      </c>
      <c r="R8" s="23">
        <f t="shared" si="0"/>
        <v>62.108416897060003</v>
      </c>
    </row>
    <row r="9" spans="1:18" x14ac:dyDescent="0.25">
      <c r="A9" s="21">
        <v>3050</v>
      </c>
      <c r="B9" s="21">
        <v>2978</v>
      </c>
      <c r="C9" s="21">
        <v>1210</v>
      </c>
      <c r="D9" s="21">
        <v>1210</v>
      </c>
      <c r="E9" s="21" t="s">
        <v>9</v>
      </c>
      <c r="F9" s="21" t="s">
        <v>31</v>
      </c>
      <c r="G9" s="22">
        <v>436.89871628399999</v>
      </c>
      <c r="H9" s="22">
        <v>34.5398</v>
      </c>
      <c r="I9" s="21" t="s">
        <v>32</v>
      </c>
      <c r="J9" s="21" t="s">
        <v>33</v>
      </c>
      <c r="K9" s="21">
        <v>19</v>
      </c>
      <c r="L9" s="21">
        <v>10</v>
      </c>
      <c r="M9" s="21" t="s">
        <v>34</v>
      </c>
      <c r="N9" s="21" t="s">
        <v>37</v>
      </c>
      <c r="O9" s="21" t="s">
        <v>38</v>
      </c>
      <c r="P9" s="23">
        <v>23.305396999999999</v>
      </c>
      <c r="Q9" s="23">
        <v>0.6</v>
      </c>
      <c r="R9" s="23">
        <f t="shared" si="0"/>
        <v>321.98550052024001</v>
      </c>
    </row>
    <row r="10" spans="1:18" x14ac:dyDescent="0.25">
      <c r="A10" s="21">
        <v>3054</v>
      </c>
      <c r="B10" s="21">
        <v>2982</v>
      </c>
      <c r="C10" s="21">
        <v>1210</v>
      </c>
      <c r="D10" s="21">
        <v>1210</v>
      </c>
      <c r="E10" s="21" t="s">
        <v>9</v>
      </c>
      <c r="F10" s="21" t="s">
        <v>31</v>
      </c>
      <c r="G10" s="22">
        <v>102.304726191</v>
      </c>
      <c r="H10" s="22">
        <v>1.3248899999999999</v>
      </c>
      <c r="I10" s="21" t="s">
        <v>32</v>
      </c>
      <c r="J10" s="21" t="s">
        <v>33</v>
      </c>
      <c r="K10" s="21">
        <v>19</v>
      </c>
      <c r="L10" s="21">
        <v>10</v>
      </c>
      <c r="M10" s="21" t="s">
        <v>34</v>
      </c>
      <c r="N10" s="21" t="s">
        <v>37</v>
      </c>
      <c r="O10" s="21" t="s">
        <v>38</v>
      </c>
      <c r="P10" s="23">
        <v>23.305396999999999</v>
      </c>
      <c r="Q10" s="23">
        <v>0.6</v>
      </c>
      <c r="R10" s="23">
        <f t="shared" si="0"/>
        <v>12.350834972531999</v>
      </c>
    </row>
    <row r="11" spans="1:18" x14ac:dyDescent="0.25">
      <c r="A11" s="21">
        <v>3055</v>
      </c>
      <c r="B11" s="21">
        <v>2983</v>
      </c>
      <c r="C11" s="21">
        <v>1210</v>
      </c>
      <c r="D11" s="21">
        <v>1210</v>
      </c>
      <c r="E11" s="21" t="s">
        <v>9</v>
      </c>
      <c r="F11" s="21" t="s">
        <v>31</v>
      </c>
      <c r="G11" s="22">
        <v>13.9854019482</v>
      </c>
      <c r="H11" s="22">
        <v>3.6774200000000001</v>
      </c>
      <c r="I11" s="21" t="s">
        <v>32</v>
      </c>
      <c r="J11" s="21" t="s">
        <v>33</v>
      </c>
      <c r="K11" s="21">
        <v>19</v>
      </c>
      <c r="L11" s="21">
        <v>10</v>
      </c>
      <c r="M11" s="21" t="s">
        <v>34</v>
      </c>
      <c r="N11" s="21" t="s">
        <v>37</v>
      </c>
      <c r="O11" s="21" t="s">
        <v>38</v>
      </c>
      <c r="P11" s="23">
        <v>23.305396999999999</v>
      </c>
      <c r="Q11" s="23">
        <v>0.6</v>
      </c>
      <c r="R11" s="23">
        <f t="shared" si="0"/>
        <v>34.281493214295999</v>
      </c>
    </row>
    <row r="12" spans="1:18" x14ac:dyDescent="0.25">
      <c r="A12" s="21">
        <v>3056</v>
      </c>
      <c r="B12" s="21">
        <v>2984</v>
      </c>
      <c r="C12" s="21">
        <v>1210</v>
      </c>
      <c r="D12" s="21">
        <v>1210</v>
      </c>
      <c r="E12" s="21" t="s">
        <v>9</v>
      </c>
      <c r="F12" s="21" t="s">
        <v>31</v>
      </c>
      <c r="G12" s="22">
        <v>73.807209762300005</v>
      </c>
      <c r="H12" s="22">
        <v>29.779299999999999</v>
      </c>
      <c r="I12" s="21" t="s">
        <v>32</v>
      </c>
      <c r="J12" s="21" t="s">
        <v>33</v>
      </c>
      <c r="K12" s="21">
        <v>19</v>
      </c>
      <c r="L12" s="21">
        <v>10</v>
      </c>
      <c r="M12" s="21" t="s">
        <v>34</v>
      </c>
      <c r="N12" s="21" t="s">
        <v>37</v>
      </c>
      <c r="O12" s="21" t="s">
        <v>38</v>
      </c>
      <c r="P12" s="23">
        <v>23.305396999999999</v>
      </c>
      <c r="Q12" s="23">
        <v>0.6</v>
      </c>
      <c r="R12" s="23">
        <f t="shared" si="0"/>
        <v>277.60736355284001</v>
      </c>
    </row>
    <row r="13" spans="1:18" x14ac:dyDescent="0.25">
      <c r="A13" s="21">
        <v>3057</v>
      </c>
      <c r="B13" s="21">
        <v>2985</v>
      </c>
      <c r="C13" s="21">
        <v>1210</v>
      </c>
      <c r="D13" s="21">
        <v>1210</v>
      </c>
      <c r="E13" s="21" t="s">
        <v>9</v>
      </c>
      <c r="F13" s="21" t="s">
        <v>31</v>
      </c>
      <c r="G13" s="22">
        <v>171.85475830199999</v>
      </c>
      <c r="H13" s="22">
        <v>29.455400000000001</v>
      </c>
      <c r="I13" s="21" t="s">
        <v>32</v>
      </c>
      <c r="J13" s="21" t="s">
        <v>33</v>
      </c>
      <c r="K13" s="21">
        <v>19</v>
      </c>
      <c r="L13" s="21">
        <v>10</v>
      </c>
      <c r="M13" s="21" t="s">
        <v>34</v>
      </c>
      <c r="N13" s="21" t="s">
        <v>37</v>
      </c>
      <c r="O13" s="21" t="s">
        <v>38</v>
      </c>
      <c r="P13" s="23">
        <v>23.305396999999999</v>
      </c>
      <c r="Q13" s="23">
        <v>0.6</v>
      </c>
      <c r="R13" s="23">
        <f t="shared" si="0"/>
        <v>274.58791631752001</v>
      </c>
    </row>
    <row r="14" spans="1:18" x14ac:dyDescent="0.25">
      <c r="A14" s="21">
        <v>3058</v>
      </c>
      <c r="B14" s="21">
        <v>2986</v>
      </c>
      <c r="C14" s="21">
        <v>1210</v>
      </c>
      <c r="D14" s="21">
        <v>1210</v>
      </c>
      <c r="E14" s="21" t="s">
        <v>9</v>
      </c>
      <c r="F14" s="21" t="s">
        <v>31</v>
      </c>
      <c r="G14" s="22">
        <v>11.0239430698</v>
      </c>
      <c r="H14" s="22">
        <v>4.37195</v>
      </c>
      <c r="I14" s="21" t="s">
        <v>32</v>
      </c>
      <c r="J14" s="21" t="s">
        <v>33</v>
      </c>
      <c r="K14" s="21">
        <v>19</v>
      </c>
      <c r="L14" s="21">
        <v>10</v>
      </c>
      <c r="M14" s="21" t="s">
        <v>34</v>
      </c>
      <c r="N14" s="21" t="s">
        <v>37</v>
      </c>
      <c r="O14" s="21" t="s">
        <v>38</v>
      </c>
      <c r="P14" s="23">
        <v>23.305396999999999</v>
      </c>
      <c r="Q14" s="23">
        <v>0.6</v>
      </c>
      <c r="R14" s="23">
        <f t="shared" si="0"/>
        <v>40.756012165659996</v>
      </c>
    </row>
    <row r="15" spans="1:18" x14ac:dyDescent="0.25">
      <c r="A15" s="21">
        <v>3066</v>
      </c>
      <c r="B15" s="21">
        <v>2994</v>
      </c>
      <c r="C15" s="21">
        <v>1210</v>
      </c>
      <c r="D15" s="21">
        <v>1210</v>
      </c>
      <c r="E15" s="21" t="s">
        <v>9</v>
      </c>
      <c r="F15" s="21" t="s">
        <v>31</v>
      </c>
      <c r="G15" s="22">
        <v>44.369031751100003</v>
      </c>
      <c r="H15" s="22">
        <v>5.3516599999999998E-2</v>
      </c>
      <c r="I15" s="21" t="s">
        <v>32</v>
      </c>
      <c r="J15" s="21" t="s">
        <v>33</v>
      </c>
      <c r="K15" s="21">
        <v>19</v>
      </c>
      <c r="L15" s="21">
        <v>10</v>
      </c>
      <c r="M15" s="21" t="s">
        <v>34</v>
      </c>
      <c r="N15" s="21" t="s">
        <v>37</v>
      </c>
      <c r="O15" s="21" t="s">
        <v>38</v>
      </c>
      <c r="P15" s="23">
        <v>23.305396999999999</v>
      </c>
      <c r="Q15" s="23">
        <v>0.6</v>
      </c>
      <c r="R15" s="23">
        <f t="shared" si="0"/>
        <v>0.49889024363607998</v>
      </c>
    </row>
    <row r="16" spans="1:18" x14ac:dyDescent="0.25">
      <c r="A16" s="21">
        <v>3364</v>
      </c>
      <c r="B16" s="21">
        <v>3301</v>
      </c>
      <c r="C16" s="21">
        <v>1290</v>
      </c>
      <c r="D16" s="21">
        <v>1290</v>
      </c>
      <c r="E16" s="21" t="s">
        <v>9</v>
      </c>
      <c r="F16" s="21" t="s">
        <v>31</v>
      </c>
      <c r="G16" s="22">
        <v>23.351974972800001</v>
      </c>
      <c r="H16" s="22">
        <v>9.3561399999999999</v>
      </c>
      <c r="I16" s="21" t="s">
        <v>32</v>
      </c>
      <c r="J16" s="21" t="s">
        <v>33</v>
      </c>
      <c r="K16" s="21">
        <v>19</v>
      </c>
      <c r="L16" s="21">
        <v>10</v>
      </c>
      <c r="M16" s="21" t="s">
        <v>34</v>
      </c>
      <c r="N16" s="21" t="s">
        <v>39</v>
      </c>
      <c r="O16" s="21" t="s">
        <v>38</v>
      </c>
      <c r="P16" s="23">
        <v>23.305396999999999</v>
      </c>
      <c r="Q16" s="23">
        <v>0.6</v>
      </c>
      <c r="R16" s="23">
        <f t="shared" si="0"/>
        <v>87.219422835031992</v>
      </c>
    </row>
    <row r="17" spans="1:18" x14ac:dyDescent="0.25">
      <c r="A17" s="21">
        <v>3809</v>
      </c>
      <c r="B17" s="21">
        <v>3756</v>
      </c>
      <c r="C17" s="21">
        <v>1330</v>
      </c>
      <c r="D17" s="21">
        <v>1330</v>
      </c>
      <c r="E17" s="21" t="s">
        <v>9</v>
      </c>
      <c r="F17" s="21" t="s">
        <v>31</v>
      </c>
      <c r="G17" s="22">
        <v>6.2366714325699997</v>
      </c>
      <c r="H17" s="22">
        <v>8.6329699999999995E-2</v>
      </c>
      <c r="I17" s="21" t="s">
        <v>32</v>
      </c>
      <c r="J17" s="21" t="s">
        <v>33</v>
      </c>
      <c r="K17" s="21">
        <v>21</v>
      </c>
      <c r="L17" s="21">
        <v>10</v>
      </c>
      <c r="M17" s="21" t="s">
        <v>34</v>
      </c>
      <c r="N17" s="21" t="s">
        <v>40</v>
      </c>
      <c r="O17" s="21" t="s">
        <v>41</v>
      </c>
      <c r="P17" s="23">
        <v>6.4719680000000004</v>
      </c>
      <c r="Q17" s="23">
        <v>0.6</v>
      </c>
      <c r="R17" s="23">
        <f t="shared" si="0"/>
        <v>0.22348922233984003</v>
      </c>
    </row>
    <row r="18" spans="1:18" x14ac:dyDescent="0.25">
      <c r="A18" s="21">
        <v>3810</v>
      </c>
      <c r="B18" s="21">
        <v>3757</v>
      </c>
      <c r="C18" s="21">
        <v>1330</v>
      </c>
      <c r="D18" s="21">
        <v>1330</v>
      </c>
      <c r="E18" s="21" t="s">
        <v>9</v>
      </c>
      <c r="F18" s="21" t="s">
        <v>31</v>
      </c>
      <c r="G18" s="22">
        <v>16.9061376712</v>
      </c>
      <c r="H18" s="22">
        <v>0.48802600000000002</v>
      </c>
      <c r="I18" s="21" t="s">
        <v>32</v>
      </c>
      <c r="J18" s="21" t="s">
        <v>33</v>
      </c>
      <c r="K18" s="21">
        <v>21</v>
      </c>
      <c r="L18" s="21">
        <v>10</v>
      </c>
      <c r="M18" s="21" t="s">
        <v>34</v>
      </c>
      <c r="N18" s="21" t="s">
        <v>40</v>
      </c>
      <c r="O18" s="21" t="s">
        <v>41</v>
      </c>
      <c r="P18" s="23">
        <v>6.4719680000000004</v>
      </c>
      <c r="Q18" s="23">
        <v>0.6</v>
      </c>
      <c r="R18" s="23">
        <f t="shared" si="0"/>
        <v>1.2633954620672003</v>
      </c>
    </row>
    <row r="19" spans="1:18" x14ac:dyDescent="0.25">
      <c r="A19" s="21">
        <v>3811</v>
      </c>
      <c r="B19" s="21">
        <v>3758</v>
      </c>
      <c r="C19" s="21">
        <v>1330</v>
      </c>
      <c r="D19" s="21">
        <v>1330</v>
      </c>
      <c r="E19" s="21" t="s">
        <v>9</v>
      </c>
      <c r="F19" s="21" t="s">
        <v>31</v>
      </c>
      <c r="G19" s="22">
        <v>15.679202563400001</v>
      </c>
      <c r="H19" s="22">
        <v>6.3071900000000003</v>
      </c>
      <c r="I19" s="21" t="s">
        <v>32</v>
      </c>
      <c r="J19" s="21" t="s">
        <v>33</v>
      </c>
      <c r="K19" s="21">
        <v>21</v>
      </c>
      <c r="L19" s="21">
        <v>10</v>
      </c>
      <c r="M19" s="21" t="s">
        <v>34</v>
      </c>
      <c r="N19" s="21" t="s">
        <v>40</v>
      </c>
      <c r="O19" s="21" t="s">
        <v>41</v>
      </c>
      <c r="P19" s="23">
        <v>6.4719680000000004</v>
      </c>
      <c r="Q19" s="23">
        <v>0.6</v>
      </c>
      <c r="R19" s="23">
        <f t="shared" si="0"/>
        <v>16.327972739968001</v>
      </c>
    </row>
    <row r="20" spans="1:18" x14ac:dyDescent="0.25">
      <c r="A20" s="21">
        <v>4518</v>
      </c>
      <c r="B20" s="21">
        <v>4486</v>
      </c>
      <c r="C20" s="21">
        <v>1400</v>
      </c>
      <c r="D20" s="21">
        <v>1400</v>
      </c>
      <c r="E20" s="21" t="s">
        <v>9</v>
      </c>
      <c r="F20" s="21" t="s">
        <v>31</v>
      </c>
      <c r="G20" s="22">
        <v>811.58893896400002</v>
      </c>
      <c r="H20" s="22">
        <v>51.337200000000003</v>
      </c>
      <c r="I20" s="21" t="s">
        <v>32</v>
      </c>
      <c r="J20" s="21" t="s">
        <v>33</v>
      </c>
      <c r="K20" s="21">
        <v>3</v>
      </c>
      <c r="L20" s="21">
        <v>10</v>
      </c>
      <c r="M20" s="21" t="s">
        <v>34</v>
      </c>
      <c r="N20" s="21" t="s">
        <v>42</v>
      </c>
      <c r="O20" s="21" t="s">
        <v>42</v>
      </c>
      <c r="P20" s="23">
        <v>7.8337940000000001</v>
      </c>
      <c r="Q20" s="23">
        <v>0.6</v>
      </c>
      <c r="R20" s="23">
        <f t="shared" si="0"/>
        <v>160.86601973472003</v>
      </c>
    </row>
    <row r="21" spans="1:18" x14ac:dyDescent="0.25">
      <c r="A21" s="21">
        <v>4522</v>
      </c>
      <c r="B21" s="21">
        <v>4490</v>
      </c>
      <c r="C21" s="21">
        <v>1400</v>
      </c>
      <c r="D21" s="21">
        <v>1400</v>
      </c>
      <c r="E21" s="21" t="s">
        <v>9</v>
      </c>
      <c r="F21" s="21" t="s">
        <v>31</v>
      </c>
      <c r="G21" s="22">
        <v>32.564321241000002</v>
      </c>
      <c r="H21" s="22">
        <v>0.89579399999999998</v>
      </c>
      <c r="I21" s="21" t="s">
        <v>32</v>
      </c>
      <c r="J21" s="21" t="s">
        <v>33</v>
      </c>
      <c r="K21" s="21">
        <v>3</v>
      </c>
      <c r="L21" s="21">
        <v>10</v>
      </c>
      <c r="M21" s="21" t="s">
        <v>34</v>
      </c>
      <c r="N21" s="21" t="s">
        <v>42</v>
      </c>
      <c r="O21" s="21" t="s">
        <v>42</v>
      </c>
      <c r="P21" s="23">
        <v>7.8337940000000001</v>
      </c>
      <c r="Q21" s="23">
        <v>0.6</v>
      </c>
      <c r="R21" s="23">
        <f t="shared" si="0"/>
        <v>2.8069862649744</v>
      </c>
    </row>
    <row r="22" spans="1:18" x14ac:dyDescent="0.25">
      <c r="A22" s="21">
        <v>4524</v>
      </c>
      <c r="B22" s="21">
        <v>4492</v>
      </c>
      <c r="C22" s="21">
        <v>1400</v>
      </c>
      <c r="D22" s="21">
        <v>1400</v>
      </c>
      <c r="E22" s="21" t="s">
        <v>9</v>
      </c>
      <c r="F22" s="21" t="s">
        <v>31</v>
      </c>
      <c r="G22" s="22">
        <v>5.8192186513599999</v>
      </c>
      <c r="H22" s="22">
        <v>2.3549600000000002</v>
      </c>
      <c r="I22" s="21" t="s">
        <v>32</v>
      </c>
      <c r="J22" s="21" t="s">
        <v>33</v>
      </c>
      <c r="K22" s="21">
        <v>3</v>
      </c>
      <c r="L22" s="21">
        <v>10</v>
      </c>
      <c r="M22" s="21" t="s">
        <v>34</v>
      </c>
      <c r="N22" s="21" t="s">
        <v>42</v>
      </c>
      <c r="O22" s="21" t="s">
        <v>42</v>
      </c>
      <c r="P22" s="23">
        <v>7.8337940000000001</v>
      </c>
      <c r="Q22" s="23">
        <v>0.6</v>
      </c>
      <c r="R22" s="23">
        <f t="shared" si="0"/>
        <v>7.379308607296001</v>
      </c>
    </row>
    <row r="23" spans="1:18" x14ac:dyDescent="0.25">
      <c r="A23" s="21">
        <v>4532</v>
      </c>
      <c r="B23" s="21">
        <v>4500</v>
      </c>
      <c r="C23" s="21">
        <v>1400</v>
      </c>
      <c r="D23" s="21">
        <v>1400</v>
      </c>
      <c r="E23" s="21" t="s">
        <v>9</v>
      </c>
      <c r="F23" s="21" t="s">
        <v>31</v>
      </c>
      <c r="G23" s="22">
        <v>253.72674137499999</v>
      </c>
      <c r="H23" s="22">
        <v>1.97618</v>
      </c>
      <c r="I23" s="21" t="s">
        <v>32</v>
      </c>
      <c r="J23" s="21" t="s">
        <v>33</v>
      </c>
      <c r="K23" s="21">
        <v>3</v>
      </c>
      <c r="L23" s="21">
        <v>10</v>
      </c>
      <c r="M23" s="21" t="s">
        <v>34</v>
      </c>
      <c r="N23" s="21" t="s">
        <v>42</v>
      </c>
      <c r="O23" s="21" t="s">
        <v>42</v>
      </c>
      <c r="P23" s="23">
        <v>7.8337940000000001</v>
      </c>
      <c r="Q23" s="23">
        <v>0.6</v>
      </c>
      <c r="R23" s="23">
        <f t="shared" si="0"/>
        <v>6.1923948107680005</v>
      </c>
    </row>
    <row r="24" spans="1:18" x14ac:dyDescent="0.25">
      <c r="A24" s="21">
        <v>4714</v>
      </c>
      <c r="B24" s="21">
        <v>4682</v>
      </c>
      <c r="C24" s="21">
        <v>1411</v>
      </c>
      <c r="D24" s="21">
        <v>1411</v>
      </c>
      <c r="E24" s="21" t="s">
        <v>9</v>
      </c>
      <c r="F24" s="21" t="s">
        <v>31</v>
      </c>
      <c r="G24" s="22">
        <v>14.9138507321</v>
      </c>
      <c r="H24" s="22">
        <v>6.03545</v>
      </c>
      <c r="I24" s="21" t="s">
        <v>32</v>
      </c>
      <c r="J24" s="21" t="s">
        <v>33</v>
      </c>
      <c r="K24" s="21">
        <v>3</v>
      </c>
      <c r="L24" s="21">
        <v>10</v>
      </c>
      <c r="M24" s="21" t="s">
        <v>34</v>
      </c>
      <c r="N24" s="21" t="s">
        <v>43</v>
      </c>
      <c r="O24" s="21" t="s">
        <v>42</v>
      </c>
      <c r="P24" s="23">
        <v>7.8337940000000001</v>
      </c>
      <c r="Q24" s="23">
        <v>0.6</v>
      </c>
      <c r="R24" s="23">
        <f t="shared" si="0"/>
        <v>18.912188798919999</v>
      </c>
    </row>
    <row r="25" spans="1:18" x14ac:dyDescent="0.25">
      <c r="A25" s="21">
        <v>4716</v>
      </c>
      <c r="B25" s="21">
        <v>4684</v>
      </c>
      <c r="C25" s="21">
        <v>1411</v>
      </c>
      <c r="D25" s="21">
        <v>1411</v>
      </c>
      <c r="E25" s="21" t="s">
        <v>9</v>
      </c>
      <c r="F25" s="21" t="s">
        <v>31</v>
      </c>
      <c r="G25" s="22">
        <v>6.8076391974400003</v>
      </c>
      <c r="H25" s="22">
        <v>2.7546599999999999</v>
      </c>
      <c r="I25" s="21" t="s">
        <v>32</v>
      </c>
      <c r="J25" s="21" t="s">
        <v>33</v>
      </c>
      <c r="K25" s="21">
        <v>3</v>
      </c>
      <c r="L25" s="21">
        <v>10</v>
      </c>
      <c r="M25" s="21" t="s">
        <v>34</v>
      </c>
      <c r="N25" s="21" t="s">
        <v>43</v>
      </c>
      <c r="O25" s="21" t="s">
        <v>42</v>
      </c>
      <c r="P25" s="23">
        <v>7.8337940000000001</v>
      </c>
      <c r="Q25" s="23">
        <v>0.6</v>
      </c>
      <c r="R25" s="23">
        <f t="shared" si="0"/>
        <v>8.631775592016</v>
      </c>
    </row>
    <row r="26" spans="1:18" x14ac:dyDescent="0.25">
      <c r="A26" s="21">
        <v>4866</v>
      </c>
      <c r="B26" s="21">
        <v>4844</v>
      </c>
      <c r="C26" s="21">
        <v>1550</v>
      </c>
      <c r="D26" s="21">
        <v>1550</v>
      </c>
      <c r="E26" s="21" t="s">
        <v>9</v>
      </c>
      <c r="F26" s="21" t="s">
        <v>31</v>
      </c>
      <c r="G26" s="22">
        <v>34.354073259000003</v>
      </c>
      <c r="H26" s="22">
        <v>13.8681</v>
      </c>
      <c r="I26" s="21" t="s">
        <v>32</v>
      </c>
      <c r="J26" s="21" t="s">
        <v>33</v>
      </c>
      <c r="K26" s="21">
        <v>22</v>
      </c>
      <c r="L26" s="21">
        <v>10</v>
      </c>
      <c r="M26" s="21" t="s">
        <v>34</v>
      </c>
      <c r="N26" s="21" t="s">
        <v>44</v>
      </c>
      <c r="O26" s="21" t="s">
        <v>45</v>
      </c>
      <c r="P26" s="23">
        <v>7.8932630000000001</v>
      </c>
      <c r="Q26" s="23">
        <v>0.6</v>
      </c>
      <c r="R26" s="23">
        <f t="shared" si="0"/>
        <v>43.785824244120001</v>
      </c>
    </row>
    <row r="27" spans="1:18" x14ac:dyDescent="0.25">
      <c r="A27" s="21">
        <v>5121</v>
      </c>
      <c r="B27" s="21">
        <v>5121</v>
      </c>
      <c r="C27" s="21">
        <v>1700</v>
      </c>
      <c r="D27" s="21">
        <v>1700</v>
      </c>
      <c r="E27" s="21" t="s">
        <v>9</v>
      </c>
      <c r="F27" s="21" t="s">
        <v>31</v>
      </c>
      <c r="G27" s="22">
        <v>12.0490448093</v>
      </c>
      <c r="H27" s="22">
        <v>4.8536200000000003</v>
      </c>
      <c r="I27" s="21" t="s">
        <v>32</v>
      </c>
      <c r="J27" s="21" t="s">
        <v>33</v>
      </c>
      <c r="K27" s="21">
        <v>3</v>
      </c>
      <c r="L27" s="21">
        <v>10</v>
      </c>
      <c r="M27" s="21" t="s">
        <v>34</v>
      </c>
      <c r="N27" s="21" t="s">
        <v>46</v>
      </c>
      <c r="O27" s="21" t="s">
        <v>42</v>
      </c>
      <c r="P27" s="23">
        <v>7.8337940000000001</v>
      </c>
      <c r="Q27" s="23">
        <v>0.6</v>
      </c>
      <c r="R27" s="23">
        <f t="shared" si="0"/>
        <v>15.208903693712001</v>
      </c>
    </row>
    <row r="28" spans="1:18" x14ac:dyDescent="0.25">
      <c r="A28" s="21">
        <v>5189</v>
      </c>
      <c r="B28" s="21">
        <v>5552</v>
      </c>
      <c r="C28" s="21">
        <v>1850</v>
      </c>
      <c r="D28" s="21">
        <v>1850</v>
      </c>
      <c r="E28" s="21" t="s">
        <v>9</v>
      </c>
      <c r="F28" s="21" t="s">
        <v>31</v>
      </c>
      <c r="G28" s="22">
        <v>70.630770467600001</v>
      </c>
      <c r="H28" s="22">
        <v>1.0695699999999999</v>
      </c>
      <c r="I28" s="21" t="s">
        <v>32</v>
      </c>
      <c r="J28" s="21" t="s">
        <v>33</v>
      </c>
      <c r="K28" s="21">
        <v>23</v>
      </c>
      <c r="L28" s="21">
        <v>10</v>
      </c>
      <c r="M28" s="21" t="s">
        <v>34</v>
      </c>
      <c r="N28" s="21" t="s">
        <v>47</v>
      </c>
      <c r="O28" s="21" t="s">
        <v>48</v>
      </c>
      <c r="P28" s="23">
        <v>27.220782</v>
      </c>
      <c r="Q28" s="23">
        <v>0.6</v>
      </c>
      <c r="R28" s="23">
        <f t="shared" si="0"/>
        <v>11.645812721496</v>
      </c>
    </row>
    <row r="29" spans="1:18" x14ac:dyDescent="0.25">
      <c r="A29" s="21">
        <v>6155</v>
      </c>
      <c r="B29" s="21">
        <v>6111</v>
      </c>
      <c r="C29" s="21">
        <v>1900</v>
      </c>
      <c r="D29" s="21">
        <v>1900</v>
      </c>
      <c r="E29" s="21" t="s">
        <v>9</v>
      </c>
      <c r="F29" s="21" t="s">
        <v>31</v>
      </c>
      <c r="G29" s="22">
        <v>10.088698320100001</v>
      </c>
      <c r="H29" s="22">
        <v>4.0781400000000003</v>
      </c>
      <c r="I29" s="21" t="s">
        <v>32</v>
      </c>
      <c r="J29" s="21" t="s">
        <v>33</v>
      </c>
      <c r="K29" s="21">
        <v>70</v>
      </c>
      <c r="L29" s="21">
        <v>10</v>
      </c>
      <c r="M29" s="21" t="s">
        <v>34</v>
      </c>
      <c r="N29" s="21" t="s">
        <v>49</v>
      </c>
      <c r="O29" s="21" t="s">
        <v>50</v>
      </c>
      <c r="P29" s="23">
        <v>1.1817740000000001</v>
      </c>
      <c r="Q29" s="23">
        <v>0.6</v>
      </c>
      <c r="R29" s="23">
        <f t="shared" si="0"/>
        <v>1.9277759281440003</v>
      </c>
    </row>
    <row r="30" spans="1:18" x14ac:dyDescent="0.25">
      <c r="A30" s="21">
        <v>52783</v>
      </c>
      <c r="B30" s="21">
        <v>52749</v>
      </c>
      <c r="C30" s="21">
        <v>8140</v>
      </c>
      <c r="D30" s="21">
        <v>8140</v>
      </c>
      <c r="E30" s="21" t="s">
        <v>9</v>
      </c>
      <c r="F30" s="21" t="s">
        <v>31</v>
      </c>
      <c r="G30" s="22">
        <v>222.677696943</v>
      </c>
      <c r="H30" s="22">
        <v>0.11452900000000001</v>
      </c>
      <c r="I30" s="21" t="s">
        <v>32</v>
      </c>
      <c r="J30" s="21" t="s">
        <v>33</v>
      </c>
      <c r="K30" s="21">
        <v>18</v>
      </c>
      <c r="L30" s="21">
        <v>10</v>
      </c>
      <c r="M30" s="21" t="s">
        <v>34</v>
      </c>
      <c r="N30" s="21" t="s">
        <v>51</v>
      </c>
      <c r="O30" s="21" t="s">
        <v>52</v>
      </c>
      <c r="P30" s="23">
        <v>3.4929570000000001</v>
      </c>
      <c r="Q30" s="23">
        <v>0.6</v>
      </c>
      <c r="R30" s="23">
        <f t="shared" si="0"/>
        <v>0.16001794890120002</v>
      </c>
    </row>
    <row r="31" spans="1:18" x14ac:dyDescent="0.25">
      <c r="R31" s="23">
        <f>SUM(R2:R30)</f>
        <v>1725.5829105505009</v>
      </c>
    </row>
  </sheetData>
  <sortState ref="A2:W49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Education TP</vt:lpstr>
      <vt:lpstr>Education TN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2014-04-02T15:52:56Z</dcterms:modified>
</cp:coreProperties>
</file>