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Education - Fisheating Creek" sheetId="5" r:id="rId2"/>
    <sheet name="Education - Indian Prairie" sheetId="7" r:id="rId3"/>
  </sheets>
  <definedNames>
    <definedName name="_xlnm._FilterDatabase" localSheetId="1" hidden="1">'Education - Fisheating Creek'!$A$1:$W$40</definedName>
    <definedName name="_xlnm._FilterDatabase" localSheetId="2" hidden="1">'Education - Indian Prairie'!$A$1:$W$148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" i="7" l="1"/>
  <c r="W4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72" i="7"/>
  <c r="W73" i="7"/>
  <c r="W74" i="7"/>
  <c r="W75" i="7"/>
  <c r="W76" i="7"/>
  <c r="W77" i="7"/>
  <c r="W78" i="7"/>
  <c r="W79" i="7"/>
  <c r="W80" i="7"/>
  <c r="W81" i="7"/>
  <c r="W82" i="7"/>
  <c r="W83" i="7"/>
  <c r="W84" i="7"/>
  <c r="W85" i="7"/>
  <c r="W86" i="7"/>
  <c r="W87" i="7"/>
  <c r="W88" i="7"/>
  <c r="W89" i="7"/>
  <c r="W90" i="7"/>
  <c r="W91" i="7"/>
  <c r="W92" i="7"/>
  <c r="W93" i="7"/>
  <c r="W94" i="7"/>
  <c r="W95" i="7"/>
  <c r="W96" i="7"/>
  <c r="W97" i="7"/>
  <c r="W98" i="7"/>
  <c r="W99" i="7"/>
  <c r="W100" i="7"/>
  <c r="W101" i="7"/>
  <c r="W102" i="7"/>
  <c r="W103" i="7"/>
  <c r="W104" i="7"/>
  <c r="W105" i="7"/>
  <c r="W106" i="7"/>
  <c r="W107" i="7"/>
  <c r="W108" i="7"/>
  <c r="W109" i="7"/>
  <c r="W110" i="7"/>
  <c r="W111" i="7"/>
  <c r="W112" i="7"/>
  <c r="W113" i="7"/>
  <c r="W114" i="7"/>
  <c r="W115" i="7"/>
  <c r="W116" i="7"/>
  <c r="W117" i="7"/>
  <c r="W118" i="7"/>
  <c r="W119" i="7"/>
  <c r="W120" i="7"/>
  <c r="W121" i="7"/>
  <c r="W122" i="7"/>
  <c r="W123" i="7"/>
  <c r="W124" i="7"/>
  <c r="W125" i="7"/>
  <c r="W126" i="7"/>
  <c r="W127" i="7"/>
  <c r="W128" i="7"/>
  <c r="W129" i="7"/>
  <c r="W130" i="7"/>
  <c r="W131" i="7"/>
  <c r="W132" i="7"/>
  <c r="W133" i="7"/>
  <c r="W134" i="7"/>
  <c r="W135" i="7"/>
  <c r="W136" i="7"/>
  <c r="W137" i="7"/>
  <c r="W138" i="7"/>
  <c r="W139" i="7"/>
  <c r="W140" i="7"/>
  <c r="W141" i="7"/>
  <c r="W142" i="7"/>
  <c r="W143" i="7"/>
  <c r="W144" i="7"/>
  <c r="W145" i="7"/>
  <c r="W146" i="7"/>
  <c r="W147" i="7"/>
  <c r="W2" i="7"/>
  <c r="V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V102" i="7"/>
  <c r="V103" i="7"/>
  <c r="V104" i="7"/>
  <c r="V105" i="7"/>
  <c r="V106" i="7"/>
  <c r="V107" i="7"/>
  <c r="V108" i="7"/>
  <c r="V109" i="7"/>
  <c r="V110" i="7"/>
  <c r="V111" i="7"/>
  <c r="V112" i="7"/>
  <c r="V113" i="7"/>
  <c r="V114" i="7"/>
  <c r="V115" i="7"/>
  <c r="V116" i="7"/>
  <c r="V117" i="7"/>
  <c r="V118" i="7"/>
  <c r="V119" i="7"/>
  <c r="V120" i="7"/>
  <c r="V121" i="7"/>
  <c r="V122" i="7"/>
  <c r="V123" i="7"/>
  <c r="V124" i="7"/>
  <c r="V125" i="7"/>
  <c r="V126" i="7"/>
  <c r="V127" i="7"/>
  <c r="V128" i="7"/>
  <c r="V129" i="7"/>
  <c r="V130" i="7"/>
  <c r="V131" i="7"/>
  <c r="V132" i="7"/>
  <c r="V133" i="7"/>
  <c r="V134" i="7"/>
  <c r="V135" i="7"/>
  <c r="V136" i="7"/>
  <c r="V137" i="7"/>
  <c r="V138" i="7"/>
  <c r="V139" i="7"/>
  <c r="V140" i="7"/>
  <c r="V141" i="7"/>
  <c r="V142" i="7"/>
  <c r="V143" i="7"/>
  <c r="V144" i="7"/>
  <c r="V145" i="7"/>
  <c r="V146" i="7"/>
  <c r="V147" i="7"/>
  <c r="V2" i="7"/>
  <c r="V148" i="7" s="1"/>
  <c r="G3" i="1" s="1"/>
  <c r="W3" i="5"/>
  <c r="W4" i="5"/>
  <c r="W5" i="5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2" i="5"/>
  <c r="V3" i="5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26" i="5"/>
  <c r="V27" i="5"/>
  <c r="V28" i="5"/>
  <c r="V29" i="5"/>
  <c r="V30" i="5"/>
  <c r="V31" i="5"/>
  <c r="V32" i="5"/>
  <c r="V33" i="5"/>
  <c r="V34" i="5"/>
  <c r="V35" i="5"/>
  <c r="V36" i="5"/>
  <c r="V37" i="5"/>
  <c r="V38" i="5"/>
  <c r="V39" i="5"/>
  <c r="V2" i="5"/>
  <c r="V40" i="5" s="1"/>
  <c r="G2" i="1" s="1"/>
  <c r="W148" i="7" l="1"/>
  <c r="J3" i="1" s="1"/>
  <c r="W40" i="5"/>
  <c r="J2" i="1" s="1"/>
  <c r="L3" i="1"/>
  <c r="L2" i="1"/>
  <c r="I3" i="1" l="1"/>
  <c r="L5" i="1" l="1"/>
  <c r="I2" i="1" l="1"/>
  <c r="I5" i="1" s="1"/>
</calcChain>
</file>

<file path=xl/sharedStrings.xml><?xml version="1.0" encoding="utf-8"?>
<sst xmlns="http://schemas.openxmlformats.org/spreadsheetml/2006/main" count="1359" uniqueCount="100">
  <si>
    <t>Project Number</t>
  </si>
  <si>
    <t>Project Name</t>
  </si>
  <si>
    <t>Project Type</t>
  </si>
  <si>
    <t>Acres Treated</t>
  </si>
  <si>
    <t>TP Efficiency (%)</t>
  </si>
  <si>
    <t>Education and Outreach</t>
  </si>
  <si>
    <t>Total Reduction</t>
  </si>
  <si>
    <t>Public education</t>
  </si>
  <si>
    <t>TN Efficiency (%)</t>
  </si>
  <si>
    <t>N/A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</si>
  <si>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</si>
  <si>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</si>
  <si>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</si>
  <si>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</si>
  <si>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</si>
  <si>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</si>
  <si>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</si>
  <si>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</si>
  <si>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</si>
  <si>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</si>
  <si>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</si>
  <si>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</si>
  <si>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</si>
  <si>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</si>
  <si>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</si>
  <si>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</si>
  <si>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</si>
  <si>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</si>
  <si>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</si>
  <si>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</si>
  <si>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Rural Residential</t>
  </si>
  <si>
    <t>Low Density Residential</t>
  </si>
  <si>
    <t>Roads and Highways</t>
  </si>
  <si>
    <t>Transportation Corridors</t>
  </si>
  <si>
    <t>Low Density: Fixed Single Family Units</t>
  </si>
  <si>
    <t>WAMView 3.2</t>
  </si>
  <si>
    <t>Lower_C38_Base</t>
  </si>
  <si>
    <t>Low Density: Mobile Home Units</t>
  </si>
  <si>
    <t>Low Density: Mixed Units, Fixed and Mobile Home U*</t>
  </si>
  <si>
    <t>Commercial and Services</t>
  </si>
  <si>
    <t>Medium Density: Fixed Single Family Units</t>
  </si>
  <si>
    <t>Medium Density Residential</t>
  </si>
  <si>
    <t>Medium Density: Mobile Home Units</t>
  </si>
  <si>
    <t>Medium Density: Mixed Units, Fixed and Mobile Hom*</t>
  </si>
  <si>
    <t>High Density Residential</t>
  </si>
  <si>
    <t>High Density: Mobile Home Units</t>
  </si>
  <si>
    <t>Industrial</t>
  </si>
  <si>
    <t>Other Light Industrial</t>
  </si>
  <si>
    <t>Sand and Gravel Pits</t>
  </si>
  <si>
    <t>Mining</t>
  </si>
  <si>
    <t>Holding Ponds</t>
  </si>
  <si>
    <t>Institutional</t>
  </si>
  <si>
    <t>Educational Facilities</t>
  </si>
  <si>
    <t>Open Land &lt;Urban&gt;</t>
  </si>
  <si>
    <t>Undeveloped Urban Land</t>
  </si>
  <si>
    <t>Barren Land</t>
  </si>
  <si>
    <t>Disturbed Lands</t>
  </si>
  <si>
    <t>Spoil Areas</t>
  </si>
  <si>
    <t>Dikes and Levees</t>
  </si>
  <si>
    <t>Grass Airports</t>
  </si>
  <si>
    <t>Water Supply Plants - including Pumping Stations</t>
  </si>
  <si>
    <t>Transportation</t>
  </si>
  <si>
    <t>Communications</t>
  </si>
  <si>
    <t>TP Base Load (kg/yr)</t>
  </si>
  <si>
    <t>TP Reduction (kg/yr)</t>
  </si>
  <si>
    <t>TN Base Load (kg/yr)</t>
  </si>
  <si>
    <t>TN Reduction (kg/yr)</t>
  </si>
  <si>
    <t>Areal_TN</t>
  </si>
  <si>
    <t>Attenu_TN</t>
  </si>
  <si>
    <t>TN_Load</t>
  </si>
  <si>
    <t>GC-1</t>
  </si>
  <si>
    <t>GC-2</t>
  </si>
  <si>
    <t>Fisheating Creek</t>
  </si>
  <si>
    <t>Indian Prairie</t>
  </si>
  <si>
    <t>AREA_ACRES</t>
  </si>
  <si>
    <t>Shape_Leng</t>
  </si>
  <si>
    <t>Shape_Area</t>
  </si>
  <si>
    <t>L-60W</t>
  </si>
  <si>
    <t>L-60E</t>
  </si>
  <si>
    <t>C-41AS</t>
  </si>
  <si>
    <t>C-40</t>
  </si>
  <si>
    <t>S-131</t>
  </si>
  <si>
    <t>S131_Base</t>
  </si>
  <si>
    <t>C-41S</t>
  </si>
  <si>
    <t>FISHEATING CREEK/L-61</t>
  </si>
  <si>
    <t>WAM 10.1</t>
  </si>
  <si>
    <t>FEC</t>
  </si>
  <si>
    <t>L-49</t>
  </si>
  <si>
    <t>L49_Base</t>
  </si>
  <si>
    <t>L-59E</t>
  </si>
  <si>
    <t>L-61E</t>
  </si>
  <si>
    <t>L-48</t>
  </si>
  <si>
    <t>L48_Base</t>
  </si>
  <si>
    <t>NICODEMUS SLOUGH NORTH</t>
  </si>
  <si>
    <t>L-59W</t>
  </si>
  <si>
    <t>C-41N</t>
  </si>
  <si>
    <t>L61W_Base</t>
  </si>
  <si>
    <t>Railroads and Railyards</t>
  </si>
  <si>
    <t>FYN; landscaping, irrigation, and fertilizer ordinances; PSAs, pamphlets, website, and illicit discharge program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</si>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</sst>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3" fillId="2" borderId="1" xfId="1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wrapText="1"/>
    </xf>
    <xf numFmtId="165" fontId="6" fillId="0" borderId="0" xfId="2" applyNumberFormat="1" applyFont="1" applyFill="1" applyBorder="1" applyAlignment="1">
      <alignment vertical="center" wrapText="1"/>
    </xf>
    <xf numFmtId="165" fontId="5" fillId="0" borderId="0" xfId="0" applyNumberFormat="1" applyFont="1"/>
    <xf numFmtId="166" fontId="4" fillId="3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166" fontId="4" fillId="0" borderId="0" xfId="0" applyNumberFormat="1" applyFont="1"/>
    <xf numFmtId="166" fontId="5" fillId="0" borderId="0" xfId="0" applyNumberFormat="1" applyFont="1"/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L3" sqref="L3"/>
    </sheetView>
  </sheetViews>
  <sheetFormatPr defaultRowHeight="12.75" x14ac:dyDescent="0.2"/>
  <cols>
    <col min="1" max="1" width="9.140625" style="5"/>
    <col min="2" max="3" width="18.140625" style="5" customWidth="1"/>
    <col min="4" max="4" width="12" style="16" customWidth="1"/>
    <col min="5" max="5" width="13.85546875" style="26" customWidth="1"/>
    <col min="6" max="6" width="13.85546875" style="5" customWidth="1"/>
    <col min="7" max="7" width="12" style="26" customWidth="1"/>
    <col min="8" max="8" width="13.140625" style="5" customWidth="1"/>
    <col min="9" max="10" width="11.85546875" style="5" customWidth="1"/>
    <col min="11" max="11" width="11.85546875" style="30" customWidth="1"/>
    <col min="12" max="12" width="11.85546875" style="5" customWidth="1"/>
    <col min="13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99</v>
      </c>
      <c r="D1" s="1" t="s">
        <v>2</v>
      </c>
      <c r="E1" s="23" t="s">
        <v>3</v>
      </c>
      <c r="F1" s="2" t="s">
        <v>10</v>
      </c>
      <c r="G1" s="3" t="s">
        <v>63</v>
      </c>
      <c r="H1" s="4" t="s">
        <v>4</v>
      </c>
      <c r="I1" s="3" t="s">
        <v>64</v>
      </c>
      <c r="J1" s="3" t="s">
        <v>65</v>
      </c>
      <c r="K1" s="27" t="s">
        <v>8</v>
      </c>
      <c r="L1" s="3" t="s">
        <v>66</v>
      </c>
    </row>
    <row r="2" spans="1:12" ht="76.5" x14ac:dyDescent="0.2">
      <c r="A2" s="10" t="s">
        <v>70</v>
      </c>
      <c r="B2" s="18" t="s">
        <v>5</v>
      </c>
      <c r="C2" s="18" t="s">
        <v>98</v>
      </c>
      <c r="D2" s="19" t="s">
        <v>7</v>
      </c>
      <c r="E2" s="24" t="s">
        <v>9</v>
      </c>
      <c r="F2" s="17" t="s">
        <v>72</v>
      </c>
      <c r="G2" s="7">
        <f>'Education - Fisheating Creek'!V40</f>
        <v>248.80857073395242</v>
      </c>
      <c r="H2" s="6">
        <v>5.5E-2</v>
      </c>
      <c r="I2" s="7">
        <f>ROUND(G2*H2,1)</f>
        <v>13.7</v>
      </c>
      <c r="J2" s="7">
        <f>'Education - Fisheating Creek'!W40</f>
        <v>1757.3770252272029</v>
      </c>
      <c r="K2" s="28">
        <v>4.4999999999999998E-2</v>
      </c>
      <c r="L2" s="7">
        <f>ROUND(J2*K2,1)</f>
        <v>79.099999999999994</v>
      </c>
    </row>
    <row r="3" spans="1:12" ht="76.5" x14ac:dyDescent="0.2">
      <c r="A3" s="10" t="s">
        <v>71</v>
      </c>
      <c r="B3" s="18" t="s">
        <v>5</v>
      </c>
      <c r="C3" s="18" t="s">
        <v>98</v>
      </c>
      <c r="D3" s="19" t="s">
        <v>7</v>
      </c>
      <c r="E3" s="24" t="s">
        <v>9</v>
      </c>
      <c r="F3" s="17" t="s">
        <v>73</v>
      </c>
      <c r="G3" s="7">
        <f>'Education - Indian Prairie'!V148</f>
        <v>699.18877512484971</v>
      </c>
      <c r="H3" s="6">
        <v>5.5E-2</v>
      </c>
      <c r="I3" s="7">
        <f t="shared" ref="I3" si="0">ROUND(G3*H3,1)</f>
        <v>38.5</v>
      </c>
      <c r="J3" s="7">
        <f>'Education - Indian Prairie'!W148</f>
        <v>9196.7574432170513</v>
      </c>
      <c r="K3" s="28">
        <v>4.4999999999999998E-2</v>
      </c>
      <c r="L3" s="7">
        <f t="shared" ref="L3" si="1">ROUND(J3*K3,1)</f>
        <v>413.9</v>
      </c>
    </row>
    <row r="4" spans="1:12" x14ac:dyDescent="0.2">
      <c r="A4" s="11"/>
      <c r="D4" s="12"/>
      <c r="E4" s="25"/>
      <c r="F4" s="13"/>
      <c r="G4" s="15"/>
      <c r="H4" s="14"/>
      <c r="I4" s="15"/>
      <c r="J4" s="15"/>
      <c r="K4" s="14"/>
      <c r="L4" s="15"/>
    </row>
    <row r="5" spans="1:12" x14ac:dyDescent="0.2">
      <c r="H5" s="8" t="s">
        <v>6</v>
      </c>
      <c r="I5" s="9">
        <f>SUM(I2:I3)</f>
        <v>52.2</v>
      </c>
      <c r="J5" s="9"/>
      <c r="K5" s="29"/>
      <c r="L5" s="9">
        <f>SUM(L2:L3)</f>
        <v>493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opLeftCell="O1" workbookViewId="0">
      <pane ySplit="1" topLeftCell="A26" activePane="bottomLeft" state="frozen"/>
      <selection activeCell="I1" sqref="I1"/>
      <selection pane="bottomLeft" activeCell="N20" sqref="N20"/>
    </sheetView>
  </sheetViews>
  <sheetFormatPr defaultRowHeight="15" x14ac:dyDescent="0.25"/>
  <cols>
    <col min="1" max="1" width="11.28515625" style="20" bestFit="1" customWidth="1"/>
    <col min="2" max="2" width="9.28515625" style="20" bestFit="1" customWidth="1"/>
    <col min="3" max="3" width="13.5703125" style="20" bestFit="1" customWidth="1"/>
    <col min="4" max="4" width="8.7109375" style="20" bestFit="1" customWidth="1"/>
    <col min="5" max="5" width="15.85546875" style="20" bestFit="1" customWidth="1"/>
    <col min="6" max="6" width="26.7109375" style="20" bestFit="1" customWidth="1"/>
    <col min="7" max="7" width="17.85546875" style="21" bestFit="1" customWidth="1"/>
    <col min="8" max="8" width="16.7109375" style="21" bestFit="1" customWidth="1"/>
    <col min="9" max="9" width="13.5703125" style="20" bestFit="1" customWidth="1"/>
    <col min="10" max="10" width="15.85546875" style="20" bestFit="1" customWidth="1"/>
    <col min="11" max="11" width="10.85546875" style="20" bestFit="1" customWidth="1"/>
    <col min="12" max="12" width="10.5703125" style="20" bestFit="1" customWidth="1"/>
    <col min="13" max="13" width="29.85546875" style="20" bestFit="1" customWidth="1"/>
    <col min="14" max="14" width="50.42578125" style="20" bestFit="1" customWidth="1"/>
    <col min="15" max="15" width="26.5703125" style="20" bestFit="1" customWidth="1"/>
    <col min="16" max="16" width="19.85546875" style="21" bestFit="1" customWidth="1"/>
    <col min="17" max="17" width="23" style="21" bestFit="1" customWidth="1"/>
    <col min="18" max="19" width="9.5703125" style="22" bestFit="1" customWidth="1"/>
    <col min="20" max="20" width="10.28515625" style="22" bestFit="1" customWidth="1"/>
    <col min="21" max="21" width="10.5703125" style="22" bestFit="1" customWidth="1"/>
    <col min="22" max="22" width="12.5703125" style="22" bestFit="1" customWidth="1"/>
    <col min="23" max="23" width="13.7109375" style="22" bestFit="1" customWidth="1"/>
  </cols>
  <sheetData>
    <row r="1" spans="1:23" x14ac:dyDescent="0.25">
      <c r="A1" s="20" t="s">
        <v>11</v>
      </c>
      <c r="B1" s="20" t="s">
        <v>12</v>
      </c>
      <c r="C1" s="20" t="s">
        <v>13</v>
      </c>
      <c r="D1" s="20" t="s">
        <v>14</v>
      </c>
      <c r="E1" s="20" t="s">
        <v>15</v>
      </c>
      <c r="F1" s="20" t="s">
        <v>16</v>
      </c>
      <c r="G1" s="21" t="s">
        <v>74</v>
      </c>
      <c r="H1" s="21" t="s">
        <v>17</v>
      </c>
      <c r="I1" s="20" t="s">
        <v>18</v>
      </c>
      <c r="J1" s="20" t="s">
        <v>19</v>
      </c>
      <c r="K1" s="20" t="s">
        <v>20</v>
      </c>
      <c r="L1" s="20" t="s">
        <v>21</v>
      </c>
      <c r="M1" s="20" t="s">
        <v>22</v>
      </c>
      <c r="N1" s="20" t="s">
        <v>23</v>
      </c>
      <c r="O1" s="20" t="s">
        <v>24</v>
      </c>
      <c r="P1" s="21" t="s">
        <v>75</v>
      </c>
      <c r="Q1" s="21" t="s">
        <v>76</v>
      </c>
      <c r="R1" s="22" t="s">
        <v>25</v>
      </c>
      <c r="S1" s="22" t="s">
        <v>67</v>
      </c>
      <c r="T1" s="22" t="s">
        <v>26</v>
      </c>
      <c r="U1" s="22" t="s">
        <v>68</v>
      </c>
      <c r="V1" s="22" t="s">
        <v>27</v>
      </c>
      <c r="W1" s="22" t="s">
        <v>69</v>
      </c>
    </row>
    <row r="2" spans="1:23" x14ac:dyDescent="0.25">
      <c r="A2" s="20">
        <v>1607</v>
      </c>
      <c r="B2" s="20">
        <v>1567</v>
      </c>
      <c r="C2" s="20">
        <v>1110</v>
      </c>
      <c r="D2" s="20">
        <v>1110</v>
      </c>
      <c r="E2" s="20" t="s">
        <v>72</v>
      </c>
      <c r="F2" s="20" t="s">
        <v>84</v>
      </c>
      <c r="G2" s="21">
        <v>21.459606597499999</v>
      </c>
      <c r="H2" s="21">
        <v>8.6843900000000005</v>
      </c>
      <c r="I2" s="20" t="s">
        <v>85</v>
      </c>
      <c r="J2" s="20" t="s">
        <v>86</v>
      </c>
      <c r="K2" s="20">
        <v>2</v>
      </c>
      <c r="L2" s="20">
        <v>10</v>
      </c>
      <c r="M2" s="20" t="s">
        <v>29</v>
      </c>
      <c r="N2" s="20" t="s">
        <v>34</v>
      </c>
      <c r="O2" s="20" t="s">
        <v>31</v>
      </c>
      <c r="P2" s="21">
        <v>4130.8394173899997</v>
      </c>
      <c r="Q2" s="21">
        <v>934776.72426799999</v>
      </c>
      <c r="R2" s="22">
        <v>0.77561899999999995</v>
      </c>
      <c r="S2" s="22">
        <v>11.226469</v>
      </c>
      <c r="T2" s="22">
        <v>0.47</v>
      </c>
      <c r="U2" s="22">
        <v>0.505</v>
      </c>
      <c r="V2" s="22">
        <f>H2*R2*(1-T2)</f>
        <v>3.5699622803273003</v>
      </c>
      <c r="W2" s="22">
        <f>H2*S2*(1-U2)</f>
        <v>48.260042383860451</v>
      </c>
    </row>
    <row r="3" spans="1:23" x14ac:dyDescent="0.25">
      <c r="A3" s="20">
        <v>1608</v>
      </c>
      <c r="B3" s="20">
        <v>1568</v>
      </c>
      <c r="C3" s="20">
        <v>1110</v>
      </c>
      <c r="D3" s="20">
        <v>1110</v>
      </c>
      <c r="E3" s="20" t="s">
        <v>72</v>
      </c>
      <c r="F3" s="20" t="s">
        <v>84</v>
      </c>
      <c r="G3" s="21">
        <v>6.7033579237099996</v>
      </c>
      <c r="H3" s="21">
        <v>2.7127500000000002</v>
      </c>
      <c r="I3" s="20" t="s">
        <v>85</v>
      </c>
      <c r="J3" s="20" t="s">
        <v>86</v>
      </c>
      <c r="K3" s="20">
        <v>2</v>
      </c>
      <c r="L3" s="20">
        <v>10</v>
      </c>
      <c r="M3" s="20" t="s">
        <v>29</v>
      </c>
      <c r="N3" s="20" t="s">
        <v>34</v>
      </c>
      <c r="O3" s="20" t="s">
        <v>31</v>
      </c>
      <c r="P3" s="21">
        <v>2770.5021633599999</v>
      </c>
      <c r="Q3" s="21">
        <v>291997.10316699999</v>
      </c>
      <c r="R3" s="22">
        <v>0.77561899999999995</v>
      </c>
      <c r="S3" s="22">
        <v>11.226469</v>
      </c>
      <c r="T3" s="22">
        <v>0.47</v>
      </c>
      <c r="U3" s="22">
        <v>0.505</v>
      </c>
      <c r="V3" s="22">
        <f t="shared" ref="V3:V19" si="0">H3*R3*(1-T3)</f>
        <v>1.1151520343925001</v>
      </c>
      <c r="W3" s="22">
        <f t="shared" ref="W3:W19" si="1">H3*S3*(1-U3)</f>
        <v>15.075028870976251</v>
      </c>
    </row>
    <row r="4" spans="1:23" x14ac:dyDescent="0.25">
      <c r="A4" s="20">
        <v>1609</v>
      </c>
      <c r="B4" s="20">
        <v>1569</v>
      </c>
      <c r="C4" s="20">
        <v>1110</v>
      </c>
      <c r="D4" s="20">
        <v>1110</v>
      </c>
      <c r="E4" s="20" t="s">
        <v>72</v>
      </c>
      <c r="F4" s="20" t="s">
        <v>84</v>
      </c>
      <c r="G4" s="21">
        <v>10.1017523461</v>
      </c>
      <c r="H4" s="21">
        <v>4.0880299999999998</v>
      </c>
      <c r="I4" s="20" t="s">
        <v>85</v>
      </c>
      <c r="J4" s="20" t="s">
        <v>86</v>
      </c>
      <c r="K4" s="20">
        <v>2</v>
      </c>
      <c r="L4" s="20">
        <v>10</v>
      </c>
      <c r="M4" s="20" t="s">
        <v>29</v>
      </c>
      <c r="N4" s="20" t="s">
        <v>34</v>
      </c>
      <c r="O4" s="20" t="s">
        <v>31</v>
      </c>
      <c r="P4" s="21">
        <v>3148.4316478999999</v>
      </c>
      <c r="Q4" s="21">
        <v>440030.57206799998</v>
      </c>
      <c r="R4" s="22">
        <v>0.77561899999999995</v>
      </c>
      <c r="S4" s="22">
        <v>11.226469</v>
      </c>
      <c r="T4" s="22">
        <v>0.47</v>
      </c>
      <c r="U4" s="22">
        <v>0.505</v>
      </c>
      <c r="V4" s="22">
        <f t="shared" si="0"/>
        <v>1.6804994825020998</v>
      </c>
      <c r="W4" s="22">
        <f t="shared" si="1"/>
        <v>22.717600322704648</v>
      </c>
    </row>
    <row r="5" spans="1:23" x14ac:dyDescent="0.25">
      <c r="A5" s="20">
        <v>1610</v>
      </c>
      <c r="B5" s="20">
        <v>1570</v>
      </c>
      <c r="C5" s="20">
        <v>1110</v>
      </c>
      <c r="D5" s="20">
        <v>1110</v>
      </c>
      <c r="E5" s="20" t="s">
        <v>72</v>
      </c>
      <c r="F5" s="20" t="s">
        <v>84</v>
      </c>
      <c r="G5" s="21">
        <v>12.221001789900001</v>
      </c>
      <c r="H5" s="21">
        <v>4.9456600000000002</v>
      </c>
      <c r="I5" s="20" t="s">
        <v>85</v>
      </c>
      <c r="J5" s="20" t="s">
        <v>86</v>
      </c>
      <c r="K5" s="20">
        <v>2</v>
      </c>
      <c r="L5" s="20">
        <v>10</v>
      </c>
      <c r="M5" s="20" t="s">
        <v>29</v>
      </c>
      <c r="N5" s="20" t="s">
        <v>34</v>
      </c>
      <c r="O5" s="20" t="s">
        <v>31</v>
      </c>
      <c r="P5" s="21">
        <v>4764.5578122500001</v>
      </c>
      <c r="Q5" s="21">
        <v>532344.70858199999</v>
      </c>
      <c r="R5" s="22">
        <v>0.77561899999999995</v>
      </c>
      <c r="S5" s="22">
        <v>11.226469</v>
      </c>
      <c r="T5" s="22">
        <v>0.47</v>
      </c>
      <c r="U5" s="22">
        <v>0.505</v>
      </c>
      <c r="V5" s="22">
        <f t="shared" si="0"/>
        <v>2.0330523676762002</v>
      </c>
      <c r="W5" s="22">
        <f t="shared" si="1"/>
        <v>27.483537843897302</v>
      </c>
    </row>
    <row r="6" spans="1:23" x14ac:dyDescent="0.25">
      <c r="A6" s="20">
        <v>1611</v>
      </c>
      <c r="B6" s="20">
        <v>1571</v>
      </c>
      <c r="C6" s="20">
        <v>1110</v>
      </c>
      <c r="D6" s="20">
        <v>1110</v>
      </c>
      <c r="E6" s="20" t="s">
        <v>72</v>
      </c>
      <c r="F6" s="20" t="s">
        <v>84</v>
      </c>
      <c r="G6" s="21">
        <v>7.2180321973400003</v>
      </c>
      <c r="H6" s="21">
        <v>2.92103</v>
      </c>
      <c r="I6" s="20" t="s">
        <v>85</v>
      </c>
      <c r="J6" s="20" t="s">
        <v>86</v>
      </c>
      <c r="K6" s="20">
        <v>2</v>
      </c>
      <c r="L6" s="20">
        <v>10</v>
      </c>
      <c r="M6" s="20" t="s">
        <v>29</v>
      </c>
      <c r="N6" s="20" t="s">
        <v>34</v>
      </c>
      <c r="O6" s="20" t="s">
        <v>31</v>
      </c>
      <c r="P6" s="21">
        <v>2722.6946718600002</v>
      </c>
      <c r="Q6" s="21">
        <v>314416.22484799998</v>
      </c>
      <c r="R6" s="22">
        <v>0.77561899999999995</v>
      </c>
      <c r="S6" s="22">
        <v>11.226469</v>
      </c>
      <c r="T6" s="22">
        <v>0.47</v>
      </c>
      <c r="U6" s="22">
        <v>0.505</v>
      </c>
      <c r="V6" s="22">
        <f t="shared" si="0"/>
        <v>1.2007713748120998</v>
      </c>
      <c r="W6" s="22">
        <f t="shared" si="1"/>
        <v>16.23246210781965</v>
      </c>
    </row>
    <row r="7" spans="1:23" x14ac:dyDescent="0.25">
      <c r="A7" s="20">
        <v>2449</v>
      </c>
      <c r="B7" s="20">
        <v>2440</v>
      </c>
      <c r="C7" s="20">
        <v>1180</v>
      </c>
      <c r="D7" s="20">
        <v>1180</v>
      </c>
      <c r="E7" s="20" t="s">
        <v>72</v>
      </c>
      <c r="F7" s="20" t="s">
        <v>84</v>
      </c>
      <c r="G7" s="21">
        <v>36.772254975700001</v>
      </c>
      <c r="H7" s="21">
        <v>14.8812</v>
      </c>
      <c r="I7" s="20" t="s">
        <v>85</v>
      </c>
      <c r="J7" s="20" t="s">
        <v>86</v>
      </c>
      <c r="K7" s="20">
        <v>2</v>
      </c>
      <c r="L7" s="20">
        <v>10</v>
      </c>
      <c r="M7" s="20" t="s">
        <v>29</v>
      </c>
      <c r="N7" s="20" t="s">
        <v>30</v>
      </c>
      <c r="O7" s="20" t="s">
        <v>31</v>
      </c>
      <c r="P7" s="21">
        <v>7839.6294766999999</v>
      </c>
      <c r="Q7" s="21">
        <v>1601793.0195500001</v>
      </c>
      <c r="R7" s="22">
        <v>0.77561899999999995</v>
      </c>
      <c r="S7" s="22">
        <v>11.226469</v>
      </c>
      <c r="T7" s="22">
        <v>0.47</v>
      </c>
      <c r="U7" s="22">
        <v>0.505</v>
      </c>
      <c r="V7" s="22">
        <f t="shared" si="0"/>
        <v>6.1173349752839998</v>
      </c>
      <c r="W7" s="22">
        <f t="shared" si="1"/>
        <v>82.696348588985998</v>
      </c>
    </row>
    <row r="8" spans="1:23" x14ac:dyDescent="0.25">
      <c r="A8" s="20">
        <v>3259</v>
      </c>
      <c r="B8" s="20">
        <v>3196</v>
      </c>
      <c r="C8" s="20">
        <v>1230</v>
      </c>
      <c r="D8" s="20">
        <v>1230</v>
      </c>
      <c r="E8" s="20" t="s">
        <v>72</v>
      </c>
      <c r="F8" s="20" t="s">
        <v>84</v>
      </c>
      <c r="G8" s="21">
        <v>57.850361006500002</v>
      </c>
      <c r="H8" s="21">
        <v>23.411200000000001</v>
      </c>
      <c r="I8" s="20" t="s">
        <v>85</v>
      </c>
      <c r="J8" s="20" t="s">
        <v>86</v>
      </c>
      <c r="K8" s="20">
        <v>19</v>
      </c>
      <c r="L8" s="20">
        <v>10</v>
      </c>
      <c r="M8" s="20" t="s">
        <v>29</v>
      </c>
      <c r="N8" s="20" t="s">
        <v>43</v>
      </c>
      <c r="O8" s="20" t="s">
        <v>41</v>
      </c>
      <c r="P8" s="21">
        <v>12960.422067400001</v>
      </c>
      <c r="Q8" s="21">
        <v>2519951.6455999999</v>
      </c>
      <c r="R8" s="22">
        <v>0.80813599999999997</v>
      </c>
      <c r="S8" s="22">
        <v>44.693185999999997</v>
      </c>
      <c r="T8" s="22">
        <v>0.47</v>
      </c>
      <c r="U8" s="22">
        <v>0.505</v>
      </c>
      <c r="V8" s="22">
        <f t="shared" si="0"/>
        <v>10.027299767296</v>
      </c>
      <c r="W8" s="22">
        <f t="shared" si="1"/>
        <v>517.92895246118394</v>
      </c>
    </row>
    <row r="9" spans="1:23" x14ac:dyDescent="0.25">
      <c r="A9" s="20">
        <v>3541</v>
      </c>
      <c r="B9" s="20">
        <v>3478</v>
      </c>
      <c r="C9" s="20">
        <v>1320</v>
      </c>
      <c r="D9" s="20">
        <v>1320</v>
      </c>
      <c r="E9" s="20" t="s">
        <v>72</v>
      </c>
      <c r="F9" s="20" t="s">
        <v>84</v>
      </c>
      <c r="G9" s="21">
        <v>21.398669495899998</v>
      </c>
      <c r="H9" s="21">
        <v>8.6597299999999997</v>
      </c>
      <c r="I9" s="20" t="s">
        <v>85</v>
      </c>
      <c r="J9" s="20" t="s">
        <v>86</v>
      </c>
      <c r="K9" s="20">
        <v>20</v>
      </c>
      <c r="L9" s="20">
        <v>10</v>
      </c>
      <c r="M9" s="20" t="s">
        <v>29</v>
      </c>
      <c r="N9" s="20" t="s">
        <v>45</v>
      </c>
      <c r="O9" s="20" t="s">
        <v>44</v>
      </c>
      <c r="P9" s="21">
        <v>4014.2681459800001</v>
      </c>
      <c r="Q9" s="21">
        <v>932122.31473800004</v>
      </c>
      <c r="R9" s="22">
        <v>0.73599999999999999</v>
      </c>
      <c r="S9" s="22">
        <v>8.484</v>
      </c>
      <c r="T9" s="22">
        <v>0.47</v>
      </c>
      <c r="U9" s="22">
        <v>0.505</v>
      </c>
      <c r="V9" s="22">
        <f t="shared" si="0"/>
        <v>3.3779874784000001</v>
      </c>
      <c r="W9" s="22">
        <f t="shared" si="1"/>
        <v>36.367228913399998</v>
      </c>
    </row>
    <row r="10" spans="1:23" x14ac:dyDescent="0.25">
      <c r="A10" s="20">
        <v>4606</v>
      </c>
      <c r="B10" s="20">
        <v>4574</v>
      </c>
      <c r="C10" s="20">
        <v>1400</v>
      </c>
      <c r="D10" s="20">
        <v>1400</v>
      </c>
      <c r="E10" s="20" t="s">
        <v>72</v>
      </c>
      <c r="F10" s="20" t="s">
        <v>84</v>
      </c>
      <c r="G10" s="21">
        <v>23.621363413800001</v>
      </c>
      <c r="H10" s="21">
        <v>9.5592299999999994</v>
      </c>
      <c r="I10" s="20" t="s">
        <v>85</v>
      </c>
      <c r="J10" s="20" t="s">
        <v>86</v>
      </c>
      <c r="K10" s="20">
        <v>3</v>
      </c>
      <c r="L10" s="20">
        <v>10</v>
      </c>
      <c r="M10" s="20" t="s">
        <v>29</v>
      </c>
      <c r="N10" s="20" t="s">
        <v>39</v>
      </c>
      <c r="O10" s="20" t="s">
        <v>39</v>
      </c>
      <c r="P10" s="21">
        <v>4503.18332113</v>
      </c>
      <c r="Q10" s="21">
        <v>1028942.47453</v>
      </c>
      <c r="R10" s="22">
        <v>1.874063</v>
      </c>
      <c r="S10" s="22">
        <v>8.2045309999999994</v>
      </c>
      <c r="T10" s="22">
        <v>0.47</v>
      </c>
      <c r="U10" s="22">
        <v>0.505</v>
      </c>
      <c r="V10" s="22">
        <f t="shared" si="0"/>
        <v>9.4947376032896997</v>
      </c>
      <c r="W10" s="22">
        <f t="shared" si="1"/>
        <v>38.822354441209349</v>
      </c>
    </row>
    <row r="11" spans="1:23" x14ac:dyDescent="0.25">
      <c r="A11" s="20">
        <v>4607</v>
      </c>
      <c r="B11" s="20">
        <v>4575</v>
      </c>
      <c r="C11" s="20">
        <v>1400</v>
      </c>
      <c r="D11" s="20">
        <v>1400</v>
      </c>
      <c r="E11" s="20" t="s">
        <v>72</v>
      </c>
      <c r="F11" s="20" t="s">
        <v>84</v>
      </c>
      <c r="G11" s="21">
        <v>20.706242210300001</v>
      </c>
      <c r="H11" s="21">
        <v>8.3795199999999994</v>
      </c>
      <c r="I11" s="20" t="s">
        <v>85</v>
      </c>
      <c r="J11" s="20" t="s">
        <v>86</v>
      </c>
      <c r="K11" s="20">
        <v>3</v>
      </c>
      <c r="L11" s="20">
        <v>10</v>
      </c>
      <c r="M11" s="20" t="s">
        <v>29</v>
      </c>
      <c r="N11" s="20" t="s">
        <v>39</v>
      </c>
      <c r="O11" s="20" t="s">
        <v>39</v>
      </c>
      <c r="P11" s="21">
        <v>4783.5379924500003</v>
      </c>
      <c r="Q11" s="21">
        <v>901960.30283499998</v>
      </c>
      <c r="R11" s="22">
        <v>1.874063</v>
      </c>
      <c r="S11" s="22">
        <v>8.2045309999999994</v>
      </c>
      <c r="T11" s="22">
        <v>0.47</v>
      </c>
      <c r="U11" s="22">
        <v>0.505</v>
      </c>
      <c r="V11" s="22">
        <f t="shared" si="0"/>
        <v>8.3229866465728009</v>
      </c>
      <c r="W11" s="22">
        <f t="shared" si="1"/>
        <v>34.031265644534393</v>
      </c>
    </row>
    <row r="12" spans="1:23" x14ac:dyDescent="0.25">
      <c r="A12" s="20">
        <v>4608</v>
      </c>
      <c r="B12" s="20">
        <v>4576</v>
      </c>
      <c r="C12" s="20">
        <v>1400</v>
      </c>
      <c r="D12" s="20">
        <v>1400</v>
      </c>
      <c r="E12" s="20" t="s">
        <v>72</v>
      </c>
      <c r="F12" s="20" t="s">
        <v>84</v>
      </c>
      <c r="G12" s="21">
        <v>11.7938534046</v>
      </c>
      <c r="H12" s="21">
        <v>4.7728000000000002</v>
      </c>
      <c r="I12" s="20" t="s">
        <v>85</v>
      </c>
      <c r="J12" s="20" t="s">
        <v>86</v>
      </c>
      <c r="K12" s="20">
        <v>3</v>
      </c>
      <c r="L12" s="20">
        <v>10</v>
      </c>
      <c r="M12" s="20" t="s">
        <v>29</v>
      </c>
      <c r="N12" s="20" t="s">
        <v>39</v>
      </c>
      <c r="O12" s="20" t="s">
        <v>39</v>
      </c>
      <c r="P12" s="21">
        <v>4784.2327812800004</v>
      </c>
      <c r="Q12" s="21">
        <v>513738.19934699999</v>
      </c>
      <c r="R12" s="22">
        <v>1.874063</v>
      </c>
      <c r="S12" s="22">
        <v>8.2045309999999994</v>
      </c>
      <c r="T12" s="22">
        <v>0.47</v>
      </c>
      <c r="U12" s="22">
        <v>0.505</v>
      </c>
      <c r="V12" s="22">
        <f t="shared" si="0"/>
        <v>4.7405997797920012</v>
      </c>
      <c r="W12" s="22">
        <f t="shared" si="1"/>
        <v>19.383499850615998</v>
      </c>
    </row>
    <row r="13" spans="1:23" x14ac:dyDescent="0.25">
      <c r="A13" s="20">
        <v>4609</v>
      </c>
      <c r="B13" s="20">
        <v>4577</v>
      </c>
      <c r="C13" s="20">
        <v>1400</v>
      </c>
      <c r="D13" s="20">
        <v>1400</v>
      </c>
      <c r="E13" s="20" t="s">
        <v>72</v>
      </c>
      <c r="F13" s="20" t="s">
        <v>84</v>
      </c>
      <c r="G13" s="21">
        <v>16.526674534000001</v>
      </c>
      <c r="H13" s="21">
        <v>6.68811</v>
      </c>
      <c r="I13" s="20" t="s">
        <v>85</v>
      </c>
      <c r="J13" s="20" t="s">
        <v>86</v>
      </c>
      <c r="K13" s="20">
        <v>3</v>
      </c>
      <c r="L13" s="20">
        <v>10</v>
      </c>
      <c r="M13" s="20" t="s">
        <v>29</v>
      </c>
      <c r="N13" s="20" t="s">
        <v>39</v>
      </c>
      <c r="O13" s="20" t="s">
        <v>39</v>
      </c>
      <c r="P13" s="21">
        <v>3590.05856902</v>
      </c>
      <c r="Q13" s="21">
        <v>719899.063096</v>
      </c>
      <c r="R13" s="22">
        <v>1.874063</v>
      </c>
      <c r="S13" s="22">
        <v>8.2045309999999994</v>
      </c>
      <c r="T13" s="22">
        <v>0.47</v>
      </c>
      <c r="U13" s="22">
        <v>0.505</v>
      </c>
      <c r="V13" s="22">
        <f t="shared" si="0"/>
        <v>6.6429879301929011</v>
      </c>
      <c r="W13" s="22">
        <f t="shared" si="1"/>
        <v>27.162038884072945</v>
      </c>
    </row>
    <row r="14" spans="1:23" x14ac:dyDescent="0.25">
      <c r="A14" s="20">
        <v>4610</v>
      </c>
      <c r="B14" s="20">
        <v>4578</v>
      </c>
      <c r="C14" s="20">
        <v>1400</v>
      </c>
      <c r="D14" s="20">
        <v>1400</v>
      </c>
      <c r="E14" s="20" t="s">
        <v>72</v>
      </c>
      <c r="F14" s="20" t="s">
        <v>84</v>
      </c>
      <c r="G14" s="21">
        <v>10.507181681400001</v>
      </c>
      <c r="H14" s="21">
        <v>4.2521100000000001</v>
      </c>
      <c r="I14" s="20" t="s">
        <v>85</v>
      </c>
      <c r="J14" s="20" t="s">
        <v>86</v>
      </c>
      <c r="K14" s="20">
        <v>3</v>
      </c>
      <c r="L14" s="20">
        <v>10</v>
      </c>
      <c r="M14" s="20" t="s">
        <v>29</v>
      </c>
      <c r="N14" s="20" t="s">
        <v>39</v>
      </c>
      <c r="O14" s="20" t="s">
        <v>39</v>
      </c>
      <c r="P14" s="21">
        <v>5525.7587709199997</v>
      </c>
      <c r="Q14" s="21">
        <v>457691.00327099999</v>
      </c>
      <c r="R14" s="22">
        <v>1.874063</v>
      </c>
      <c r="S14" s="22">
        <v>8.2045309999999994</v>
      </c>
      <c r="T14" s="22">
        <v>0.47</v>
      </c>
      <c r="U14" s="22">
        <v>0.505</v>
      </c>
      <c r="V14" s="22">
        <f t="shared" si="0"/>
        <v>4.2234226721529007</v>
      </c>
      <c r="W14" s="22">
        <f t="shared" si="1"/>
        <v>17.268851313652949</v>
      </c>
    </row>
    <row r="15" spans="1:23" x14ac:dyDescent="0.25">
      <c r="A15" s="20">
        <v>5140</v>
      </c>
      <c r="B15" s="20">
        <v>5140</v>
      </c>
      <c r="C15" s="20">
        <v>1700</v>
      </c>
      <c r="D15" s="20">
        <v>1700</v>
      </c>
      <c r="E15" s="20" t="s">
        <v>72</v>
      </c>
      <c r="F15" s="20" t="s">
        <v>84</v>
      </c>
      <c r="G15" s="21">
        <v>18.252762793399999</v>
      </c>
      <c r="H15" s="21">
        <v>7.3866300000000003</v>
      </c>
      <c r="I15" s="20" t="s">
        <v>85</v>
      </c>
      <c r="J15" s="20" t="s">
        <v>86</v>
      </c>
      <c r="K15" s="20">
        <v>3</v>
      </c>
      <c r="L15" s="20">
        <v>10</v>
      </c>
      <c r="M15" s="20" t="s">
        <v>29</v>
      </c>
      <c r="N15" s="20" t="s">
        <v>51</v>
      </c>
      <c r="O15" s="20" t="s">
        <v>39</v>
      </c>
      <c r="P15" s="21">
        <v>3841.3911706399999</v>
      </c>
      <c r="Q15" s="21">
        <v>795087.16691999999</v>
      </c>
      <c r="R15" s="22">
        <v>1.874063</v>
      </c>
      <c r="S15" s="22">
        <v>8.2045309999999994</v>
      </c>
      <c r="T15" s="22">
        <v>0.47</v>
      </c>
      <c r="U15" s="22">
        <v>0.505</v>
      </c>
      <c r="V15" s="22">
        <f t="shared" si="0"/>
        <v>7.3367952881757006</v>
      </c>
      <c r="W15" s="22">
        <f t="shared" si="1"/>
        <v>29.998898236162347</v>
      </c>
    </row>
    <row r="16" spans="1:23" x14ac:dyDescent="0.25">
      <c r="A16" s="20">
        <v>4895</v>
      </c>
      <c r="B16" s="20">
        <v>4873</v>
      </c>
      <c r="C16" s="20">
        <v>1620</v>
      </c>
      <c r="D16" s="20">
        <v>1620</v>
      </c>
      <c r="E16" s="20" t="s">
        <v>72</v>
      </c>
      <c r="F16" s="20" t="s">
        <v>93</v>
      </c>
      <c r="G16" s="21">
        <v>182.595723394</v>
      </c>
      <c r="H16" s="21">
        <v>73.893900000000002</v>
      </c>
      <c r="I16" s="20" t="s">
        <v>85</v>
      </c>
      <c r="J16" s="20" t="s">
        <v>86</v>
      </c>
      <c r="K16" s="20">
        <v>73</v>
      </c>
      <c r="L16" s="20">
        <v>10</v>
      </c>
      <c r="M16" s="20" t="s">
        <v>29</v>
      </c>
      <c r="N16" s="20" t="s">
        <v>48</v>
      </c>
      <c r="O16" s="20" t="s">
        <v>49</v>
      </c>
      <c r="P16" s="21">
        <v>29578.6055882</v>
      </c>
      <c r="Q16" s="21">
        <v>7953837.89561</v>
      </c>
      <c r="R16" s="22">
        <v>0.29142899999999999</v>
      </c>
      <c r="S16" s="22">
        <v>0.46914299999999998</v>
      </c>
      <c r="T16" s="22">
        <v>0.47</v>
      </c>
      <c r="U16" s="22">
        <v>0.505</v>
      </c>
      <c r="V16" s="22">
        <f t="shared" si="0"/>
        <v>11.413457453043</v>
      </c>
      <c r="W16" s="22">
        <f t="shared" si="1"/>
        <v>17.160068934211498</v>
      </c>
    </row>
    <row r="17" spans="1:23" x14ac:dyDescent="0.25">
      <c r="A17" s="20">
        <v>4931</v>
      </c>
      <c r="B17" s="20">
        <v>4909</v>
      </c>
      <c r="C17" s="20">
        <v>1660</v>
      </c>
      <c r="D17" s="20">
        <v>1660</v>
      </c>
      <c r="E17" s="20" t="s">
        <v>72</v>
      </c>
      <c r="F17" s="20" t="s">
        <v>93</v>
      </c>
      <c r="G17" s="21">
        <v>9.3042780139100003</v>
      </c>
      <c r="H17" s="21">
        <v>3.7653099999999999</v>
      </c>
      <c r="I17" s="20" t="s">
        <v>85</v>
      </c>
      <c r="J17" s="20" t="s">
        <v>86</v>
      </c>
      <c r="K17" s="20">
        <v>73</v>
      </c>
      <c r="L17" s="20">
        <v>10</v>
      </c>
      <c r="M17" s="20" t="s">
        <v>29</v>
      </c>
      <c r="N17" s="20" t="s">
        <v>50</v>
      </c>
      <c r="O17" s="20" t="s">
        <v>49</v>
      </c>
      <c r="P17" s="21">
        <v>5358.1851327300001</v>
      </c>
      <c r="Q17" s="21">
        <v>405292.72911199997</v>
      </c>
      <c r="R17" s="22">
        <v>0.29142899999999999</v>
      </c>
      <c r="S17" s="22">
        <v>0.46914299999999998</v>
      </c>
      <c r="T17" s="22">
        <v>0.47</v>
      </c>
      <c r="U17" s="22">
        <v>0.505</v>
      </c>
      <c r="V17" s="22">
        <f t="shared" si="0"/>
        <v>0.58157987983470005</v>
      </c>
      <c r="W17" s="22">
        <f t="shared" si="1"/>
        <v>0.87440207051834995</v>
      </c>
    </row>
    <row r="18" spans="1:23" x14ac:dyDescent="0.25">
      <c r="A18" s="20">
        <v>4932</v>
      </c>
      <c r="B18" s="20">
        <v>4910</v>
      </c>
      <c r="C18" s="20">
        <v>1660</v>
      </c>
      <c r="D18" s="20">
        <v>1660</v>
      </c>
      <c r="E18" s="20" t="s">
        <v>72</v>
      </c>
      <c r="F18" s="20" t="s">
        <v>93</v>
      </c>
      <c r="G18" s="21">
        <v>10.228508723199999</v>
      </c>
      <c r="H18" s="21">
        <v>4.1393300000000002</v>
      </c>
      <c r="I18" s="20" t="s">
        <v>85</v>
      </c>
      <c r="J18" s="20" t="s">
        <v>86</v>
      </c>
      <c r="K18" s="20">
        <v>73</v>
      </c>
      <c r="L18" s="20">
        <v>10</v>
      </c>
      <c r="M18" s="20" t="s">
        <v>29</v>
      </c>
      <c r="N18" s="20" t="s">
        <v>50</v>
      </c>
      <c r="O18" s="20" t="s">
        <v>49</v>
      </c>
      <c r="P18" s="21">
        <v>5020.4905373700003</v>
      </c>
      <c r="Q18" s="21">
        <v>445552.05776900001</v>
      </c>
      <c r="R18" s="22">
        <v>0.29142899999999999</v>
      </c>
      <c r="S18" s="22">
        <v>0.46914299999999998</v>
      </c>
      <c r="T18" s="22">
        <v>0.47</v>
      </c>
      <c r="U18" s="22">
        <v>0.505</v>
      </c>
      <c r="V18" s="22">
        <f t="shared" si="0"/>
        <v>0.63935002536210006</v>
      </c>
      <c r="W18" s="22">
        <f t="shared" si="1"/>
        <v>0.96125915862404998</v>
      </c>
    </row>
    <row r="19" spans="1:23" x14ac:dyDescent="0.25">
      <c r="A19" s="20">
        <v>4933</v>
      </c>
      <c r="B19" s="20">
        <v>4911</v>
      </c>
      <c r="C19" s="20">
        <v>1660</v>
      </c>
      <c r="D19" s="20">
        <v>1660</v>
      </c>
      <c r="E19" s="20" t="s">
        <v>72</v>
      </c>
      <c r="F19" s="20" t="s">
        <v>93</v>
      </c>
      <c r="G19" s="21">
        <v>106.324663433</v>
      </c>
      <c r="H19" s="21">
        <v>43.028100000000002</v>
      </c>
      <c r="I19" s="20" t="s">
        <v>85</v>
      </c>
      <c r="J19" s="20" t="s">
        <v>86</v>
      </c>
      <c r="K19" s="20">
        <v>73</v>
      </c>
      <c r="L19" s="20">
        <v>10</v>
      </c>
      <c r="M19" s="20" t="s">
        <v>29</v>
      </c>
      <c r="N19" s="20" t="s">
        <v>50</v>
      </c>
      <c r="O19" s="20" t="s">
        <v>49</v>
      </c>
      <c r="P19" s="21">
        <v>9885.9649321399993</v>
      </c>
      <c r="Q19" s="21">
        <v>4631483.81317</v>
      </c>
      <c r="R19" s="22">
        <v>0.29142899999999999</v>
      </c>
      <c r="S19" s="22">
        <v>0.46914299999999998</v>
      </c>
      <c r="T19" s="22">
        <v>0.47</v>
      </c>
      <c r="U19" s="22">
        <v>0.505</v>
      </c>
      <c r="V19" s="22">
        <f t="shared" si="0"/>
        <v>6.6460071620970007</v>
      </c>
      <c r="W19" s="22">
        <f t="shared" si="1"/>
        <v>9.9922342995584987</v>
      </c>
    </row>
    <row r="20" spans="1:23" x14ac:dyDescent="0.25">
      <c r="A20" s="20">
        <v>52620</v>
      </c>
      <c r="B20" s="20">
        <v>52586</v>
      </c>
      <c r="C20" s="20">
        <v>7470</v>
      </c>
      <c r="D20" s="20">
        <v>7470</v>
      </c>
      <c r="E20" s="20" t="s">
        <v>72</v>
      </c>
      <c r="F20" s="20" t="s">
        <v>93</v>
      </c>
      <c r="G20" s="21">
        <v>93.086646116200001</v>
      </c>
      <c r="H20" s="21">
        <v>37.6708</v>
      </c>
      <c r="I20" s="20" t="s">
        <v>85</v>
      </c>
      <c r="J20" s="20" t="s">
        <v>86</v>
      </c>
      <c r="K20" s="20">
        <v>17</v>
      </c>
      <c r="L20" s="20">
        <v>70</v>
      </c>
      <c r="M20" s="20" t="s">
        <v>55</v>
      </c>
      <c r="N20" s="20" t="s">
        <v>58</v>
      </c>
      <c r="O20" s="20" t="s">
        <v>55</v>
      </c>
      <c r="P20" s="21">
        <v>114804.096917</v>
      </c>
      <c r="Q20" s="21">
        <v>4054838.0853900001</v>
      </c>
      <c r="R20" s="22">
        <v>0.83986300000000003</v>
      </c>
      <c r="S20" s="22">
        <v>4.9186860000000001</v>
      </c>
      <c r="T20" s="22">
        <v>0.47</v>
      </c>
      <c r="U20" s="22">
        <v>0.505</v>
      </c>
      <c r="V20" s="22">
        <f t="shared" ref="V20:V38" si="2">H20*R20*(1-T20)</f>
        <v>16.768304883212</v>
      </c>
      <c r="W20" s="22">
        <f t="shared" ref="W20:W38" si="3">H20*S20*(1-U20)</f>
        <v>91.718964101556011</v>
      </c>
    </row>
    <row r="21" spans="1:23" x14ac:dyDescent="0.25">
      <c r="A21" s="20">
        <v>52621</v>
      </c>
      <c r="B21" s="20">
        <v>52587</v>
      </c>
      <c r="C21" s="20">
        <v>7470</v>
      </c>
      <c r="D21" s="20">
        <v>7470</v>
      </c>
      <c r="E21" s="20" t="s">
        <v>72</v>
      </c>
      <c r="F21" s="20" t="s">
        <v>93</v>
      </c>
      <c r="G21" s="21">
        <v>10.0706917683</v>
      </c>
      <c r="H21" s="21">
        <v>4.0754599999999996</v>
      </c>
      <c r="I21" s="20" t="s">
        <v>85</v>
      </c>
      <c r="J21" s="20" t="s">
        <v>86</v>
      </c>
      <c r="K21" s="20">
        <v>17</v>
      </c>
      <c r="L21" s="20">
        <v>70</v>
      </c>
      <c r="M21" s="20" t="s">
        <v>55</v>
      </c>
      <c r="N21" s="20" t="s">
        <v>58</v>
      </c>
      <c r="O21" s="20" t="s">
        <v>55</v>
      </c>
      <c r="P21" s="21">
        <v>8633.4717897400005</v>
      </c>
      <c r="Q21" s="21">
        <v>438677.578714</v>
      </c>
      <c r="R21" s="22">
        <v>0.83986300000000003</v>
      </c>
      <c r="S21" s="22">
        <v>4.9186860000000001</v>
      </c>
      <c r="T21" s="22">
        <v>0.47</v>
      </c>
      <c r="U21" s="22">
        <v>0.505</v>
      </c>
      <c r="V21" s="22">
        <f t="shared" si="2"/>
        <v>1.8140988728494001</v>
      </c>
      <c r="W21" s="22">
        <f t="shared" si="3"/>
        <v>9.9227244825521979</v>
      </c>
    </row>
    <row r="22" spans="1:23" x14ac:dyDescent="0.25">
      <c r="A22" s="20">
        <v>52622</v>
      </c>
      <c r="B22" s="20">
        <v>52588</v>
      </c>
      <c r="C22" s="20">
        <v>7470</v>
      </c>
      <c r="D22" s="20">
        <v>7470</v>
      </c>
      <c r="E22" s="20" t="s">
        <v>72</v>
      </c>
      <c r="F22" s="20" t="s">
        <v>84</v>
      </c>
      <c r="G22" s="21">
        <v>0.49757694134399999</v>
      </c>
      <c r="H22" s="21">
        <v>0.20136200000000001</v>
      </c>
      <c r="I22" s="20" t="s">
        <v>85</v>
      </c>
      <c r="J22" s="20" t="s">
        <v>86</v>
      </c>
      <c r="K22" s="20">
        <v>17</v>
      </c>
      <c r="L22" s="20">
        <v>70</v>
      </c>
      <c r="M22" s="20" t="s">
        <v>55</v>
      </c>
      <c r="N22" s="20" t="s">
        <v>58</v>
      </c>
      <c r="O22" s="20" t="s">
        <v>55</v>
      </c>
      <c r="P22" s="21">
        <v>12311.637165100001</v>
      </c>
      <c r="Q22" s="21">
        <v>523095.15411800001</v>
      </c>
      <c r="R22" s="22">
        <v>0.83986300000000003</v>
      </c>
      <c r="S22" s="22">
        <v>4.9186860000000001</v>
      </c>
      <c r="T22" s="22">
        <v>0.47</v>
      </c>
      <c r="U22" s="22">
        <v>0.505</v>
      </c>
      <c r="V22" s="22">
        <f t="shared" si="2"/>
        <v>8.963174150518001E-2</v>
      </c>
      <c r="W22" s="22">
        <f t="shared" si="3"/>
        <v>0.49026604291434006</v>
      </c>
    </row>
    <row r="23" spans="1:23" x14ac:dyDescent="0.25">
      <c r="A23" s="20">
        <v>52623</v>
      </c>
      <c r="B23" s="20">
        <v>52589</v>
      </c>
      <c r="C23" s="20">
        <v>7470</v>
      </c>
      <c r="D23" s="20">
        <v>7470</v>
      </c>
      <c r="E23" s="20" t="s">
        <v>72</v>
      </c>
      <c r="F23" s="20" t="s">
        <v>84</v>
      </c>
      <c r="G23" s="21">
        <v>2.1950731651100001E-5</v>
      </c>
      <c r="H23" s="21">
        <v>8.8831499999999998E-6</v>
      </c>
      <c r="I23" s="20" t="s">
        <v>85</v>
      </c>
      <c r="J23" s="20" t="s">
        <v>82</v>
      </c>
      <c r="K23" s="20">
        <v>17</v>
      </c>
      <c r="L23" s="20">
        <v>70</v>
      </c>
      <c r="M23" s="20" t="s">
        <v>55</v>
      </c>
      <c r="N23" s="20" t="s">
        <v>58</v>
      </c>
      <c r="O23" s="20" t="s">
        <v>55</v>
      </c>
      <c r="P23" s="21">
        <v>28.327833347799999</v>
      </c>
      <c r="Q23" s="21">
        <v>0.95617003846899995</v>
      </c>
      <c r="R23" s="22">
        <v>0.386154</v>
      </c>
      <c r="S23" s="22">
        <v>3.3867180000000001</v>
      </c>
      <c r="T23" s="22">
        <v>0.318</v>
      </c>
      <c r="U23" s="22">
        <v>0.42599999999999999</v>
      </c>
      <c r="V23" s="22">
        <f t="shared" si="2"/>
        <v>2.3394399832781994E-6</v>
      </c>
      <c r="W23" s="22">
        <f t="shared" si="3"/>
        <v>1.7268631576975802E-5</v>
      </c>
    </row>
    <row r="24" spans="1:23" x14ac:dyDescent="0.25">
      <c r="A24" s="20">
        <v>52624</v>
      </c>
      <c r="B24" s="20">
        <v>52590</v>
      </c>
      <c r="C24" s="20">
        <v>7470</v>
      </c>
      <c r="D24" s="20">
        <v>7470</v>
      </c>
      <c r="E24" s="20" t="s">
        <v>72</v>
      </c>
      <c r="F24" s="20" t="s">
        <v>84</v>
      </c>
      <c r="G24" s="21">
        <v>34.123370652799998</v>
      </c>
      <c r="H24" s="21">
        <v>13.809200000000001</v>
      </c>
      <c r="I24" s="20" t="s">
        <v>85</v>
      </c>
      <c r="J24" s="20" t="s">
        <v>86</v>
      </c>
      <c r="K24" s="20">
        <v>17</v>
      </c>
      <c r="L24" s="20">
        <v>70</v>
      </c>
      <c r="M24" s="20" t="s">
        <v>55</v>
      </c>
      <c r="N24" s="20" t="s">
        <v>58</v>
      </c>
      <c r="O24" s="20" t="s">
        <v>55</v>
      </c>
      <c r="P24" s="21">
        <v>32071.589012699998</v>
      </c>
      <c r="Q24" s="21">
        <v>1486408.07999</v>
      </c>
      <c r="R24" s="22">
        <v>0.83986300000000003</v>
      </c>
      <c r="S24" s="22">
        <v>4.9186860000000001</v>
      </c>
      <c r="T24" s="22">
        <v>0.47</v>
      </c>
      <c r="U24" s="22">
        <v>0.505</v>
      </c>
      <c r="V24" s="22">
        <f t="shared" si="2"/>
        <v>6.1468531539880003</v>
      </c>
      <c r="W24" s="22">
        <f t="shared" si="3"/>
        <v>33.621943762044005</v>
      </c>
    </row>
    <row r="25" spans="1:23" x14ac:dyDescent="0.25">
      <c r="A25" s="20">
        <v>52626</v>
      </c>
      <c r="B25" s="20">
        <v>52592</v>
      </c>
      <c r="C25" s="20">
        <v>7470</v>
      </c>
      <c r="D25" s="20">
        <v>7470</v>
      </c>
      <c r="E25" s="20" t="s">
        <v>72</v>
      </c>
      <c r="F25" s="20" t="s">
        <v>84</v>
      </c>
      <c r="G25" s="21">
        <v>5.9146181693299997</v>
      </c>
      <c r="H25" s="21">
        <v>2.3935599999999999</v>
      </c>
      <c r="I25" s="20" t="s">
        <v>85</v>
      </c>
      <c r="J25" s="20" t="s">
        <v>86</v>
      </c>
      <c r="K25" s="20">
        <v>17</v>
      </c>
      <c r="L25" s="20">
        <v>70</v>
      </c>
      <c r="M25" s="20" t="s">
        <v>55</v>
      </c>
      <c r="N25" s="20" t="s">
        <v>58</v>
      </c>
      <c r="O25" s="20" t="s">
        <v>55</v>
      </c>
      <c r="P25" s="21">
        <v>4520.9247193800002</v>
      </c>
      <c r="Q25" s="21">
        <v>257639.73689500001</v>
      </c>
      <c r="R25" s="22">
        <v>0.83986300000000003</v>
      </c>
      <c r="S25" s="22">
        <v>4.9186860000000001</v>
      </c>
      <c r="T25" s="22">
        <v>0.47</v>
      </c>
      <c r="U25" s="22">
        <v>0.505</v>
      </c>
      <c r="V25" s="22">
        <f t="shared" si="2"/>
        <v>1.0654391156084</v>
      </c>
      <c r="W25" s="22">
        <f t="shared" si="3"/>
        <v>5.8277191807691997</v>
      </c>
    </row>
    <row r="26" spans="1:23" x14ac:dyDescent="0.25">
      <c r="A26" s="20">
        <v>52627</v>
      </c>
      <c r="B26" s="20">
        <v>52593</v>
      </c>
      <c r="C26" s="20">
        <v>7470</v>
      </c>
      <c r="D26" s="20">
        <v>7470</v>
      </c>
      <c r="E26" s="20" t="s">
        <v>72</v>
      </c>
      <c r="F26" s="20" t="s">
        <v>84</v>
      </c>
      <c r="G26" s="21">
        <v>10.0803099466</v>
      </c>
      <c r="H26" s="21">
        <v>4.0793600000000003</v>
      </c>
      <c r="I26" s="20" t="s">
        <v>85</v>
      </c>
      <c r="J26" s="20" t="s">
        <v>86</v>
      </c>
      <c r="K26" s="20">
        <v>17</v>
      </c>
      <c r="L26" s="20">
        <v>70</v>
      </c>
      <c r="M26" s="20" t="s">
        <v>55</v>
      </c>
      <c r="N26" s="20" t="s">
        <v>58</v>
      </c>
      <c r="O26" s="20" t="s">
        <v>55</v>
      </c>
      <c r="P26" s="21">
        <v>6171.7981923899997</v>
      </c>
      <c r="Q26" s="21">
        <v>439096.54488599999</v>
      </c>
      <c r="R26" s="22">
        <v>0.83986300000000003</v>
      </c>
      <c r="S26" s="22">
        <v>4.9186860000000001</v>
      </c>
      <c r="T26" s="22">
        <v>0.47</v>
      </c>
      <c r="U26" s="22">
        <v>0.505</v>
      </c>
      <c r="V26" s="22">
        <f t="shared" si="2"/>
        <v>1.8158348696704003</v>
      </c>
      <c r="W26" s="22">
        <f t="shared" si="3"/>
        <v>9.9322200058752017</v>
      </c>
    </row>
    <row r="27" spans="1:23" x14ac:dyDescent="0.25">
      <c r="A27" s="20">
        <v>52628</v>
      </c>
      <c r="B27" s="20">
        <v>52594</v>
      </c>
      <c r="C27" s="20">
        <v>7470</v>
      </c>
      <c r="D27" s="20">
        <v>7470</v>
      </c>
      <c r="E27" s="20" t="s">
        <v>72</v>
      </c>
      <c r="F27" s="20" t="s">
        <v>84</v>
      </c>
      <c r="G27" s="21">
        <v>33.393482071699999</v>
      </c>
      <c r="H27" s="21">
        <v>13.5139</v>
      </c>
      <c r="I27" s="20" t="s">
        <v>85</v>
      </c>
      <c r="J27" s="20" t="s">
        <v>86</v>
      </c>
      <c r="K27" s="20">
        <v>17</v>
      </c>
      <c r="L27" s="20">
        <v>70</v>
      </c>
      <c r="M27" s="20" t="s">
        <v>55</v>
      </c>
      <c r="N27" s="20" t="s">
        <v>58</v>
      </c>
      <c r="O27" s="20" t="s">
        <v>55</v>
      </c>
      <c r="P27" s="21">
        <v>22496.779130200001</v>
      </c>
      <c r="Q27" s="21">
        <v>1454614.2605699999</v>
      </c>
      <c r="R27" s="22">
        <v>0.83986300000000003</v>
      </c>
      <c r="S27" s="22">
        <v>4.9186860000000001</v>
      </c>
      <c r="T27" s="22">
        <v>0.47</v>
      </c>
      <c r="U27" s="22">
        <v>0.505</v>
      </c>
      <c r="V27" s="22">
        <f t="shared" si="2"/>
        <v>6.0154070357210001</v>
      </c>
      <c r="W27" s="22">
        <f t="shared" si="3"/>
        <v>32.902962214022999</v>
      </c>
    </row>
    <row r="28" spans="1:23" x14ac:dyDescent="0.25">
      <c r="A28" s="20">
        <v>52629</v>
      </c>
      <c r="B28" s="20">
        <v>52595</v>
      </c>
      <c r="C28" s="20">
        <v>7470</v>
      </c>
      <c r="D28" s="20">
        <v>7470</v>
      </c>
      <c r="E28" s="20" t="s">
        <v>72</v>
      </c>
      <c r="F28" s="20" t="s">
        <v>84</v>
      </c>
      <c r="G28" s="21">
        <v>131.49692526499999</v>
      </c>
      <c r="H28" s="21">
        <v>53.2149</v>
      </c>
      <c r="I28" s="20" t="s">
        <v>85</v>
      </c>
      <c r="J28" s="20" t="s">
        <v>86</v>
      </c>
      <c r="K28" s="20">
        <v>17</v>
      </c>
      <c r="L28" s="20">
        <v>70</v>
      </c>
      <c r="M28" s="20" t="s">
        <v>55</v>
      </c>
      <c r="N28" s="20" t="s">
        <v>58</v>
      </c>
      <c r="O28" s="20" t="s">
        <v>55</v>
      </c>
      <c r="P28" s="21">
        <v>107828.265484</v>
      </c>
      <c r="Q28" s="21">
        <v>5727983.1525900001</v>
      </c>
      <c r="R28" s="22">
        <v>0.83986300000000003</v>
      </c>
      <c r="S28" s="22">
        <v>4.9186860000000001</v>
      </c>
      <c r="T28" s="22">
        <v>0.47</v>
      </c>
      <c r="U28" s="22">
        <v>0.505</v>
      </c>
      <c r="V28" s="22">
        <f t="shared" si="2"/>
        <v>23.687409546111002</v>
      </c>
      <c r="W28" s="22">
        <f t="shared" si="3"/>
        <v>129.56495489259299</v>
      </c>
    </row>
    <row r="29" spans="1:23" x14ac:dyDescent="0.25">
      <c r="A29" s="20">
        <v>52655</v>
      </c>
      <c r="B29" s="20">
        <v>52621</v>
      </c>
      <c r="C29" s="20">
        <v>8100</v>
      </c>
      <c r="D29" s="20">
        <v>8100</v>
      </c>
      <c r="E29" s="20" t="s">
        <v>72</v>
      </c>
      <c r="F29" s="20" t="s">
        <v>93</v>
      </c>
      <c r="G29" s="21">
        <v>33.206815922099999</v>
      </c>
      <c r="H29" s="21">
        <v>13.4383</v>
      </c>
      <c r="I29" s="20" t="s">
        <v>85</v>
      </c>
      <c r="J29" s="20" t="s">
        <v>86</v>
      </c>
      <c r="K29" s="20">
        <v>18</v>
      </c>
      <c r="L29" s="20">
        <v>10</v>
      </c>
      <c r="M29" s="20" t="s">
        <v>29</v>
      </c>
      <c r="N29" s="20" t="s">
        <v>61</v>
      </c>
      <c r="O29" s="20" t="s">
        <v>33</v>
      </c>
      <c r="P29" s="21">
        <v>17450.3215275</v>
      </c>
      <c r="Q29" s="21">
        <v>1446483.11561</v>
      </c>
      <c r="R29" s="22">
        <v>0.82618599999999998</v>
      </c>
      <c r="S29" s="22">
        <v>3.6412170000000001</v>
      </c>
      <c r="T29" s="22">
        <v>0.47</v>
      </c>
      <c r="U29" s="22">
        <v>0.505</v>
      </c>
      <c r="V29" s="22">
        <f t="shared" si="2"/>
        <v>5.884343721614</v>
      </c>
      <c r="W29" s="22">
        <f t="shared" si="3"/>
        <v>24.221224373494501</v>
      </c>
    </row>
    <row r="30" spans="1:23" x14ac:dyDescent="0.25">
      <c r="A30" s="20">
        <v>52657</v>
      </c>
      <c r="B30" s="20">
        <v>52623</v>
      </c>
      <c r="C30" s="20">
        <v>8100</v>
      </c>
      <c r="D30" s="20">
        <v>8100</v>
      </c>
      <c r="E30" s="20" t="s">
        <v>72</v>
      </c>
      <c r="F30" s="20" t="s">
        <v>84</v>
      </c>
      <c r="G30" s="21">
        <v>285.05112111599999</v>
      </c>
      <c r="H30" s="21">
        <v>115.35599999999999</v>
      </c>
      <c r="I30" s="20" t="s">
        <v>85</v>
      </c>
      <c r="J30" s="20" t="s">
        <v>86</v>
      </c>
      <c r="K30" s="20">
        <v>18</v>
      </c>
      <c r="L30" s="20">
        <v>10</v>
      </c>
      <c r="M30" s="20" t="s">
        <v>29</v>
      </c>
      <c r="N30" s="20" t="s">
        <v>61</v>
      </c>
      <c r="O30" s="20" t="s">
        <v>33</v>
      </c>
      <c r="P30" s="21">
        <v>73077.993172300005</v>
      </c>
      <c r="Q30" s="21">
        <v>12416777.1686</v>
      </c>
      <c r="R30" s="22">
        <v>0.82618599999999998</v>
      </c>
      <c r="S30" s="22">
        <v>3.6412170000000001</v>
      </c>
      <c r="T30" s="22">
        <v>0.47</v>
      </c>
      <c r="U30" s="22">
        <v>0.505</v>
      </c>
      <c r="V30" s="22">
        <f t="shared" si="2"/>
        <v>50.511921474479998</v>
      </c>
      <c r="W30" s="22">
        <f t="shared" si="3"/>
        <v>207.91793298473999</v>
      </c>
    </row>
    <row r="31" spans="1:23" x14ac:dyDescent="0.25">
      <c r="A31" s="20">
        <v>52658</v>
      </c>
      <c r="B31" s="20">
        <v>52624</v>
      </c>
      <c r="C31" s="20">
        <v>8100</v>
      </c>
      <c r="D31" s="20">
        <v>8100</v>
      </c>
      <c r="E31" s="20" t="s">
        <v>72</v>
      </c>
      <c r="F31" s="20" t="s">
        <v>84</v>
      </c>
      <c r="G31" s="21">
        <v>23.004952537000001</v>
      </c>
      <c r="H31" s="21">
        <v>9.3097700000000003</v>
      </c>
      <c r="I31" s="20" t="s">
        <v>85</v>
      </c>
      <c r="J31" s="20" t="s">
        <v>86</v>
      </c>
      <c r="K31" s="20">
        <v>18</v>
      </c>
      <c r="L31" s="20">
        <v>10</v>
      </c>
      <c r="M31" s="20" t="s">
        <v>29</v>
      </c>
      <c r="N31" s="20" t="s">
        <v>61</v>
      </c>
      <c r="O31" s="20" t="s">
        <v>33</v>
      </c>
      <c r="P31" s="21">
        <v>20656.253860600002</v>
      </c>
      <c r="Q31" s="21">
        <v>1002091.72413</v>
      </c>
      <c r="R31" s="22">
        <v>0.82618599999999998</v>
      </c>
      <c r="S31" s="22">
        <v>3.6412170000000001</v>
      </c>
      <c r="T31" s="22">
        <v>0.47</v>
      </c>
      <c r="U31" s="22">
        <v>0.505</v>
      </c>
      <c r="V31" s="22">
        <f t="shared" si="2"/>
        <v>4.0765488677265997</v>
      </c>
      <c r="W31" s="22">
        <f t="shared" si="3"/>
        <v>16.779951931094551</v>
      </c>
    </row>
    <row r="32" spans="1:23" x14ac:dyDescent="0.25">
      <c r="A32" s="20">
        <v>52691</v>
      </c>
      <c r="B32" s="20">
        <v>52657</v>
      </c>
      <c r="C32" s="20">
        <v>8115</v>
      </c>
      <c r="D32" s="20">
        <v>8115</v>
      </c>
      <c r="E32" s="20" t="s">
        <v>72</v>
      </c>
      <c r="F32" s="20" t="s">
        <v>84</v>
      </c>
      <c r="G32" s="21">
        <v>8.9282870600600006</v>
      </c>
      <c r="H32" s="21">
        <v>3.6131500000000001</v>
      </c>
      <c r="I32" s="20" t="s">
        <v>85</v>
      </c>
      <c r="J32" s="20" t="s">
        <v>86</v>
      </c>
      <c r="K32" s="20">
        <v>17</v>
      </c>
      <c r="L32" s="20">
        <v>10</v>
      </c>
      <c r="M32" s="20" t="s">
        <v>29</v>
      </c>
      <c r="N32" s="20" t="s">
        <v>59</v>
      </c>
      <c r="O32" s="20" t="s">
        <v>55</v>
      </c>
      <c r="P32" s="21">
        <v>6973.0891617400002</v>
      </c>
      <c r="Q32" s="21">
        <v>388914.62867599999</v>
      </c>
      <c r="R32" s="22">
        <v>0.83986300000000003</v>
      </c>
      <c r="S32" s="22">
        <v>4.9186860000000001</v>
      </c>
      <c r="T32" s="22">
        <v>0.47</v>
      </c>
      <c r="U32" s="22">
        <v>0.505</v>
      </c>
      <c r="V32" s="22">
        <f t="shared" si="2"/>
        <v>1.6083120291785002</v>
      </c>
      <c r="W32" s="22">
        <f t="shared" si="3"/>
        <v>8.7971154088454995</v>
      </c>
    </row>
    <row r="33" spans="1:23" x14ac:dyDescent="0.25">
      <c r="A33" s="20">
        <v>52697</v>
      </c>
      <c r="B33" s="20">
        <v>52663</v>
      </c>
      <c r="C33" s="20">
        <v>8120</v>
      </c>
      <c r="D33" s="20">
        <v>8120</v>
      </c>
      <c r="E33" s="20" t="s">
        <v>72</v>
      </c>
      <c r="F33" s="20" t="s">
        <v>93</v>
      </c>
      <c r="G33" s="21">
        <v>2.8124796455399999</v>
      </c>
      <c r="H33" s="21">
        <v>1.1381699999999999</v>
      </c>
      <c r="I33" s="20" t="s">
        <v>85</v>
      </c>
      <c r="J33" s="20" t="s">
        <v>86</v>
      </c>
      <c r="K33" s="20">
        <v>3</v>
      </c>
      <c r="L33" s="20">
        <v>10</v>
      </c>
      <c r="M33" s="20" t="s">
        <v>29</v>
      </c>
      <c r="N33" s="20" t="s">
        <v>97</v>
      </c>
      <c r="O33" s="20" t="s">
        <v>39</v>
      </c>
      <c r="P33" s="21">
        <v>2520.2580537700001</v>
      </c>
      <c r="Q33" s="21">
        <v>122511.12331</v>
      </c>
      <c r="R33" s="22">
        <v>1.874063</v>
      </c>
      <c r="S33" s="22">
        <v>8.2045309999999994</v>
      </c>
      <c r="T33" s="22">
        <v>0.47</v>
      </c>
      <c r="U33" s="22">
        <v>0.505</v>
      </c>
      <c r="V33" s="22">
        <f t="shared" si="2"/>
        <v>1.1304912108962999</v>
      </c>
      <c r="W33" s="22">
        <f t="shared" si="3"/>
        <v>4.6223847688936486</v>
      </c>
    </row>
    <row r="34" spans="1:23" x14ac:dyDescent="0.25">
      <c r="A34" s="20">
        <v>52793</v>
      </c>
      <c r="B34" s="20">
        <v>52759</v>
      </c>
      <c r="C34" s="20">
        <v>8140</v>
      </c>
      <c r="D34" s="20">
        <v>8140</v>
      </c>
      <c r="E34" s="20" t="s">
        <v>72</v>
      </c>
      <c r="F34" s="20" t="s">
        <v>93</v>
      </c>
      <c r="G34" s="21">
        <v>90.492301816299999</v>
      </c>
      <c r="H34" s="21">
        <v>36.620899999999999</v>
      </c>
      <c r="I34" s="20" t="s">
        <v>85</v>
      </c>
      <c r="J34" s="20" t="s">
        <v>86</v>
      </c>
      <c r="K34" s="20">
        <v>18</v>
      </c>
      <c r="L34" s="20">
        <v>10</v>
      </c>
      <c r="M34" s="20" t="s">
        <v>29</v>
      </c>
      <c r="N34" s="20" t="s">
        <v>32</v>
      </c>
      <c r="O34" s="20" t="s">
        <v>33</v>
      </c>
      <c r="P34" s="21">
        <v>42042.041281899998</v>
      </c>
      <c r="Q34" s="21">
        <v>3941828.8997599999</v>
      </c>
      <c r="R34" s="22">
        <v>0.82618599999999998</v>
      </c>
      <c r="S34" s="22">
        <v>3.6412170000000001</v>
      </c>
      <c r="T34" s="22">
        <v>0.47</v>
      </c>
      <c r="U34" s="22">
        <v>0.505</v>
      </c>
      <c r="V34" s="22">
        <f t="shared" si="2"/>
        <v>16.035507690322</v>
      </c>
      <c r="W34" s="22">
        <f t="shared" si="3"/>
        <v>66.005598599473501</v>
      </c>
    </row>
    <row r="35" spans="1:23" x14ac:dyDescent="0.25">
      <c r="A35" s="20">
        <v>52794</v>
      </c>
      <c r="B35" s="20">
        <v>52760</v>
      </c>
      <c r="C35" s="20">
        <v>8140</v>
      </c>
      <c r="D35" s="20">
        <v>8140</v>
      </c>
      <c r="E35" s="20" t="s">
        <v>72</v>
      </c>
      <c r="F35" s="20" t="s">
        <v>84</v>
      </c>
      <c r="G35" s="21">
        <v>16.2964686587</v>
      </c>
      <c r="H35" s="21">
        <v>6.5949499999999999</v>
      </c>
      <c r="I35" s="20" t="s">
        <v>85</v>
      </c>
      <c r="J35" s="20" t="s">
        <v>86</v>
      </c>
      <c r="K35" s="20">
        <v>18</v>
      </c>
      <c r="L35" s="20">
        <v>10</v>
      </c>
      <c r="M35" s="20" t="s">
        <v>29</v>
      </c>
      <c r="N35" s="20" t="s">
        <v>32</v>
      </c>
      <c r="O35" s="20" t="s">
        <v>33</v>
      </c>
      <c r="P35" s="21">
        <v>78094.190625999996</v>
      </c>
      <c r="Q35" s="21">
        <v>8315149.01896</v>
      </c>
      <c r="R35" s="22">
        <v>0.82618599999999998</v>
      </c>
      <c r="S35" s="22">
        <v>3.6412170000000001</v>
      </c>
      <c r="T35" s="22">
        <v>0.47</v>
      </c>
      <c r="U35" s="22">
        <v>0.505</v>
      </c>
      <c r="V35" s="22">
        <f t="shared" si="2"/>
        <v>2.8877873411710002</v>
      </c>
      <c r="W35" s="22">
        <f t="shared" si="3"/>
        <v>11.886753806804249</v>
      </c>
    </row>
    <row r="36" spans="1:23" x14ac:dyDescent="0.25">
      <c r="A36" s="20">
        <v>52795</v>
      </c>
      <c r="B36" s="20">
        <v>52761</v>
      </c>
      <c r="C36" s="20">
        <v>8140</v>
      </c>
      <c r="D36" s="20">
        <v>8140</v>
      </c>
      <c r="E36" s="20" t="s">
        <v>72</v>
      </c>
      <c r="F36" s="20" t="s">
        <v>84</v>
      </c>
      <c r="G36" s="21">
        <v>2.1184691408899998</v>
      </c>
      <c r="H36" s="21">
        <v>0.85731400000000002</v>
      </c>
      <c r="I36" s="20" t="s">
        <v>85</v>
      </c>
      <c r="J36" s="20" t="s">
        <v>86</v>
      </c>
      <c r="K36" s="20">
        <v>18</v>
      </c>
      <c r="L36" s="20">
        <v>10</v>
      </c>
      <c r="M36" s="20" t="s">
        <v>29</v>
      </c>
      <c r="N36" s="20" t="s">
        <v>32</v>
      </c>
      <c r="O36" s="20" t="s">
        <v>33</v>
      </c>
      <c r="P36" s="21">
        <v>1322.5399870000001</v>
      </c>
      <c r="Q36" s="21">
        <v>92280.146656800003</v>
      </c>
      <c r="R36" s="22">
        <v>0.82618599999999998</v>
      </c>
      <c r="S36" s="22">
        <v>3.6412170000000001</v>
      </c>
      <c r="T36" s="22">
        <v>0.47</v>
      </c>
      <c r="U36" s="22">
        <v>0.505</v>
      </c>
      <c r="V36" s="22">
        <f t="shared" si="2"/>
        <v>0.37539943693412003</v>
      </c>
      <c r="W36" s="22">
        <f t="shared" si="3"/>
        <v>1.54522482401331</v>
      </c>
    </row>
    <row r="37" spans="1:23" x14ac:dyDescent="0.25">
      <c r="A37" s="20">
        <v>52796</v>
      </c>
      <c r="B37" s="20">
        <v>52762</v>
      </c>
      <c r="C37" s="20">
        <v>8140</v>
      </c>
      <c r="D37" s="20">
        <v>8140</v>
      </c>
      <c r="E37" s="20" t="s">
        <v>72</v>
      </c>
      <c r="F37" s="20" t="s">
        <v>84</v>
      </c>
      <c r="G37" s="21">
        <v>10.037387407100001</v>
      </c>
      <c r="H37" s="21">
        <v>4.0619899999999998</v>
      </c>
      <c r="I37" s="20" t="s">
        <v>85</v>
      </c>
      <c r="J37" s="20" t="s">
        <v>86</v>
      </c>
      <c r="K37" s="20">
        <v>18</v>
      </c>
      <c r="L37" s="20">
        <v>10</v>
      </c>
      <c r="M37" s="20" t="s">
        <v>29</v>
      </c>
      <c r="N37" s="20" t="s">
        <v>32</v>
      </c>
      <c r="O37" s="20" t="s">
        <v>33</v>
      </c>
      <c r="P37" s="21">
        <v>4712.0061221400001</v>
      </c>
      <c r="Q37" s="21">
        <v>437226.84654100001</v>
      </c>
      <c r="R37" s="22">
        <v>0.82618599999999998</v>
      </c>
      <c r="S37" s="22">
        <v>3.6412170000000001</v>
      </c>
      <c r="T37" s="22">
        <v>0.47</v>
      </c>
      <c r="U37" s="22">
        <v>0.505</v>
      </c>
      <c r="V37" s="22">
        <f t="shared" si="2"/>
        <v>1.7786584131741998</v>
      </c>
      <c r="W37" s="22">
        <f t="shared" si="3"/>
        <v>7.3213405857058493</v>
      </c>
    </row>
    <row r="38" spans="1:23" x14ac:dyDescent="0.25">
      <c r="A38" s="20">
        <v>52813</v>
      </c>
      <c r="B38" s="20">
        <v>52779</v>
      </c>
      <c r="C38" s="20">
        <v>8200</v>
      </c>
      <c r="D38" s="20">
        <v>8200</v>
      </c>
      <c r="E38" s="20" t="s">
        <v>72</v>
      </c>
      <c r="F38" s="20" t="s">
        <v>84</v>
      </c>
      <c r="G38" s="21">
        <v>2.7640937759700002</v>
      </c>
      <c r="H38" s="21">
        <v>1.11859</v>
      </c>
      <c r="I38" s="20" t="s">
        <v>85</v>
      </c>
      <c r="J38" s="20" t="s">
        <v>86</v>
      </c>
      <c r="K38" s="20">
        <v>3</v>
      </c>
      <c r="L38" s="20">
        <v>10</v>
      </c>
      <c r="M38" s="20" t="s">
        <v>29</v>
      </c>
      <c r="N38" s="20" t="s">
        <v>62</v>
      </c>
      <c r="O38" s="20" t="s">
        <v>39</v>
      </c>
      <c r="P38" s="21">
        <v>1455.18180368</v>
      </c>
      <c r="Q38" s="21">
        <v>120403.44326499999</v>
      </c>
      <c r="R38" s="22">
        <v>1.874063</v>
      </c>
      <c r="S38" s="22">
        <v>8.2045309999999994</v>
      </c>
      <c r="T38" s="22">
        <v>0.47</v>
      </c>
      <c r="U38" s="22">
        <v>0.505</v>
      </c>
      <c r="V38" s="22">
        <f t="shared" si="2"/>
        <v>1.1110433095201</v>
      </c>
      <c r="W38" s="22">
        <f t="shared" si="3"/>
        <v>4.5428656339885496</v>
      </c>
    </row>
    <row r="39" spans="1:23" x14ac:dyDescent="0.25">
      <c r="A39" s="20">
        <v>62181</v>
      </c>
      <c r="B39" s="20">
        <v>62181</v>
      </c>
      <c r="C39" s="20">
        <v>7470</v>
      </c>
      <c r="D39" s="20">
        <v>7470</v>
      </c>
      <c r="E39" s="20" t="s">
        <v>72</v>
      </c>
      <c r="F39" s="20" t="s">
        <v>84</v>
      </c>
      <c r="G39" s="21">
        <v>105.55159331599999</v>
      </c>
      <c r="H39" s="21">
        <v>42.715200000000003</v>
      </c>
      <c r="I39" s="20" t="s">
        <v>28</v>
      </c>
      <c r="J39" s="20" t="s">
        <v>96</v>
      </c>
      <c r="K39" s="20">
        <v>17</v>
      </c>
      <c r="L39" s="20">
        <v>70</v>
      </c>
      <c r="M39" s="20" t="s">
        <v>55</v>
      </c>
      <c r="N39" s="20" t="s">
        <v>58</v>
      </c>
      <c r="O39" s="20" t="s">
        <v>55</v>
      </c>
      <c r="P39" s="21">
        <v>71596.053933100004</v>
      </c>
      <c r="Q39" s="21">
        <v>4597809.0135700004</v>
      </c>
      <c r="R39" s="22">
        <v>0.52781299999999998</v>
      </c>
      <c r="S39" s="22">
        <v>5.3329370000000003</v>
      </c>
      <c r="T39" s="22">
        <v>0.253</v>
      </c>
      <c r="U39" s="22">
        <v>0.441</v>
      </c>
      <c r="V39" s="22">
        <f t="shared" ref="V39" si="4">H39*R39*(1-T39)</f>
        <v>16.841591479627198</v>
      </c>
      <c r="W39" s="22">
        <f t="shared" ref="W39" si="5">H39*S39*(1-U39)</f>
        <v>127.3387860332016</v>
      </c>
    </row>
    <row r="40" spans="1:23" x14ac:dyDescent="0.25">
      <c r="V40" s="22">
        <f>SUM(V2:V39)</f>
        <v>248.80857073395242</v>
      </c>
      <c r="W40" s="22">
        <f>SUM(W2:W39)</f>
        <v>1757.3770252272029</v>
      </c>
    </row>
  </sheetData>
  <autoFilter ref="A1:W40"/>
  <sortState ref="A2:W6581">
    <sortCondition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8"/>
  <sheetViews>
    <sheetView topLeftCell="C1" workbookViewId="0">
      <pane ySplit="1" topLeftCell="A2" activePane="bottomLeft" state="frozen"/>
      <selection activeCell="I1" sqref="I1"/>
      <selection pane="bottomLeft" activeCell="N164" sqref="N164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2.85546875" bestFit="1" customWidth="1"/>
    <col min="6" max="6" width="12" bestFit="1" customWidth="1"/>
    <col min="7" max="7" width="17.85546875" bestFit="1" customWidth="1"/>
    <col min="8" max="8" width="16.7109375" bestFit="1" customWidth="1"/>
    <col min="9" max="9" width="13.5703125" bestFit="1" customWidth="1"/>
    <col min="10" max="10" width="15.85546875" bestFit="1" customWidth="1"/>
    <col min="11" max="11" width="10.85546875" bestFit="1" customWidth="1"/>
    <col min="12" max="12" width="10.5703125" bestFit="1" customWidth="1"/>
    <col min="13" max="13" width="29.85546875" bestFit="1" customWidth="1"/>
    <col min="14" max="14" width="50.42578125" bestFit="1" customWidth="1"/>
    <col min="15" max="15" width="26.5703125" bestFit="1" customWidth="1"/>
    <col min="16" max="16" width="18.85546875" bestFit="1" customWidth="1"/>
    <col min="17" max="17" width="22" bestFit="1" customWidth="1"/>
    <col min="18" max="19" width="9.5703125" bestFit="1" customWidth="1"/>
    <col min="20" max="20" width="10.28515625" bestFit="1" customWidth="1"/>
    <col min="21" max="21" width="10.5703125" bestFit="1" customWidth="1"/>
    <col min="22" max="22" width="12.5703125" bestFit="1" customWidth="1"/>
    <col min="23" max="23" width="13.7109375" bestFit="1" customWidth="1"/>
  </cols>
  <sheetData>
    <row r="1" spans="1:23" x14ac:dyDescent="0.25">
      <c r="A1" s="20" t="s">
        <v>11</v>
      </c>
      <c r="B1" s="20" t="s">
        <v>12</v>
      </c>
      <c r="C1" s="20" t="s">
        <v>13</v>
      </c>
      <c r="D1" s="20" t="s">
        <v>14</v>
      </c>
      <c r="E1" s="20" t="s">
        <v>15</v>
      </c>
      <c r="F1" s="20" t="s">
        <v>16</v>
      </c>
      <c r="G1" s="21" t="s">
        <v>74</v>
      </c>
      <c r="H1" s="21" t="s">
        <v>17</v>
      </c>
      <c r="I1" s="20" t="s">
        <v>18</v>
      </c>
      <c r="J1" s="20" t="s">
        <v>19</v>
      </c>
      <c r="K1" s="20" t="s">
        <v>20</v>
      </c>
      <c r="L1" s="20" t="s">
        <v>21</v>
      </c>
      <c r="M1" s="20" t="s">
        <v>22</v>
      </c>
      <c r="N1" s="20" t="s">
        <v>23</v>
      </c>
      <c r="O1" s="20" t="s">
        <v>24</v>
      </c>
      <c r="P1" s="21" t="s">
        <v>75</v>
      </c>
      <c r="Q1" s="21" t="s">
        <v>76</v>
      </c>
      <c r="R1" s="22" t="s">
        <v>25</v>
      </c>
      <c r="S1" s="22" t="s">
        <v>67</v>
      </c>
      <c r="T1" s="22" t="s">
        <v>26</v>
      </c>
      <c r="U1" s="22" t="s">
        <v>68</v>
      </c>
      <c r="V1" s="22" t="s">
        <v>27</v>
      </c>
      <c r="W1" s="22" t="s">
        <v>69</v>
      </c>
    </row>
    <row r="2" spans="1:23" x14ac:dyDescent="0.25">
      <c r="A2" s="20">
        <v>1220</v>
      </c>
      <c r="B2" s="20">
        <v>1160</v>
      </c>
      <c r="C2" s="20">
        <v>1110</v>
      </c>
      <c r="D2" s="20">
        <v>1110</v>
      </c>
      <c r="E2" s="20" t="s">
        <v>73</v>
      </c>
      <c r="F2" s="20" t="s">
        <v>77</v>
      </c>
      <c r="G2" s="21">
        <v>17.888160683900001</v>
      </c>
      <c r="H2" s="21">
        <v>7.2390800000000004</v>
      </c>
      <c r="I2" s="20" t="s">
        <v>35</v>
      </c>
      <c r="J2" s="20" t="s">
        <v>36</v>
      </c>
      <c r="K2" s="20">
        <v>2</v>
      </c>
      <c r="L2" s="20">
        <v>10</v>
      </c>
      <c r="M2" s="20" t="s">
        <v>29</v>
      </c>
      <c r="N2" s="20" t="s">
        <v>34</v>
      </c>
      <c r="O2" s="20" t="s">
        <v>31</v>
      </c>
      <c r="P2" s="21">
        <v>8819.0582348600001</v>
      </c>
      <c r="Q2" s="21">
        <v>779205.16255400004</v>
      </c>
      <c r="R2" s="22">
        <v>0.46220600000000001</v>
      </c>
      <c r="S2" s="22">
        <v>11.128772</v>
      </c>
      <c r="T2" s="22">
        <v>0.30199999999999999</v>
      </c>
      <c r="U2" s="22">
        <v>0.30499999999999999</v>
      </c>
      <c r="V2" s="22">
        <f>H2*R2*(1-T2)</f>
        <v>2.3354704549150398</v>
      </c>
      <c r="W2" s="22">
        <f>H2*S2*(1-U2)</f>
        <v>55.990639212783208</v>
      </c>
    </row>
    <row r="3" spans="1:23" x14ac:dyDescent="0.25">
      <c r="A3" s="20">
        <v>1221</v>
      </c>
      <c r="B3" s="20">
        <v>1161</v>
      </c>
      <c r="C3" s="20">
        <v>1110</v>
      </c>
      <c r="D3" s="20">
        <v>1110</v>
      </c>
      <c r="E3" s="20" t="s">
        <v>73</v>
      </c>
      <c r="F3" s="20" t="s">
        <v>78</v>
      </c>
      <c r="G3" s="21">
        <v>3.2691278073199999</v>
      </c>
      <c r="H3" s="21">
        <v>1.32297</v>
      </c>
      <c r="I3" s="20" t="s">
        <v>35</v>
      </c>
      <c r="J3" s="20" t="s">
        <v>36</v>
      </c>
      <c r="K3" s="20">
        <v>2</v>
      </c>
      <c r="L3" s="20">
        <v>10</v>
      </c>
      <c r="M3" s="20" t="s">
        <v>29</v>
      </c>
      <c r="N3" s="20" t="s">
        <v>34</v>
      </c>
      <c r="O3" s="20" t="s">
        <v>31</v>
      </c>
      <c r="P3" s="21">
        <v>1786.5730427000001</v>
      </c>
      <c r="Q3" s="21">
        <v>142402.63767500001</v>
      </c>
      <c r="R3" s="22">
        <v>0.46220600000000001</v>
      </c>
      <c r="S3" s="22">
        <v>11.128772</v>
      </c>
      <c r="T3" s="22">
        <v>0.30199999999999999</v>
      </c>
      <c r="U3" s="22">
        <v>0.30499999999999999</v>
      </c>
      <c r="V3" s="22">
        <f t="shared" ref="V3:V66" si="0">H3*R3*(1-T3)</f>
        <v>0.42681630093035999</v>
      </c>
      <c r="W3" s="22">
        <f t="shared" ref="W3:W66" si="1">H3*S3*(1-U3)</f>
        <v>10.232506887523799</v>
      </c>
    </row>
    <row r="4" spans="1:23" x14ac:dyDescent="0.25">
      <c r="A4" s="20">
        <v>1222</v>
      </c>
      <c r="B4" s="20">
        <v>1162</v>
      </c>
      <c r="C4" s="20">
        <v>1110</v>
      </c>
      <c r="D4" s="20">
        <v>1110</v>
      </c>
      <c r="E4" s="20" t="s">
        <v>73</v>
      </c>
      <c r="F4" s="20" t="s">
        <v>78</v>
      </c>
      <c r="G4" s="21">
        <v>6.8857966489000004</v>
      </c>
      <c r="H4" s="21">
        <v>2.7865799999999998</v>
      </c>
      <c r="I4" s="20" t="s">
        <v>35</v>
      </c>
      <c r="J4" s="20" t="s">
        <v>36</v>
      </c>
      <c r="K4" s="20">
        <v>2</v>
      </c>
      <c r="L4" s="20">
        <v>10</v>
      </c>
      <c r="M4" s="20" t="s">
        <v>29</v>
      </c>
      <c r="N4" s="20" t="s">
        <v>34</v>
      </c>
      <c r="O4" s="20" t="s">
        <v>31</v>
      </c>
      <c r="P4" s="21">
        <v>3330.1768190500002</v>
      </c>
      <c r="Q4" s="21">
        <v>299944.10224899999</v>
      </c>
      <c r="R4" s="22">
        <v>0.46220600000000001</v>
      </c>
      <c r="S4" s="22">
        <v>11.128772</v>
      </c>
      <c r="T4" s="22">
        <v>0.30199999999999999</v>
      </c>
      <c r="U4" s="22">
        <v>0.30499999999999999</v>
      </c>
      <c r="V4" s="22">
        <f t="shared" si="0"/>
        <v>0.89900584884503998</v>
      </c>
      <c r="W4" s="22">
        <f t="shared" si="1"/>
        <v>21.5527933684332</v>
      </c>
    </row>
    <row r="5" spans="1:23" x14ac:dyDescent="0.25">
      <c r="A5" s="20">
        <v>1223</v>
      </c>
      <c r="B5" s="20">
        <v>1163</v>
      </c>
      <c r="C5" s="20">
        <v>1110</v>
      </c>
      <c r="D5" s="20">
        <v>1110</v>
      </c>
      <c r="E5" s="20" t="s">
        <v>73</v>
      </c>
      <c r="F5" s="20" t="s">
        <v>79</v>
      </c>
      <c r="G5" s="21">
        <v>7.2984118907299997</v>
      </c>
      <c r="H5" s="21">
        <v>2.95356</v>
      </c>
      <c r="I5" s="20" t="s">
        <v>35</v>
      </c>
      <c r="J5" s="20" t="s">
        <v>36</v>
      </c>
      <c r="K5" s="20">
        <v>2</v>
      </c>
      <c r="L5" s="20">
        <v>10</v>
      </c>
      <c r="M5" s="20" t="s">
        <v>29</v>
      </c>
      <c r="N5" s="20" t="s">
        <v>34</v>
      </c>
      <c r="O5" s="20" t="s">
        <v>31</v>
      </c>
      <c r="P5" s="21">
        <v>2251.2551707600001</v>
      </c>
      <c r="Q5" s="21">
        <v>317917.55028600001</v>
      </c>
      <c r="R5" s="22">
        <v>0.46220600000000001</v>
      </c>
      <c r="S5" s="22">
        <v>11.128772</v>
      </c>
      <c r="T5" s="22">
        <v>0.30199999999999999</v>
      </c>
      <c r="U5" s="22">
        <v>0.30499999999999999</v>
      </c>
      <c r="V5" s="22">
        <f t="shared" si="0"/>
        <v>0.95287690104528</v>
      </c>
      <c r="W5" s="22">
        <f t="shared" si="1"/>
        <v>22.844299600682401</v>
      </c>
    </row>
    <row r="6" spans="1:23" x14ac:dyDescent="0.25">
      <c r="A6" s="20">
        <v>1224</v>
      </c>
      <c r="B6" s="20">
        <v>1164</v>
      </c>
      <c r="C6" s="20">
        <v>1110</v>
      </c>
      <c r="D6" s="20">
        <v>1110</v>
      </c>
      <c r="E6" s="20" t="s">
        <v>73</v>
      </c>
      <c r="F6" s="20" t="s">
        <v>80</v>
      </c>
      <c r="G6" s="21">
        <v>0.45935445067800001</v>
      </c>
      <c r="H6" s="21">
        <v>0.185894</v>
      </c>
      <c r="I6" s="20" t="s">
        <v>35</v>
      </c>
      <c r="J6" s="20" t="s">
        <v>36</v>
      </c>
      <c r="K6" s="20">
        <v>2</v>
      </c>
      <c r="L6" s="20">
        <v>10</v>
      </c>
      <c r="M6" s="20" t="s">
        <v>29</v>
      </c>
      <c r="N6" s="20" t="s">
        <v>34</v>
      </c>
      <c r="O6" s="20" t="s">
        <v>31</v>
      </c>
      <c r="P6" s="21">
        <v>943.549024927</v>
      </c>
      <c r="Q6" s="21">
        <v>20009.399833399999</v>
      </c>
      <c r="R6" s="22">
        <v>0.46220600000000001</v>
      </c>
      <c r="S6" s="22">
        <v>11.128772</v>
      </c>
      <c r="T6" s="22">
        <v>0.30199999999999999</v>
      </c>
      <c r="U6" s="22">
        <v>0.30499999999999999</v>
      </c>
      <c r="V6" s="22">
        <f t="shared" si="0"/>
        <v>5.9973082870471997E-2</v>
      </c>
      <c r="W6" s="22">
        <f t="shared" si="1"/>
        <v>1.4377964998067601</v>
      </c>
    </row>
    <row r="7" spans="1:23" x14ac:dyDescent="0.25">
      <c r="A7" s="20">
        <v>1226</v>
      </c>
      <c r="B7" s="20">
        <v>1166</v>
      </c>
      <c r="C7" s="20">
        <v>1110</v>
      </c>
      <c r="D7" s="20">
        <v>1110</v>
      </c>
      <c r="E7" s="20" t="s">
        <v>73</v>
      </c>
      <c r="F7" s="20" t="s">
        <v>81</v>
      </c>
      <c r="G7" s="21">
        <v>12.785157415800001</v>
      </c>
      <c r="H7" s="21">
        <v>5.1739699999999997</v>
      </c>
      <c r="I7" s="20" t="s">
        <v>28</v>
      </c>
      <c r="J7" s="20" t="s">
        <v>82</v>
      </c>
      <c r="K7" s="20">
        <v>2</v>
      </c>
      <c r="L7" s="20">
        <v>10</v>
      </c>
      <c r="M7" s="20" t="s">
        <v>29</v>
      </c>
      <c r="N7" s="20" t="s">
        <v>34</v>
      </c>
      <c r="O7" s="20" t="s">
        <v>31</v>
      </c>
      <c r="P7" s="21">
        <v>3288.41793323</v>
      </c>
      <c r="Q7" s="21">
        <v>556919.229345</v>
      </c>
      <c r="R7" s="22">
        <v>0.43251800000000001</v>
      </c>
      <c r="S7" s="22">
        <v>11.218987</v>
      </c>
      <c r="T7" s="22">
        <v>0.318</v>
      </c>
      <c r="U7" s="22">
        <v>0.42599999999999999</v>
      </c>
      <c r="V7" s="22">
        <f t="shared" si="0"/>
        <v>1.5262035767057198</v>
      </c>
      <c r="W7" s="22">
        <f t="shared" si="1"/>
        <v>33.318807044655863</v>
      </c>
    </row>
    <row r="8" spans="1:23" x14ac:dyDescent="0.25">
      <c r="A8" s="20">
        <v>1227</v>
      </c>
      <c r="B8" s="20">
        <v>1167</v>
      </c>
      <c r="C8" s="20">
        <v>1110</v>
      </c>
      <c r="D8" s="20">
        <v>1110</v>
      </c>
      <c r="E8" s="20" t="s">
        <v>73</v>
      </c>
      <c r="F8" s="20" t="s">
        <v>81</v>
      </c>
      <c r="G8" s="21">
        <v>41.742826815800001</v>
      </c>
      <c r="H8" s="21">
        <v>16.892700000000001</v>
      </c>
      <c r="I8" s="20" t="s">
        <v>28</v>
      </c>
      <c r="J8" s="20" t="s">
        <v>82</v>
      </c>
      <c r="K8" s="20">
        <v>2</v>
      </c>
      <c r="L8" s="20">
        <v>10</v>
      </c>
      <c r="M8" s="20" t="s">
        <v>29</v>
      </c>
      <c r="N8" s="20" t="s">
        <v>34</v>
      </c>
      <c r="O8" s="20" t="s">
        <v>31</v>
      </c>
      <c r="P8" s="21">
        <v>12102.311601400001</v>
      </c>
      <c r="Q8" s="21">
        <v>1818310.2628299999</v>
      </c>
      <c r="R8" s="22">
        <v>0.43251800000000001</v>
      </c>
      <c r="S8" s="22">
        <v>11.218987</v>
      </c>
      <c r="T8" s="22">
        <v>0.318</v>
      </c>
      <c r="U8" s="22">
        <v>0.42599999999999999</v>
      </c>
      <c r="V8" s="22">
        <f t="shared" si="0"/>
        <v>4.9829626302851997</v>
      </c>
      <c r="W8" s="22">
        <f t="shared" si="1"/>
        <v>108.78389549287263</v>
      </c>
    </row>
    <row r="9" spans="1:23" x14ac:dyDescent="0.25">
      <c r="A9" s="20">
        <v>1242</v>
      </c>
      <c r="B9" s="20">
        <v>1182</v>
      </c>
      <c r="C9" s="20">
        <v>1110</v>
      </c>
      <c r="D9" s="20">
        <v>1110</v>
      </c>
      <c r="E9" s="20" t="s">
        <v>73</v>
      </c>
      <c r="F9" s="20" t="s">
        <v>83</v>
      </c>
      <c r="G9" s="21">
        <v>7.8386049808099996</v>
      </c>
      <c r="H9" s="21">
        <v>3.1721699999999999</v>
      </c>
      <c r="I9" s="20" t="s">
        <v>35</v>
      </c>
      <c r="J9" s="20" t="s">
        <v>36</v>
      </c>
      <c r="K9" s="20">
        <v>2</v>
      </c>
      <c r="L9" s="20">
        <v>10</v>
      </c>
      <c r="M9" s="20" t="s">
        <v>29</v>
      </c>
      <c r="N9" s="20" t="s">
        <v>34</v>
      </c>
      <c r="O9" s="20" t="s">
        <v>31</v>
      </c>
      <c r="P9" s="21">
        <v>3940.9409270599999</v>
      </c>
      <c r="Q9" s="21">
        <v>341448.267169</v>
      </c>
      <c r="R9" s="22">
        <v>0.46220600000000001</v>
      </c>
      <c r="S9" s="22">
        <v>11.128772</v>
      </c>
      <c r="T9" s="22">
        <v>0.30199999999999999</v>
      </c>
      <c r="U9" s="22">
        <v>0.30499999999999999</v>
      </c>
      <c r="V9" s="22">
        <f t="shared" si="0"/>
        <v>1.02340481289996</v>
      </c>
      <c r="W9" s="22">
        <f t="shared" si="1"/>
        <v>24.5351378892918</v>
      </c>
    </row>
    <row r="10" spans="1:23" x14ac:dyDescent="0.25">
      <c r="A10" s="20">
        <v>1243</v>
      </c>
      <c r="B10" s="20">
        <v>1183</v>
      </c>
      <c r="C10" s="20">
        <v>1110</v>
      </c>
      <c r="D10" s="20">
        <v>1110</v>
      </c>
      <c r="E10" s="20" t="s">
        <v>73</v>
      </c>
      <c r="F10" s="20" t="s">
        <v>83</v>
      </c>
      <c r="G10" s="21">
        <v>4.6168081152699996</v>
      </c>
      <c r="H10" s="21">
        <v>1.86836</v>
      </c>
      <c r="I10" s="20" t="s">
        <v>35</v>
      </c>
      <c r="J10" s="20" t="s">
        <v>36</v>
      </c>
      <c r="K10" s="20">
        <v>2</v>
      </c>
      <c r="L10" s="20">
        <v>10</v>
      </c>
      <c r="M10" s="20" t="s">
        <v>29</v>
      </c>
      <c r="N10" s="20" t="s">
        <v>34</v>
      </c>
      <c r="O10" s="20" t="s">
        <v>31</v>
      </c>
      <c r="P10" s="21">
        <v>1858.1850755200001</v>
      </c>
      <c r="Q10" s="21">
        <v>201107.35706899999</v>
      </c>
      <c r="R10" s="22">
        <v>0.46220600000000001</v>
      </c>
      <c r="S10" s="22">
        <v>11.128772</v>
      </c>
      <c r="T10" s="22">
        <v>0.30199999999999999</v>
      </c>
      <c r="U10" s="22">
        <v>0.30499999999999999</v>
      </c>
      <c r="V10" s="22">
        <f t="shared" si="0"/>
        <v>0.60276990710767997</v>
      </c>
      <c r="W10" s="22">
        <f t="shared" si="1"/>
        <v>14.4508239554744</v>
      </c>
    </row>
    <row r="11" spans="1:23" x14ac:dyDescent="0.25">
      <c r="A11" s="20">
        <v>1244</v>
      </c>
      <c r="B11" s="20">
        <v>1184</v>
      </c>
      <c r="C11" s="20">
        <v>1110</v>
      </c>
      <c r="D11" s="20">
        <v>1110</v>
      </c>
      <c r="E11" s="20" t="s">
        <v>73</v>
      </c>
      <c r="F11" s="20" t="s">
        <v>83</v>
      </c>
      <c r="G11" s="21">
        <v>48.972225109299998</v>
      </c>
      <c r="H11" s="21">
        <v>19.8184</v>
      </c>
      <c r="I11" s="20" t="s">
        <v>35</v>
      </c>
      <c r="J11" s="20" t="s">
        <v>36</v>
      </c>
      <c r="K11" s="20">
        <v>2</v>
      </c>
      <c r="L11" s="20">
        <v>10</v>
      </c>
      <c r="M11" s="20" t="s">
        <v>29</v>
      </c>
      <c r="N11" s="20" t="s">
        <v>34</v>
      </c>
      <c r="O11" s="20" t="s">
        <v>31</v>
      </c>
      <c r="P11" s="21">
        <v>7832.2431180100002</v>
      </c>
      <c r="Q11" s="21">
        <v>2133221.5928500001</v>
      </c>
      <c r="R11" s="22">
        <v>0.46220600000000001</v>
      </c>
      <c r="S11" s="22">
        <v>11.128772</v>
      </c>
      <c r="T11" s="22">
        <v>0.30199999999999999</v>
      </c>
      <c r="U11" s="22">
        <v>0.30499999999999999</v>
      </c>
      <c r="V11" s="22">
        <f t="shared" si="0"/>
        <v>6.3938080064991993</v>
      </c>
      <c r="W11" s="22">
        <f t="shared" si="1"/>
        <v>153.28534622833601</v>
      </c>
    </row>
    <row r="12" spans="1:23" x14ac:dyDescent="0.25">
      <c r="A12" s="20">
        <v>1245</v>
      </c>
      <c r="B12" s="20">
        <v>1185</v>
      </c>
      <c r="C12" s="20">
        <v>1110</v>
      </c>
      <c r="D12" s="20">
        <v>1110</v>
      </c>
      <c r="E12" s="20" t="s">
        <v>73</v>
      </c>
      <c r="F12" s="20" t="s">
        <v>83</v>
      </c>
      <c r="G12" s="21">
        <v>2.3926970865300001</v>
      </c>
      <c r="H12" s="21">
        <v>0.96828999999999998</v>
      </c>
      <c r="I12" s="20" t="s">
        <v>35</v>
      </c>
      <c r="J12" s="20" t="s">
        <v>36</v>
      </c>
      <c r="K12" s="20">
        <v>2</v>
      </c>
      <c r="L12" s="20">
        <v>10</v>
      </c>
      <c r="M12" s="20" t="s">
        <v>29</v>
      </c>
      <c r="N12" s="20" t="s">
        <v>34</v>
      </c>
      <c r="O12" s="20" t="s">
        <v>31</v>
      </c>
      <c r="P12" s="21">
        <v>1792.73292513</v>
      </c>
      <c r="Q12" s="21">
        <v>104225.46818500001</v>
      </c>
      <c r="R12" s="22">
        <v>0.46220600000000001</v>
      </c>
      <c r="S12" s="22">
        <v>11.128772</v>
      </c>
      <c r="T12" s="22">
        <v>0.30199999999999999</v>
      </c>
      <c r="U12" s="22">
        <v>0.30499999999999999</v>
      </c>
      <c r="V12" s="22">
        <f t="shared" si="0"/>
        <v>0.31238951452251995</v>
      </c>
      <c r="W12" s="22">
        <f t="shared" si="1"/>
        <v>7.4892356547166008</v>
      </c>
    </row>
    <row r="13" spans="1:23" x14ac:dyDescent="0.25">
      <c r="A13" s="20">
        <v>1246</v>
      </c>
      <c r="B13" s="20">
        <v>1186</v>
      </c>
      <c r="C13" s="20">
        <v>1110</v>
      </c>
      <c r="D13" s="20">
        <v>1110</v>
      </c>
      <c r="E13" s="20" t="s">
        <v>73</v>
      </c>
      <c r="F13" s="20" t="s">
        <v>83</v>
      </c>
      <c r="G13" s="21">
        <v>4.6993474390199998E-2</v>
      </c>
      <c r="H13" s="21">
        <v>1.9017599999999999E-2</v>
      </c>
      <c r="I13" s="20" t="s">
        <v>35</v>
      </c>
      <c r="J13" s="20" t="s">
        <v>36</v>
      </c>
      <c r="K13" s="20">
        <v>2</v>
      </c>
      <c r="L13" s="20">
        <v>10</v>
      </c>
      <c r="M13" s="20" t="s">
        <v>29</v>
      </c>
      <c r="N13" s="20" t="s">
        <v>34</v>
      </c>
      <c r="O13" s="20" t="s">
        <v>31</v>
      </c>
      <c r="P13" s="21">
        <v>839.40825536499995</v>
      </c>
      <c r="Q13" s="21">
        <v>2047.0275567799999</v>
      </c>
      <c r="R13" s="22">
        <v>0.46220600000000001</v>
      </c>
      <c r="S13" s="22">
        <v>11.128772</v>
      </c>
      <c r="T13" s="22">
        <v>0.30199999999999999</v>
      </c>
      <c r="U13" s="22">
        <v>0.30499999999999999</v>
      </c>
      <c r="V13" s="22">
        <f t="shared" si="0"/>
        <v>6.1354540802687997E-3</v>
      </c>
      <c r="W13" s="22">
        <f t="shared" si="1"/>
        <v>0.14709156139910401</v>
      </c>
    </row>
    <row r="14" spans="1:23" x14ac:dyDescent="0.25">
      <c r="A14" s="20">
        <v>1612</v>
      </c>
      <c r="B14" s="20">
        <v>1572</v>
      </c>
      <c r="C14" s="20">
        <v>1120</v>
      </c>
      <c r="D14" s="20">
        <v>1120</v>
      </c>
      <c r="E14" s="20" t="s">
        <v>73</v>
      </c>
      <c r="F14" s="20" t="s">
        <v>81</v>
      </c>
      <c r="G14" s="21">
        <v>12.9883342773</v>
      </c>
      <c r="H14" s="21">
        <v>5.2561900000000001</v>
      </c>
      <c r="I14" s="20" t="s">
        <v>28</v>
      </c>
      <c r="J14" s="20" t="s">
        <v>82</v>
      </c>
      <c r="K14" s="20">
        <v>2</v>
      </c>
      <c r="L14" s="20">
        <v>10</v>
      </c>
      <c r="M14" s="20" t="s">
        <v>29</v>
      </c>
      <c r="N14" s="20" t="s">
        <v>37</v>
      </c>
      <c r="O14" s="20" t="s">
        <v>31</v>
      </c>
      <c r="P14" s="21">
        <v>4225.5287401100004</v>
      </c>
      <c r="Q14" s="21">
        <v>565769.57803400001</v>
      </c>
      <c r="R14" s="22">
        <v>0.43251800000000001</v>
      </c>
      <c r="S14" s="22">
        <v>11.218987</v>
      </c>
      <c r="T14" s="22">
        <v>0.318</v>
      </c>
      <c r="U14" s="22">
        <v>0.42599999999999999</v>
      </c>
      <c r="V14" s="22">
        <f t="shared" si="0"/>
        <v>1.5504566083384399</v>
      </c>
      <c r="W14" s="22">
        <f t="shared" si="1"/>
        <v>33.848279058450224</v>
      </c>
    </row>
    <row r="15" spans="1:23" x14ac:dyDescent="0.25">
      <c r="A15" s="20">
        <v>1613</v>
      </c>
      <c r="B15" s="20">
        <v>1573</v>
      </c>
      <c r="C15" s="20">
        <v>1120</v>
      </c>
      <c r="D15" s="20">
        <v>1120</v>
      </c>
      <c r="E15" s="20" t="s">
        <v>73</v>
      </c>
      <c r="F15" s="20" t="s">
        <v>81</v>
      </c>
      <c r="G15" s="21">
        <v>48.302683235700002</v>
      </c>
      <c r="H15" s="21">
        <v>19.5474</v>
      </c>
      <c r="I15" s="20" t="s">
        <v>28</v>
      </c>
      <c r="J15" s="20" t="s">
        <v>82</v>
      </c>
      <c r="K15" s="20">
        <v>2</v>
      </c>
      <c r="L15" s="20">
        <v>10</v>
      </c>
      <c r="M15" s="20" t="s">
        <v>29</v>
      </c>
      <c r="N15" s="20" t="s">
        <v>37</v>
      </c>
      <c r="O15" s="20" t="s">
        <v>31</v>
      </c>
      <c r="P15" s="21">
        <v>8923.5270853799993</v>
      </c>
      <c r="Q15" s="21">
        <v>2104056.4654899999</v>
      </c>
      <c r="R15" s="22">
        <v>0.43251800000000001</v>
      </c>
      <c r="S15" s="22">
        <v>11.218987</v>
      </c>
      <c r="T15" s="22">
        <v>0.318</v>
      </c>
      <c r="U15" s="22">
        <v>0.42599999999999999</v>
      </c>
      <c r="V15" s="22">
        <f t="shared" si="0"/>
        <v>5.7660388048823998</v>
      </c>
      <c r="W15" s="22">
        <f t="shared" si="1"/>
        <v>125.87936320170122</v>
      </c>
    </row>
    <row r="16" spans="1:23" x14ac:dyDescent="0.25">
      <c r="A16" s="20">
        <v>1614</v>
      </c>
      <c r="B16" s="20">
        <v>1574</v>
      </c>
      <c r="C16" s="20">
        <v>1120</v>
      </c>
      <c r="D16" s="20">
        <v>1120</v>
      </c>
      <c r="E16" s="20" t="s">
        <v>73</v>
      </c>
      <c r="F16" s="20" t="s">
        <v>81</v>
      </c>
      <c r="G16" s="21">
        <v>7.3467788014200002</v>
      </c>
      <c r="H16" s="21">
        <v>2.9731399999999999</v>
      </c>
      <c r="I16" s="20" t="s">
        <v>28</v>
      </c>
      <c r="J16" s="20" t="s">
        <v>82</v>
      </c>
      <c r="K16" s="20">
        <v>2</v>
      </c>
      <c r="L16" s="20">
        <v>10</v>
      </c>
      <c r="M16" s="20" t="s">
        <v>29</v>
      </c>
      <c r="N16" s="20" t="s">
        <v>37</v>
      </c>
      <c r="O16" s="20" t="s">
        <v>31</v>
      </c>
      <c r="P16" s="21">
        <v>3182.36417179</v>
      </c>
      <c r="Q16" s="21">
        <v>320024.40449300001</v>
      </c>
      <c r="R16" s="22">
        <v>0.43251800000000001</v>
      </c>
      <c r="S16" s="22">
        <v>11.218987</v>
      </c>
      <c r="T16" s="22">
        <v>0.318</v>
      </c>
      <c r="U16" s="22">
        <v>0.42599999999999999</v>
      </c>
      <c r="V16" s="22">
        <f t="shared" si="0"/>
        <v>0.87700873836663995</v>
      </c>
      <c r="W16" s="22">
        <f t="shared" si="1"/>
        <v>19.146125311269319</v>
      </c>
    </row>
    <row r="17" spans="1:23" x14ac:dyDescent="0.25">
      <c r="A17" s="20">
        <v>1660</v>
      </c>
      <c r="B17" s="20">
        <v>1620</v>
      </c>
      <c r="C17" s="20">
        <v>1130</v>
      </c>
      <c r="D17" s="20">
        <v>1130</v>
      </c>
      <c r="E17" s="20" t="s">
        <v>73</v>
      </c>
      <c r="F17" s="20" t="s">
        <v>81</v>
      </c>
      <c r="G17" s="21">
        <v>6.9764117318299999</v>
      </c>
      <c r="H17" s="21">
        <v>2.8232499999999998</v>
      </c>
      <c r="I17" s="20" t="s">
        <v>28</v>
      </c>
      <c r="J17" s="20" t="s">
        <v>82</v>
      </c>
      <c r="K17" s="20">
        <v>2</v>
      </c>
      <c r="L17" s="20">
        <v>10</v>
      </c>
      <c r="M17" s="20" t="s">
        <v>29</v>
      </c>
      <c r="N17" s="20" t="s">
        <v>38</v>
      </c>
      <c r="O17" s="20" t="s">
        <v>31</v>
      </c>
      <c r="P17" s="21">
        <v>3200.9213583400001</v>
      </c>
      <c r="Q17" s="21">
        <v>303891.27947000001</v>
      </c>
      <c r="R17" s="22">
        <v>0.43251800000000001</v>
      </c>
      <c r="S17" s="22">
        <v>11.218987</v>
      </c>
      <c r="T17" s="22">
        <v>0.318</v>
      </c>
      <c r="U17" s="22">
        <v>0.42599999999999999</v>
      </c>
      <c r="V17" s="22">
        <f t="shared" si="0"/>
        <v>0.83279459446699988</v>
      </c>
      <c r="W17" s="22">
        <f t="shared" si="1"/>
        <v>18.180878897408501</v>
      </c>
    </row>
    <row r="18" spans="1:23" x14ac:dyDescent="0.25">
      <c r="A18" s="20">
        <v>1661</v>
      </c>
      <c r="B18" s="20">
        <v>1621</v>
      </c>
      <c r="C18" s="20">
        <v>1130</v>
      </c>
      <c r="D18" s="20">
        <v>1130</v>
      </c>
      <c r="E18" s="20" t="s">
        <v>73</v>
      </c>
      <c r="F18" s="20" t="s">
        <v>81</v>
      </c>
      <c r="G18" s="21">
        <v>15.4366417535</v>
      </c>
      <c r="H18" s="21">
        <v>6.2469900000000003</v>
      </c>
      <c r="I18" s="20" t="s">
        <v>28</v>
      </c>
      <c r="J18" s="20" t="s">
        <v>82</v>
      </c>
      <c r="K18" s="20">
        <v>2</v>
      </c>
      <c r="L18" s="20">
        <v>10</v>
      </c>
      <c r="M18" s="20" t="s">
        <v>29</v>
      </c>
      <c r="N18" s="20" t="s">
        <v>38</v>
      </c>
      <c r="O18" s="20" t="s">
        <v>31</v>
      </c>
      <c r="P18" s="21">
        <v>3870.3750480600002</v>
      </c>
      <c r="Q18" s="21">
        <v>672417.42510700005</v>
      </c>
      <c r="R18" s="22">
        <v>0.43251800000000001</v>
      </c>
      <c r="S18" s="22">
        <v>11.218987</v>
      </c>
      <c r="T18" s="22">
        <v>0.318</v>
      </c>
      <c r="U18" s="22">
        <v>0.42599999999999999</v>
      </c>
      <c r="V18" s="22">
        <f t="shared" si="0"/>
        <v>1.8427200933992398</v>
      </c>
      <c r="W18" s="22">
        <f t="shared" si="1"/>
        <v>40.228732369900634</v>
      </c>
    </row>
    <row r="19" spans="1:23" x14ac:dyDescent="0.25">
      <c r="A19" s="20">
        <v>1662</v>
      </c>
      <c r="B19" s="20">
        <v>1622</v>
      </c>
      <c r="C19" s="20">
        <v>1130</v>
      </c>
      <c r="D19" s="20">
        <v>1130</v>
      </c>
      <c r="E19" s="20" t="s">
        <v>73</v>
      </c>
      <c r="F19" s="20" t="s">
        <v>81</v>
      </c>
      <c r="G19" s="21">
        <v>12.368653440699999</v>
      </c>
      <c r="H19" s="21">
        <v>5.00542</v>
      </c>
      <c r="I19" s="20" t="s">
        <v>28</v>
      </c>
      <c r="J19" s="20" t="s">
        <v>82</v>
      </c>
      <c r="K19" s="20">
        <v>2</v>
      </c>
      <c r="L19" s="20">
        <v>10</v>
      </c>
      <c r="M19" s="20" t="s">
        <v>29</v>
      </c>
      <c r="N19" s="20" t="s">
        <v>38</v>
      </c>
      <c r="O19" s="20" t="s">
        <v>31</v>
      </c>
      <c r="P19" s="21">
        <v>4807.4842575100001</v>
      </c>
      <c r="Q19" s="21">
        <v>538776.38876200002</v>
      </c>
      <c r="R19" s="22">
        <v>0.43251800000000001</v>
      </c>
      <c r="S19" s="22">
        <v>11.218987</v>
      </c>
      <c r="T19" s="22">
        <v>0.318</v>
      </c>
      <c r="U19" s="22">
        <v>0.42599999999999999</v>
      </c>
      <c r="V19" s="22">
        <f t="shared" si="0"/>
        <v>1.4764851568359201</v>
      </c>
      <c r="W19" s="22">
        <f t="shared" si="1"/>
        <v>32.233395856075965</v>
      </c>
    </row>
    <row r="20" spans="1:23" x14ac:dyDescent="0.25">
      <c r="A20" s="20">
        <v>1663</v>
      </c>
      <c r="B20" s="20">
        <v>1623</v>
      </c>
      <c r="C20" s="20">
        <v>1130</v>
      </c>
      <c r="D20" s="20">
        <v>1130</v>
      </c>
      <c r="E20" s="20" t="s">
        <v>73</v>
      </c>
      <c r="F20" s="20" t="s">
        <v>81</v>
      </c>
      <c r="G20" s="21">
        <v>13.0336255539</v>
      </c>
      <c r="H20" s="21">
        <v>5.2745199999999999</v>
      </c>
      <c r="I20" s="20" t="s">
        <v>28</v>
      </c>
      <c r="J20" s="20" t="s">
        <v>82</v>
      </c>
      <c r="K20" s="20">
        <v>2</v>
      </c>
      <c r="L20" s="20">
        <v>10</v>
      </c>
      <c r="M20" s="20" t="s">
        <v>29</v>
      </c>
      <c r="N20" s="20" t="s">
        <v>38</v>
      </c>
      <c r="O20" s="20" t="s">
        <v>31</v>
      </c>
      <c r="P20" s="21">
        <v>3383.9106536099998</v>
      </c>
      <c r="Q20" s="21">
        <v>567742.45814700006</v>
      </c>
      <c r="R20" s="22">
        <v>0.43251800000000001</v>
      </c>
      <c r="S20" s="22">
        <v>11.218987</v>
      </c>
      <c r="T20" s="22">
        <v>0.318</v>
      </c>
      <c r="U20" s="22">
        <v>0.42599999999999999</v>
      </c>
      <c r="V20" s="22">
        <f t="shared" si="0"/>
        <v>1.55586354180752</v>
      </c>
      <c r="W20" s="22">
        <f t="shared" si="1"/>
        <v>33.966318732651764</v>
      </c>
    </row>
    <row r="21" spans="1:23" x14ac:dyDescent="0.25">
      <c r="A21" s="20">
        <v>1667</v>
      </c>
      <c r="B21" s="20">
        <v>1627</v>
      </c>
      <c r="C21" s="20">
        <v>1130</v>
      </c>
      <c r="D21" s="20">
        <v>1130</v>
      </c>
      <c r="E21" s="20" t="s">
        <v>73</v>
      </c>
      <c r="F21" s="20" t="s">
        <v>87</v>
      </c>
      <c r="G21" s="21">
        <v>32.822960548099999</v>
      </c>
      <c r="H21" s="21">
        <v>13.282999999999999</v>
      </c>
      <c r="I21" s="20" t="s">
        <v>28</v>
      </c>
      <c r="J21" s="20" t="s">
        <v>88</v>
      </c>
      <c r="K21" s="20">
        <v>2</v>
      </c>
      <c r="L21" s="20">
        <v>10</v>
      </c>
      <c r="M21" s="20" t="s">
        <v>29</v>
      </c>
      <c r="N21" s="20" t="s">
        <v>38</v>
      </c>
      <c r="O21" s="20" t="s">
        <v>31</v>
      </c>
      <c r="P21" s="21">
        <v>7730.4721951499996</v>
      </c>
      <c r="Q21" s="21">
        <v>1429762.44242</v>
      </c>
      <c r="R21" s="22">
        <v>0.30566700000000002</v>
      </c>
      <c r="S21" s="22">
        <v>11.203917000000001</v>
      </c>
      <c r="T21" s="22">
        <v>0.189</v>
      </c>
      <c r="U21" s="22">
        <v>0.33</v>
      </c>
      <c r="V21" s="22">
        <f t="shared" si="0"/>
        <v>3.2928017311709996</v>
      </c>
      <c r="W21" s="22">
        <f t="shared" si="1"/>
        <v>99.710491772369991</v>
      </c>
    </row>
    <row r="22" spans="1:23" x14ac:dyDescent="0.25">
      <c r="A22" s="20">
        <v>1734</v>
      </c>
      <c r="B22" s="20">
        <v>1694</v>
      </c>
      <c r="C22" s="20">
        <v>1180</v>
      </c>
      <c r="D22" s="20">
        <v>1180</v>
      </c>
      <c r="E22" s="20" t="s">
        <v>73</v>
      </c>
      <c r="F22" s="20" t="s">
        <v>89</v>
      </c>
      <c r="G22" s="21">
        <v>16.131884300900001</v>
      </c>
      <c r="H22" s="21">
        <v>6.52834</v>
      </c>
      <c r="I22" s="20" t="s">
        <v>35</v>
      </c>
      <c r="J22" s="20" t="s">
        <v>36</v>
      </c>
      <c r="K22" s="20">
        <v>2</v>
      </c>
      <c r="L22" s="20">
        <v>10</v>
      </c>
      <c r="M22" s="20" t="s">
        <v>29</v>
      </c>
      <c r="N22" s="20" t="s">
        <v>30</v>
      </c>
      <c r="O22" s="20" t="s">
        <v>31</v>
      </c>
      <c r="P22" s="21">
        <v>3988.4624812000002</v>
      </c>
      <c r="Q22" s="21">
        <v>743965.35675499996</v>
      </c>
      <c r="R22" s="22">
        <v>0.46220600000000001</v>
      </c>
      <c r="S22" s="22">
        <v>11.128772</v>
      </c>
      <c r="T22" s="22">
        <v>0.30199999999999999</v>
      </c>
      <c r="U22" s="22">
        <v>0.30499999999999999</v>
      </c>
      <c r="V22" s="22">
        <f t="shared" si="0"/>
        <v>2.1061716667919201</v>
      </c>
      <c r="W22" s="22">
        <f t="shared" si="1"/>
        <v>50.493423141943602</v>
      </c>
    </row>
    <row r="23" spans="1:23" x14ac:dyDescent="0.25">
      <c r="A23" s="20">
        <v>1735</v>
      </c>
      <c r="B23" s="20">
        <v>1695</v>
      </c>
      <c r="C23" s="20">
        <v>1180</v>
      </c>
      <c r="D23" s="20">
        <v>1180</v>
      </c>
      <c r="E23" s="20" t="s">
        <v>73</v>
      </c>
      <c r="F23" s="20" t="s">
        <v>89</v>
      </c>
      <c r="G23" s="21">
        <v>6.9478066121299999</v>
      </c>
      <c r="H23" s="21">
        <v>2.81168</v>
      </c>
      <c r="I23" s="20" t="s">
        <v>35</v>
      </c>
      <c r="J23" s="20" t="s">
        <v>36</v>
      </c>
      <c r="K23" s="20">
        <v>2</v>
      </c>
      <c r="L23" s="20">
        <v>10</v>
      </c>
      <c r="M23" s="20" t="s">
        <v>29</v>
      </c>
      <c r="N23" s="20" t="s">
        <v>30</v>
      </c>
      <c r="O23" s="20" t="s">
        <v>31</v>
      </c>
      <c r="P23" s="21">
        <v>2562.7265059199999</v>
      </c>
      <c r="Q23" s="21">
        <v>305351.15678899997</v>
      </c>
      <c r="R23" s="22">
        <v>0.46220600000000001</v>
      </c>
      <c r="S23" s="22">
        <v>11.128772</v>
      </c>
      <c r="T23" s="22">
        <v>0.30199999999999999</v>
      </c>
      <c r="U23" s="22">
        <v>0.30499999999999999</v>
      </c>
      <c r="V23" s="22">
        <f t="shared" si="0"/>
        <v>0.90710360552383995</v>
      </c>
      <c r="W23" s="22">
        <f t="shared" si="1"/>
        <v>21.746929231587202</v>
      </c>
    </row>
    <row r="24" spans="1:23" x14ac:dyDescent="0.25">
      <c r="A24" s="20">
        <v>1736</v>
      </c>
      <c r="B24" s="20">
        <v>1696</v>
      </c>
      <c r="C24" s="20">
        <v>1180</v>
      </c>
      <c r="D24" s="20">
        <v>1180</v>
      </c>
      <c r="E24" s="20" t="s">
        <v>73</v>
      </c>
      <c r="F24" s="20" t="s">
        <v>77</v>
      </c>
      <c r="G24" s="21">
        <v>22.9246693461</v>
      </c>
      <c r="H24" s="21">
        <v>9.2772799999999993</v>
      </c>
      <c r="I24" s="20" t="s">
        <v>35</v>
      </c>
      <c r="J24" s="20" t="s">
        <v>36</v>
      </c>
      <c r="K24" s="20">
        <v>2</v>
      </c>
      <c r="L24" s="20">
        <v>10</v>
      </c>
      <c r="M24" s="20" t="s">
        <v>29</v>
      </c>
      <c r="N24" s="20" t="s">
        <v>30</v>
      </c>
      <c r="O24" s="20" t="s">
        <v>31</v>
      </c>
      <c r="P24" s="21">
        <v>6930.0183136899996</v>
      </c>
      <c r="Q24" s="21">
        <v>998594.602327</v>
      </c>
      <c r="R24" s="22">
        <v>0.46220600000000001</v>
      </c>
      <c r="S24" s="22">
        <v>11.128772</v>
      </c>
      <c r="T24" s="22">
        <v>0.30199999999999999</v>
      </c>
      <c r="U24" s="22">
        <v>0.30499999999999999</v>
      </c>
      <c r="V24" s="22">
        <f t="shared" si="0"/>
        <v>2.9930341068166397</v>
      </c>
      <c r="W24" s="22">
        <f t="shared" si="1"/>
        <v>71.755090060611195</v>
      </c>
    </row>
    <row r="25" spans="1:23" x14ac:dyDescent="0.25">
      <c r="A25" s="20">
        <v>1737</v>
      </c>
      <c r="B25" s="20">
        <v>1697</v>
      </c>
      <c r="C25" s="20">
        <v>1180</v>
      </c>
      <c r="D25" s="20">
        <v>1180</v>
      </c>
      <c r="E25" s="20" t="s">
        <v>73</v>
      </c>
      <c r="F25" s="20" t="s">
        <v>77</v>
      </c>
      <c r="G25" s="21">
        <v>20.186291347600001</v>
      </c>
      <c r="H25" s="21">
        <v>8.1691000000000003</v>
      </c>
      <c r="I25" s="20" t="s">
        <v>35</v>
      </c>
      <c r="J25" s="20" t="s">
        <v>36</v>
      </c>
      <c r="K25" s="20">
        <v>2</v>
      </c>
      <c r="L25" s="20">
        <v>10</v>
      </c>
      <c r="M25" s="20" t="s">
        <v>29</v>
      </c>
      <c r="N25" s="20" t="s">
        <v>30</v>
      </c>
      <c r="O25" s="20" t="s">
        <v>31</v>
      </c>
      <c r="P25" s="21">
        <v>5040.9481437799996</v>
      </c>
      <c r="Q25" s="21">
        <v>879311.333843</v>
      </c>
      <c r="R25" s="22">
        <v>0.46220600000000001</v>
      </c>
      <c r="S25" s="22">
        <v>11.128772</v>
      </c>
      <c r="T25" s="22">
        <v>0.30199999999999999</v>
      </c>
      <c r="U25" s="22">
        <v>0.30499999999999999</v>
      </c>
      <c r="V25" s="22">
        <f t="shared" si="0"/>
        <v>2.6355133101507997</v>
      </c>
      <c r="W25" s="22">
        <f t="shared" si="1"/>
        <v>63.183875684914007</v>
      </c>
    </row>
    <row r="26" spans="1:23" x14ac:dyDescent="0.25">
      <c r="A26" s="20">
        <v>1738</v>
      </c>
      <c r="B26" s="20">
        <v>1698</v>
      </c>
      <c r="C26" s="20">
        <v>1180</v>
      </c>
      <c r="D26" s="20">
        <v>1180</v>
      </c>
      <c r="E26" s="20" t="s">
        <v>73</v>
      </c>
      <c r="F26" s="20" t="s">
        <v>77</v>
      </c>
      <c r="G26" s="21">
        <v>7.1139237175899996</v>
      </c>
      <c r="H26" s="21">
        <v>2.8788999999999998</v>
      </c>
      <c r="I26" s="20" t="s">
        <v>35</v>
      </c>
      <c r="J26" s="20" t="s">
        <v>36</v>
      </c>
      <c r="K26" s="20">
        <v>2</v>
      </c>
      <c r="L26" s="20">
        <v>10</v>
      </c>
      <c r="M26" s="20" t="s">
        <v>29</v>
      </c>
      <c r="N26" s="20" t="s">
        <v>30</v>
      </c>
      <c r="O26" s="20" t="s">
        <v>31</v>
      </c>
      <c r="P26" s="21">
        <v>3642.3279897100001</v>
      </c>
      <c r="Q26" s="21">
        <v>309881.27760799997</v>
      </c>
      <c r="R26" s="22">
        <v>0.46220600000000001</v>
      </c>
      <c r="S26" s="22">
        <v>11.128772</v>
      </c>
      <c r="T26" s="22">
        <v>0.30199999999999999</v>
      </c>
      <c r="U26" s="22">
        <v>0.30499999999999999</v>
      </c>
      <c r="V26" s="22">
        <f t="shared" si="0"/>
        <v>0.92879010767319992</v>
      </c>
      <c r="W26" s="22">
        <f t="shared" si="1"/>
        <v>22.266842089005998</v>
      </c>
    </row>
    <row r="27" spans="1:23" x14ac:dyDescent="0.25">
      <c r="A27" s="20">
        <v>1739</v>
      </c>
      <c r="B27" s="20">
        <v>1699</v>
      </c>
      <c r="C27" s="20">
        <v>1180</v>
      </c>
      <c r="D27" s="20">
        <v>1180</v>
      </c>
      <c r="E27" s="20" t="s">
        <v>73</v>
      </c>
      <c r="F27" s="20" t="s">
        <v>78</v>
      </c>
      <c r="G27" s="21">
        <v>80.908289103200005</v>
      </c>
      <c r="H27" s="21">
        <v>32.742400000000004</v>
      </c>
      <c r="I27" s="20" t="s">
        <v>35</v>
      </c>
      <c r="J27" s="20" t="s">
        <v>36</v>
      </c>
      <c r="K27" s="20">
        <v>2</v>
      </c>
      <c r="L27" s="20">
        <v>10</v>
      </c>
      <c r="M27" s="20" t="s">
        <v>29</v>
      </c>
      <c r="N27" s="20" t="s">
        <v>30</v>
      </c>
      <c r="O27" s="20" t="s">
        <v>31</v>
      </c>
      <c r="P27" s="21">
        <v>14918.7563844</v>
      </c>
      <c r="Q27" s="21">
        <v>3524350.9758899999</v>
      </c>
      <c r="R27" s="22">
        <v>0.46220600000000001</v>
      </c>
      <c r="S27" s="22">
        <v>11.128772</v>
      </c>
      <c r="T27" s="22">
        <v>0.30199999999999999</v>
      </c>
      <c r="U27" s="22">
        <v>0.30499999999999999</v>
      </c>
      <c r="V27" s="22">
        <f t="shared" si="0"/>
        <v>10.563346146611201</v>
      </c>
      <c r="W27" s="22">
        <f t="shared" si="1"/>
        <v>253.24597951129604</v>
      </c>
    </row>
    <row r="28" spans="1:23" x14ac:dyDescent="0.25">
      <c r="A28" s="20">
        <v>1740</v>
      </c>
      <c r="B28" s="20">
        <v>1700</v>
      </c>
      <c r="C28" s="20">
        <v>1180</v>
      </c>
      <c r="D28" s="20">
        <v>1180</v>
      </c>
      <c r="E28" s="20" t="s">
        <v>73</v>
      </c>
      <c r="F28" s="20" t="s">
        <v>78</v>
      </c>
      <c r="G28" s="21">
        <v>20.7190091266</v>
      </c>
      <c r="H28" s="21">
        <v>8.3846900000000009</v>
      </c>
      <c r="I28" s="20" t="s">
        <v>35</v>
      </c>
      <c r="J28" s="20" t="s">
        <v>36</v>
      </c>
      <c r="K28" s="20">
        <v>2</v>
      </c>
      <c r="L28" s="20">
        <v>10</v>
      </c>
      <c r="M28" s="20" t="s">
        <v>29</v>
      </c>
      <c r="N28" s="20" t="s">
        <v>30</v>
      </c>
      <c r="O28" s="20" t="s">
        <v>31</v>
      </c>
      <c r="P28" s="21">
        <v>7732.7426244899998</v>
      </c>
      <c r="Q28" s="21">
        <v>902516.42747200001</v>
      </c>
      <c r="R28" s="22">
        <v>0.46220600000000001</v>
      </c>
      <c r="S28" s="22">
        <v>11.128772</v>
      </c>
      <c r="T28" s="22">
        <v>0.30199999999999999</v>
      </c>
      <c r="U28" s="22">
        <v>0.30499999999999999</v>
      </c>
      <c r="V28" s="22">
        <f t="shared" si="0"/>
        <v>2.7050669102457201</v>
      </c>
      <c r="W28" s="22">
        <f t="shared" si="1"/>
        <v>64.851355793972616</v>
      </c>
    </row>
    <row r="29" spans="1:23" x14ac:dyDescent="0.25">
      <c r="A29" s="20">
        <v>1741</v>
      </c>
      <c r="B29" s="20">
        <v>1701</v>
      </c>
      <c r="C29" s="20">
        <v>1180</v>
      </c>
      <c r="D29" s="20">
        <v>1180</v>
      </c>
      <c r="E29" s="20" t="s">
        <v>73</v>
      </c>
      <c r="F29" s="20" t="s">
        <v>78</v>
      </c>
      <c r="G29" s="21">
        <v>15.8086519097</v>
      </c>
      <c r="H29" s="21">
        <v>6.3975299999999997</v>
      </c>
      <c r="I29" s="20" t="s">
        <v>35</v>
      </c>
      <c r="J29" s="20" t="s">
        <v>36</v>
      </c>
      <c r="K29" s="20">
        <v>2</v>
      </c>
      <c r="L29" s="20">
        <v>10</v>
      </c>
      <c r="M29" s="20" t="s">
        <v>29</v>
      </c>
      <c r="N29" s="20" t="s">
        <v>30</v>
      </c>
      <c r="O29" s="20" t="s">
        <v>31</v>
      </c>
      <c r="P29" s="21">
        <v>5558.1573579400001</v>
      </c>
      <c r="Q29" s="21">
        <v>688622.12268899998</v>
      </c>
      <c r="R29" s="22">
        <v>0.46220600000000001</v>
      </c>
      <c r="S29" s="22">
        <v>11.128772</v>
      </c>
      <c r="T29" s="22">
        <v>0.30199999999999999</v>
      </c>
      <c r="U29" s="22">
        <v>0.30499999999999999</v>
      </c>
      <c r="V29" s="22">
        <f t="shared" si="0"/>
        <v>2.0639697723236399</v>
      </c>
      <c r="W29" s="22">
        <f t="shared" si="1"/>
        <v>49.481673649546202</v>
      </c>
    </row>
    <row r="30" spans="1:23" x14ac:dyDescent="0.25">
      <c r="A30" s="20">
        <v>1742</v>
      </c>
      <c r="B30" s="20">
        <v>1702</v>
      </c>
      <c r="C30" s="20">
        <v>1180</v>
      </c>
      <c r="D30" s="20">
        <v>1180</v>
      </c>
      <c r="E30" s="20" t="s">
        <v>73</v>
      </c>
      <c r="F30" s="20" t="s">
        <v>78</v>
      </c>
      <c r="G30" s="21">
        <v>4.0739705320999998E-2</v>
      </c>
      <c r="H30" s="21">
        <v>1.6486799999999999E-2</v>
      </c>
      <c r="I30" s="20" t="s">
        <v>35</v>
      </c>
      <c r="J30" s="20" t="s">
        <v>36</v>
      </c>
      <c r="K30" s="20">
        <v>2</v>
      </c>
      <c r="L30" s="20">
        <v>10</v>
      </c>
      <c r="M30" s="20" t="s">
        <v>29</v>
      </c>
      <c r="N30" s="20" t="s">
        <v>30</v>
      </c>
      <c r="O30" s="20" t="s">
        <v>31</v>
      </c>
      <c r="P30" s="21">
        <v>1540.11640582</v>
      </c>
      <c r="Q30" s="21">
        <v>1774.6144633199999</v>
      </c>
      <c r="R30" s="22">
        <v>0.46220600000000001</v>
      </c>
      <c r="S30" s="22">
        <v>11.128772</v>
      </c>
      <c r="T30" s="22">
        <v>0.30199999999999999</v>
      </c>
      <c r="U30" s="22">
        <v>0.30499999999999999</v>
      </c>
      <c r="V30" s="22">
        <f t="shared" si="0"/>
        <v>5.3189679207983993E-3</v>
      </c>
      <c r="W30" s="22">
        <f t="shared" si="1"/>
        <v>0.127517097555672</v>
      </c>
    </row>
    <row r="31" spans="1:23" x14ac:dyDescent="0.25">
      <c r="A31" s="20">
        <v>1743</v>
      </c>
      <c r="B31" s="20">
        <v>1703</v>
      </c>
      <c r="C31" s="20">
        <v>1180</v>
      </c>
      <c r="D31" s="20">
        <v>1180</v>
      </c>
      <c r="E31" s="20" t="s">
        <v>73</v>
      </c>
      <c r="F31" s="20" t="s">
        <v>80</v>
      </c>
      <c r="G31" s="21">
        <v>19.861663745400001</v>
      </c>
      <c r="H31" s="21">
        <v>8.0377299999999998</v>
      </c>
      <c r="I31" s="20" t="s">
        <v>35</v>
      </c>
      <c r="J31" s="20" t="s">
        <v>36</v>
      </c>
      <c r="K31" s="20">
        <v>2</v>
      </c>
      <c r="L31" s="20">
        <v>10</v>
      </c>
      <c r="M31" s="20" t="s">
        <v>29</v>
      </c>
      <c r="N31" s="20" t="s">
        <v>30</v>
      </c>
      <c r="O31" s="20" t="s">
        <v>31</v>
      </c>
      <c r="P31" s="21">
        <v>5395.1752642800002</v>
      </c>
      <c r="Q31" s="21">
        <v>865170.612051</v>
      </c>
      <c r="R31" s="22">
        <v>0.46220600000000001</v>
      </c>
      <c r="S31" s="22">
        <v>11.128772</v>
      </c>
      <c r="T31" s="22">
        <v>0.30199999999999999</v>
      </c>
      <c r="U31" s="22">
        <v>0.30499999999999999</v>
      </c>
      <c r="V31" s="22">
        <f t="shared" si="0"/>
        <v>2.59313074860124</v>
      </c>
      <c r="W31" s="22">
        <f t="shared" si="1"/>
        <v>62.167794874454202</v>
      </c>
    </row>
    <row r="32" spans="1:23" x14ac:dyDescent="0.25">
      <c r="A32" s="20">
        <v>1744</v>
      </c>
      <c r="B32" s="20">
        <v>1704</v>
      </c>
      <c r="C32" s="20">
        <v>1180</v>
      </c>
      <c r="D32" s="20">
        <v>1180</v>
      </c>
      <c r="E32" s="20" t="s">
        <v>73</v>
      </c>
      <c r="F32" s="20" t="s">
        <v>80</v>
      </c>
      <c r="G32" s="21">
        <v>6.2887011104999999</v>
      </c>
      <c r="H32" s="21">
        <v>2.54495</v>
      </c>
      <c r="I32" s="20" t="s">
        <v>35</v>
      </c>
      <c r="J32" s="20" t="s">
        <v>36</v>
      </c>
      <c r="K32" s="20">
        <v>2</v>
      </c>
      <c r="L32" s="20">
        <v>10</v>
      </c>
      <c r="M32" s="20" t="s">
        <v>29</v>
      </c>
      <c r="N32" s="20" t="s">
        <v>30</v>
      </c>
      <c r="O32" s="20" t="s">
        <v>31</v>
      </c>
      <c r="P32" s="21">
        <v>2332.71831931</v>
      </c>
      <c r="Q32" s="21">
        <v>273934.72463299998</v>
      </c>
      <c r="R32" s="22">
        <v>0.46220600000000001</v>
      </c>
      <c r="S32" s="22">
        <v>11.128772</v>
      </c>
      <c r="T32" s="22">
        <v>0.30199999999999999</v>
      </c>
      <c r="U32" s="22">
        <v>0.30499999999999999</v>
      </c>
      <c r="V32" s="22">
        <f t="shared" si="0"/>
        <v>0.82105122947060005</v>
      </c>
      <c r="W32" s="22">
        <f t="shared" si="1"/>
        <v>19.683906969473004</v>
      </c>
    </row>
    <row r="33" spans="1:23" x14ac:dyDescent="0.25">
      <c r="A33" s="20">
        <v>1745</v>
      </c>
      <c r="B33" s="20">
        <v>1705</v>
      </c>
      <c r="C33" s="20">
        <v>1180</v>
      </c>
      <c r="D33" s="20">
        <v>1180</v>
      </c>
      <c r="E33" s="20" t="s">
        <v>73</v>
      </c>
      <c r="F33" s="20" t="s">
        <v>80</v>
      </c>
      <c r="G33" s="21">
        <v>0.27207922683399999</v>
      </c>
      <c r="H33" s="21">
        <v>0.110107</v>
      </c>
      <c r="I33" s="20" t="s">
        <v>35</v>
      </c>
      <c r="J33" s="20" t="s">
        <v>36</v>
      </c>
      <c r="K33" s="20">
        <v>2</v>
      </c>
      <c r="L33" s="20">
        <v>10</v>
      </c>
      <c r="M33" s="20" t="s">
        <v>29</v>
      </c>
      <c r="N33" s="20" t="s">
        <v>30</v>
      </c>
      <c r="O33" s="20" t="s">
        <v>31</v>
      </c>
      <c r="P33" s="21">
        <v>3011.83251165</v>
      </c>
      <c r="Q33" s="21">
        <v>11851.7237112</v>
      </c>
      <c r="R33" s="22">
        <v>0.46220600000000001</v>
      </c>
      <c r="S33" s="22">
        <v>11.128772</v>
      </c>
      <c r="T33" s="22">
        <v>0.30199999999999999</v>
      </c>
      <c r="U33" s="22">
        <v>0.30499999999999999</v>
      </c>
      <c r="V33" s="22">
        <f t="shared" si="0"/>
        <v>3.5522696997316E-2</v>
      </c>
      <c r="W33" s="22">
        <f t="shared" si="1"/>
        <v>0.85162221052978004</v>
      </c>
    </row>
    <row r="34" spans="1:23" x14ac:dyDescent="0.25">
      <c r="A34" s="20">
        <v>1750</v>
      </c>
      <c r="B34" s="20">
        <v>1710</v>
      </c>
      <c r="C34" s="20">
        <v>1180</v>
      </c>
      <c r="D34" s="20">
        <v>1180</v>
      </c>
      <c r="E34" s="20" t="s">
        <v>73</v>
      </c>
      <c r="F34" s="20" t="s">
        <v>81</v>
      </c>
      <c r="G34" s="21">
        <v>24.045754350900001</v>
      </c>
      <c r="H34" s="21">
        <v>9.7309699999999992</v>
      </c>
      <c r="I34" s="20" t="s">
        <v>28</v>
      </c>
      <c r="J34" s="20" t="s">
        <v>82</v>
      </c>
      <c r="K34" s="20">
        <v>2</v>
      </c>
      <c r="L34" s="20">
        <v>10</v>
      </c>
      <c r="M34" s="20" t="s">
        <v>29</v>
      </c>
      <c r="N34" s="20" t="s">
        <v>30</v>
      </c>
      <c r="O34" s="20" t="s">
        <v>31</v>
      </c>
      <c r="P34" s="21">
        <v>5155.0908221099999</v>
      </c>
      <c r="Q34" s="21">
        <v>1047428.8698</v>
      </c>
      <c r="R34" s="22">
        <v>0.43251800000000001</v>
      </c>
      <c r="S34" s="22">
        <v>11.218987</v>
      </c>
      <c r="T34" s="22">
        <v>0.318</v>
      </c>
      <c r="U34" s="22">
        <v>0.42599999999999999</v>
      </c>
      <c r="V34" s="22">
        <f t="shared" si="0"/>
        <v>2.8704150234377197</v>
      </c>
      <c r="W34" s="22">
        <f t="shared" si="1"/>
        <v>62.664513282321863</v>
      </c>
    </row>
    <row r="35" spans="1:23" x14ac:dyDescent="0.25">
      <c r="A35" s="20">
        <v>1751</v>
      </c>
      <c r="B35" s="20">
        <v>1711</v>
      </c>
      <c r="C35" s="20">
        <v>1180</v>
      </c>
      <c r="D35" s="20">
        <v>1180</v>
      </c>
      <c r="E35" s="20" t="s">
        <v>73</v>
      </c>
      <c r="F35" s="20" t="s">
        <v>81</v>
      </c>
      <c r="G35" s="21">
        <v>12.2826047427</v>
      </c>
      <c r="H35" s="21">
        <v>4.9705899999999996</v>
      </c>
      <c r="I35" s="20" t="s">
        <v>28</v>
      </c>
      <c r="J35" s="20" t="s">
        <v>82</v>
      </c>
      <c r="K35" s="20">
        <v>2</v>
      </c>
      <c r="L35" s="20">
        <v>10</v>
      </c>
      <c r="M35" s="20" t="s">
        <v>29</v>
      </c>
      <c r="N35" s="20" t="s">
        <v>30</v>
      </c>
      <c r="O35" s="20" t="s">
        <v>31</v>
      </c>
      <c r="P35" s="21">
        <v>3604.44255273</v>
      </c>
      <c r="Q35" s="21">
        <v>535028.12247499998</v>
      </c>
      <c r="R35" s="22">
        <v>0.43251800000000001</v>
      </c>
      <c r="S35" s="22">
        <v>11.218987</v>
      </c>
      <c r="T35" s="22">
        <v>0.318</v>
      </c>
      <c r="U35" s="22">
        <v>0.42599999999999999</v>
      </c>
      <c r="V35" s="22">
        <f t="shared" si="0"/>
        <v>1.4662110983128398</v>
      </c>
      <c r="W35" s="22">
        <f t="shared" si="1"/>
        <v>32.009101155997421</v>
      </c>
    </row>
    <row r="36" spans="1:23" x14ac:dyDescent="0.25">
      <c r="A36" s="20">
        <v>1752</v>
      </c>
      <c r="B36" s="20">
        <v>1712</v>
      </c>
      <c r="C36" s="20">
        <v>1180</v>
      </c>
      <c r="D36" s="20">
        <v>1180</v>
      </c>
      <c r="E36" s="20" t="s">
        <v>73</v>
      </c>
      <c r="F36" s="20" t="s">
        <v>81</v>
      </c>
      <c r="G36" s="21">
        <v>39.201523262899997</v>
      </c>
      <c r="H36" s="21">
        <v>15.8643</v>
      </c>
      <c r="I36" s="20" t="s">
        <v>28</v>
      </c>
      <c r="J36" s="20" t="s">
        <v>82</v>
      </c>
      <c r="K36" s="20">
        <v>2</v>
      </c>
      <c r="L36" s="20">
        <v>10</v>
      </c>
      <c r="M36" s="20" t="s">
        <v>29</v>
      </c>
      <c r="N36" s="20" t="s">
        <v>30</v>
      </c>
      <c r="O36" s="20" t="s">
        <v>31</v>
      </c>
      <c r="P36" s="21">
        <v>9151.3318458899994</v>
      </c>
      <c r="Q36" s="21">
        <v>1707611.52287</v>
      </c>
      <c r="R36" s="22">
        <v>0.43251800000000001</v>
      </c>
      <c r="S36" s="22">
        <v>11.218987</v>
      </c>
      <c r="T36" s="22">
        <v>0.318</v>
      </c>
      <c r="U36" s="22">
        <v>0.42599999999999999</v>
      </c>
      <c r="V36" s="22">
        <f t="shared" si="0"/>
        <v>4.6796079996467999</v>
      </c>
      <c r="W36" s="22">
        <f t="shared" si="1"/>
        <v>102.16130951639342</v>
      </c>
    </row>
    <row r="37" spans="1:23" x14ac:dyDescent="0.25">
      <c r="A37" s="20">
        <v>1765</v>
      </c>
      <c r="B37" s="20">
        <v>1725</v>
      </c>
      <c r="C37" s="20">
        <v>1180</v>
      </c>
      <c r="D37" s="20">
        <v>1180</v>
      </c>
      <c r="E37" s="20" t="s">
        <v>73</v>
      </c>
      <c r="F37" s="20" t="s">
        <v>83</v>
      </c>
      <c r="G37" s="21">
        <v>54.990721579599999</v>
      </c>
      <c r="H37" s="21">
        <v>22.254000000000001</v>
      </c>
      <c r="I37" s="20" t="s">
        <v>35</v>
      </c>
      <c r="J37" s="20" t="s">
        <v>36</v>
      </c>
      <c r="K37" s="20">
        <v>2</v>
      </c>
      <c r="L37" s="20">
        <v>10</v>
      </c>
      <c r="M37" s="20" t="s">
        <v>29</v>
      </c>
      <c r="N37" s="20" t="s">
        <v>30</v>
      </c>
      <c r="O37" s="20" t="s">
        <v>31</v>
      </c>
      <c r="P37" s="21">
        <v>13250.0138902</v>
      </c>
      <c r="Q37" s="21">
        <v>2395386.25043</v>
      </c>
      <c r="R37" s="22">
        <v>0.46220600000000001</v>
      </c>
      <c r="S37" s="22">
        <v>11.128772</v>
      </c>
      <c r="T37" s="22">
        <v>0.30199999999999999</v>
      </c>
      <c r="U37" s="22">
        <v>0.30499999999999999</v>
      </c>
      <c r="V37" s="22">
        <f t="shared" si="0"/>
        <v>7.1795807621519998</v>
      </c>
      <c r="W37" s="22">
        <f t="shared" si="1"/>
        <v>172.12348600116002</v>
      </c>
    </row>
    <row r="38" spans="1:23" x14ac:dyDescent="0.25">
      <c r="A38" s="20">
        <v>1766</v>
      </c>
      <c r="B38" s="20">
        <v>1726</v>
      </c>
      <c r="C38" s="20">
        <v>1180</v>
      </c>
      <c r="D38" s="20">
        <v>1180</v>
      </c>
      <c r="E38" s="20" t="s">
        <v>73</v>
      </c>
      <c r="F38" s="20" t="s">
        <v>83</v>
      </c>
      <c r="G38" s="21">
        <v>5.6095245867899997E-3</v>
      </c>
      <c r="H38" s="21">
        <v>2.2700900000000002E-3</v>
      </c>
      <c r="I38" s="20" t="s">
        <v>35</v>
      </c>
      <c r="J38" s="20" t="s">
        <v>36</v>
      </c>
      <c r="K38" s="20">
        <v>2</v>
      </c>
      <c r="L38" s="20">
        <v>10</v>
      </c>
      <c r="M38" s="20" t="s">
        <v>29</v>
      </c>
      <c r="N38" s="20" t="s">
        <v>30</v>
      </c>
      <c r="O38" s="20" t="s">
        <v>31</v>
      </c>
      <c r="P38" s="21">
        <v>132.036090137</v>
      </c>
      <c r="Q38" s="21">
        <v>244.349913552</v>
      </c>
      <c r="R38" s="22">
        <v>0.46220600000000001</v>
      </c>
      <c r="S38" s="22">
        <v>11.128772</v>
      </c>
      <c r="T38" s="22">
        <v>0.30199999999999999</v>
      </c>
      <c r="U38" s="22">
        <v>0.30499999999999999</v>
      </c>
      <c r="V38" s="22">
        <f t="shared" si="0"/>
        <v>7.3237595454092E-4</v>
      </c>
      <c r="W38" s="22">
        <f t="shared" si="1"/>
        <v>1.7558003250488601E-2</v>
      </c>
    </row>
    <row r="39" spans="1:23" x14ac:dyDescent="0.25">
      <c r="A39" s="20">
        <v>1767</v>
      </c>
      <c r="B39" s="20">
        <v>1727</v>
      </c>
      <c r="C39" s="20">
        <v>1180</v>
      </c>
      <c r="D39" s="20">
        <v>1180</v>
      </c>
      <c r="E39" s="20" t="s">
        <v>73</v>
      </c>
      <c r="F39" s="20" t="s">
        <v>83</v>
      </c>
      <c r="G39" s="21">
        <v>27.100153522999999</v>
      </c>
      <c r="H39" s="21">
        <v>10.967000000000001</v>
      </c>
      <c r="I39" s="20" t="s">
        <v>35</v>
      </c>
      <c r="J39" s="20" t="s">
        <v>36</v>
      </c>
      <c r="K39" s="20">
        <v>2</v>
      </c>
      <c r="L39" s="20">
        <v>10</v>
      </c>
      <c r="M39" s="20" t="s">
        <v>29</v>
      </c>
      <c r="N39" s="20" t="s">
        <v>30</v>
      </c>
      <c r="O39" s="20" t="s">
        <v>31</v>
      </c>
      <c r="P39" s="21">
        <v>7986.23904623</v>
      </c>
      <c r="Q39" s="21">
        <v>1180477.96554</v>
      </c>
      <c r="R39" s="22">
        <v>0.46220600000000001</v>
      </c>
      <c r="S39" s="22">
        <v>11.128772</v>
      </c>
      <c r="T39" s="22">
        <v>0.30199999999999999</v>
      </c>
      <c r="U39" s="22">
        <v>0.30499999999999999</v>
      </c>
      <c r="V39" s="22">
        <f t="shared" si="0"/>
        <v>3.5381712149960003</v>
      </c>
      <c r="W39" s="22">
        <f t="shared" si="1"/>
        <v>84.824223554180008</v>
      </c>
    </row>
    <row r="40" spans="1:23" x14ac:dyDescent="0.25">
      <c r="A40" s="20">
        <v>1768</v>
      </c>
      <c r="B40" s="20">
        <v>1728</v>
      </c>
      <c r="C40" s="20">
        <v>1180</v>
      </c>
      <c r="D40" s="20">
        <v>1180</v>
      </c>
      <c r="E40" s="20" t="s">
        <v>73</v>
      </c>
      <c r="F40" s="20" t="s">
        <v>83</v>
      </c>
      <c r="G40" s="21">
        <v>5.7484770884599996</v>
      </c>
      <c r="H40" s="21">
        <v>2.32633</v>
      </c>
      <c r="I40" s="20" t="s">
        <v>35</v>
      </c>
      <c r="J40" s="20" t="s">
        <v>36</v>
      </c>
      <c r="K40" s="20">
        <v>2</v>
      </c>
      <c r="L40" s="20">
        <v>10</v>
      </c>
      <c r="M40" s="20" t="s">
        <v>29</v>
      </c>
      <c r="N40" s="20" t="s">
        <v>30</v>
      </c>
      <c r="O40" s="20" t="s">
        <v>31</v>
      </c>
      <c r="P40" s="21">
        <v>3405.22537225</v>
      </c>
      <c r="Q40" s="21">
        <v>250402.66035799999</v>
      </c>
      <c r="R40" s="22">
        <v>0.46220600000000001</v>
      </c>
      <c r="S40" s="22">
        <v>11.128772</v>
      </c>
      <c r="T40" s="22">
        <v>0.30199999999999999</v>
      </c>
      <c r="U40" s="22">
        <v>0.30499999999999999</v>
      </c>
      <c r="V40" s="22">
        <f t="shared" si="0"/>
        <v>0.75052009141803988</v>
      </c>
      <c r="W40" s="22">
        <f t="shared" si="1"/>
        <v>17.9929913358982</v>
      </c>
    </row>
    <row r="41" spans="1:23" x14ac:dyDescent="0.25">
      <c r="A41" s="20">
        <v>1769</v>
      </c>
      <c r="B41" s="20">
        <v>1729</v>
      </c>
      <c r="C41" s="20">
        <v>1180</v>
      </c>
      <c r="D41" s="20">
        <v>1180</v>
      </c>
      <c r="E41" s="20" t="s">
        <v>73</v>
      </c>
      <c r="F41" s="20" t="s">
        <v>83</v>
      </c>
      <c r="G41" s="21">
        <v>9.3369542678200005E-5</v>
      </c>
      <c r="H41" s="21">
        <v>3.7785299999999999E-5</v>
      </c>
      <c r="I41" s="20" t="s">
        <v>35</v>
      </c>
      <c r="J41" s="20" t="s">
        <v>36</v>
      </c>
      <c r="K41" s="20">
        <v>2</v>
      </c>
      <c r="L41" s="20">
        <v>10</v>
      </c>
      <c r="M41" s="20" t="s">
        <v>29</v>
      </c>
      <c r="N41" s="20" t="s">
        <v>30</v>
      </c>
      <c r="O41" s="20" t="s">
        <v>31</v>
      </c>
      <c r="P41" s="21">
        <v>28.578714604599998</v>
      </c>
      <c r="Q41" s="21">
        <v>4.0671609614199999</v>
      </c>
      <c r="R41" s="22">
        <v>0.46220600000000001</v>
      </c>
      <c r="S41" s="22">
        <v>11.128772</v>
      </c>
      <c r="T41" s="22">
        <v>0.30199999999999999</v>
      </c>
      <c r="U41" s="22">
        <v>0.30499999999999999</v>
      </c>
      <c r="V41" s="22">
        <f t="shared" si="0"/>
        <v>1.2190285475516399E-5</v>
      </c>
      <c r="W41" s="22">
        <f t="shared" si="1"/>
        <v>2.92250272112862E-4</v>
      </c>
    </row>
    <row r="42" spans="1:23" x14ac:dyDescent="0.25">
      <c r="A42" s="20">
        <v>1770</v>
      </c>
      <c r="B42" s="20">
        <v>1730</v>
      </c>
      <c r="C42" s="20">
        <v>1180</v>
      </c>
      <c r="D42" s="20">
        <v>1180</v>
      </c>
      <c r="E42" s="20" t="s">
        <v>73</v>
      </c>
      <c r="F42" s="20" t="s">
        <v>83</v>
      </c>
      <c r="G42" s="21">
        <v>15.542384029200001</v>
      </c>
      <c r="H42" s="21">
        <v>6.2897800000000004</v>
      </c>
      <c r="I42" s="20" t="s">
        <v>35</v>
      </c>
      <c r="J42" s="20" t="s">
        <v>36</v>
      </c>
      <c r="K42" s="20">
        <v>2</v>
      </c>
      <c r="L42" s="20">
        <v>10</v>
      </c>
      <c r="M42" s="20" t="s">
        <v>29</v>
      </c>
      <c r="N42" s="20" t="s">
        <v>30</v>
      </c>
      <c r="O42" s="20" t="s">
        <v>31</v>
      </c>
      <c r="P42" s="21">
        <v>5488.6129337900002</v>
      </c>
      <c r="Q42" s="21">
        <v>677023.54020699998</v>
      </c>
      <c r="R42" s="22">
        <v>0.46220600000000001</v>
      </c>
      <c r="S42" s="22">
        <v>11.128772</v>
      </c>
      <c r="T42" s="22">
        <v>0.30199999999999999</v>
      </c>
      <c r="U42" s="22">
        <v>0.30499999999999999</v>
      </c>
      <c r="V42" s="22">
        <f t="shared" si="0"/>
        <v>2.0292074901666397</v>
      </c>
      <c r="W42" s="22">
        <f t="shared" si="1"/>
        <v>48.648281647361202</v>
      </c>
    </row>
    <row r="43" spans="1:23" x14ac:dyDescent="0.25">
      <c r="A43" s="20">
        <v>1771</v>
      </c>
      <c r="B43" s="20">
        <v>1731</v>
      </c>
      <c r="C43" s="20">
        <v>1180</v>
      </c>
      <c r="D43" s="20">
        <v>1180</v>
      </c>
      <c r="E43" s="20" t="s">
        <v>73</v>
      </c>
      <c r="F43" s="20" t="s">
        <v>83</v>
      </c>
      <c r="G43" s="21">
        <v>5.11358134421</v>
      </c>
      <c r="H43" s="21">
        <v>2.0693899999999998</v>
      </c>
      <c r="I43" s="20" t="s">
        <v>35</v>
      </c>
      <c r="J43" s="20" t="s">
        <v>36</v>
      </c>
      <c r="K43" s="20">
        <v>2</v>
      </c>
      <c r="L43" s="20">
        <v>10</v>
      </c>
      <c r="M43" s="20" t="s">
        <v>29</v>
      </c>
      <c r="N43" s="20" t="s">
        <v>30</v>
      </c>
      <c r="O43" s="20" t="s">
        <v>31</v>
      </c>
      <c r="P43" s="21">
        <v>2083.4278950399998</v>
      </c>
      <c r="Q43" s="21">
        <v>222746.71236599999</v>
      </c>
      <c r="R43" s="22">
        <v>0.46220600000000001</v>
      </c>
      <c r="S43" s="22">
        <v>11.128772</v>
      </c>
      <c r="T43" s="22">
        <v>0.30199999999999999</v>
      </c>
      <c r="U43" s="22">
        <v>0.30499999999999999</v>
      </c>
      <c r="V43" s="22">
        <f t="shared" si="0"/>
        <v>0.66762616308931988</v>
      </c>
      <c r="W43" s="22">
        <f t="shared" si="1"/>
        <v>16.005689794910598</v>
      </c>
    </row>
    <row r="44" spans="1:23" x14ac:dyDescent="0.25">
      <c r="A44" s="20">
        <v>1772</v>
      </c>
      <c r="B44" s="20">
        <v>1732</v>
      </c>
      <c r="C44" s="20">
        <v>1180</v>
      </c>
      <c r="D44" s="20">
        <v>1180</v>
      </c>
      <c r="E44" s="20" t="s">
        <v>73</v>
      </c>
      <c r="F44" s="20" t="s">
        <v>83</v>
      </c>
      <c r="G44" s="21">
        <v>32.740902847000001</v>
      </c>
      <c r="H44" s="21">
        <v>13.2498</v>
      </c>
      <c r="I44" s="20" t="s">
        <v>35</v>
      </c>
      <c r="J44" s="20" t="s">
        <v>36</v>
      </c>
      <c r="K44" s="20">
        <v>2</v>
      </c>
      <c r="L44" s="20">
        <v>10</v>
      </c>
      <c r="M44" s="20" t="s">
        <v>29</v>
      </c>
      <c r="N44" s="20" t="s">
        <v>30</v>
      </c>
      <c r="O44" s="20" t="s">
        <v>31</v>
      </c>
      <c r="P44" s="21">
        <v>8923.9206074400008</v>
      </c>
      <c r="Q44" s="21">
        <v>1426188.02324</v>
      </c>
      <c r="R44" s="22">
        <v>0.46220600000000001</v>
      </c>
      <c r="S44" s="22">
        <v>11.128772</v>
      </c>
      <c r="T44" s="22">
        <v>0.30199999999999999</v>
      </c>
      <c r="U44" s="22">
        <v>0.30499999999999999</v>
      </c>
      <c r="V44" s="22">
        <f t="shared" si="0"/>
        <v>4.2746476670423998</v>
      </c>
      <c r="W44" s="22">
        <f t="shared" si="1"/>
        <v>102.48053225569201</v>
      </c>
    </row>
    <row r="45" spans="1:23" x14ac:dyDescent="0.25">
      <c r="A45" s="20">
        <v>1773</v>
      </c>
      <c r="B45" s="20">
        <v>1733</v>
      </c>
      <c r="C45" s="20">
        <v>1180</v>
      </c>
      <c r="D45" s="20">
        <v>1180</v>
      </c>
      <c r="E45" s="20" t="s">
        <v>73</v>
      </c>
      <c r="F45" s="20" t="s">
        <v>83</v>
      </c>
      <c r="G45" s="21">
        <v>20.682089864000002</v>
      </c>
      <c r="H45" s="21">
        <v>8.3697499999999998</v>
      </c>
      <c r="I45" s="20" t="s">
        <v>35</v>
      </c>
      <c r="J45" s="20" t="s">
        <v>36</v>
      </c>
      <c r="K45" s="20">
        <v>2</v>
      </c>
      <c r="L45" s="20">
        <v>10</v>
      </c>
      <c r="M45" s="20" t="s">
        <v>29</v>
      </c>
      <c r="N45" s="20" t="s">
        <v>30</v>
      </c>
      <c r="O45" s="20" t="s">
        <v>31</v>
      </c>
      <c r="P45" s="21">
        <v>4134.4603300799999</v>
      </c>
      <c r="Q45" s="21">
        <v>900908.23083100002</v>
      </c>
      <c r="R45" s="22">
        <v>0.46220600000000001</v>
      </c>
      <c r="S45" s="22">
        <v>11.128772</v>
      </c>
      <c r="T45" s="22">
        <v>0.30199999999999999</v>
      </c>
      <c r="U45" s="22">
        <v>0.30499999999999999</v>
      </c>
      <c r="V45" s="22">
        <f t="shared" si="0"/>
        <v>2.7002469706129997</v>
      </c>
      <c r="W45" s="22">
        <f t="shared" si="1"/>
        <v>64.735802415665006</v>
      </c>
    </row>
    <row r="46" spans="1:23" x14ac:dyDescent="0.25">
      <c r="A46" s="20">
        <v>1774</v>
      </c>
      <c r="B46" s="20">
        <v>1734</v>
      </c>
      <c r="C46" s="20">
        <v>1180</v>
      </c>
      <c r="D46" s="20">
        <v>1180</v>
      </c>
      <c r="E46" s="20" t="s">
        <v>73</v>
      </c>
      <c r="F46" s="20" t="s">
        <v>83</v>
      </c>
      <c r="G46" s="21">
        <v>1.29184682042</v>
      </c>
      <c r="H46" s="21">
        <v>0.52279200000000003</v>
      </c>
      <c r="I46" s="20" t="s">
        <v>35</v>
      </c>
      <c r="J46" s="20" t="s">
        <v>36</v>
      </c>
      <c r="K46" s="20">
        <v>2</v>
      </c>
      <c r="L46" s="20">
        <v>10</v>
      </c>
      <c r="M46" s="20" t="s">
        <v>29</v>
      </c>
      <c r="N46" s="20" t="s">
        <v>30</v>
      </c>
      <c r="O46" s="20" t="s">
        <v>31</v>
      </c>
      <c r="P46" s="21">
        <v>2562.1363801399998</v>
      </c>
      <c r="Q46" s="21">
        <v>56272.622411600001</v>
      </c>
      <c r="R46" s="22">
        <v>0.46220600000000001</v>
      </c>
      <c r="S46" s="22">
        <v>11.128772</v>
      </c>
      <c r="T46" s="22">
        <v>0.30199999999999999</v>
      </c>
      <c r="U46" s="22">
        <v>0.30499999999999999</v>
      </c>
      <c r="V46" s="22">
        <f t="shared" si="0"/>
        <v>0.16866304420809602</v>
      </c>
      <c r="W46" s="22">
        <f t="shared" si="1"/>
        <v>4.0435329151396804</v>
      </c>
    </row>
    <row r="47" spans="1:23" x14ac:dyDescent="0.25">
      <c r="A47" s="20">
        <v>1775</v>
      </c>
      <c r="B47" s="20">
        <v>1735</v>
      </c>
      <c r="C47" s="20">
        <v>1180</v>
      </c>
      <c r="D47" s="20">
        <v>1180</v>
      </c>
      <c r="E47" s="20" t="s">
        <v>73</v>
      </c>
      <c r="F47" s="20" t="s">
        <v>83</v>
      </c>
      <c r="G47" s="21">
        <v>4.5392790674699999</v>
      </c>
      <c r="H47" s="21">
        <v>1.8369800000000001</v>
      </c>
      <c r="I47" s="20" t="s">
        <v>35</v>
      </c>
      <c r="J47" s="20" t="s">
        <v>36</v>
      </c>
      <c r="K47" s="20">
        <v>2</v>
      </c>
      <c r="L47" s="20">
        <v>10</v>
      </c>
      <c r="M47" s="20" t="s">
        <v>29</v>
      </c>
      <c r="N47" s="20" t="s">
        <v>30</v>
      </c>
      <c r="O47" s="20" t="s">
        <v>31</v>
      </c>
      <c r="P47" s="21">
        <v>6255.5455796300002</v>
      </c>
      <c r="Q47" s="21">
        <v>197730.205258</v>
      </c>
      <c r="R47" s="22">
        <v>0.46220600000000001</v>
      </c>
      <c r="S47" s="22">
        <v>11.128772</v>
      </c>
      <c r="T47" s="22">
        <v>0.30199999999999999</v>
      </c>
      <c r="U47" s="22">
        <v>0.30499999999999999</v>
      </c>
      <c r="V47" s="22">
        <f t="shared" si="0"/>
        <v>0.59264609816024005</v>
      </c>
      <c r="W47" s="22">
        <f t="shared" si="1"/>
        <v>14.208115454049201</v>
      </c>
    </row>
    <row r="48" spans="1:23" x14ac:dyDescent="0.25">
      <c r="A48" s="20">
        <v>1776</v>
      </c>
      <c r="B48" s="20">
        <v>1736</v>
      </c>
      <c r="C48" s="20">
        <v>1180</v>
      </c>
      <c r="D48" s="20">
        <v>1180</v>
      </c>
      <c r="E48" s="20" t="s">
        <v>73</v>
      </c>
      <c r="F48" s="20" t="s">
        <v>83</v>
      </c>
      <c r="G48" s="21">
        <v>8.8376374574200001E-3</v>
      </c>
      <c r="H48" s="21">
        <v>3.5764600000000001E-3</v>
      </c>
      <c r="I48" s="20" t="s">
        <v>35</v>
      </c>
      <c r="J48" s="20" t="s">
        <v>36</v>
      </c>
      <c r="K48" s="20">
        <v>2</v>
      </c>
      <c r="L48" s="20">
        <v>10</v>
      </c>
      <c r="M48" s="20" t="s">
        <v>29</v>
      </c>
      <c r="N48" s="20" t="s">
        <v>30</v>
      </c>
      <c r="O48" s="20" t="s">
        <v>31</v>
      </c>
      <c r="P48" s="21">
        <v>255.60134892299999</v>
      </c>
      <c r="Q48" s="21">
        <v>384.965947454</v>
      </c>
      <c r="R48" s="22">
        <v>0.46220600000000001</v>
      </c>
      <c r="S48" s="22">
        <v>11.128772</v>
      </c>
      <c r="T48" s="22">
        <v>0.30199999999999999</v>
      </c>
      <c r="U48" s="22">
        <v>0.30499999999999999</v>
      </c>
      <c r="V48" s="22">
        <f t="shared" si="0"/>
        <v>1.1538367669904799E-3</v>
      </c>
      <c r="W48" s="22">
        <f t="shared" si="1"/>
        <v>2.7662117495448401E-2</v>
      </c>
    </row>
    <row r="49" spans="1:23" x14ac:dyDescent="0.25">
      <c r="A49" s="20">
        <v>1777</v>
      </c>
      <c r="B49" s="20">
        <v>1737</v>
      </c>
      <c r="C49" s="20">
        <v>1180</v>
      </c>
      <c r="D49" s="20">
        <v>1180</v>
      </c>
      <c r="E49" s="20" t="s">
        <v>73</v>
      </c>
      <c r="F49" s="20" t="s">
        <v>83</v>
      </c>
      <c r="G49" s="21">
        <v>14.061855421100001</v>
      </c>
      <c r="H49" s="21">
        <v>5.6906299999999996</v>
      </c>
      <c r="I49" s="20" t="s">
        <v>35</v>
      </c>
      <c r="J49" s="20" t="s">
        <v>36</v>
      </c>
      <c r="K49" s="20">
        <v>2</v>
      </c>
      <c r="L49" s="20">
        <v>10</v>
      </c>
      <c r="M49" s="20" t="s">
        <v>29</v>
      </c>
      <c r="N49" s="20" t="s">
        <v>30</v>
      </c>
      <c r="O49" s="20" t="s">
        <v>31</v>
      </c>
      <c r="P49" s="21">
        <v>4560.49329683</v>
      </c>
      <c r="Q49" s="21">
        <v>612531.97200900002</v>
      </c>
      <c r="R49" s="22">
        <v>0.46220600000000001</v>
      </c>
      <c r="S49" s="22">
        <v>11.128772</v>
      </c>
      <c r="T49" s="22">
        <v>0.30199999999999999</v>
      </c>
      <c r="U49" s="22">
        <v>0.30499999999999999</v>
      </c>
      <c r="V49" s="22">
        <f t="shared" si="0"/>
        <v>1.8359098441864399</v>
      </c>
      <c r="W49" s="22">
        <f t="shared" si="1"/>
        <v>44.014158045420203</v>
      </c>
    </row>
    <row r="50" spans="1:23" x14ac:dyDescent="0.25">
      <c r="A50" s="20">
        <v>1778</v>
      </c>
      <c r="B50" s="20">
        <v>1738</v>
      </c>
      <c r="C50" s="20">
        <v>1180</v>
      </c>
      <c r="D50" s="20">
        <v>1180</v>
      </c>
      <c r="E50" s="20" t="s">
        <v>73</v>
      </c>
      <c r="F50" s="20" t="s">
        <v>83</v>
      </c>
      <c r="G50" s="21">
        <v>3.4187280750300002</v>
      </c>
      <c r="H50" s="21">
        <v>1.38351</v>
      </c>
      <c r="I50" s="20" t="s">
        <v>35</v>
      </c>
      <c r="J50" s="20" t="s">
        <v>36</v>
      </c>
      <c r="K50" s="20">
        <v>2</v>
      </c>
      <c r="L50" s="20">
        <v>10</v>
      </c>
      <c r="M50" s="20" t="s">
        <v>29</v>
      </c>
      <c r="N50" s="20" t="s">
        <v>30</v>
      </c>
      <c r="O50" s="20" t="s">
        <v>31</v>
      </c>
      <c r="P50" s="21">
        <v>3092.2623189000001</v>
      </c>
      <c r="Q50" s="21">
        <v>148919.199272</v>
      </c>
      <c r="R50" s="22">
        <v>0.46220600000000001</v>
      </c>
      <c r="S50" s="22">
        <v>11.128772</v>
      </c>
      <c r="T50" s="22">
        <v>0.30199999999999999</v>
      </c>
      <c r="U50" s="22">
        <v>0.30499999999999999</v>
      </c>
      <c r="V50" s="22">
        <f t="shared" si="0"/>
        <v>0.44634770289587999</v>
      </c>
      <c r="W50" s="22">
        <f t="shared" si="1"/>
        <v>10.7007533080554</v>
      </c>
    </row>
    <row r="51" spans="1:23" x14ac:dyDescent="0.25">
      <c r="A51" s="20">
        <v>1779</v>
      </c>
      <c r="B51" s="20">
        <v>1739</v>
      </c>
      <c r="C51" s="20">
        <v>1180</v>
      </c>
      <c r="D51" s="20">
        <v>1180</v>
      </c>
      <c r="E51" s="20" t="s">
        <v>73</v>
      </c>
      <c r="F51" s="20" t="s">
        <v>87</v>
      </c>
      <c r="G51" s="21">
        <v>2.3335814734699999E-2</v>
      </c>
      <c r="H51" s="21">
        <v>9.4436699999999995E-3</v>
      </c>
      <c r="I51" s="20" t="s">
        <v>28</v>
      </c>
      <c r="J51" s="20" t="s">
        <v>88</v>
      </c>
      <c r="K51" s="20">
        <v>2</v>
      </c>
      <c r="L51" s="20">
        <v>10</v>
      </c>
      <c r="M51" s="20" t="s">
        <v>29</v>
      </c>
      <c r="N51" s="20" t="s">
        <v>30</v>
      </c>
      <c r="O51" s="20" t="s">
        <v>31</v>
      </c>
      <c r="P51" s="21">
        <v>548.38750391099995</v>
      </c>
      <c r="Q51" s="21">
        <v>1016.50402374</v>
      </c>
      <c r="R51" s="22">
        <v>0.30566700000000002</v>
      </c>
      <c r="S51" s="22">
        <v>11.203917000000001</v>
      </c>
      <c r="T51" s="22">
        <v>0.189</v>
      </c>
      <c r="U51" s="22">
        <v>0.33</v>
      </c>
      <c r="V51" s="22">
        <f t="shared" si="0"/>
        <v>2.3410474233687899E-3</v>
      </c>
      <c r="W51" s="22">
        <f t="shared" si="1"/>
        <v>7.0890083553111286E-2</v>
      </c>
    </row>
    <row r="52" spans="1:23" x14ac:dyDescent="0.25">
      <c r="A52" s="20">
        <v>1780</v>
      </c>
      <c r="B52" s="20">
        <v>1740</v>
      </c>
      <c r="C52" s="20">
        <v>1180</v>
      </c>
      <c r="D52" s="20">
        <v>1180</v>
      </c>
      <c r="E52" s="20" t="s">
        <v>73</v>
      </c>
      <c r="F52" s="20" t="s">
        <v>87</v>
      </c>
      <c r="G52" s="21">
        <v>16.3887541838</v>
      </c>
      <c r="H52" s="21">
        <v>6.6322900000000002</v>
      </c>
      <c r="I52" s="20" t="s">
        <v>28</v>
      </c>
      <c r="J52" s="20" t="s">
        <v>88</v>
      </c>
      <c r="K52" s="20">
        <v>2</v>
      </c>
      <c r="L52" s="20">
        <v>10</v>
      </c>
      <c r="M52" s="20" t="s">
        <v>29</v>
      </c>
      <c r="N52" s="20" t="s">
        <v>30</v>
      </c>
      <c r="O52" s="20" t="s">
        <v>31</v>
      </c>
      <c r="P52" s="21">
        <v>4073.74676254</v>
      </c>
      <c r="Q52" s="21">
        <v>713891.27667199995</v>
      </c>
      <c r="R52" s="22">
        <v>0.30566700000000002</v>
      </c>
      <c r="S52" s="22">
        <v>11.203917000000001</v>
      </c>
      <c r="T52" s="22">
        <v>0.189</v>
      </c>
      <c r="U52" s="22">
        <v>0.33</v>
      </c>
      <c r="V52" s="22">
        <f t="shared" si="0"/>
        <v>1.6441177440057302</v>
      </c>
      <c r="W52" s="22">
        <f t="shared" si="1"/>
        <v>49.786109875553102</v>
      </c>
    </row>
    <row r="53" spans="1:23" x14ac:dyDescent="0.25">
      <c r="A53" s="20">
        <v>2450</v>
      </c>
      <c r="B53" s="20">
        <v>2441</v>
      </c>
      <c r="C53" s="20">
        <v>1180</v>
      </c>
      <c r="D53" s="20">
        <v>1180</v>
      </c>
      <c r="E53" s="20" t="s">
        <v>73</v>
      </c>
      <c r="F53" s="20" t="s">
        <v>90</v>
      </c>
      <c r="G53" s="21">
        <v>9.1008504890099999</v>
      </c>
      <c r="H53" s="21">
        <v>3.6829800000000001</v>
      </c>
      <c r="I53" s="20" t="s">
        <v>35</v>
      </c>
      <c r="J53" s="20" t="s">
        <v>36</v>
      </c>
      <c r="K53" s="20">
        <v>2</v>
      </c>
      <c r="L53" s="20">
        <v>10</v>
      </c>
      <c r="M53" s="20" t="s">
        <v>29</v>
      </c>
      <c r="N53" s="20" t="s">
        <v>30</v>
      </c>
      <c r="O53" s="20" t="s">
        <v>31</v>
      </c>
      <c r="P53" s="21">
        <v>3064.8761680799998</v>
      </c>
      <c r="Q53" s="21">
        <v>396431.46156700002</v>
      </c>
      <c r="R53" s="22">
        <v>0.46220600000000001</v>
      </c>
      <c r="S53" s="22">
        <v>11.128772</v>
      </c>
      <c r="T53" s="22">
        <v>0.30199999999999999</v>
      </c>
      <c r="U53" s="22">
        <v>0.30499999999999999</v>
      </c>
      <c r="V53" s="22">
        <f t="shared" si="0"/>
        <v>1.1882022268082399</v>
      </c>
      <c r="W53" s="22">
        <f t="shared" si="1"/>
        <v>28.4859960668892</v>
      </c>
    </row>
    <row r="54" spans="1:23" x14ac:dyDescent="0.25">
      <c r="A54" s="20">
        <v>2460</v>
      </c>
      <c r="B54" s="20">
        <v>2451</v>
      </c>
      <c r="C54" s="20">
        <v>1210</v>
      </c>
      <c r="D54" s="20">
        <v>1210</v>
      </c>
      <c r="E54" s="20" t="s">
        <v>73</v>
      </c>
      <c r="F54" s="20" t="s">
        <v>77</v>
      </c>
      <c r="G54" s="21">
        <v>2.1486041358800001E-2</v>
      </c>
      <c r="H54" s="21">
        <v>8.6950900000000008E-3</v>
      </c>
      <c r="I54" s="20" t="s">
        <v>35</v>
      </c>
      <c r="J54" s="20" t="s">
        <v>36</v>
      </c>
      <c r="K54" s="20">
        <v>19</v>
      </c>
      <c r="L54" s="20">
        <v>10</v>
      </c>
      <c r="M54" s="20" t="s">
        <v>29</v>
      </c>
      <c r="N54" s="20" t="s">
        <v>40</v>
      </c>
      <c r="O54" s="20" t="s">
        <v>41</v>
      </c>
      <c r="P54" s="21">
        <v>559.95310260400004</v>
      </c>
      <c r="Q54" s="21">
        <v>935.92821892699999</v>
      </c>
      <c r="R54" s="22">
        <v>0.38648900000000003</v>
      </c>
      <c r="S54" s="22">
        <v>15.90178</v>
      </c>
      <c r="T54" s="22">
        <v>0.30199999999999999</v>
      </c>
      <c r="U54" s="22">
        <v>0.30499999999999999</v>
      </c>
      <c r="V54" s="22">
        <f t="shared" si="0"/>
        <v>2.3456685340289803E-3</v>
      </c>
      <c r="W54" s="22">
        <f t="shared" si="1"/>
        <v>9.6095848740839013E-2</v>
      </c>
    </row>
    <row r="55" spans="1:23" x14ac:dyDescent="0.25">
      <c r="A55" s="20">
        <v>2472</v>
      </c>
      <c r="B55" s="20">
        <v>2463</v>
      </c>
      <c r="C55" s="20">
        <v>1210</v>
      </c>
      <c r="D55" s="20">
        <v>1210</v>
      </c>
      <c r="E55" s="20" t="s">
        <v>73</v>
      </c>
      <c r="F55" s="20" t="s">
        <v>83</v>
      </c>
      <c r="G55" s="21">
        <v>19.562538914299999</v>
      </c>
      <c r="H55" s="21">
        <v>7.9166800000000004</v>
      </c>
      <c r="I55" s="20" t="s">
        <v>35</v>
      </c>
      <c r="J55" s="20" t="s">
        <v>36</v>
      </c>
      <c r="K55" s="20">
        <v>19</v>
      </c>
      <c r="L55" s="20">
        <v>10</v>
      </c>
      <c r="M55" s="20" t="s">
        <v>29</v>
      </c>
      <c r="N55" s="20" t="s">
        <v>40</v>
      </c>
      <c r="O55" s="20" t="s">
        <v>41</v>
      </c>
      <c r="P55" s="21">
        <v>5486.3231799100004</v>
      </c>
      <c r="Q55" s="21">
        <v>852140.78653499996</v>
      </c>
      <c r="R55" s="22">
        <v>0.38648900000000003</v>
      </c>
      <c r="S55" s="22">
        <v>15.90178</v>
      </c>
      <c r="T55" s="22">
        <v>0.30199999999999999</v>
      </c>
      <c r="U55" s="22">
        <v>0.30499999999999999</v>
      </c>
      <c r="V55" s="22">
        <f t="shared" si="0"/>
        <v>2.1356773960909603</v>
      </c>
      <c r="W55" s="22">
        <f t="shared" si="1"/>
        <v>87.493066064828014</v>
      </c>
    </row>
    <row r="56" spans="1:23" x14ac:dyDescent="0.25">
      <c r="A56" s="20">
        <v>2473</v>
      </c>
      <c r="B56" s="20">
        <v>2464</v>
      </c>
      <c r="C56" s="20">
        <v>1210</v>
      </c>
      <c r="D56" s="20">
        <v>1210</v>
      </c>
      <c r="E56" s="20" t="s">
        <v>73</v>
      </c>
      <c r="F56" s="20" t="s">
        <v>87</v>
      </c>
      <c r="G56" s="21">
        <v>1.2279627469300001</v>
      </c>
      <c r="H56" s="21">
        <v>0.49693900000000002</v>
      </c>
      <c r="I56" s="20" t="s">
        <v>28</v>
      </c>
      <c r="J56" s="20" t="s">
        <v>88</v>
      </c>
      <c r="K56" s="20">
        <v>19</v>
      </c>
      <c r="L56" s="20">
        <v>10</v>
      </c>
      <c r="M56" s="20" t="s">
        <v>29</v>
      </c>
      <c r="N56" s="20" t="s">
        <v>40</v>
      </c>
      <c r="O56" s="20" t="s">
        <v>41</v>
      </c>
      <c r="P56" s="21">
        <v>1148.67470948</v>
      </c>
      <c r="Q56" s="21">
        <v>53489.843295999999</v>
      </c>
      <c r="R56" s="22">
        <v>0.58438900000000005</v>
      </c>
      <c r="S56" s="22">
        <v>26.597556000000001</v>
      </c>
      <c r="T56" s="22">
        <v>0.189</v>
      </c>
      <c r="U56" s="22">
        <v>0.33</v>
      </c>
      <c r="V56" s="22">
        <f t="shared" si="0"/>
        <v>0.23551901075478102</v>
      </c>
      <c r="W56" s="22">
        <f t="shared" si="1"/>
        <v>8.8556331303262805</v>
      </c>
    </row>
    <row r="57" spans="1:23" x14ac:dyDescent="0.25">
      <c r="A57" s="20">
        <v>2474</v>
      </c>
      <c r="B57" s="20">
        <v>2465</v>
      </c>
      <c r="C57" s="20">
        <v>1210</v>
      </c>
      <c r="D57" s="20">
        <v>1210</v>
      </c>
      <c r="E57" s="20" t="s">
        <v>73</v>
      </c>
      <c r="F57" s="20" t="s">
        <v>87</v>
      </c>
      <c r="G57" s="21">
        <v>6.3290475396900003</v>
      </c>
      <c r="H57" s="21">
        <v>2.5612699999999999</v>
      </c>
      <c r="I57" s="20" t="s">
        <v>28</v>
      </c>
      <c r="J57" s="20" t="s">
        <v>88</v>
      </c>
      <c r="K57" s="20">
        <v>19</v>
      </c>
      <c r="L57" s="20">
        <v>10</v>
      </c>
      <c r="M57" s="20" t="s">
        <v>29</v>
      </c>
      <c r="N57" s="20" t="s">
        <v>40</v>
      </c>
      <c r="O57" s="20" t="s">
        <v>41</v>
      </c>
      <c r="P57" s="21">
        <v>2153.1609933899999</v>
      </c>
      <c r="Q57" s="21">
        <v>275692.20805700001</v>
      </c>
      <c r="R57" s="22">
        <v>0.58438900000000005</v>
      </c>
      <c r="S57" s="22">
        <v>26.597556000000001</v>
      </c>
      <c r="T57" s="22">
        <v>0.189</v>
      </c>
      <c r="U57" s="22">
        <v>0.33</v>
      </c>
      <c r="V57" s="22">
        <f t="shared" si="0"/>
        <v>1.2138869693783298</v>
      </c>
      <c r="W57" s="22">
        <f t="shared" si="1"/>
        <v>45.642759911600393</v>
      </c>
    </row>
    <row r="58" spans="1:23" x14ac:dyDescent="0.25">
      <c r="A58" s="20">
        <v>2476</v>
      </c>
      <c r="B58" s="20">
        <v>2467</v>
      </c>
      <c r="C58" s="20">
        <v>1210</v>
      </c>
      <c r="D58" s="20">
        <v>1210</v>
      </c>
      <c r="E58" s="20" t="s">
        <v>73</v>
      </c>
      <c r="F58" s="20" t="s">
        <v>91</v>
      </c>
      <c r="G58" s="21">
        <v>9.0514253372100004</v>
      </c>
      <c r="H58" s="21">
        <v>3.6629800000000001</v>
      </c>
      <c r="I58" s="20" t="s">
        <v>28</v>
      </c>
      <c r="J58" s="20" t="s">
        <v>92</v>
      </c>
      <c r="K58" s="20">
        <v>19</v>
      </c>
      <c r="L58" s="20">
        <v>10</v>
      </c>
      <c r="M58" s="20" t="s">
        <v>29</v>
      </c>
      <c r="N58" s="20" t="s">
        <v>40</v>
      </c>
      <c r="O58" s="20" t="s">
        <v>41</v>
      </c>
      <c r="P58" s="21">
        <v>3807.4457194000001</v>
      </c>
      <c r="Q58" s="21">
        <v>394278.51057300001</v>
      </c>
      <c r="R58" s="22">
        <v>0.39800000000000002</v>
      </c>
      <c r="S58" s="22">
        <v>14.708</v>
      </c>
      <c r="T58" s="22">
        <v>0.11700000000000001</v>
      </c>
      <c r="U58" s="22">
        <v>0.36699999999999999</v>
      </c>
      <c r="V58" s="22">
        <f t="shared" si="0"/>
        <v>1.28729571332</v>
      </c>
      <c r="W58" s="22">
        <f t="shared" si="1"/>
        <v>34.102944528720002</v>
      </c>
    </row>
    <row r="59" spans="1:23" x14ac:dyDescent="0.25">
      <c r="A59" s="20">
        <v>2477</v>
      </c>
      <c r="B59" s="20">
        <v>2468</v>
      </c>
      <c r="C59" s="20">
        <v>1210</v>
      </c>
      <c r="D59" s="20">
        <v>1210</v>
      </c>
      <c r="E59" s="20" t="s">
        <v>73</v>
      </c>
      <c r="F59" s="20" t="s">
        <v>91</v>
      </c>
      <c r="G59" s="21">
        <v>44.955763795999999</v>
      </c>
      <c r="H59" s="21">
        <v>18.193000000000001</v>
      </c>
      <c r="I59" s="20" t="s">
        <v>28</v>
      </c>
      <c r="J59" s="20" t="s">
        <v>92</v>
      </c>
      <c r="K59" s="20">
        <v>19</v>
      </c>
      <c r="L59" s="20">
        <v>10</v>
      </c>
      <c r="M59" s="20" t="s">
        <v>29</v>
      </c>
      <c r="N59" s="20" t="s">
        <v>40</v>
      </c>
      <c r="O59" s="20" t="s">
        <v>41</v>
      </c>
      <c r="P59" s="21">
        <v>14543.016846099999</v>
      </c>
      <c r="Q59" s="21">
        <v>1958265.23786</v>
      </c>
      <c r="R59" s="22">
        <v>0.39800000000000002</v>
      </c>
      <c r="S59" s="22">
        <v>14.708</v>
      </c>
      <c r="T59" s="22">
        <v>0.11700000000000001</v>
      </c>
      <c r="U59" s="22">
        <v>0.36699999999999999</v>
      </c>
      <c r="V59" s="22">
        <f t="shared" si="0"/>
        <v>6.393638762000001</v>
      </c>
      <c r="W59" s="22">
        <f t="shared" si="1"/>
        <v>169.37981365200002</v>
      </c>
    </row>
    <row r="60" spans="1:23" x14ac:dyDescent="0.25">
      <c r="A60" s="20">
        <v>3104</v>
      </c>
      <c r="B60" s="20">
        <v>3032</v>
      </c>
      <c r="C60" s="20">
        <v>1220</v>
      </c>
      <c r="D60" s="20">
        <v>1220</v>
      </c>
      <c r="E60" s="20" t="s">
        <v>73</v>
      </c>
      <c r="F60" s="20" t="s">
        <v>77</v>
      </c>
      <c r="G60" s="21">
        <v>8.2083184103499997E-3</v>
      </c>
      <c r="H60" s="21">
        <v>3.3217899999999998E-3</v>
      </c>
      <c r="I60" s="20" t="s">
        <v>35</v>
      </c>
      <c r="J60" s="20" t="s">
        <v>36</v>
      </c>
      <c r="K60" s="20">
        <v>19</v>
      </c>
      <c r="L60" s="20">
        <v>10</v>
      </c>
      <c r="M60" s="20" t="s">
        <v>29</v>
      </c>
      <c r="N60" s="20" t="s">
        <v>42</v>
      </c>
      <c r="O60" s="20" t="s">
        <v>41</v>
      </c>
      <c r="P60" s="21">
        <v>932.01461693299996</v>
      </c>
      <c r="Q60" s="21">
        <v>357.55291994800001</v>
      </c>
      <c r="R60" s="22">
        <v>0.38648900000000003</v>
      </c>
      <c r="S60" s="22">
        <v>15.90178</v>
      </c>
      <c r="T60" s="22">
        <v>0.30199999999999999</v>
      </c>
      <c r="U60" s="22">
        <v>0.30499999999999999</v>
      </c>
      <c r="V60" s="22">
        <f t="shared" si="0"/>
        <v>8.9611703612637998E-4</v>
      </c>
      <c r="W60" s="22">
        <f t="shared" si="1"/>
        <v>3.6711549781409003E-2</v>
      </c>
    </row>
    <row r="61" spans="1:23" x14ac:dyDescent="0.25">
      <c r="A61" s="20">
        <v>3113</v>
      </c>
      <c r="B61" s="20">
        <v>3041</v>
      </c>
      <c r="C61" s="20">
        <v>1220</v>
      </c>
      <c r="D61" s="20">
        <v>1220</v>
      </c>
      <c r="E61" s="20" t="s">
        <v>73</v>
      </c>
      <c r="F61" s="20" t="s">
        <v>83</v>
      </c>
      <c r="G61" s="21">
        <v>11.7229990199</v>
      </c>
      <c r="H61" s="21">
        <v>4.7441300000000002</v>
      </c>
      <c r="I61" s="20" t="s">
        <v>35</v>
      </c>
      <c r="J61" s="20" t="s">
        <v>36</v>
      </c>
      <c r="K61" s="20">
        <v>19</v>
      </c>
      <c r="L61" s="20">
        <v>10</v>
      </c>
      <c r="M61" s="20" t="s">
        <v>29</v>
      </c>
      <c r="N61" s="20" t="s">
        <v>42</v>
      </c>
      <c r="O61" s="20" t="s">
        <v>41</v>
      </c>
      <c r="P61" s="21">
        <v>3137.0806426099998</v>
      </c>
      <c r="Q61" s="21">
        <v>510651.79469000001</v>
      </c>
      <c r="R61" s="22">
        <v>0.38648900000000003</v>
      </c>
      <c r="S61" s="22">
        <v>15.90178</v>
      </c>
      <c r="T61" s="22">
        <v>0.30199999999999999</v>
      </c>
      <c r="U61" s="22">
        <v>0.30499999999999999</v>
      </c>
      <c r="V61" s="22">
        <f t="shared" si="0"/>
        <v>1.2798207335798599</v>
      </c>
      <c r="W61" s="22">
        <f t="shared" si="1"/>
        <v>52.430877528223007</v>
      </c>
    </row>
    <row r="62" spans="1:23" x14ac:dyDescent="0.25">
      <c r="A62" s="20">
        <v>3114</v>
      </c>
      <c r="B62" s="20">
        <v>3042</v>
      </c>
      <c r="C62" s="20">
        <v>1220</v>
      </c>
      <c r="D62" s="20">
        <v>1220</v>
      </c>
      <c r="E62" s="20" t="s">
        <v>73</v>
      </c>
      <c r="F62" s="20" t="s">
        <v>87</v>
      </c>
      <c r="G62" s="21">
        <v>8.3438145820499994</v>
      </c>
      <c r="H62" s="21">
        <v>3.37662</v>
      </c>
      <c r="I62" s="20" t="s">
        <v>28</v>
      </c>
      <c r="J62" s="20" t="s">
        <v>88</v>
      </c>
      <c r="K62" s="20">
        <v>19</v>
      </c>
      <c r="L62" s="20">
        <v>10</v>
      </c>
      <c r="M62" s="20" t="s">
        <v>29</v>
      </c>
      <c r="N62" s="20" t="s">
        <v>42</v>
      </c>
      <c r="O62" s="20" t="s">
        <v>41</v>
      </c>
      <c r="P62" s="21">
        <v>3217.0031906200002</v>
      </c>
      <c r="Q62" s="21">
        <v>363455.10937000002</v>
      </c>
      <c r="R62" s="22">
        <v>0.58438900000000005</v>
      </c>
      <c r="S62" s="22">
        <v>26.597556000000001</v>
      </c>
      <c r="T62" s="22">
        <v>0.189</v>
      </c>
      <c r="U62" s="22">
        <v>0.33</v>
      </c>
      <c r="V62" s="22">
        <f t="shared" si="0"/>
        <v>1.60031352358098</v>
      </c>
      <c r="W62" s="22">
        <f t="shared" si="1"/>
        <v>60.172592492282398</v>
      </c>
    </row>
    <row r="63" spans="1:23" x14ac:dyDescent="0.25">
      <c r="A63" s="20">
        <v>3115</v>
      </c>
      <c r="B63" s="20">
        <v>3043</v>
      </c>
      <c r="C63" s="20">
        <v>1220</v>
      </c>
      <c r="D63" s="20">
        <v>1220</v>
      </c>
      <c r="E63" s="20" t="s">
        <v>73</v>
      </c>
      <c r="F63" s="20" t="s">
        <v>87</v>
      </c>
      <c r="G63" s="21">
        <v>5.7613652631300001</v>
      </c>
      <c r="H63" s="21">
        <v>2.3315399999999999</v>
      </c>
      <c r="I63" s="20" t="s">
        <v>28</v>
      </c>
      <c r="J63" s="20" t="s">
        <v>88</v>
      </c>
      <c r="K63" s="20">
        <v>19</v>
      </c>
      <c r="L63" s="20">
        <v>10</v>
      </c>
      <c r="M63" s="20" t="s">
        <v>29</v>
      </c>
      <c r="N63" s="20" t="s">
        <v>42</v>
      </c>
      <c r="O63" s="20" t="s">
        <v>41</v>
      </c>
      <c r="P63" s="21">
        <v>2305.3767008099999</v>
      </c>
      <c r="Q63" s="21">
        <v>250964.067003</v>
      </c>
      <c r="R63" s="22">
        <v>0.58438900000000005</v>
      </c>
      <c r="S63" s="22">
        <v>26.597556000000001</v>
      </c>
      <c r="T63" s="22">
        <v>0.189</v>
      </c>
      <c r="U63" s="22">
        <v>0.33</v>
      </c>
      <c r="V63" s="22">
        <f t="shared" si="0"/>
        <v>1.10500885286766</v>
      </c>
      <c r="W63" s="22">
        <f t="shared" si="1"/>
        <v>41.548888029880793</v>
      </c>
    </row>
    <row r="64" spans="1:23" x14ac:dyDescent="0.25">
      <c r="A64" s="20">
        <v>3117</v>
      </c>
      <c r="B64" s="20">
        <v>3045</v>
      </c>
      <c r="C64" s="20">
        <v>1220</v>
      </c>
      <c r="D64" s="20">
        <v>1220</v>
      </c>
      <c r="E64" s="20" t="s">
        <v>73</v>
      </c>
      <c r="F64" s="20" t="s">
        <v>91</v>
      </c>
      <c r="G64" s="21">
        <v>13.062491744400001</v>
      </c>
      <c r="H64" s="21">
        <v>5.2862</v>
      </c>
      <c r="I64" s="20" t="s">
        <v>28</v>
      </c>
      <c r="J64" s="20" t="s">
        <v>92</v>
      </c>
      <c r="K64" s="20">
        <v>19</v>
      </c>
      <c r="L64" s="20">
        <v>10</v>
      </c>
      <c r="M64" s="20" t="s">
        <v>29</v>
      </c>
      <c r="N64" s="20" t="s">
        <v>42</v>
      </c>
      <c r="O64" s="20" t="s">
        <v>41</v>
      </c>
      <c r="P64" s="21">
        <v>3965.8653886400002</v>
      </c>
      <c r="Q64" s="21">
        <v>568999.86437800003</v>
      </c>
      <c r="R64" s="22">
        <v>0.39800000000000002</v>
      </c>
      <c r="S64" s="22">
        <v>14.708</v>
      </c>
      <c r="T64" s="22">
        <v>0.11700000000000001</v>
      </c>
      <c r="U64" s="22">
        <v>0.36699999999999999</v>
      </c>
      <c r="V64" s="22">
        <f t="shared" si="0"/>
        <v>1.8577504108000003</v>
      </c>
      <c r="W64" s="22">
        <f t="shared" si="1"/>
        <v>49.215388936799997</v>
      </c>
    </row>
    <row r="65" spans="1:23" x14ac:dyDescent="0.25">
      <c r="A65" s="20">
        <v>3118</v>
      </c>
      <c r="B65" s="20">
        <v>3046</v>
      </c>
      <c r="C65" s="20">
        <v>1220</v>
      </c>
      <c r="D65" s="20">
        <v>1220</v>
      </c>
      <c r="E65" s="20" t="s">
        <v>73</v>
      </c>
      <c r="F65" s="20" t="s">
        <v>91</v>
      </c>
      <c r="G65" s="21">
        <v>39.952304103800003</v>
      </c>
      <c r="H65" s="21">
        <v>16.168099999999999</v>
      </c>
      <c r="I65" s="20" t="s">
        <v>28</v>
      </c>
      <c r="J65" s="20" t="s">
        <v>92</v>
      </c>
      <c r="K65" s="20">
        <v>19</v>
      </c>
      <c r="L65" s="20">
        <v>10</v>
      </c>
      <c r="M65" s="20" t="s">
        <v>29</v>
      </c>
      <c r="N65" s="20" t="s">
        <v>42</v>
      </c>
      <c r="O65" s="20" t="s">
        <v>41</v>
      </c>
      <c r="P65" s="21">
        <v>15743.1595003</v>
      </c>
      <c r="Q65" s="21">
        <v>1740315.40549</v>
      </c>
      <c r="R65" s="22">
        <v>0.39800000000000002</v>
      </c>
      <c r="S65" s="22">
        <v>14.708</v>
      </c>
      <c r="T65" s="22">
        <v>0.11700000000000001</v>
      </c>
      <c r="U65" s="22">
        <v>0.36699999999999999</v>
      </c>
      <c r="V65" s="22">
        <f t="shared" si="0"/>
        <v>5.6820200553999998</v>
      </c>
      <c r="W65" s="22">
        <f t="shared" si="1"/>
        <v>150.52766256839999</v>
      </c>
    </row>
    <row r="66" spans="1:23" x14ac:dyDescent="0.25">
      <c r="A66" s="20">
        <v>3119</v>
      </c>
      <c r="B66" s="20">
        <v>3047</v>
      </c>
      <c r="C66" s="20">
        <v>1220</v>
      </c>
      <c r="D66" s="20">
        <v>1220</v>
      </c>
      <c r="E66" s="20" t="s">
        <v>73</v>
      </c>
      <c r="F66" s="20" t="s">
        <v>91</v>
      </c>
      <c r="G66" s="21">
        <v>191.26528141700001</v>
      </c>
      <c r="H66" s="21">
        <v>77.402299999999997</v>
      </c>
      <c r="I66" s="20" t="s">
        <v>28</v>
      </c>
      <c r="J66" s="20" t="s">
        <v>92</v>
      </c>
      <c r="K66" s="20">
        <v>19</v>
      </c>
      <c r="L66" s="20">
        <v>10</v>
      </c>
      <c r="M66" s="20" t="s">
        <v>29</v>
      </c>
      <c r="N66" s="20" t="s">
        <v>42</v>
      </c>
      <c r="O66" s="20" t="s">
        <v>41</v>
      </c>
      <c r="P66" s="21">
        <v>56733.0014238</v>
      </c>
      <c r="Q66" s="21">
        <v>8331482.3324999996</v>
      </c>
      <c r="R66" s="22">
        <v>0.39800000000000002</v>
      </c>
      <c r="S66" s="22">
        <v>14.708</v>
      </c>
      <c r="T66" s="22">
        <v>0.11700000000000001</v>
      </c>
      <c r="U66" s="22">
        <v>0.36699999999999999</v>
      </c>
      <c r="V66" s="22">
        <f t="shared" si="0"/>
        <v>27.201799898200001</v>
      </c>
      <c r="W66" s="22">
        <f t="shared" si="1"/>
        <v>720.62810697719999</v>
      </c>
    </row>
    <row r="67" spans="1:23" x14ac:dyDescent="0.25">
      <c r="A67" s="20">
        <v>3120</v>
      </c>
      <c r="B67" s="20">
        <v>3048</v>
      </c>
      <c r="C67" s="20">
        <v>1220</v>
      </c>
      <c r="D67" s="20">
        <v>1220</v>
      </c>
      <c r="E67" s="20" t="s">
        <v>73</v>
      </c>
      <c r="F67" s="20" t="s">
        <v>91</v>
      </c>
      <c r="G67" s="21">
        <v>14.6526918474</v>
      </c>
      <c r="H67" s="21">
        <v>5.9297300000000002</v>
      </c>
      <c r="I67" s="20" t="s">
        <v>28</v>
      </c>
      <c r="J67" s="20" t="s">
        <v>92</v>
      </c>
      <c r="K67" s="20">
        <v>19</v>
      </c>
      <c r="L67" s="20">
        <v>10</v>
      </c>
      <c r="M67" s="20" t="s">
        <v>29</v>
      </c>
      <c r="N67" s="20" t="s">
        <v>42</v>
      </c>
      <c r="O67" s="20" t="s">
        <v>41</v>
      </c>
      <c r="P67" s="21">
        <v>4138.4409456000003</v>
      </c>
      <c r="Q67" s="21">
        <v>638268.70379000006</v>
      </c>
      <c r="R67" s="22">
        <v>0.39800000000000002</v>
      </c>
      <c r="S67" s="22">
        <v>14.708</v>
      </c>
      <c r="T67" s="22">
        <v>0.11700000000000001</v>
      </c>
      <c r="U67" s="22">
        <v>0.36699999999999999</v>
      </c>
      <c r="V67" s="22">
        <f t="shared" ref="V67:V108" si="2">H67*R67*(1-T67)</f>
        <v>2.0839087328200003</v>
      </c>
      <c r="W67" s="22">
        <f t="shared" ref="W67:W108" si="3">H67*S67*(1-U67)</f>
        <v>55.206758775720004</v>
      </c>
    </row>
    <row r="68" spans="1:23" x14ac:dyDescent="0.25">
      <c r="A68" s="20">
        <v>3194</v>
      </c>
      <c r="B68" s="20">
        <v>3122</v>
      </c>
      <c r="C68" s="20">
        <v>1230</v>
      </c>
      <c r="D68" s="20">
        <v>1230</v>
      </c>
      <c r="E68" s="20" t="s">
        <v>73</v>
      </c>
      <c r="F68" s="20" t="s">
        <v>87</v>
      </c>
      <c r="G68" s="21">
        <v>51.525910407200001</v>
      </c>
      <c r="H68" s="21">
        <v>20.851800000000001</v>
      </c>
      <c r="I68" s="20" t="s">
        <v>28</v>
      </c>
      <c r="J68" s="20" t="s">
        <v>88</v>
      </c>
      <c r="K68" s="20">
        <v>19</v>
      </c>
      <c r="L68" s="20">
        <v>10</v>
      </c>
      <c r="M68" s="20" t="s">
        <v>29</v>
      </c>
      <c r="N68" s="20" t="s">
        <v>43</v>
      </c>
      <c r="O68" s="20" t="s">
        <v>41</v>
      </c>
      <c r="P68" s="21">
        <v>14192.688119</v>
      </c>
      <c r="Q68" s="21">
        <v>2244459.6794699999</v>
      </c>
      <c r="R68" s="22">
        <v>0.58438900000000005</v>
      </c>
      <c r="S68" s="22">
        <v>26.597556000000001</v>
      </c>
      <c r="T68" s="22">
        <v>0.189</v>
      </c>
      <c r="U68" s="22">
        <v>0.33</v>
      </c>
      <c r="V68" s="22">
        <f t="shared" si="2"/>
        <v>9.8824912282122011</v>
      </c>
      <c r="W68" s="22">
        <f t="shared" si="3"/>
        <v>371.58663519453597</v>
      </c>
    </row>
    <row r="69" spans="1:23" x14ac:dyDescent="0.25">
      <c r="A69" s="20">
        <v>3195</v>
      </c>
      <c r="B69" s="20">
        <v>3123</v>
      </c>
      <c r="C69" s="20">
        <v>1230</v>
      </c>
      <c r="D69" s="20">
        <v>1230</v>
      </c>
      <c r="E69" s="20" t="s">
        <v>73</v>
      </c>
      <c r="F69" s="20" t="s">
        <v>87</v>
      </c>
      <c r="G69" s="21">
        <v>24.717292183600001</v>
      </c>
      <c r="H69" s="21">
        <v>10.002700000000001</v>
      </c>
      <c r="I69" s="20" t="s">
        <v>28</v>
      </c>
      <c r="J69" s="20" t="s">
        <v>88</v>
      </c>
      <c r="K69" s="20">
        <v>19</v>
      </c>
      <c r="L69" s="20">
        <v>10</v>
      </c>
      <c r="M69" s="20" t="s">
        <v>29</v>
      </c>
      <c r="N69" s="20" t="s">
        <v>43</v>
      </c>
      <c r="O69" s="20" t="s">
        <v>41</v>
      </c>
      <c r="P69" s="21">
        <v>5568.5882823600004</v>
      </c>
      <c r="Q69" s="21">
        <v>1076680.9407800001</v>
      </c>
      <c r="R69" s="22">
        <v>0.58438900000000005</v>
      </c>
      <c r="S69" s="22">
        <v>26.597556000000001</v>
      </c>
      <c r="T69" s="22">
        <v>0.189</v>
      </c>
      <c r="U69" s="22">
        <v>0.33</v>
      </c>
      <c r="V69" s="22">
        <f t="shared" si="2"/>
        <v>4.7406744265933005</v>
      </c>
      <c r="W69" s="22">
        <f t="shared" si="3"/>
        <v>178.251740178804</v>
      </c>
    </row>
    <row r="70" spans="1:23" x14ac:dyDescent="0.25">
      <c r="A70" s="20">
        <v>3196</v>
      </c>
      <c r="B70" s="20">
        <v>3124</v>
      </c>
      <c r="C70" s="20">
        <v>1230</v>
      </c>
      <c r="D70" s="20">
        <v>1230</v>
      </c>
      <c r="E70" s="20" t="s">
        <v>73</v>
      </c>
      <c r="F70" s="20" t="s">
        <v>91</v>
      </c>
      <c r="G70" s="21">
        <v>23.665519313000001</v>
      </c>
      <c r="H70" s="21">
        <v>9.5770999999999997</v>
      </c>
      <c r="I70" s="20" t="s">
        <v>28</v>
      </c>
      <c r="J70" s="20" t="s">
        <v>92</v>
      </c>
      <c r="K70" s="20">
        <v>19</v>
      </c>
      <c r="L70" s="20">
        <v>10</v>
      </c>
      <c r="M70" s="20" t="s">
        <v>29</v>
      </c>
      <c r="N70" s="20" t="s">
        <v>43</v>
      </c>
      <c r="O70" s="20" t="s">
        <v>41</v>
      </c>
      <c r="P70" s="21">
        <v>8703.6649890999997</v>
      </c>
      <c r="Q70" s="21">
        <v>1030865.8978</v>
      </c>
      <c r="R70" s="22">
        <v>0.39800000000000002</v>
      </c>
      <c r="S70" s="22">
        <v>14.708</v>
      </c>
      <c r="T70" s="22">
        <v>0.11700000000000001</v>
      </c>
      <c r="U70" s="22">
        <v>0.36699999999999999</v>
      </c>
      <c r="V70" s="22">
        <f t="shared" si="2"/>
        <v>3.3657185614</v>
      </c>
      <c r="W70" s="22">
        <f t="shared" si="3"/>
        <v>89.164371644400006</v>
      </c>
    </row>
    <row r="71" spans="1:23" x14ac:dyDescent="0.25">
      <c r="A71" s="20">
        <v>3106</v>
      </c>
      <c r="B71" s="20">
        <v>3034</v>
      </c>
      <c r="C71" s="20">
        <v>1220</v>
      </c>
      <c r="D71" s="20">
        <v>1220</v>
      </c>
      <c r="E71" s="20" t="s">
        <v>73</v>
      </c>
      <c r="F71" s="20" t="s">
        <v>81</v>
      </c>
      <c r="G71" s="21">
        <v>16.535353739600001</v>
      </c>
      <c r="H71" s="21">
        <v>6.6916200000000003</v>
      </c>
      <c r="I71" s="20" t="s">
        <v>28</v>
      </c>
      <c r="J71" s="20" t="s">
        <v>82</v>
      </c>
      <c r="K71" s="20">
        <v>19</v>
      </c>
      <c r="L71" s="20">
        <v>10</v>
      </c>
      <c r="M71" s="20" t="s">
        <v>29</v>
      </c>
      <c r="N71" s="20" t="s">
        <v>42</v>
      </c>
      <c r="O71" s="20" t="s">
        <v>41</v>
      </c>
      <c r="P71" s="21">
        <v>4133.8977665800003</v>
      </c>
      <c r="Q71" s="21">
        <v>720277.12777999998</v>
      </c>
      <c r="R71" s="22">
        <v>0.74856599999999995</v>
      </c>
      <c r="S71" s="22">
        <v>22.267662999999999</v>
      </c>
      <c r="T71" s="22">
        <v>0.318</v>
      </c>
      <c r="U71" s="22">
        <v>0.42599999999999999</v>
      </c>
      <c r="V71" s="22">
        <f t="shared" si="2"/>
        <v>3.4162193059394399</v>
      </c>
      <c r="W71" s="22">
        <f t="shared" si="3"/>
        <v>85.529868234250443</v>
      </c>
    </row>
    <row r="72" spans="1:23" x14ac:dyDescent="0.25">
      <c r="A72" s="20">
        <v>3107</v>
      </c>
      <c r="B72" s="20">
        <v>3035</v>
      </c>
      <c r="C72" s="20">
        <v>1220</v>
      </c>
      <c r="D72" s="20">
        <v>1220</v>
      </c>
      <c r="E72" s="20" t="s">
        <v>73</v>
      </c>
      <c r="F72" s="20" t="s">
        <v>81</v>
      </c>
      <c r="G72" s="21">
        <v>37.5823694734</v>
      </c>
      <c r="H72" s="21">
        <v>15.209</v>
      </c>
      <c r="I72" s="20" t="s">
        <v>28</v>
      </c>
      <c r="J72" s="20" t="s">
        <v>82</v>
      </c>
      <c r="K72" s="20">
        <v>19</v>
      </c>
      <c r="L72" s="20">
        <v>10</v>
      </c>
      <c r="M72" s="20" t="s">
        <v>29</v>
      </c>
      <c r="N72" s="20" t="s">
        <v>42</v>
      </c>
      <c r="O72" s="20" t="s">
        <v>41</v>
      </c>
      <c r="P72" s="21">
        <v>10905.3379453</v>
      </c>
      <c r="Q72" s="21">
        <v>1637081.46591</v>
      </c>
      <c r="R72" s="22">
        <v>0.74856599999999995</v>
      </c>
      <c r="S72" s="22">
        <v>22.267662999999999</v>
      </c>
      <c r="T72" s="22">
        <v>0.318</v>
      </c>
      <c r="U72" s="22">
        <v>0.42599999999999999</v>
      </c>
      <c r="V72" s="22">
        <f t="shared" si="2"/>
        <v>7.7645292805079995</v>
      </c>
      <c r="W72" s="22">
        <f t="shared" si="3"/>
        <v>194.39594088945799</v>
      </c>
    </row>
    <row r="73" spans="1:23" x14ac:dyDescent="0.25">
      <c r="A73" s="20">
        <v>3108</v>
      </c>
      <c r="B73" s="20">
        <v>3036</v>
      </c>
      <c r="C73" s="20">
        <v>1220</v>
      </c>
      <c r="D73" s="20">
        <v>1220</v>
      </c>
      <c r="E73" s="20" t="s">
        <v>73</v>
      </c>
      <c r="F73" s="20" t="s">
        <v>81</v>
      </c>
      <c r="G73" s="21">
        <v>9.5274489451799997</v>
      </c>
      <c r="H73" s="21">
        <v>3.85562</v>
      </c>
      <c r="I73" s="20" t="s">
        <v>28</v>
      </c>
      <c r="J73" s="20" t="s">
        <v>82</v>
      </c>
      <c r="K73" s="20">
        <v>19</v>
      </c>
      <c r="L73" s="20">
        <v>10</v>
      </c>
      <c r="M73" s="20" t="s">
        <v>29</v>
      </c>
      <c r="N73" s="20" t="s">
        <v>42</v>
      </c>
      <c r="O73" s="20" t="s">
        <v>41</v>
      </c>
      <c r="P73" s="21">
        <v>3385.7135041500001</v>
      </c>
      <c r="Q73" s="21">
        <v>415014.015984</v>
      </c>
      <c r="R73" s="22">
        <v>0.74856599999999995</v>
      </c>
      <c r="S73" s="22">
        <v>22.267662999999999</v>
      </c>
      <c r="T73" s="22">
        <v>0.318</v>
      </c>
      <c r="U73" s="22">
        <v>0.42599999999999999</v>
      </c>
      <c r="V73" s="22">
        <f t="shared" si="2"/>
        <v>1.9683788799074398</v>
      </c>
      <c r="W73" s="22">
        <f t="shared" si="3"/>
        <v>49.281141272418445</v>
      </c>
    </row>
    <row r="74" spans="1:23" x14ac:dyDescent="0.25">
      <c r="A74" s="20">
        <v>3109</v>
      </c>
      <c r="B74" s="20">
        <v>3037</v>
      </c>
      <c r="C74" s="20">
        <v>1220</v>
      </c>
      <c r="D74" s="20">
        <v>1220</v>
      </c>
      <c r="E74" s="20" t="s">
        <v>73</v>
      </c>
      <c r="F74" s="20" t="s">
        <v>81</v>
      </c>
      <c r="G74" s="21">
        <v>16.7351737965</v>
      </c>
      <c r="H74" s="21">
        <v>6.7724799999999998</v>
      </c>
      <c r="I74" s="20" t="s">
        <v>28</v>
      </c>
      <c r="J74" s="20" t="s">
        <v>82</v>
      </c>
      <c r="K74" s="20">
        <v>19</v>
      </c>
      <c r="L74" s="20">
        <v>10</v>
      </c>
      <c r="M74" s="20" t="s">
        <v>29</v>
      </c>
      <c r="N74" s="20" t="s">
        <v>42</v>
      </c>
      <c r="O74" s="20" t="s">
        <v>41</v>
      </c>
      <c r="P74" s="21">
        <v>5046.8430207000001</v>
      </c>
      <c r="Q74" s="21">
        <v>728981.25464199996</v>
      </c>
      <c r="R74" s="22">
        <v>0.74856599999999995</v>
      </c>
      <c r="S74" s="22">
        <v>22.267662999999999</v>
      </c>
      <c r="T74" s="22">
        <v>0.318</v>
      </c>
      <c r="U74" s="22">
        <v>0.42599999999999999</v>
      </c>
      <c r="V74" s="22">
        <f t="shared" si="2"/>
        <v>3.4575001158297596</v>
      </c>
      <c r="W74" s="22">
        <f t="shared" si="3"/>
        <v>86.563391528373771</v>
      </c>
    </row>
    <row r="75" spans="1:23" x14ac:dyDescent="0.25">
      <c r="A75" s="20">
        <v>3188</v>
      </c>
      <c r="B75" s="20">
        <v>3116</v>
      </c>
      <c r="C75" s="20">
        <v>1230</v>
      </c>
      <c r="D75" s="20">
        <v>1230</v>
      </c>
      <c r="E75" s="20" t="s">
        <v>73</v>
      </c>
      <c r="F75" s="20" t="s">
        <v>81</v>
      </c>
      <c r="G75" s="21">
        <v>69.896226221199996</v>
      </c>
      <c r="H75" s="21">
        <v>28.286000000000001</v>
      </c>
      <c r="I75" s="20" t="s">
        <v>28</v>
      </c>
      <c r="J75" s="20" t="s">
        <v>82</v>
      </c>
      <c r="K75" s="20">
        <v>19</v>
      </c>
      <c r="L75" s="20">
        <v>10</v>
      </c>
      <c r="M75" s="20" t="s">
        <v>29</v>
      </c>
      <c r="N75" s="20" t="s">
        <v>43</v>
      </c>
      <c r="O75" s="20" t="s">
        <v>41</v>
      </c>
      <c r="P75" s="21">
        <v>24199.9354461</v>
      </c>
      <c r="Q75" s="21">
        <v>3044667.4354900001</v>
      </c>
      <c r="R75" s="22">
        <v>0.74856599999999995</v>
      </c>
      <c r="S75" s="22">
        <v>22.267662999999999</v>
      </c>
      <c r="T75" s="22">
        <v>0.318</v>
      </c>
      <c r="U75" s="22">
        <v>0.42599999999999999</v>
      </c>
      <c r="V75" s="22">
        <f t="shared" si="2"/>
        <v>14.440625631431999</v>
      </c>
      <c r="W75" s="22">
        <f t="shared" si="3"/>
        <v>361.5414283647321</v>
      </c>
    </row>
    <row r="76" spans="1:23" x14ac:dyDescent="0.25">
      <c r="A76" s="20">
        <v>3189</v>
      </c>
      <c r="B76" s="20">
        <v>3117</v>
      </c>
      <c r="C76" s="20">
        <v>1230</v>
      </c>
      <c r="D76" s="20">
        <v>1230</v>
      </c>
      <c r="E76" s="20" t="s">
        <v>73</v>
      </c>
      <c r="F76" s="20" t="s">
        <v>81</v>
      </c>
      <c r="G76" s="21">
        <v>26.906126995299999</v>
      </c>
      <c r="H76" s="21">
        <v>10.888500000000001</v>
      </c>
      <c r="I76" s="20" t="s">
        <v>28</v>
      </c>
      <c r="J76" s="20" t="s">
        <v>82</v>
      </c>
      <c r="K76" s="20">
        <v>19</v>
      </c>
      <c r="L76" s="20">
        <v>10</v>
      </c>
      <c r="M76" s="20" t="s">
        <v>29</v>
      </c>
      <c r="N76" s="20" t="s">
        <v>43</v>
      </c>
      <c r="O76" s="20" t="s">
        <v>41</v>
      </c>
      <c r="P76" s="21">
        <v>11987.6414296</v>
      </c>
      <c r="Q76" s="21">
        <v>1172026.2038</v>
      </c>
      <c r="R76" s="22">
        <v>0.74856599999999995</v>
      </c>
      <c r="S76" s="22">
        <v>22.267662999999999</v>
      </c>
      <c r="T76" s="22">
        <v>0.318</v>
      </c>
      <c r="U76" s="22">
        <v>0.42599999999999999</v>
      </c>
      <c r="V76" s="22">
        <f t="shared" si="2"/>
        <v>5.5588189276619993</v>
      </c>
      <c r="W76" s="22">
        <f t="shared" si="3"/>
        <v>139.172871482337</v>
      </c>
    </row>
    <row r="77" spans="1:23" x14ac:dyDescent="0.25">
      <c r="A77" s="20">
        <v>3190</v>
      </c>
      <c r="B77" s="20">
        <v>3118</v>
      </c>
      <c r="C77" s="20">
        <v>1230</v>
      </c>
      <c r="D77" s="20">
        <v>1230</v>
      </c>
      <c r="E77" s="20" t="s">
        <v>73</v>
      </c>
      <c r="F77" s="20" t="s">
        <v>81</v>
      </c>
      <c r="G77" s="21">
        <v>20.990510030700001</v>
      </c>
      <c r="H77" s="21">
        <v>8.4945599999999999</v>
      </c>
      <c r="I77" s="20" t="s">
        <v>28</v>
      </c>
      <c r="J77" s="20" t="s">
        <v>82</v>
      </c>
      <c r="K77" s="20">
        <v>19</v>
      </c>
      <c r="L77" s="20">
        <v>10</v>
      </c>
      <c r="M77" s="20" t="s">
        <v>29</v>
      </c>
      <c r="N77" s="20" t="s">
        <v>43</v>
      </c>
      <c r="O77" s="20" t="s">
        <v>41</v>
      </c>
      <c r="P77" s="21">
        <v>6527.2399471099998</v>
      </c>
      <c r="Q77" s="21">
        <v>914342.95955499995</v>
      </c>
      <c r="R77" s="22">
        <v>0.74856599999999995</v>
      </c>
      <c r="S77" s="22">
        <v>22.267662999999999</v>
      </c>
      <c r="T77" s="22">
        <v>0.318</v>
      </c>
      <c r="U77" s="22">
        <v>0.42599999999999999</v>
      </c>
      <c r="V77" s="22">
        <f t="shared" si="2"/>
        <v>4.3366598622547192</v>
      </c>
      <c r="W77" s="22">
        <f t="shared" si="3"/>
        <v>108.57439566322273</v>
      </c>
    </row>
    <row r="78" spans="1:23" x14ac:dyDescent="0.25">
      <c r="A78" s="20">
        <v>3449</v>
      </c>
      <c r="B78" s="20">
        <v>3386</v>
      </c>
      <c r="C78" s="20">
        <v>1320</v>
      </c>
      <c r="D78" s="20">
        <v>1320</v>
      </c>
      <c r="E78" s="20" t="s">
        <v>73</v>
      </c>
      <c r="F78" s="20" t="s">
        <v>81</v>
      </c>
      <c r="G78" s="21">
        <v>40.065326819500001</v>
      </c>
      <c r="H78" s="21">
        <v>16.213899999999999</v>
      </c>
      <c r="I78" s="20" t="s">
        <v>28</v>
      </c>
      <c r="J78" s="20" t="s">
        <v>82</v>
      </c>
      <c r="K78" s="20">
        <v>20</v>
      </c>
      <c r="L78" s="20">
        <v>10</v>
      </c>
      <c r="M78" s="20" t="s">
        <v>29</v>
      </c>
      <c r="N78" s="20" t="s">
        <v>45</v>
      </c>
      <c r="O78" s="20" t="s">
        <v>44</v>
      </c>
      <c r="P78" s="21">
        <v>8440.4391613900007</v>
      </c>
      <c r="Q78" s="21">
        <v>1745238.6552800001</v>
      </c>
      <c r="R78" s="22">
        <v>0.65259500000000004</v>
      </c>
      <c r="S78" s="22">
        <v>4.4729729999999996</v>
      </c>
      <c r="T78" s="22">
        <v>0.318</v>
      </c>
      <c r="U78" s="22">
        <v>0.42599999999999999</v>
      </c>
      <c r="V78" s="22">
        <f t="shared" si="2"/>
        <v>7.2163170680809987</v>
      </c>
      <c r="W78" s="22">
        <f t="shared" si="3"/>
        <v>41.628969394777805</v>
      </c>
    </row>
    <row r="79" spans="1:23" x14ac:dyDescent="0.25">
      <c r="A79" s="20">
        <v>3450</v>
      </c>
      <c r="B79" s="20">
        <v>3387</v>
      </c>
      <c r="C79" s="20">
        <v>1320</v>
      </c>
      <c r="D79" s="20">
        <v>1320</v>
      </c>
      <c r="E79" s="20" t="s">
        <v>73</v>
      </c>
      <c r="F79" s="20" t="s">
        <v>81</v>
      </c>
      <c r="G79" s="21">
        <v>17.540176873</v>
      </c>
      <c r="H79" s="21">
        <v>7.0982599999999998</v>
      </c>
      <c r="I79" s="20" t="s">
        <v>28</v>
      </c>
      <c r="J79" s="20" t="s">
        <v>82</v>
      </c>
      <c r="K79" s="20">
        <v>20</v>
      </c>
      <c r="L79" s="20">
        <v>10</v>
      </c>
      <c r="M79" s="20" t="s">
        <v>29</v>
      </c>
      <c r="N79" s="20" t="s">
        <v>45</v>
      </c>
      <c r="O79" s="20" t="s">
        <v>44</v>
      </c>
      <c r="P79" s="21">
        <v>4934.8988167699999</v>
      </c>
      <c r="Q79" s="21">
        <v>764047.04839100002</v>
      </c>
      <c r="R79" s="22">
        <v>0.65259500000000004</v>
      </c>
      <c r="S79" s="22">
        <v>4.4729729999999996</v>
      </c>
      <c r="T79" s="22">
        <v>0.318</v>
      </c>
      <c r="U79" s="22">
        <v>0.42599999999999999</v>
      </c>
      <c r="V79" s="22">
        <f t="shared" si="2"/>
        <v>3.1592210875653994</v>
      </c>
      <c r="W79" s="22">
        <f t="shared" si="3"/>
        <v>18.224686737686522</v>
      </c>
    </row>
    <row r="80" spans="1:23" x14ac:dyDescent="0.25">
      <c r="A80" s="20">
        <v>3453</v>
      </c>
      <c r="B80" s="20">
        <v>3390</v>
      </c>
      <c r="C80" s="20">
        <v>1320</v>
      </c>
      <c r="D80" s="20">
        <v>1320</v>
      </c>
      <c r="E80" s="20" t="s">
        <v>73</v>
      </c>
      <c r="F80" s="20" t="s">
        <v>91</v>
      </c>
      <c r="G80" s="21">
        <v>9.2913777985399992</v>
      </c>
      <c r="H80" s="21">
        <v>3.7600899999999999</v>
      </c>
      <c r="I80" s="20" t="s">
        <v>28</v>
      </c>
      <c r="J80" s="20" t="s">
        <v>92</v>
      </c>
      <c r="K80" s="20">
        <v>20</v>
      </c>
      <c r="L80" s="20">
        <v>10</v>
      </c>
      <c r="M80" s="20" t="s">
        <v>29</v>
      </c>
      <c r="N80" s="20" t="s">
        <v>45</v>
      </c>
      <c r="O80" s="20" t="s">
        <v>44</v>
      </c>
      <c r="P80" s="21">
        <v>5891.8793647299999</v>
      </c>
      <c r="Q80" s="21">
        <v>404730.797976</v>
      </c>
      <c r="R80" s="22">
        <v>0.81085300000000005</v>
      </c>
      <c r="S80" s="22">
        <v>4.8609600000000004</v>
      </c>
      <c r="T80" s="22">
        <v>0.11700000000000001</v>
      </c>
      <c r="U80" s="22">
        <v>0.36699999999999999</v>
      </c>
      <c r="V80" s="22">
        <f t="shared" si="2"/>
        <v>2.69216126672791</v>
      </c>
      <c r="W80" s="22">
        <f t="shared" si="3"/>
        <v>11.569750605691201</v>
      </c>
    </row>
    <row r="81" spans="1:23" x14ac:dyDescent="0.25">
      <c r="A81" s="20">
        <v>3964</v>
      </c>
      <c r="B81" s="20">
        <v>3921</v>
      </c>
      <c r="C81" s="20">
        <v>1400</v>
      </c>
      <c r="D81" s="20">
        <v>1400</v>
      </c>
      <c r="E81" s="20" t="s">
        <v>73</v>
      </c>
      <c r="F81" s="20" t="s">
        <v>78</v>
      </c>
      <c r="G81" s="21">
        <v>0.121673015601</v>
      </c>
      <c r="H81" s="21">
        <v>4.92393E-2</v>
      </c>
      <c r="I81" s="20" t="s">
        <v>35</v>
      </c>
      <c r="J81" s="20" t="s">
        <v>36</v>
      </c>
      <c r="K81" s="20">
        <v>3</v>
      </c>
      <c r="L81" s="20">
        <v>10</v>
      </c>
      <c r="M81" s="20" t="s">
        <v>29</v>
      </c>
      <c r="N81" s="20" t="s">
        <v>39</v>
      </c>
      <c r="O81" s="20" t="s">
        <v>39</v>
      </c>
      <c r="P81" s="21">
        <v>2128.5867113899999</v>
      </c>
      <c r="Q81" s="21">
        <v>5300.0553559</v>
      </c>
      <c r="R81" s="22">
        <v>1.791739</v>
      </c>
      <c r="S81" s="22">
        <v>7.7327450000000004</v>
      </c>
      <c r="T81" s="22">
        <v>0.30199999999999999</v>
      </c>
      <c r="U81" s="22">
        <v>0.30499999999999999</v>
      </c>
      <c r="V81" s="22">
        <f t="shared" si="2"/>
        <v>6.1580333951604595E-2</v>
      </c>
      <c r="W81" s="22">
        <f t="shared" si="3"/>
        <v>0.26462469086055757</v>
      </c>
    </row>
    <row r="82" spans="1:23" x14ac:dyDescent="0.25">
      <c r="A82" s="20">
        <v>3965</v>
      </c>
      <c r="B82" s="20">
        <v>3922</v>
      </c>
      <c r="C82" s="20">
        <v>1400</v>
      </c>
      <c r="D82" s="20">
        <v>1400</v>
      </c>
      <c r="E82" s="20" t="s">
        <v>73</v>
      </c>
      <c r="F82" s="20" t="s">
        <v>78</v>
      </c>
      <c r="G82" s="21">
        <v>0.22477842885900001</v>
      </c>
      <c r="H82" s="21">
        <v>9.0964600000000007E-2</v>
      </c>
      <c r="I82" s="20" t="s">
        <v>35</v>
      </c>
      <c r="J82" s="20" t="s">
        <v>36</v>
      </c>
      <c r="K82" s="20">
        <v>3</v>
      </c>
      <c r="L82" s="20">
        <v>10</v>
      </c>
      <c r="M82" s="20" t="s">
        <v>29</v>
      </c>
      <c r="N82" s="20" t="s">
        <v>39</v>
      </c>
      <c r="O82" s="20" t="s">
        <v>39</v>
      </c>
      <c r="P82" s="21">
        <v>1944.1474705099999</v>
      </c>
      <c r="Q82" s="21">
        <v>9791.3091974500003</v>
      </c>
      <c r="R82" s="22">
        <v>1.791739</v>
      </c>
      <c r="S82" s="22">
        <v>7.7327450000000004</v>
      </c>
      <c r="T82" s="22">
        <v>0.30199999999999999</v>
      </c>
      <c r="U82" s="22">
        <v>0.30499999999999999</v>
      </c>
      <c r="V82" s="22">
        <f t="shared" si="2"/>
        <v>0.11376340536470121</v>
      </c>
      <c r="W82" s="22">
        <f t="shared" si="3"/>
        <v>0.48886720879976514</v>
      </c>
    </row>
    <row r="83" spans="1:23" x14ac:dyDescent="0.25">
      <c r="A83" s="20">
        <v>3976</v>
      </c>
      <c r="B83" s="20">
        <v>3933</v>
      </c>
      <c r="C83" s="20">
        <v>1400</v>
      </c>
      <c r="D83" s="20">
        <v>1400</v>
      </c>
      <c r="E83" s="20" t="s">
        <v>73</v>
      </c>
      <c r="F83" s="20" t="s">
        <v>83</v>
      </c>
      <c r="G83" s="21">
        <v>15.139971402800001</v>
      </c>
      <c r="H83" s="21">
        <v>6.1269299999999998</v>
      </c>
      <c r="I83" s="20" t="s">
        <v>35</v>
      </c>
      <c r="J83" s="20" t="s">
        <v>36</v>
      </c>
      <c r="K83" s="20">
        <v>3</v>
      </c>
      <c r="L83" s="20">
        <v>10</v>
      </c>
      <c r="M83" s="20" t="s">
        <v>29</v>
      </c>
      <c r="N83" s="20" t="s">
        <v>39</v>
      </c>
      <c r="O83" s="20" t="s">
        <v>39</v>
      </c>
      <c r="P83" s="21">
        <v>4566.5524802600003</v>
      </c>
      <c r="Q83" s="21">
        <v>659494.51632299996</v>
      </c>
      <c r="R83" s="22">
        <v>1.791739</v>
      </c>
      <c r="S83" s="22">
        <v>7.7327450000000004</v>
      </c>
      <c r="T83" s="22">
        <v>0.30199999999999999</v>
      </c>
      <c r="U83" s="22">
        <v>0.30499999999999999</v>
      </c>
      <c r="V83" s="22">
        <f t="shared" si="2"/>
        <v>7.6625458830264597</v>
      </c>
      <c r="W83" s="22">
        <f t="shared" si="3"/>
        <v>32.927701189380755</v>
      </c>
    </row>
    <row r="84" spans="1:23" x14ac:dyDescent="0.25">
      <c r="A84" s="20">
        <v>3977</v>
      </c>
      <c r="B84" s="20">
        <v>3934</v>
      </c>
      <c r="C84" s="20">
        <v>1400</v>
      </c>
      <c r="D84" s="20">
        <v>1400</v>
      </c>
      <c r="E84" s="20" t="s">
        <v>73</v>
      </c>
      <c r="F84" s="20" t="s">
        <v>83</v>
      </c>
      <c r="G84" s="21">
        <v>15.044547572999999</v>
      </c>
      <c r="H84" s="21">
        <v>6.0883099999999999</v>
      </c>
      <c r="I84" s="20" t="s">
        <v>35</v>
      </c>
      <c r="J84" s="20" t="s">
        <v>36</v>
      </c>
      <c r="K84" s="20">
        <v>3</v>
      </c>
      <c r="L84" s="20">
        <v>10</v>
      </c>
      <c r="M84" s="20" t="s">
        <v>29</v>
      </c>
      <c r="N84" s="20" t="s">
        <v>39</v>
      </c>
      <c r="O84" s="20" t="s">
        <v>39</v>
      </c>
      <c r="P84" s="21">
        <v>4579.8790159199998</v>
      </c>
      <c r="Q84" s="21">
        <v>655337.87091900001</v>
      </c>
      <c r="R84" s="22">
        <v>1.791739</v>
      </c>
      <c r="S84" s="22">
        <v>7.7327450000000004</v>
      </c>
      <c r="T84" s="22">
        <v>0.30199999999999999</v>
      </c>
      <c r="U84" s="22">
        <v>0.30499999999999999</v>
      </c>
      <c r="V84" s="22">
        <f t="shared" si="2"/>
        <v>7.61424640482082</v>
      </c>
      <c r="W84" s="22">
        <f t="shared" si="3"/>
        <v>32.720147354110253</v>
      </c>
    </row>
    <row r="85" spans="1:23" x14ac:dyDescent="0.25">
      <c r="A85" s="20">
        <v>3978</v>
      </c>
      <c r="B85" s="20">
        <v>3935</v>
      </c>
      <c r="C85" s="20">
        <v>1400</v>
      </c>
      <c r="D85" s="20">
        <v>1400</v>
      </c>
      <c r="E85" s="20" t="s">
        <v>73</v>
      </c>
      <c r="F85" s="20" t="s">
        <v>83</v>
      </c>
      <c r="G85" s="21">
        <v>11.150403604099999</v>
      </c>
      <c r="H85" s="21">
        <v>4.51241</v>
      </c>
      <c r="I85" s="20" t="s">
        <v>35</v>
      </c>
      <c r="J85" s="20" t="s">
        <v>36</v>
      </c>
      <c r="K85" s="20">
        <v>3</v>
      </c>
      <c r="L85" s="20">
        <v>10</v>
      </c>
      <c r="M85" s="20" t="s">
        <v>29</v>
      </c>
      <c r="N85" s="20" t="s">
        <v>39</v>
      </c>
      <c r="O85" s="20" t="s">
        <v>39</v>
      </c>
      <c r="P85" s="21">
        <v>3150.9184869199999</v>
      </c>
      <c r="Q85" s="21">
        <v>485709.63814699999</v>
      </c>
      <c r="R85" s="22">
        <v>1.791739</v>
      </c>
      <c r="S85" s="22">
        <v>7.7327450000000004</v>
      </c>
      <c r="T85" s="22">
        <v>0.30199999999999999</v>
      </c>
      <c r="U85" s="22">
        <v>0.30499999999999999</v>
      </c>
      <c r="V85" s="22">
        <f t="shared" si="2"/>
        <v>5.6433725647310204</v>
      </c>
      <c r="W85" s="22">
        <f t="shared" si="3"/>
        <v>24.250854526487753</v>
      </c>
    </row>
    <row r="86" spans="1:23" x14ac:dyDescent="0.25">
      <c r="A86" s="20">
        <v>3982</v>
      </c>
      <c r="B86" s="20">
        <v>3939</v>
      </c>
      <c r="C86" s="20">
        <v>1400</v>
      </c>
      <c r="D86" s="20">
        <v>1400</v>
      </c>
      <c r="E86" s="20" t="s">
        <v>73</v>
      </c>
      <c r="F86" s="20" t="s">
        <v>91</v>
      </c>
      <c r="G86" s="21">
        <v>4.4293548765999997</v>
      </c>
      <c r="H86" s="21">
        <v>1.7925</v>
      </c>
      <c r="I86" s="20" t="s">
        <v>28</v>
      </c>
      <c r="J86" s="20" t="s">
        <v>92</v>
      </c>
      <c r="K86" s="20">
        <v>3</v>
      </c>
      <c r="L86" s="20">
        <v>10</v>
      </c>
      <c r="M86" s="20" t="s">
        <v>29</v>
      </c>
      <c r="N86" s="20" t="s">
        <v>39</v>
      </c>
      <c r="O86" s="20" t="s">
        <v>39</v>
      </c>
      <c r="P86" s="21">
        <v>2305.6623078399998</v>
      </c>
      <c r="Q86" s="21">
        <v>192941.92665499999</v>
      </c>
      <c r="R86" s="22">
        <v>1.5920000000000001</v>
      </c>
      <c r="S86" s="22">
        <v>6.93</v>
      </c>
      <c r="T86" s="22">
        <v>0.11700000000000001</v>
      </c>
      <c r="U86" s="22">
        <v>0.36699999999999999</v>
      </c>
      <c r="V86" s="22">
        <f t="shared" si="2"/>
        <v>2.5197817800000002</v>
      </c>
      <c r="W86" s="22">
        <f t="shared" si="3"/>
        <v>7.8631418249999996</v>
      </c>
    </row>
    <row r="87" spans="1:23" x14ac:dyDescent="0.25">
      <c r="A87" s="20">
        <v>3983</v>
      </c>
      <c r="B87" s="20">
        <v>3940</v>
      </c>
      <c r="C87" s="20">
        <v>1400</v>
      </c>
      <c r="D87" s="20">
        <v>1400</v>
      </c>
      <c r="E87" s="20" t="s">
        <v>73</v>
      </c>
      <c r="F87" s="20" t="s">
        <v>91</v>
      </c>
      <c r="G87" s="21">
        <v>76.520796872299996</v>
      </c>
      <c r="H87" s="21">
        <v>30.966899999999999</v>
      </c>
      <c r="I87" s="20" t="s">
        <v>28</v>
      </c>
      <c r="J87" s="20" t="s">
        <v>92</v>
      </c>
      <c r="K87" s="20">
        <v>3</v>
      </c>
      <c r="L87" s="20">
        <v>10</v>
      </c>
      <c r="M87" s="20" t="s">
        <v>29</v>
      </c>
      <c r="N87" s="20" t="s">
        <v>39</v>
      </c>
      <c r="O87" s="20" t="s">
        <v>39</v>
      </c>
      <c r="P87" s="21">
        <v>34668.250813699997</v>
      </c>
      <c r="Q87" s="21">
        <v>3333232.5787999998</v>
      </c>
      <c r="R87" s="22">
        <v>1.5920000000000001</v>
      </c>
      <c r="S87" s="22">
        <v>6.93</v>
      </c>
      <c r="T87" s="22">
        <v>0.11700000000000001</v>
      </c>
      <c r="U87" s="22">
        <v>0.36699999999999999</v>
      </c>
      <c r="V87" s="22">
        <f t="shared" si="2"/>
        <v>43.531286138399999</v>
      </c>
      <c r="W87" s="22">
        <f t="shared" si="3"/>
        <v>135.842190561</v>
      </c>
    </row>
    <row r="88" spans="1:23" x14ac:dyDescent="0.25">
      <c r="A88" s="20">
        <v>3984</v>
      </c>
      <c r="B88" s="20">
        <v>3941</v>
      </c>
      <c r="C88" s="20">
        <v>1400</v>
      </c>
      <c r="D88" s="20">
        <v>1400</v>
      </c>
      <c r="E88" s="20" t="s">
        <v>73</v>
      </c>
      <c r="F88" s="20" t="s">
        <v>91</v>
      </c>
      <c r="G88" s="21">
        <v>3.6090609035800001</v>
      </c>
      <c r="H88" s="21">
        <v>1.4605399999999999</v>
      </c>
      <c r="I88" s="20" t="s">
        <v>28</v>
      </c>
      <c r="J88" s="20" t="s">
        <v>92</v>
      </c>
      <c r="K88" s="20">
        <v>3</v>
      </c>
      <c r="L88" s="20">
        <v>10</v>
      </c>
      <c r="M88" s="20" t="s">
        <v>29</v>
      </c>
      <c r="N88" s="20" t="s">
        <v>39</v>
      </c>
      <c r="O88" s="20" t="s">
        <v>39</v>
      </c>
      <c r="P88" s="21">
        <v>1622.0063817600001</v>
      </c>
      <c r="Q88" s="21">
        <v>157210.06411899999</v>
      </c>
      <c r="R88" s="22">
        <v>1.5920000000000001</v>
      </c>
      <c r="S88" s="22">
        <v>6.93</v>
      </c>
      <c r="T88" s="22">
        <v>0.11700000000000001</v>
      </c>
      <c r="U88" s="22">
        <v>0.36699999999999999</v>
      </c>
      <c r="V88" s="22">
        <f t="shared" si="2"/>
        <v>2.0531336574400001</v>
      </c>
      <c r="W88" s="22">
        <f t="shared" si="3"/>
        <v>6.4069362125999989</v>
      </c>
    </row>
    <row r="89" spans="1:23" x14ac:dyDescent="0.25">
      <c r="A89" s="20">
        <v>3985</v>
      </c>
      <c r="B89" s="20">
        <v>3942</v>
      </c>
      <c r="C89" s="20">
        <v>1400</v>
      </c>
      <c r="D89" s="20">
        <v>1400</v>
      </c>
      <c r="E89" s="20" t="s">
        <v>73</v>
      </c>
      <c r="F89" s="20" t="s">
        <v>91</v>
      </c>
      <c r="G89" s="21">
        <v>2.0384092145000001</v>
      </c>
      <c r="H89" s="21">
        <v>0.82491499999999995</v>
      </c>
      <c r="I89" s="20" t="s">
        <v>28</v>
      </c>
      <c r="J89" s="20" t="s">
        <v>92</v>
      </c>
      <c r="K89" s="20">
        <v>3</v>
      </c>
      <c r="L89" s="20">
        <v>10</v>
      </c>
      <c r="M89" s="20" t="s">
        <v>29</v>
      </c>
      <c r="N89" s="20" t="s">
        <v>39</v>
      </c>
      <c r="O89" s="20" t="s">
        <v>39</v>
      </c>
      <c r="P89" s="21">
        <v>1373.7267930099999</v>
      </c>
      <c r="Q89" s="21">
        <v>88792.750212700004</v>
      </c>
      <c r="R89" s="22">
        <v>1.5920000000000001</v>
      </c>
      <c r="S89" s="22">
        <v>6.93</v>
      </c>
      <c r="T89" s="22">
        <v>0.11700000000000001</v>
      </c>
      <c r="U89" s="22">
        <v>0.36699999999999999</v>
      </c>
      <c r="V89" s="22">
        <f t="shared" si="2"/>
        <v>1.15961271244</v>
      </c>
      <c r="W89" s="22">
        <f t="shared" si="3"/>
        <v>3.6186463813499996</v>
      </c>
    </row>
    <row r="90" spans="1:23" x14ac:dyDescent="0.25">
      <c r="A90" s="20">
        <v>3967</v>
      </c>
      <c r="B90" s="20">
        <v>3924</v>
      </c>
      <c r="C90" s="20">
        <v>1400</v>
      </c>
      <c r="D90" s="20">
        <v>1400</v>
      </c>
      <c r="E90" s="20" t="s">
        <v>73</v>
      </c>
      <c r="F90" s="20" t="s">
        <v>81</v>
      </c>
      <c r="G90" s="21">
        <v>7.4161802467599998</v>
      </c>
      <c r="H90" s="21">
        <v>3.00122</v>
      </c>
      <c r="I90" s="20" t="s">
        <v>28</v>
      </c>
      <c r="J90" s="20" t="s">
        <v>82</v>
      </c>
      <c r="K90" s="20">
        <v>3</v>
      </c>
      <c r="L90" s="20">
        <v>10</v>
      </c>
      <c r="M90" s="20" t="s">
        <v>29</v>
      </c>
      <c r="N90" s="20" t="s">
        <v>39</v>
      </c>
      <c r="O90" s="20" t="s">
        <v>39</v>
      </c>
      <c r="P90" s="21">
        <v>3012.5906971600002</v>
      </c>
      <c r="Q90" s="21">
        <v>323047.51935399999</v>
      </c>
      <c r="R90" s="22">
        <v>1.8076410000000001</v>
      </c>
      <c r="S90" s="22">
        <v>7.0395560000000001</v>
      </c>
      <c r="T90" s="22">
        <v>0.318</v>
      </c>
      <c r="U90" s="22">
        <v>0.42599999999999999</v>
      </c>
      <c r="V90" s="22">
        <f t="shared" si="2"/>
        <v>3.6999375156176395</v>
      </c>
      <c r="W90" s="22">
        <f t="shared" si="3"/>
        <v>12.127045092275681</v>
      </c>
    </row>
    <row r="91" spans="1:23" x14ac:dyDescent="0.25">
      <c r="A91" s="20">
        <v>3968</v>
      </c>
      <c r="B91" s="20">
        <v>3925</v>
      </c>
      <c r="C91" s="20">
        <v>1400</v>
      </c>
      <c r="D91" s="20">
        <v>1400</v>
      </c>
      <c r="E91" s="20" t="s">
        <v>73</v>
      </c>
      <c r="F91" s="20" t="s">
        <v>81</v>
      </c>
      <c r="G91" s="21">
        <v>6.8046655326499996</v>
      </c>
      <c r="H91" s="21">
        <v>2.7537500000000001</v>
      </c>
      <c r="I91" s="20" t="s">
        <v>28</v>
      </c>
      <c r="J91" s="20" t="s">
        <v>82</v>
      </c>
      <c r="K91" s="20">
        <v>3</v>
      </c>
      <c r="L91" s="20">
        <v>10</v>
      </c>
      <c r="M91" s="20" t="s">
        <v>29</v>
      </c>
      <c r="N91" s="20" t="s">
        <v>39</v>
      </c>
      <c r="O91" s="20" t="s">
        <v>39</v>
      </c>
      <c r="P91" s="21">
        <v>3087.3190364100001</v>
      </c>
      <c r="Q91" s="21">
        <v>296410.04495499999</v>
      </c>
      <c r="R91" s="22">
        <v>1.8076410000000001</v>
      </c>
      <c r="S91" s="22">
        <v>7.0395560000000001</v>
      </c>
      <c r="T91" s="22">
        <v>0.318</v>
      </c>
      <c r="U91" s="22">
        <v>0.42599999999999999</v>
      </c>
      <c r="V91" s="22">
        <f t="shared" si="2"/>
        <v>3.3948537373574998</v>
      </c>
      <c r="W91" s="22">
        <f t="shared" si="3"/>
        <v>11.127091790290002</v>
      </c>
    </row>
    <row r="92" spans="1:23" x14ac:dyDescent="0.25">
      <c r="A92" s="20">
        <v>3979</v>
      </c>
      <c r="B92" s="20">
        <v>3936</v>
      </c>
      <c r="C92" s="20">
        <v>1400</v>
      </c>
      <c r="D92" s="20">
        <v>1400</v>
      </c>
      <c r="E92" s="20" t="s">
        <v>73</v>
      </c>
      <c r="F92" s="20" t="s">
        <v>87</v>
      </c>
      <c r="G92" s="21">
        <v>15.0040586131</v>
      </c>
      <c r="H92" s="21">
        <v>6.07193</v>
      </c>
      <c r="I92" s="20" t="s">
        <v>28</v>
      </c>
      <c r="J92" s="20" t="s">
        <v>88</v>
      </c>
      <c r="K92" s="20">
        <v>3</v>
      </c>
      <c r="L92" s="20">
        <v>10</v>
      </c>
      <c r="M92" s="20" t="s">
        <v>29</v>
      </c>
      <c r="N92" s="20" t="s">
        <v>39</v>
      </c>
      <c r="O92" s="20" t="s">
        <v>39</v>
      </c>
      <c r="P92" s="21">
        <v>4263.8791175099996</v>
      </c>
      <c r="Q92" s="21">
        <v>653574.17888200004</v>
      </c>
      <c r="R92" s="22">
        <v>1.8076410000000001</v>
      </c>
      <c r="S92" s="22">
        <v>7.0395560000000001</v>
      </c>
      <c r="T92" s="22">
        <v>0.189</v>
      </c>
      <c r="U92" s="22">
        <v>0.33</v>
      </c>
      <c r="V92" s="22">
        <f t="shared" si="2"/>
        <v>8.9014302594924288</v>
      </c>
      <c r="W92" s="22">
        <f t="shared" si="3"/>
        <v>28.6382731462636</v>
      </c>
    </row>
    <row r="93" spans="1:23" x14ac:dyDescent="0.25">
      <c r="A93" s="20">
        <v>4804</v>
      </c>
      <c r="B93" s="20">
        <v>4782</v>
      </c>
      <c r="C93" s="20">
        <v>1550</v>
      </c>
      <c r="D93" s="20">
        <v>1550</v>
      </c>
      <c r="E93" s="20" t="s">
        <v>73</v>
      </c>
      <c r="F93" s="20" t="s">
        <v>81</v>
      </c>
      <c r="G93" s="21">
        <v>12.431562465400001</v>
      </c>
      <c r="H93" s="21">
        <v>5.0308700000000002</v>
      </c>
      <c r="I93" s="20" t="s">
        <v>28</v>
      </c>
      <c r="J93" s="20" t="s">
        <v>82</v>
      </c>
      <c r="K93" s="20">
        <v>22</v>
      </c>
      <c r="L93" s="20">
        <v>10</v>
      </c>
      <c r="M93" s="20" t="s">
        <v>29</v>
      </c>
      <c r="N93" s="20" t="s">
        <v>47</v>
      </c>
      <c r="O93" s="20" t="s">
        <v>46</v>
      </c>
      <c r="P93" s="21">
        <v>4471.4369598699996</v>
      </c>
      <c r="Q93" s="21">
        <v>541516.69491399999</v>
      </c>
      <c r="R93" s="22">
        <v>1.784624</v>
      </c>
      <c r="S93" s="22">
        <v>6.7769640000000004</v>
      </c>
      <c r="T93" s="22">
        <v>0.318</v>
      </c>
      <c r="U93" s="22">
        <v>0.42599999999999999</v>
      </c>
      <c r="V93" s="22">
        <f t="shared" si="2"/>
        <v>6.1231401358441593</v>
      </c>
      <c r="W93" s="22">
        <f t="shared" si="3"/>
        <v>19.569970280362323</v>
      </c>
    </row>
    <row r="94" spans="1:23" x14ac:dyDescent="0.25">
      <c r="A94" s="20">
        <v>4935</v>
      </c>
      <c r="B94" s="20">
        <v>4913</v>
      </c>
      <c r="C94" s="20">
        <v>1700</v>
      </c>
      <c r="D94" s="20">
        <v>1700</v>
      </c>
      <c r="E94" s="20" t="s">
        <v>73</v>
      </c>
      <c r="F94" s="20" t="s">
        <v>80</v>
      </c>
      <c r="G94" s="21">
        <v>3.4057667984600002</v>
      </c>
      <c r="H94" s="21">
        <v>1.37826</v>
      </c>
      <c r="I94" s="20" t="s">
        <v>35</v>
      </c>
      <c r="J94" s="20" t="s">
        <v>36</v>
      </c>
      <c r="K94" s="20">
        <v>3</v>
      </c>
      <c r="L94" s="20">
        <v>10</v>
      </c>
      <c r="M94" s="20" t="s">
        <v>29</v>
      </c>
      <c r="N94" s="20" t="s">
        <v>51</v>
      </c>
      <c r="O94" s="20" t="s">
        <v>39</v>
      </c>
      <c r="P94" s="21">
        <v>1661.5729319100001</v>
      </c>
      <c r="Q94" s="21">
        <v>148354.60832100001</v>
      </c>
      <c r="R94" s="22">
        <v>1.791739</v>
      </c>
      <c r="S94" s="22">
        <v>7.7327450000000004</v>
      </c>
      <c r="T94" s="22">
        <v>0.30199999999999999</v>
      </c>
      <c r="U94" s="22">
        <v>0.30499999999999999</v>
      </c>
      <c r="V94" s="22">
        <f t="shared" si="2"/>
        <v>1.7236985715097202</v>
      </c>
      <c r="W94" s="22">
        <f t="shared" si="3"/>
        <v>7.407124520971502</v>
      </c>
    </row>
    <row r="95" spans="1:23" x14ac:dyDescent="0.25">
      <c r="A95" s="20">
        <v>4937</v>
      </c>
      <c r="B95" s="20">
        <v>4915</v>
      </c>
      <c r="C95" s="20">
        <v>1700</v>
      </c>
      <c r="D95" s="20">
        <v>1700</v>
      </c>
      <c r="E95" s="20" t="s">
        <v>73</v>
      </c>
      <c r="F95" s="20" t="s">
        <v>83</v>
      </c>
      <c r="G95" s="21">
        <v>1.9935924599699999</v>
      </c>
      <c r="H95" s="21">
        <v>0.806778</v>
      </c>
      <c r="I95" s="20" t="s">
        <v>35</v>
      </c>
      <c r="J95" s="20" t="s">
        <v>36</v>
      </c>
      <c r="K95" s="20">
        <v>3</v>
      </c>
      <c r="L95" s="20">
        <v>10</v>
      </c>
      <c r="M95" s="20" t="s">
        <v>29</v>
      </c>
      <c r="N95" s="20" t="s">
        <v>51</v>
      </c>
      <c r="O95" s="20" t="s">
        <v>39</v>
      </c>
      <c r="P95" s="21">
        <v>1583.7630674100001</v>
      </c>
      <c r="Q95" s="21">
        <v>86840.540192600005</v>
      </c>
      <c r="R95" s="22">
        <v>1.791739</v>
      </c>
      <c r="S95" s="22">
        <v>7.7327450000000004</v>
      </c>
      <c r="T95" s="22">
        <v>0.30199999999999999</v>
      </c>
      <c r="U95" s="22">
        <v>0.30499999999999999</v>
      </c>
      <c r="V95" s="22">
        <f t="shared" si="2"/>
        <v>1.008983853645516</v>
      </c>
      <c r="W95" s="22">
        <f t="shared" si="3"/>
        <v>4.3358329391989505</v>
      </c>
    </row>
    <row r="96" spans="1:23" x14ac:dyDescent="0.25">
      <c r="A96" s="20">
        <v>4938</v>
      </c>
      <c r="B96" s="20">
        <v>4916</v>
      </c>
      <c r="C96" s="20">
        <v>1700</v>
      </c>
      <c r="D96" s="20">
        <v>1700</v>
      </c>
      <c r="E96" s="20" t="s">
        <v>73</v>
      </c>
      <c r="F96" s="20" t="s">
        <v>83</v>
      </c>
      <c r="G96" s="21">
        <v>11.265033436</v>
      </c>
      <c r="H96" s="21">
        <v>4.5587999999999997</v>
      </c>
      <c r="I96" s="20" t="s">
        <v>35</v>
      </c>
      <c r="J96" s="20" t="s">
        <v>36</v>
      </c>
      <c r="K96" s="20">
        <v>3</v>
      </c>
      <c r="L96" s="20">
        <v>10</v>
      </c>
      <c r="M96" s="20" t="s">
        <v>29</v>
      </c>
      <c r="N96" s="20" t="s">
        <v>51</v>
      </c>
      <c r="O96" s="20" t="s">
        <v>39</v>
      </c>
      <c r="P96" s="21">
        <v>2861.6297194200001</v>
      </c>
      <c r="Q96" s="21">
        <v>490702.89365799999</v>
      </c>
      <c r="R96" s="22">
        <v>1.791739</v>
      </c>
      <c r="S96" s="22">
        <v>7.7327450000000004</v>
      </c>
      <c r="T96" s="22">
        <v>0.30199999999999999</v>
      </c>
      <c r="U96" s="22">
        <v>0.30499999999999999</v>
      </c>
      <c r="V96" s="22">
        <f t="shared" si="2"/>
        <v>5.7013894677335983</v>
      </c>
      <c r="W96" s="22">
        <f t="shared" si="3"/>
        <v>24.500166344669999</v>
      </c>
    </row>
    <row r="97" spans="1:23" x14ac:dyDescent="0.25">
      <c r="A97" s="20">
        <v>4939</v>
      </c>
      <c r="B97" s="20">
        <v>4917</v>
      </c>
      <c r="C97" s="20">
        <v>1700</v>
      </c>
      <c r="D97" s="20">
        <v>1700</v>
      </c>
      <c r="E97" s="20" t="s">
        <v>73</v>
      </c>
      <c r="F97" s="20" t="s">
        <v>83</v>
      </c>
      <c r="G97" s="21">
        <v>4.9952757770799998</v>
      </c>
      <c r="H97" s="21">
        <v>2.0215200000000002</v>
      </c>
      <c r="I97" s="20" t="s">
        <v>35</v>
      </c>
      <c r="J97" s="20" t="s">
        <v>36</v>
      </c>
      <c r="K97" s="20">
        <v>3</v>
      </c>
      <c r="L97" s="20">
        <v>10</v>
      </c>
      <c r="M97" s="20" t="s">
        <v>29</v>
      </c>
      <c r="N97" s="20" t="s">
        <v>51</v>
      </c>
      <c r="O97" s="20" t="s">
        <v>39</v>
      </c>
      <c r="P97" s="21">
        <v>2094.4511981000001</v>
      </c>
      <c r="Q97" s="21">
        <v>217593.34247500001</v>
      </c>
      <c r="R97" s="22">
        <v>1.791739</v>
      </c>
      <c r="S97" s="22">
        <v>7.7327450000000004</v>
      </c>
      <c r="T97" s="22">
        <v>0.30199999999999999</v>
      </c>
      <c r="U97" s="22">
        <v>0.30499999999999999</v>
      </c>
      <c r="V97" s="22">
        <f t="shared" si="2"/>
        <v>2.52818128384944</v>
      </c>
      <c r="W97" s="22">
        <f t="shared" si="3"/>
        <v>10.864169577318002</v>
      </c>
    </row>
    <row r="98" spans="1:23" x14ac:dyDescent="0.25">
      <c r="A98" s="20">
        <v>5141</v>
      </c>
      <c r="B98" s="20">
        <v>5141</v>
      </c>
      <c r="C98" s="20">
        <v>1710</v>
      </c>
      <c r="D98" s="20">
        <v>1710</v>
      </c>
      <c r="E98" s="20" t="s">
        <v>73</v>
      </c>
      <c r="F98" s="20" t="s">
        <v>83</v>
      </c>
      <c r="G98" s="21">
        <v>44.0086052192</v>
      </c>
      <c r="H98" s="21">
        <v>17.809699999999999</v>
      </c>
      <c r="I98" s="20" t="s">
        <v>35</v>
      </c>
      <c r="J98" s="20" t="s">
        <v>36</v>
      </c>
      <c r="K98" s="20">
        <v>3</v>
      </c>
      <c r="L98" s="20">
        <v>10</v>
      </c>
      <c r="M98" s="20" t="s">
        <v>29</v>
      </c>
      <c r="N98" s="20" t="s">
        <v>52</v>
      </c>
      <c r="O98" s="20" t="s">
        <v>39</v>
      </c>
      <c r="P98" s="21">
        <v>5813.0066203099996</v>
      </c>
      <c r="Q98" s="21">
        <v>1917007.1753</v>
      </c>
      <c r="R98" s="22">
        <v>1.791739</v>
      </c>
      <c r="S98" s="22">
        <v>7.7327450000000004</v>
      </c>
      <c r="T98" s="22">
        <v>0.30199999999999999</v>
      </c>
      <c r="U98" s="22">
        <v>0.30499999999999999</v>
      </c>
      <c r="V98" s="22">
        <f t="shared" si="2"/>
        <v>22.273413179673398</v>
      </c>
      <c r="W98" s="22">
        <f t="shared" si="3"/>
        <v>95.713918695417519</v>
      </c>
    </row>
    <row r="99" spans="1:23" x14ac:dyDescent="0.25">
      <c r="A99" s="20">
        <v>4936</v>
      </c>
      <c r="B99" s="20">
        <v>4914</v>
      </c>
      <c r="C99" s="20">
        <v>1700</v>
      </c>
      <c r="D99" s="20">
        <v>1700</v>
      </c>
      <c r="E99" s="20" t="s">
        <v>73</v>
      </c>
      <c r="F99" s="20" t="s">
        <v>81</v>
      </c>
      <c r="G99" s="21">
        <v>5.87570360513</v>
      </c>
      <c r="H99" s="21">
        <v>2.3778100000000002</v>
      </c>
      <c r="I99" s="20" t="s">
        <v>28</v>
      </c>
      <c r="J99" s="20" t="s">
        <v>82</v>
      </c>
      <c r="K99" s="20">
        <v>3</v>
      </c>
      <c r="L99" s="20">
        <v>10</v>
      </c>
      <c r="M99" s="20" t="s">
        <v>29</v>
      </c>
      <c r="N99" s="20" t="s">
        <v>51</v>
      </c>
      <c r="O99" s="20" t="s">
        <v>39</v>
      </c>
      <c r="P99" s="21">
        <v>2311.7935089699999</v>
      </c>
      <c r="Q99" s="21">
        <v>255944.62525799999</v>
      </c>
      <c r="R99" s="22">
        <v>1.8076410000000001</v>
      </c>
      <c r="S99" s="22">
        <v>7.0395560000000001</v>
      </c>
      <c r="T99" s="22">
        <v>0.318</v>
      </c>
      <c r="U99" s="22">
        <v>0.42599999999999999</v>
      </c>
      <c r="V99" s="22">
        <f t="shared" si="2"/>
        <v>2.9313907091152198</v>
      </c>
      <c r="W99" s="22">
        <f t="shared" si="3"/>
        <v>9.6080290984546419</v>
      </c>
    </row>
    <row r="100" spans="1:23" x14ac:dyDescent="0.25">
      <c r="A100" s="20">
        <v>5638</v>
      </c>
      <c r="B100" s="20">
        <v>5561</v>
      </c>
      <c r="C100" s="20">
        <v>1900</v>
      </c>
      <c r="D100" s="20">
        <v>1900</v>
      </c>
      <c r="E100" s="20" t="s">
        <v>73</v>
      </c>
      <c r="F100" s="20" t="s">
        <v>81</v>
      </c>
      <c r="G100" s="21">
        <v>12.416562088199999</v>
      </c>
      <c r="H100" s="21">
        <v>5.0247999999999999</v>
      </c>
      <c r="I100" s="20" t="s">
        <v>28</v>
      </c>
      <c r="J100" s="20" t="s">
        <v>82</v>
      </c>
      <c r="K100" s="20">
        <v>70</v>
      </c>
      <c r="L100" s="20">
        <v>10</v>
      </c>
      <c r="M100" s="20" t="s">
        <v>29</v>
      </c>
      <c r="N100" s="20" t="s">
        <v>53</v>
      </c>
      <c r="O100" s="20" t="s">
        <v>54</v>
      </c>
      <c r="P100" s="21">
        <v>5774.0976189599996</v>
      </c>
      <c r="Q100" s="21">
        <v>540863.28109599999</v>
      </c>
      <c r="R100" s="22">
        <v>0.10133300000000001</v>
      </c>
      <c r="S100" s="22">
        <v>0.80266700000000002</v>
      </c>
      <c r="T100" s="22">
        <v>0.318</v>
      </c>
      <c r="U100" s="22">
        <v>0.42599999999999999</v>
      </c>
      <c r="V100" s="22">
        <f t="shared" si="2"/>
        <v>0.34725943582880003</v>
      </c>
      <c r="W100" s="22">
        <f t="shared" si="3"/>
        <v>2.3150804152784006</v>
      </c>
    </row>
    <row r="101" spans="1:23" x14ac:dyDescent="0.25">
      <c r="A101" s="20">
        <v>5639</v>
      </c>
      <c r="B101" s="20">
        <v>5562</v>
      </c>
      <c r="C101" s="20">
        <v>1900</v>
      </c>
      <c r="D101" s="20">
        <v>1900</v>
      </c>
      <c r="E101" s="20" t="s">
        <v>73</v>
      </c>
      <c r="F101" s="20" t="s">
        <v>81</v>
      </c>
      <c r="G101" s="21">
        <v>3.8641790298999998</v>
      </c>
      <c r="H101" s="21">
        <v>1.5637799999999999</v>
      </c>
      <c r="I101" s="20" t="s">
        <v>28</v>
      </c>
      <c r="J101" s="20" t="s">
        <v>82</v>
      </c>
      <c r="K101" s="20">
        <v>70</v>
      </c>
      <c r="L101" s="20">
        <v>10</v>
      </c>
      <c r="M101" s="20" t="s">
        <v>29</v>
      </c>
      <c r="N101" s="20" t="s">
        <v>53</v>
      </c>
      <c r="O101" s="20" t="s">
        <v>54</v>
      </c>
      <c r="P101" s="21">
        <v>2023.4565004399999</v>
      </c>
      <c r="Q101" s="21">
        <v>168322.96524799999</v>
      </c>
      <c r="R101" s="22">
        <v>0.10133300000000001</v>
      </c>
      <c r="S101" s="22">
        <v>0.80266700000000002</v>
      </c>
      <c r="T101" s="22">
        <v>0.318</v>
      </c>
      <c r="U101" s="22">
        <v>0.42599999999999999</v>
      </c>
      <c r="V101" s="22">
        <f t="shared" si="2"/>
        <v>0.10807143778067999</v>
      </c>
      <c r="W101" s="22">
        <f t="shared" si="3"/>
        <v>0.72048170112324006</v>
      </c>
    </row>
    <row r="102" spans="1:23" x14ac:dyDescent="0.25">
      <c r="A102" s="20">
        <v>5640</v>
      </c>
      <c r="B102" s="20">
        <v>5563</v>
      </c>
      <c r="C102" s="20">
        <v>1900</v>
      </c>
      <c r="D102" s="20">
        <v>1900</v>
      </c>
      <c r="E102" s="20" t="s">
        <v>73</v>
      </c>
      <c r="F102" s="20" t="s">
        <v>81</v>
      </c>
      <c r="G102" s="21">
        <v>16.794163963500001</v>
      </c>
      <c r="H102" s="21">
        <v>6.79636</v>
      </c>
      <c r="I102" s="20" t="s">
        <v>28</v>
      </c>
      <c r="J102" s="20" t="s">
        <v>82</v>
      </c>
      <c r="K102" s="20">
        <v>70</v>
      </c>
      <c r="L102" s="20">
        <v>10</v>
      </c>
      <c r="M102" s="20" t="s">
        <v>29</v>
      </c>
      <c r="N102" s="20" t="s">
        <v>53</v>
      </c>
      <c r="O102" s="20" t="s">
        <v>54</v>
      </c>
      <c r="P102" s="21">
        <v>6212.1069540799999</v>
      </c>
      <c r="Q102" s="21">
        <v>731550.85603999998</v>
      </c>
      <c r="R102" s="22">
        <v>0.10133300000000001</v>
      </c>
      <c r="S102" s="22">
        <v>0.80266700000000002</v>
      </c>
      <c r="T102" s="22">
        <v>0.318</v>
      </c>
      <c r="U102" s="22">
        <v>0.42599999999999999</v>
      </c>
      <c r="V102" s="22">
        <f t="shared" si="2"/>
        <v>0.46969036365416</v>
      </c>
      <c r="W102" s="22">
        <f t="shared" si="3"/>
        <v>3.1312927740768801</v>
      </c>
    </row>
    <row r="103" spans="1:23" x14ac:dyDescent="0.25">
      <c r="A103" s="20">
        <v>5645</v>
      </c>
      <c r="B103" s="20">
        <v>5568</v>
      </c>
      <c r="C103" s="20">
        <v>1900</v>
      </c>
      <c r="D103" s="20">
        <v>1900</v>
      </c>
      <c r="E103" s="20" t="s">
        <v>73</v>
      </c>
      <c r="F103" s="20" t="s">
        <v>91</v>
      </c>
      <c r="G103" s="21">
        <v>6.3781720414500001</v>
      </c>
      <c r="H103" s="21">
        <v>2.5811500000000001</v>
      </c>
      <c r="I103" s="20" t="s">
        <v>28</v>
      </c>
      <c r="J103" s="20" t="s">
        <v>92</v>
      </c>
      <c r="K103" s="20">
        <v>70</v>
      </c>
      <c r="L103" s="20">
        <v>10</v>
      </c>
      <c r="M103" s="20" t="s">
        <v>29</v>
      </c>
      <c r="N103" s="20" t="s">
        <v>53</v>
      </c>
      <c r="O103" s="20" t="s">
        <v>54</v>
      </c>
      <c r="P103" s="21">
        <v>3226.1792930400002</v>
      </c>
      <c r="Q103" s="21">
        <v>277832.06279200001</v>
      </c>
      <c r="R103" s="22">
        <v>0.23400000000000001</v>
      </c>
      <c r="S103" s="22">
        <v>1.8084</v>
      </c>
      <c r="T103" s="22">
        <v>0.11700000000000001</v>
      </c>
      <c r="U103" s="22">
        <v>0.36699999999999999</v>
      </c>
      <c r="V103" s="22">
        <f t="shared" si="2"/>
        <v>0.53332237530000004</v>
      </c>
      <c r="W103" s="22">
        <f t="shared" si="3"/>
        <v>2.9546868007800002</v>
      </c>
    </row>
    <row r="104" spans="1:23" x14ac:dyDescent="0.25">
      <c r="A104" s="20">
        <v>5646</v>
      </c>
      <c r="B104" s="20">
        <v>5569</v>
      </c>
      <c r="C104" s="20">
        <v>1900</v>
      </c>
      <c r="D104" s="20">
        <v>1900</v>
      </c>
      <c r="E104" s="20" t="s">
        <v>73</v>
      </c>
      <c r="F104" s="20" t="s">
        <v>91</v>
      </c>
      <c r="G104" s="21">
        <v>15.827842423</v>
      </c>
      <c r="H104" s="21">
        <v>6.4053000000000004</v>
      </c>
      <c r="I104" s="20" t="s">
        <v>28</v>
      </c>
      <c r="J104" s="20" t="s">
        <v>92</v>
      </c>
      <c r="K104" s="20">
        <v>70</v>
      </c>
      <c r="L104" s="20">
        <v>10</v>
      </c>
      <c r="M104" s="20" t="s">
        <v>29</v>
      </c>
      <c r="N104" s="20" t="s">
        <v>53</v>
      </c>
      <c r="O104" s="20" t="s">
        <v>54</v>
      </c>
      <c r="P104" s="21">
        <v>5851.0406741899997</v>
      </c>
      <c r="Q104" s="21">
        <v>689458.05811300001</v>
      </c>
      <c r="R104" s="22">
        <v>0.23400000000000001</v>
      </c>
      <c r="S104" s="22">
        <v>1.8084</v>
      </c>
      <c r="T104" s="22">
        <v>0.11700000000000001</v>
      </c>
      <c r="U104" s="22">
        <v>0.36699999999999999</v>
      </c>
      <c r="V104" s="22">
        <f t="shared" si="2"/>
        <v>1.3234758966000002</v>
      </c>
      <c r="W104" s="22">
        <f t="shared" si="3"/>
        <v>7.3322570811600007</v>
      </c>
    </row>
    <row r="105" spans="1:23" x14ac:dyDescent="0.25">
      <c r="A105" s="20">
        <v>5647</v>
      </c>
      <c r="B105" s="20">
        <v>5570</v>
      </c>
      <c r="C105" s="20">
        <v>1900</v>
      </c>
      <c r="D105" s="20">
        <v>1900</v>
      </c>
      <c r="E105" s="20" t="s">
        <v>73</v>
      </c>
      <c r="F105" s="20" t="s">
        <v>91</v>
      </c>
      <c r="G105" s="21">
        <v>11.396816223</v>
      </c>
      <c r="H105" s="21">
        <v>4.6121299999999996</v>
      </c>
      <c r="I105" s="20" t="s">
        <v>28</v>
      </c>
      <c r="J105" s="20" t="s">
        <v>92</v>
      </c>
      <c r="K105" s="20">
        <v>70</v>
      </c>
      <c r="L105" s="20">
        <v>10</v>
      </c>
      <c r="M105" s="20" t="s">
        <v>29</v>
      </c>
      <c r="N105" s="20" t="s">
        <v>53</v>
      </c>
      <c r="O105" s="20" t="s">
        <v>54</v>
      </c>
      <c r="P105" s="21">
        <v>3594.8728055199999</v>
      </c>
      <c r="Q105" s="21">
        <v>496443.328897</v>
      </c>
      <c r="R105" s="22">
        <v>0.23400000000000001</v>
      </c>
      <c r="S105" s="22">
        <v>1.8084</v>
      </c>
      <c r="T105" s="22">
        <v>0.11700000000000001</v>
      </c>
      <c r="U105" s="22">
        <v>0.36699999999999999</v>
      </c>
      <c r="V105" s="22">
        <f t="shared" si="2"/>
        <v>0.95296752486000003</v>
      </c>
      <c r="W105" s="22">
        <f t="shared" si="3"/>
        <v>5.2795845396359988</v>
      </c>
    </row>
    <row r="106" spans="1:23" x14ac:dyDescent="0.25">
      <c r="A106" s="20">
        <v>5648</v>
      </c>
      <c r="B106" s="20">
        <v>5571</v>
      </c>
      <c r="C106" s="20">
        <v>1900</v>
      </c>
      <c r="D106" s="20">
        <v>1900</v>
      </c>
      <c r="E106" s="20" t="s">
        <v>73</v>
      </c>
      <c r="F106" s="20" t="s">
        <v>91</v>
      </c>
      <c r="G106" s="21">
        <v>43.615213177199998</v>
      </c>
      <c r="H106" s="21">
        <v>17.650400000000001</v>
      </c>
      <c r="I106" s="20" t="s">
        <v>28</v>
      </c>
      <c r="J106" s="20" t="s">
        <v>92</v>
      </c>
      <c r="K106" s="20">
        <v>70</v>
      </c>
      <c r="L106" s="20">
        <v>10</v>
      </c>
      <c r="M106" s="20" t="s">
        <v>29</v>
      </c>
      <c r="N106" s="20" t="s">
        <v>53</v>
      </c>
      <c r="O106" s="20" t="s">
        <v>54</v>
      </c>
      <c r="P106" s="21">
        <v>6163.6075510700002</v>
      </c>
      <c r="Q106" s="21">
        <v>1899871.0864899999</v>
      </c>
      <c r="R106" s="22">
        <v>0.23400000000000001</v>
      </c>
      <c r="S106" s="22">
        <v>1.8084</v>
      </c>
      <c r="T106" s="22">
        <v>0.11700000000000001</v>
      </c>
      <c r="U106" s="22">
        <v>0.36699999999999999</v>
      </c>
      <c r="V106" s="22">
        <f t="shared" si="2"/>
        <v>3.6469609488000003</v>
      </c>
      <c r="W106" s="22">
        <f t="shared" si="3"/>
        <v>20.204716466880001</v>
      </c>
    </row>
    <row r="107" spans="1:23" x14ac:dyDescent="0.25">
      <c r="A107" s="20">
        <v>5649</v>
      </c>
      <c r="B107" s="20">
        <v>5572</v>
      </c>
      <c r="C107" s="20">
        <v>1900</v>
      </c>
      <c r="D107" s="20">
        <v>1900</v>
      </c>
      <c r="E107" s="20" t="s">
        <v>73</v>
      </c>
      <c r="F107" s="20" t="s">
        <v>91</v>
      </c>
      <c r="G107" s="21">
        <v>5.4761332986699998</v>
      </c>
      <c r="H107" s="21">
        <v>2.21611</v>
      </c>
      <c r="I107" s="20" t="s">
        <v>28</v>
      </c>
      <c r="J107" s="20" t="s">
        <v>92</v>
      </c>
      <c r="K107" s="20">
        <v>70</v>
      </c>
      <c r="L107" s="20">
        <v>10</v>
      </c>
      <c r="M107" s="20" t="s">
        <v>29</v>
      </c>
      <c r="N107" s="20" t="s">
        <v>53</v>
      </c>
      <c r="O107" s="20" t="s">
        <v>54</v>
      </c>
      <c r="P107" s="21">
        <v>2084.3259875499998</v>
      </c>
      <c r="Q107" s="21">
        <v>238539.412331</v>
      </c>
      <c r="R107" s="22">
        <v>0.23400000000000001</v>
      </c>
      <c r="S107" s="22">
        <v>1.8084</v>
      </c>
      <c r="T107" s="22">
        <v>0.11700000000000001</v>
      </c>
      <c r="U107" s="22">
        <v>0.36699999999999999</v>
      </c>
      <c r="V107" s="22">
        <f t="shared" si="2"/>
        <v>0.45789708041999999</v>
      </c>
      <c r="W107" s="22">
        <f t="shared" si="3"/>
        <v>2.5368192340920004</v>
      </c>
    </row>
    <row r="108" spans="1:23" x14ac:dyDescent="0.25">
      <c r="A108" s="20">
        <v>5644</v>
      </c>
      <c r="B108" s="20">
        <v>5567</v>
      </c>
      <c r="C108" s="20">
        <v>1900</v>
      </c>
      <c r="D108" s="20">
        <v>1900</v>
      </c>
      <c r="E108" s="20" t="s">
        <v>73</v>
      </c>
      <c r="F108" s="20" t="s">
        <v>87</v>
      </c>
      <c r="G108" s="21">
        <v>7.59615460832</v>
      </c>
      <c r="H108" s="21">
        <v>3.0740500000000002</v>
      </c>
      <c r="I108" s="20" t="s">
        <v>28</v>
      </c>
      <c r="J108" s="20" t="s">
        <v>88</v>
      </c>
      <c r="K108" s="20">
        <v>70</v>
      </c>
      <c r="L108" s="20">
        <v>10</v>
      </c>
      <c r="M108" s="20" t="s">
        <v>29</v>
      </c>
      <c r="N108" s="20" t="s">
        <v>53</v>
      </c>
      <c r="O108" s="20" t="s">
        <v>54</v>
      </c>
      <c r="P108" s="21">
        <v>2520.8369034100001</v>
      </c>
      <c r="Q108" s="21">
        <v>330887.17118300003</v>
      </c>
      <c r="R108" s="22">
        <v>0.181753</v>
      </c>
      <c r="S108" s="22">
        <v>1.9674499999999999</v>
      </c>
      <c r="T108" s="22">
        <v>0.189</v>
      </c>
      <c r="U108" s="22">
        <v>0.33</v>
      </c>
      <c r="V108" s="22">
        <f t="shared" si="2"/>
        <v>0.45312014362615</v>
      </c>
      <c r="W108" s="22">
        <f t="shared" si="3"/>
        <v>4.0521865805749995</v>
      </c>
    </row>
    <row r="109" spans="1:23" x14ac:dyDescent="0.25">
      <c r="A109" s="20">
        <v>51884</v>
      </c>
      <c r="B109" s="20">
        <v>52538</v>
      </c>
      <c r="C109" s="20">
        <v>7470</v>
      </c>
      <c r="D109" s="20">
        <v>7470</v>
      </c>
      <c r="E109" s="20" t="s">
        <v>73</v>
      </c>
      <c r="F109" s="20" t="s">
        <v>95</v>
      </c>
      <c r="G109" s="21">
        <v>13.7875686841</v>
      </c>
      <c r="H109" s="21">
        <v>5.5796299999999999</v>
      </c>
      <c r="I109" s="20" t="s">
        <v>35</v>
      </c>
      <c r="J109" s="20" t="s">
        <v>36</v>
      </c>
      <c r="K109" s="20">
        <v>17</v>
      </c>
      <c r="L109" s="20">
        <v>70</v>
      </c>
      <c r="M109" s="20" t="s">
        <v>55</v>
      </c>
      <c r="N109" s="20" t="s">
        <v>58</v>
      </c>
      <c r="O109" s="20" t="s">
        <v>55</v>
      </c>
      <c r="P109" s="21">
        <v>98504.633419599995</v>
      </c>
      <c r="Q109" s="21">
        <v>6555674.1422600001</v>
      </c>
      <c r="R109" s="22">
        <v>0.70003899999999997</v>
      </c>
      <c r="S109" s="22">
        <v>8.5137199999999993</v>
      </c>
      <c r="T109" s="22">
        <v>0.30199999999999999</v>
      </c>
      <c r="U109" s="22">
        <v>0.30499999999999999</v>
      </c>
      <c r="V109" s="22">
        <f t="shared" ref="V109:V121" si="4">H109*R109*(1-T109)</f>
        <v>2.7263591066878594</v>
      </c>
      <c r="W109" s="22">
        <f t="shared" ref="W109:W121" si="5">H109*S109*(1-U109)</f>
        <v>33.014868228902003</v>
      </c>
    </row>
    <row r="110" spans="1:23" x14ac:dyDescent="0.25">
      <c r="A110" s="20">
        <v>51886</v>
      </c>
      <c r="B110" s="20">
        <v>52540</v>
      </c>
      <c r="C110" s="20">
        <v>7470</v>
      </c>
      <c r="D110" s="20">
        <v>7470</v>
      </c>
      <c r="E110" s="20" t="s">
        <v>73</v>
      </c>
      <c r="F110" s="20" t="s">
        <v>95</v>
      </c>
      <c r="G110" s="21">
        <v>29.9545881596</v>
      </c>
      <c r="H110" s="21">
        <v>12.122199999999999</v>
      </c>
      <c r="I110" s="20" t="s">
        <v>35</v>
      </c>
      <c r="J110" s="20" t="s">
        <v>36</v>
      </c>
      <c r="K110" s="20">
        <v>17</v>
      </c>
      <c r="L110" s="20">
        <v>70</v>
      </c>
      <c r="M110" s="20" t="s">
        <v>55</v>
      </c>
      <c r="N110" s="20" t="s">
        <v>58</v>
      </c>
      <c r="O110" s="20" t="s">
        <v>55</v>
      </c>
      <c r="P110" s="21">
        <v>138654.02718199999</v>
      </c>
      <c r="Q110" s="21">
        <v>11778108.3794</v>
      </c>
      <c r="R110" s="22">
        <v>0.70003899999999997</v>
      </c>
      <c r="S110" s="22">
        <v>8.5137199999999993</v>
      </c>
      <c r="T110" s="22">
        <v>0.30199999999999999</v>
      </c>
      <c r="U110" s="22">
        <v>0.30499999999999999</v>
      </c>
      <c r="V110" s="22">
        <f t="shared" si="4"/>
        <v>5.9232369105283995</v>
      </c>
      <c r="W110" s="22">
        <f t="shared" si="5"/>
        <v>71.727486525879996</v>
      </c>
    </row>
    <row r="111" spans="1:23" x14ac:dyDescent="0.25">
      <c r="A111" s="20">
        <v>51887</v>
      </c>
      <c r="B111" s="20">
        <v>52541</v>
      </c>
      <c r="C111" s="20">
        <v>7470</v>
      </c>
      <c r="D111" s="20">
        <v>7470</v>
      </c>
      <c r="E111" s="20" t="s">
        <v>73</v>
      </c>
      <c r="F111" s="20" t="s">
        <v>95</v>
      </c>
      <c r="G111" s="21">
        <v>37.452357275399997</v>
      </c>
      <c r="H111" s="21">
        <v>15.1564</v>
      </c>
      <c r="I111" s="20" t="s">
        <v>35</v>
      </c>
      <c r="J111" s="20" t="s">
        <v>36</v>
      </c>
      <c r="K111" s="20">
        <v>17</v>
      </c>
      <c r="L111" s="20">
        <v>70</v>
      </c>
      <c r="M111" s="20" t="s">
        <v>55</v>
      </c>
      <c r="N111" s="20" t="s">
        <v>58</v>
      </c>
      <c r="O111" s="20" t="s">
        <v>55</v>
      </c>
      <c r="P111" s="21">
        <v>21607.545879500001</v>
      </c>
      <c r="Q111" s="21">
        <v>1631418.15723</v>
      </c>
      <c r="R111" s="22">
        <v>0.70003899999999997</v>
      </c>
      <c r="S111" s="22">
        <v>8.5137199999999993</v>
      </c>
      <c r="T111" s="22">
        <v>0.30199999999999999</v>
      </c>
      <c r="U111" s="22">
        <v>0.30499999999999999</v>
      </c>
      <c r="V111" s="22">
        <f t="shared" si="4"/>
        <v>7.4058296275207987</v>
      </c>
      <c r="W111" s="22">
        <f t="shared" si="5"/>
        <v>89.680955336560004</v>
      </c>
    </row>
    <row r="112" spans="1:23" x14ac:dyDescent="0.25">
      <c r="A112" s="20">
        <v>51888</v>
      </c>
      <c r="B112" s="20">
        <v>52542</v>
      </c>
      <c r="C112" s="20">
        <v>7470</v>
      </c>
      <c r="D112" s="20">
        <v>7470</v>
      </c>
      <c r="E112" s="20" t="s">
        <v>73</v>
      </c>
      <c r="F112" s="20" t="s">
        <v>95</v>
      </c>
      <c r="G112" s="21">
        <v>34.933154760599997</v>
      </c>
      <c r="H112" s="21">
        <v>14.136900000000001</v>
      </c>
      <c r="I112" s="20" t="s">
        <v>35</v>
      </c>
      <c r="J112" s="20" t="s">
        <v>36</v>
      </c>
      <c r="K112" s="20">
        <v>17</v>
      </c>
      <c r="L112" s="20">
        <v>70</v>
      </c>
      <c r="M112" s="20" t="s">
        <v>55</v>
      </c>
      <c r="N112" s="20" t="s">
        <v>58</v>
      </c>
      <c r="O112" s="20" t="s">
        <v>55</v>
      </c>
      <c r="P112" s="21">
        <v>115620.347948</v>
      </c>
      <c r="Q112" s="21">
        <v>10167258.440199999</v>
      </c>
      <c r="R112" s="22">
        <v>0.70003899999999997</v>
      </c>
      <c r="S112" s="22">
        <v>8.5137199999999993</v>
      </c>
      <c r="T112" s="22">
        <v>0.30199999999999999</v>
      </c>
      <c r="U112" s="22">
        <v>0.30499999999999999</v>
      </c>
      <c r="V112" s="22">
        <f t="shared" si="4"/>
        <v>6.9076741746917989</v>
      </c>
      <c r="W112" s="22">
        <f t="shared" si="5"/>
        <v>83.648537746260004</v>
      </c>
    </row>
    <row r="113" spans="1:23" x14ac:dyDescent="0.25">
      <c r="A113" s="20">
        <v>52316</v>
      </c>
      <c r="B113" s="20">
        <v>52258</v>
      </c>
      <c r="C113" s="20">
        <v>7400</v>
      </c>
      <c r="D113" s="20">
        <v>7400</v>
      </c>
      <c r="E113" s="20" t="s">
        <v>73</v>
      </c>
      <c r="F113" s="20" t="s">
        <v>77</v>
      </c>
      <c r="G113" s="21">
        <v>26.70591555</v>
      </c>
      <c r="H113" s="21">
        <v>10.807499999999999</v>
      </c>
      <c r="I113" s="20" t="s">
        <v>35</v>
      </c>
      <c r="J113" s="20" t="s">
        <v>36</v>
      </c>
      <c r="K113" s="20">
        <v>17</v>
      </c>
      <c r="L113" s="20">
        <v>70</v>
      </c>
      <c r="M113" s="20" t="s">
        <v>55</v>
      </c>
      <c r="N113" s="20" t="s">
        <v>56</v>
      </c>
      <c r="O113" s="20" t="s">
        <v>55</v>
      </c>
      <c r="P113" s="21">
        <v>11356.8354703</v>
      </c>
      <c r="Q113" s="21">
        <v>1163305.02813</v>
      </c>
      <c r="R113" s="22">
        <v>0.70003899999999997</v>
      </c>
      <c r="S113" s="22">
        <v>8.5137199999999993</v>
      </c>
      <c r="T113" s="22">
        <v>0.30199999999999999</v>
      </c>
      <c r="U113" s="22">
        <v>0.30499999999999999</v>
      </c>
      <c r="V113" s="22">
        <f t="shared" si="4"/>
        <v>5.2808387017649991</v>
      </c>
      <c r="W113" s="22">
        <f t="shared" si="5"/>
        <v>63.948360085499999</v>
      </c>
    </row>
    <row r="114" spans="1:23" x14ac:dyDescent="0.25">
      <c r="A114" s="20">
        <v>52317</v>
      </c>
      <c r="B114" s="20">
        <v>52259</v>
      </c>
      <c r="C114" s="20">
        <v>7400</v>
      </c>
      <c r="D114" s="20">
        <v>7400</v>
      </c>
      <c r="E114" s="20" t="s">
        <v>73</v>
      </c>
      <c r="F114" s="20" t="s">
        <v>78</v>
      </c>
      <c r="G114" s="21">
        <v>22.061344464299999</v>
      </c>
      <c r="H114" s="21">
        <v>8.9279100000000007</v>
      </c>
      <c r="I114" s="20" t="s">
        <v>35</v>
      </c>
      <c r="J114" s="20" t="s">
        <v>36</v>
      </c>
      <c r="K114" s="20">
        <v>17</v>
      </c>
      <c r="L114" s="20">
        <v>70</v>
      </c>
      <c r="M114" s="20" t="s">
        <v>55</v>
      </c>
      <c r="N114" s="20" t="s">
        <v>56</v>
      </c>
      <c r="O114" s="20" t="s">
        <v>55</v>
      </c>
      <c r="P114" s="21">
        <v>15166.365726100001</v>
      </c>
      <c r="Q114" s="21">
        <v>960988.32090499997</v>
      </c>
      <c r="R114" s="22">
        <v>0.70003899999999997</v>
      </c>
      <c r="S114" s="22">
        <v>8.5137199999999993</v>
      </c>
      <c r="T114" s="22">
        <v>0.30199999999999999</v>
      </c>
      <c r="U114" s="22">
        <v>0.30499999999999999</v>
      </c>
      <c r="V114" s="22">
        <f t="shared" si="4"/>
        <v>4.3624198615660204</v>
      </c>
      <c r="W114" s="22">
        <f t="shared" si="5"/>
        <v>52.826759518014008</v>
      </c>
    </row>
    <row r="115" spans="1:23" x14ac:dyDescent="0.25">
      <c r="A115" s="20">
        <v>52318</v>
      </c>
      <c r="B115" s="20">
        <v>52260</v>
      </c>
      <c r="C115" s="20">
        <v>7400</v>
      </c>
      <c r="D115" s="20">
        <v>7400</v>
      </c>
      <c r="E115" s="20" t="s">
        <v>73</v>
      </c>
      <c r="F115" s="20" t="s">
        <v>78</v>
      </c>
      <c r="G115" s="21">
        <v>0.214193087871</v>
      </c>
      <c r="H115" s="21">
        <v>8.6680900000000005E-2</v>
      </c>
      <c r="I115" s="20" t="s">
        <v>35</v>
      </c>
      <c r="J115" s="20" t="s">
        <v>36</v>
      </c>
      <c r="K115" s="20">
        <v>17</v>
      </c>
      <c r="L115" s="20">
        <v>70</v>
      </c>
      <c r="M115" s="20" t="s">
        <v>55</v>
      </c>
      <c r="N115" s="20" t="s">
        <v>56</v>
      </c>
      <c r="O115" s="20" t="s">
        <v>55</v>
      </c>
      <c r="P115" s="21">
        <v>473.72442088299999</v>
      </c>
      <c r="Q115" s="21">
        <v>9330.2135863999993</v>
      </c>
      <c r="R115" s="22">
        <v>0.70003899999999997</v>
      </c>
      <c r="S115" s="22">
        <v>8.5137199999999993</v>
      </c>
      <c r="T115" s="22">
        <v>0.30199999999999999</v>
      </c>
      <c r="U115" s="22">
        <v>0.30499999999999999</v>
      </c>
      <c r="V115" s="22">
        <f t="shared" si="4"/>
        <v>4.2354647367459794E-2</v>
      </c>
      <c r="W115" s="22">
        <f t="shared" si="5"/>
        <v>0.51289395380386005</v>
      </c>
    </row>
    <row r="116" spans="1:23" x14ac:dyDescent="0.25">
      <c r="A116" s="20">
        <v>52319</v>
      </c>
      <c r="B116" s="20">
        <v>52261</v>
      </c>
      <c r="C116" s="20">
        <v>7400</v>
      </c>
      <c r="D116" s="20">
        <v>7400</v>
      </c>
      <c r="E116" s="20" t="s">
        <v>73</v>
      </c>
      <c r="F116" s="20" t="s">
        <v>78</v>
      </c>
      <c r="G116" s="21">
        <v>1.42084201984</v>
      </c>
      <c r="H116" s="21">
        <v>0.57499400000000001</v>
      </c>
      <c r="I116" s="20" t="s">
        <v>35</v>
      </c>
      <c r="J116" s="20" t="s">
        <v>36</v>
      </c>
      <c r="K116" s="20">
        <v>17</v>
      </c>
      <c r="L116" s="20">
        <v>70</v>
      </c>
      <c r="M116" s="20" t="s">
        <v>55</v>
      </c>
      <c r="N116" s="20" t="s">
        <v>56</v>
      </c>
      <c r="O116" s="20" t="s">
        <v>55</v>
      </c>
      <c r="P116" s="21">
        <v>1396.78408866</v>
      </c>
      <c r="Q116" s="21">
        <v>61891.6308144</v>
      </c>
      <c r="R116" s="22">
        <v>0.70003899999999997</v>
      </c>
      <c r="S116" s="22">
        <v>8.5137199999999993</v>
      </c>
      <c r="T116" s="22">
        <v>0.30199999999999999</v>
      </c>
      <c r="U116" s="22">
        <v>0.30499999999999999</v>
      </c>
      <c r="V116" s="22">
        <f t="shared" si="4"/>
        <v>0.28095772088666798</v>
      </c>
      <c r="W116" s="22">
        <f t="shared" si="5"/>
        <v>3.4022598527876005</v>
      </c>
    </row>
    <row r="117" spans="1:23" x14ac:dyDescent="0.25">
      <c r="A117" s="20">
        <v>52328</v>
      </c>
      <c r="B117" s="20">
        <v>52270</v>
      </c>
      <c r="C117" s="20">
        <v>7400</v>
      </c>
      <c r="D117" s="20">
        <v>7400</v>
      </c>
      <c r="E117" s="20" t="s">
        <v>73</v>
      </c>
      <c r="F117" s="20" t="s">
        <v>83</v>
      </c>
      <c r="G117" s="21">
        <v>16.323492835700002</v>
      </c>
      <c r="H117" s="21">
        <v>6.60588</v>
      </c>
      <c r="I117" s="20" t="s">
        <v>35</v>
      </c>
      <c r="J117" s="20" t="s">
        <v>36</v>
      </c>
      <c r="K117" s="20">
        <v>17</v>
      </c>
      <c r="L117" s="20">
        <v>70</v>
      </c>
      <c r="M117" s="20" t="s">
        <v>55</v>
      </c>
      <c r="N117" s="20" t="s">
        <v>56</v>
      </c>
      <c r="O117" s="20" t="s">
        <v>55</v>
      </c>
      <c r="P117" s="21">
        <v>3925.5991289600001</v>
      </c>
      <c r="Q117" s="21">
        <v>711048.50372200005</v>
      </c>
      <c r="R117" s="22">
        <v>0.70003899999999997</v>
      </c>
      <c r="S117" s="22">
        <v>8.5137199999999993</v>
      </c>
      <c r="T117" s="22">
        <v>0.30199999999999999</v>
      </c>
      <c r="U117" s="22">
        <v>0.30499999999999999</v>
      </c>
      <c r="V117" s="22">
        <f t="shared" si="4"/>
        <v>3.2278127932653597</v>
      </c>
      <c r="W117" s="22">
        <f t="shared" si="5"/>
        <v>39.087225808151999</v>
      </c>
    </row>
    <row r="118" spans="1:23" x14ac:dyDescent="0.25">
      <c r="A118" s="20">
        <v>52449</v>
      </c>
      <c r="B118" s="20">
        <v>52391</v>
      </c>
      <c r="C118" s="20">
        <v>7430</v>
      </c>
      <c r="D118" s="20">
        <v>7430</v>
      </c>
      <c r="E118" s="20" t="s">
        <v>73</v>
      </c>
      <c r="F118" s="20" t="s">
        <v>89</v>
      </c>
      <c r="G118" s="21">
        <v>3.74721430595</v>
      </c>
      <c r="H118" s="21">
        <v>1.51644</v>
      </c>
      <c r="I118" s="20" t="s">
        <v>35</v>
      </c>
      <c r="J118" s="20" t="s">
        <v>36</v>
      </c>
      <c r="K118" s="20">
        <v>17</v>
      </c>
      <c r="L118" s="20">
        <v>70</v>
      </c>
      <c r="M118" s="20" t="s">
        <v>55</v>
      </c>
      <c r="N118" s="20" t="s">
        <v>57</v>
      </c>
      <c r="O118" s="20" t="s">
        <v>55</v>
      </c>
      <c r="P118" s="21">
        <v>28979.470776099999</v>
      </c>
      <c r="Q118" s="21">
        <v>10243807.7139</v>
      </c>
      <c r="R118" s="22">
        <v>0.70003899999999997</v>
      </c>
      <c r="S118" s="22">
        <v>8.5137199999999993</v>
      </c>
      <c r="T118" s="22">
        <v>0.30199999999999999</v>
      </c>
      <c r="U118" s="22">
        <v>0.30499999999999999</v>
      </c>
      <c r="V118" s="22">
        <f t="shared" si="4"/>
        <v>0.74097386452967995</v>
      </c>
      <c r="W118" s="22">
        <f t="shared" si="5"/>
        <v>8.9728291619759997</v>
      </c>
    </row>
    <row r="119" spans="1:23" x14ac:dyDescent="0.25">
      <c r="A119" s="20">
        <v>52476</v>
      </c>
      <c r="B119" s="20">
        <v>52418</v>
      </c>
      <c r="C119" s="20">
        <v>7430</v>
      </c>
      <c r="D119" s="20">
        <v>7430</v>
      </c>
      <c r="E119" s="20" t="s">
        <v>73</v>
      </c>
      <c r="F119" s="20" t="s">
        <v>91</v>
      </c>
      <c r="G119" s="21">
        <v>5.6595944460099998</v>
      </c>
      <c r="H119" s="21">
        <v>2.2903600000000002</v>
      </c>
      <c r="I119" s="20" t="s">
        <v>28</v>
      </c>
      <c r="J119" s="20" t="s">
        <v>92</v>
      </c>
      <c r="K119" s="20">
        <v>17</v>
      </c>
      <c r="L119" s="20">
        <v>70</v>
      </c>
      <c r="M119" s="20" t="s">
        <v>55</v>
      </c>
      <c r="N119" s="20" t="s">
        <v>57</v>
      </c>
      <c r="O119" s="20" t="s">
        <v>55</v>
      </c>
      <c r="P119" s="21">
        <v>21708.123459099999</v>
      </c>
      <c r="Q119" s="21">
        <v>5315451.29904</v>
      </c>
      <c r="R119" s="22">
        <v>1.1277429999999999</v>
      </c>
      <c r="S119" s="22">
        <v>8.2600219999999993</v>
      </c>
      <c r="T119" s="22">
        <v>0.11700000000000001</v>
      </c>
      <c r="U119" s="22">
        <v>0.36699999999999999</v>
      </c>
      <c r="V119" s="22">
        <f t="shared" si="4"/>
        <v>2.28073377495484</v>
      </c>
      <c r="W119" s="22">
        <f t="shared" si="5"/>
        <v>11.97536238435336</v>
      </c>
    </row>
    <row r="120" spans="1:23" x14ac:dyDescent="0.25">
      <c r="A120" s="20">
        <v>52536</v>
      </c>
      <c r="B120" s="20">
        <v>52478</v>
      </c>
      <c r="C120" s="20">
        <v>7470</v>
      </c>
      <c r="D120" s="20">
        <v>7470</v>
      </c>
      <c r="E120" s="20" t="s">
        <v>73</v>
      </c>
      <c r="F120" s="20" t="s">
        <v>89</v>
      </c>
      <c r="G120" s="21">
        <v>53.487117799499998</v>
      </c>
      <c r="H120" s="21">
        <v>21.645499999999998</v>
      </c>
      <c r="I120" s="20" t="s">
        <v>35</v>
      </c>
      <c r="J120" s="20" t="s">
        <v>36</v>
      </c>
      <c r="K120" s="20">
        <v>17</v>
      </c>
      <c r="L120" s="20">
        <v>70</v>
      </c>
      <c r="M120" s="20" t="s">
        <v>55</v>
      </c>
      <c r="N120" s="20" t="s">
        <v>58</v>
      </c>
      <c r="O120" s="20" t="s">
        <v>55</v>
      </c>
      <c r="P120" s="21">
        <v>132602.237502</v>
      </c>
      <c r="Q120" s="21">
        <v>6778100.24663</v>
      </c>
      <c r="R120" s="22">
        <v>0.70003899999999997</v>
      </c>
      <c r="S120" s="22">
        <v>8.5137199999999993</v>
      </c>
      <c r="T120" s="22">
        <v>0.30199999999999999</v>
      </c>
      <c r="U120" s="22">
        <v>0.30499999999999999</v>
      </c>
      <c r="V120" s="22">
        <f t="shared" si="4"/>
        <v>10.576580533800998</v>
      </c>
      <c r="W120" s="22">
        <f t="shared" si="5"/>
        <v>128.0771897507</v>
      </c>
    </row>
    <row r="121" spans="1:23" x14ac:dyDescent="0.25">
      <c r="A121" s="20">
        <v>52537</v>
      </c>
      <c r="B121" s="20">
        <v>52479</v>
      </c>
      <c r="C121" s="20">
        <v>7470</v>
      </c>
      <c r="D121" s="20">
        <v>7470</v>
      </c>
      <c r="E121" s="20" t="s">
        <v>73</v>
      </c>
      <c r="F121" s="20" t="s">
        <v>77</v>
      </c>
      <c r="G121" s="21">
        <v>12.5140282801</v>
      </c>
      <c r="H121" s="21">
        <v>5.0642500000000004</v>
      </c>
      <c r="I121" s="20" t="s">
        <v>35</v>
      </c>
      <c r="J121" s="20" t="s">
        <v>36</v>
      </c>
      <c r="K121" s="20">
        <v>17</v>
      </c>
      <c r="L121" s="20">
        <v>70</v>
      </c>
      <c r="M121" s="20" t="s">
        <v>55</v>
      </c>
      <c r="N121" s="20" t="s">
        <v>58</v>
      </c>
      <c r="O121" s="20" t="s">
        <v>55</v>
      </c>
      <c r="P121" s="21">
        <v>42654.157553899997</v>
      </c>
      <c r="Q121" s="21">
        <v>545108.89143800002</v>
      </c>
      <c r="R121" s="22">
        <v>0.70003899999999997</v>
      </c>
      <c r="S121" s="22">
        <v>8.5137199999999993</v>
      </c>
      <c r="T121" s="22">
        <v>0.30199999999999999</v>
      </c>
      <c r="U121" s="22">
        <v>0.30499999999999999</v>
      </c>
      <c r="V121" s="22">
        <f t="shared" si="4"/>
        <v>2.4745304090135001</v>
      </c>
      <c r="W121" s="22">
        <f t="shared" si="5"/>
        <v>29.965346524450002</v>
      </c>
    </row>
    <row r="122" spans="1:23" x14ac:dyDescent="0.25">
      <c r="A122" s="20">
        <v>52538</v>
      </c>
      <c r="B122" s="20">
        <v>52480</v>
      </c>
      <c r="C122" s="20">
        <v>7470</v>
      </c>
      <c r="D122" s="20">
        <v>7470</v>
      </c>
      <c r="E122" s="20" t="s">
        <v>73</v>
      </c>
      <c r="F122" s="20" t="s">
        <v>78</v>
      </c>
      <c r="G122" s="21">
        <v>1.5484791904999999</v>
      </c>
      <c r="H122" s="21">
        <v>0.62664699999999995</v>
      </c>
      <c r="I122" s="20" t="s">
        <v>35</v>
      </c>
      <c r="J122" s="20" t="s">
        <v>36</v>
      </c>
      <c r="K122" s="20">
        <v>17</v>
      </c>
      <c r="L122" s="20">
        <v>70</v>
      </c>
      <c r="M122" s="20" t="s">
        <v>55</v>
      </c>
      <c r="N122" s="20" t="s">
        <v>58</v>
      </c>
      <c r="O122" s="20" t="s">
        <v>55</v>
      </c>
      <c r="P122" s="21">
        <v>1681.7806546100001</v>
      </c>
      <c r="Q122" s="21">
        <v>67451.483731900007</v>
      </c>
      <c r="R122" s="22">
        <v>0.70003899999999997</v>
      </c>
      <c r="S122" s="22">
        <v>8.5137199999999993</v>
      </c>
      <c r="T122" s="22">
        <v>0.30199999999999999</v>
      </c>
      <c r="U122" s="22">
        <v>0.30499999999999999</v>
      </c>
      <c r="V122" s="22">
        <f t="shared" ref="V122:V147" si="6">H122*R122*(1-T122)</f>
        <v>0.30619678278463397</v>
      </c>
      <c r="W122" s="22">
        <f t="shared" ref="W122:W147" si="7">H122*S122*(1-U122)</f>
        <v>3.7078924823037998</v>
      </c>
    </row>
    <row r="123" spans="1:23" x14ac:dyDescent="0.25">
      <c r="A123" s="20">
        <v>52539</v>
      </c>
      <c r="B123" s="20">
        <v>52481</v>
      </c>
      <c r="C123" s="20">
        <v>7470</v>
      </c>
      <c r="D123" s="20">
        <v>7470</v>
      </c>
      <c r="E123" s="20" t="s">
        <v>73</v>
      </c>
      <c r="F123" s="20" t="s">
        <v>78</v>
      </c>
      <c r="G123" s="21">
        <v>3.8937471025599999</v>
      </c>
      <c r="H123" s="21">
        <v>1.5757399999999999</v>
      </c>
      <c r="I123" s="20" t="s">
        <v>35</v>
      </c>
      <c r="J123" s="20" t="s">
        <v>36</v>
      </c>
      <c r="K123" s="20">
        <v>17</v>
      </c>
      <c r="L123" s="20">
        <v>70</v>
      </c>
      <c r="M123" s="20" t="s">
        <v>55</v>
      </c>
      <c r="N123" s="20" t="s">
        <v>58</v>
      </c>
      <c r="O123" s="20" t="s">
        <v>55</v>
      </c>
      <c r="P123" s="21">
        <v>16891.239589699999</v>
      </c>
      <c r="Q123" s="21">
        <v>169610.94536099999</v>
      </c>
      <c r="R123" s="22">
        <v>0.70003899999999997</v>
      </c>
      <c r="S123" s="22">
        <v>8.5137199999999993</v>
      </c>
      <c r="T123" s="22">
        <v>0.30199999999999999</v>
      </c>
      <c r="U123" s="22">
        <v>0.30499999999999999</v>
      </c>
      <c r="V123" s="22">
        <f t="shared" si="6"/>
        <v>0.7699494587942799</v>
      </c>
      <c r="W123" s="22">
        <f t="shared" si="7"/>
        <v>9.3237093611960002</v>
      </c>
    </row>
    <row r="124" spans="1:23" x14ac:dyDescent="0.25">
      <c r="A124" s="20">
        <v>52540</v>
      </c>
      <c r="B124" s="20">
        <v>52482</v>
      </c>
      <c r="C124" s="20">
        <v>7470</v>
      </c>
      <c r="D124" s="20">
        <v>7470</v>
      </c>
      <c r="E124" s="20" t="s">
        <v>73</v>
      </c>
      <c r="F124" s="20" t="s">
        <v>78</v>
      </c>
      <c r="G124" s="21">
        <v>1.95508240021</v>
      </c>
      <c r="H124" s="21">
        <v>0.79119399999999995</v>
      </c>
      <c r="I124" s="20" t="s">
        <v>35</v>
      </c>
      <c r="J124" s="20" t="s">
        <v>36</v>
      </c>
      <c r="K124" s="20">
        <v>17</v>
      </c>
      <c r="L124" s="20">
        <v>70</v>
      </c>
      <c r="M124" s="20" t="s">
        <v>55</v>
      </c>
      <c r="N124" s="20" t="s">
        <v>58</v>
      </c>
      <c r="O124" s="20" t="s">
        <v>55</v>
      </c>
      <c r="P124" s="21">
        <v>9493.6083485300005</v>
      </c>
      <c r="Q124" s="21">
        <v>85163.048702999993</v>
      </c>
      <c r="R124" s="22">
        <v>0.70003899999999997</v>
      </c>
      <c r="S124" s="22">
        <v>8.5137199999999993</v>
      </c>
      <c r="T124" s="22">
        <v>0.30199999999999999</v>
      </c>
      <c r="U124" s="22">
        <v>0.30499999999999999</v>
      </c>
      <c r="V124" s="22">
        <f t="shared" si="6"/>
        <v>0.38659892628306797</v>
      </c>
      <c r="W124" s="22">
        <f t="shared" si="7"/>
        <v>4.6815229062675998</v>
      </c>
    </row>
    <row r="125" spans="1:23" x14ac:dyDescent="0.25">
      <c r="A125" s="20">
        <v>52545</v>
      </c>
      <c r="B125" s="20">
        <v>52487</v>
      </c>
      <c r="C125" s="20">
        <v>7470</v>
      </c>
      <c r="D125" s="20">
        <v>7470</v>
      </c>
      <c r="E125" s="20" t="s">
        <v>73</v>
      </c>
      <c r="F125" s="20" t="s">
        <v>94</v>
      </c>
      <c r="G125" s="21">
        <v>44.053963636600002</v>
      </c>
      <c r="H125" s="21">
        <v>17.827999999999999</v>
      </c>
      <c r="I125" s="20" t="s">
        <v>35</v>
      </c>
      <c r="J125" s="20" t="s">
        <v>36</v>
      </c>
      <c r="K125" s="20">
        <v>17</v>
      </c>
      <c r="L125" s="20">
        <v>70</v>
      </c>
      <c r="M125" s="20" t="s">
        <v>55</v>
      </c>
      <c r="N125" s="20" t="s">
        <v>58</v>
      </c>
      <c r="O125" s="20" t="s">
        <v>55</v>
      </c>
      <c r="P125" s="21">
        <v>57974.404888800003</v>
      </c>
      <c r="Q125" s="21">
        <v>1918982.9800499999</v>
      </c>
      <c r="R125" s="22">
        <v>0.70003899999999997</v>
      </c>
      <c r="S125" s="22">
        <v>8.5137199999999993</v>
      </c>
      <c r="T125" s="22">
        <v>0.30199999999999999</v>
      </c>
      <c r="U125" s="22">
        <v>0.30499999999999999</v>
      </c>
      <c r="V125" s="22">
        <f t="shared" si="6"/>
        <v>8.7112461138159993</v>
      </c>
      <c r="W125" s="22">
        <f t="shared" si="7"/>
        <v>105.48890711120001</v>
      </c>
    </row>
    <row r="126" spans="1:23" x14ac:dyDescent="0.25">
      <c r="A126" s="20">
        <v>52546</v>
      </c>
      <c r="B126" s="20">
        <v>52488</v>
      </c>
      <c r="C126" s="20">
        <v>7470</v>
      </c>
      <c r="D126" s="20">
        <v>7470</v>
      </c>
      <c r="E126" s="20" t="s">
        <v>73</v>
      </c>
      <c r="F126" s="20" t="s">
        <v>94</v>
      </c>
      <c r="G126" s="21">
        <v>1.0188097171199999</v>
      </c>
      <c r="H126" s="21">
        <v>0.412298</v>
      </c>
      <c r="I126" s="20" t="s">
        <v>35</v>
      </c>
      <c r="J126" s="20" t="s">
        <v>36</v>
      </c>
      <c r="K126" s="20">
        <v>17</v>
      </c>
      <c r="L126" s="20">
        <v>70</v>
      </c>
      <c r="M126" s="20" t="s">
        <v>55</v>
      </c>
      <c r="N126" s="20" t="s">
        <v>58</v>
      </c>
      <c r="O126" s="20" t="s">
        <v>55</v>
      </c>
      <c r="P126" s="21">
        <v>1903.35990874</v>
      </c>
      <c r="Q126" s="21">
        <v>44379.1737613</v>
      </c>
      <c r="R126" s="22">
        <v>0.70003899999999997</v>
      </c>
      <c r="S126" s="22">
        <v>8.5137199999999993</v>
      </c>
      <c r="T126" s="22">
        <v>0.30199999999999999</v>
      </c>
      <c r="U126" s="22">
        <v>0.30499999999999999</v>
      </c>
      <c r="V126" s="22">
        <f t="shared" si="6"/>
        <v>0.20146002637615598</v>
      </c>
      <c r="W126" s="22">
        <f t="shared" si="7"/>
        <v>2.4395818613492</v>
      </c>
    </row>
    <row r="127" spans="1:23" x14ac:dyDescent="0.25">
      <c r="A127" s="20">
        <v>52549</v>
      </c>
      <c r="B127" s="20">
        <v>52491</v>
      </c>
      <c r="C127" s="20">
        <v>7470</v>
      </c>
      <c r="D127" s="20">
        <v>7470</v>
      </c>
      <c r="E127" s="20" t="s">
        <v>73</v>
      </c>
      <c r="F127" s="20" t="s">
        <v>80</v>
      </c>
      <c r="G127" s="21">
        <v>199.031435641</v>
      </c>
      <c r="H127" s="21">
        <v>80.545199999999994</v>
      </c>
      <c r="I127" s="20" t="s">
        <v>35</v>
      </c>
      <c r="J127" s="20" t="s">
        <v>36</v>
      </c>
      <c r="K127" s="20">
        <v>17</v>
      </c>
      <c r="L127" s="20">
        <v>70</v>
      </c>
      <c r="M127" s="20" t="s">
        <v>55</v>
      </c>
      <c r="N127" s="20" t="s">
        <v>58</v>
      </c>
      <c r="O127" s="20" t="s">
        <v>55</v>
      </c>
      <c r="P127" s="21">
        <v>110061.797859</v>
      </c>
      <c r="Q127" s="21">
        <v>8669774.6573300008</v>
      </c>
      <c r="R127" s="22">
        <v>0.70003899999999997</v>
      </c>
      <c r="S127" s="22">
        <v>8.5137199999999993</v>
      </c>
      <c r="T127" s="22">
        <v>0.30199999999999999</v>
      </c>
      <c r="U127" s="22">
        <v>0.30499999999999999</v>
      </c>
      <c r="V127" s="22">
        <f t="shared" si="6"/>
        <v>39.356577321434393</v>
      </c>
      <c r="W127" s="22">
        <f t="shared" si="7"/>
        <v>476.58879970007996</v>
      </c>
    </row>
    <row r="128" spans="1:23" x14ac:dyDescent="0.25">
      <c r="A128" s="20">
        <v>52550</v>
      </c>
      <c r="B128" s="20">
        <v>52492</v>
      </c>
      <c r="C128" s="20">
        <v>7470</v>
      </c>
      <c r="D128" s="20">
        <v>7470</v>
      </c>
      <c r="E128" s="20" t="s">
        <v>73</v>
      </c>
      <c r="F128" s="20" t="s">
        <v>80</v>
      </c>
      <c r="G128" s="21">
        <v>0.48395508535699999</v>
      </c>
      <c r="H128" s="21">
        <v>0.19585</v>
      </c>
      <c r="I128" s="20" t="s">
        <v>35</v>
      </c>
      <c r="J128" s="20" t="s">
        <v>36</v>
      </c>
      <c r="K128" s="20">
        <v>17</v>
      </c>
      <c r="L128" s="20">
        <v>70</v>
      </c>
      <c r="M128" s="20" t="s">
        <v>55</v>
      </c>
      <c r="N128" s="20" t="s">
        <v>58</v>
      </c>
      <c r="O128" s="20" t="s">
        <v>55</v>
      </c>
      <c r="P128" s="21">
        <v>1054.3683781499999</v>
      </c>
      <c r="Q128" s="21">
        <v>21080.9991926</v>
      </c>
      <c r="R128" s="22">
        <v>0.70003899999999997</v>
      </c>
      <c r="S128" s="22">
        <v>8.5137199999999993</v>
      </c>
      <c r="T128" s="22">
        <v>0.30199999999999999</v>
      </c>
      <c r="U128" s="22">
        <v>0.30499999999999999</v>
      </c>
      <c r="V128" s="22">
        <f t="shared" si="6"/>
        <v>9.5697641428699978E-2</v>
      </c>
      <c r="W128" s="22">
        <f t="shared" si="7"/>
        <v>1.15885138309</v>
      </c>
    </row>
    <row r="129" spans="1:23" x14ac:dyDescent="0.25">
      <c r="A129" s="20">
        <v>52551</v>
      </c>
      <c r="B129" s="20">
        <v>52493</v>
      </c>
      <c r="C129" s="20">
        <v>7470</v>
      </c>
      <c r="D129" s="20">
        <v>7470</v>
      </c>
      <c r="E129" s="20" t="s">
        <v>73</v>
      </c>
      <c r="F129" s="20" t="s">
        <v>81</v>
      </c>
      <c r="G129" s="21">
        <v>149.51883519500001</v>
      </c>
      <c r="H129" s="21">
        <v>60.508099999999999</v>
      </c>
      <c r="I129" s="20" t="s">
        <v>28</v>
      </c>
      <c r="J129" s="20" t="s">
        <v>82</v>
      </c>
      <c r="K129" s="20">
        <v>17</v>
      </c>
      <c r="L129" s="20">
        <v>70</v>
      </c>
      <c r="M129" s="20" t="s">
        <v>55</v>
      </c>
      <c r="N129" s="20" t="s">
        <v>58</v>
      </c>
      <c r="O129" s="20" t="s">
        <v>55</v>
      </c>
      <c r="P129" s="21">
        <v>80419.446196799996</v>
      </c>
      <c r="Q129" s="21">
        <v>6513014.4089400005</v>
      </c>
      <c r="R129" s="22">
        <v>0.386154</v>
      </c>
      <c r="S129" s="22">
        <v>3.3867180000000001</v>
      </c>
      <c r="T129" s="22">
        <v>0.318</v>
      </c>
      <c r="U129" s="22">
        <v>0.42599999999999999</v>
      </c>
      <c r="V129" s="22">
        <f t="shared" si="6"/>
        <v>15.935233385926798</v>
      </c>
      <c r="W129" s="22">
        <f t="shared" si="7"/>
        <v>117.62630219266921</v>
      </c>
    </row>
    <row r="130" spans="1:23" x14ac:dyDescent="0.25">
      <c r="A130" s="20">
        <v>52555</v>
      </c>
      <c r="B130" s="20">
        <v>52497</v>
      </c>
      <c r="C130" s="20">
        <v>7470</v>
      </c>
      <c r="D130" s="20">
        <v>7470</v>
      </c>
      <c r="E130" s="20" t="s">
        <v>73</v>
      </c>
      <c r="F130" s="20" t="s">
        <v>83</v>
      </c>
      <c r="G130" s="21">
        <v>163.74161098100001</v>
      </c>
      <c r="H130" s="21">
        <v>66.263900000000007</v>
      </c>
      <c r="I130" s="20" t="s">
        <v>35</v>
      </c>
      <c r="J130" s="20" t="s">
        <v>36</v>
      </c>
      <c r="K130" s="20">
        <v>17</v>
      </c>
      <c r="L130" s="20">
        <v>70</v>
      </c>
      <c r="M130" s="20" t="s">
        <v>55</v>
      </c>
      <c r="N130" s="20" t="s">
        <v>58</v>
      </c>
      <c r="O130" s="20" t="s">
        <v>55</v>
      </c>
      <c r="P130" s="21">
        <v>87227.0111798</v>
      </c>
      <c r="Q130" s="21">
        <v>7132556.0440199999</v>
      </c>
      <c r="R130" s="22">
        <v>0.70003899999999997</v>
      </c>
      <c r="S130" s="22">
        <v>8.5137199999999993</v>
      </c>
      <c r="T130" s="22">
        <v>0.30199999999999999</v>
      </c>
      <c r="U130" s="22">
        <v>0.30499999999999999</v>
      </c>
      <c r="V130" s="22">
        <f t="shared" si="6"/>
        <v>32.3783453758858</v>
      </c>
      <c r="W130" s="22">
        <f t="shared" si="7"/>
        <v>392.08584204206005</v>
      </c>
    </row>
    <row r="131" spans="1:23" x14ac:dyDescent="0.25">
      <c r="A131" s="20">
        <v>52556</v>
      </c>
      <c r="B131" s="20">
        <v>52498</v>
      </c>
      <c r="C131" s="20">
        <v>7470</v>
      </c>
      <c r="D131" s="20">
        <v>7470</v>
      </c>
      <c r="E131" s="20" t="s">
        <v>73</v>
      </c>
      <c r="F131" s="20" t="s">
        <v>83</v>
      </c>
      <c r="G131" s="21">
        <v>115.30846813799999</v>
      </c>
      <c r="H131" s="21">
        <v>46.663699999999999</v>
      </c>
      <c r="I131" s="20" t="s">
        <v>35</v>
      </c>
      <c r="J131" s="20" t="s">
        <v>36</v>
      </c>
      <c r="K131" s="20">
        <v>17</v>
      </c>
      <c r="L131" s="20">
        <v>70</v>
      </c>
      <c r="M131" s="20" t="s">
        <v>55</v>
      </c>
      <c r="N131" s="20" t="s">
        <v>58</v>
      </c>
      <c r="O131" s="20" t="s">
        <v>55</v>
      </c>
      <c r="P131" s="21">
        <v>40246.195301300002</v>
      </c>
      <c r="Q131" s="21">
        <v>5022816.7807799997</v>
      </c>
      <c r="R131" s="22">
        <v>0.70003899999999997</v>
      </c>
      <c r="S131" s="22">
        <v>8.5137199999999993</v>
      </c>
      <c r="T131" s="22">
        <v>0.30199999999999999</v>
      </c>
      <c r="U131" s="22">
        <v>0.30499999999999999</v>
      </c>
      <c r="V131" s="22">
        <f t="shared" si="6"/>
        <v>22.801154099241394</v>
      </c>
      <c r="W131" s="22">
        <f t="shared" si="7"/>
        <v>276.11076479497996</v>
      </c>
    </row>
    <row r="132" spans="1:23" x14ac:dyDescent="0.25">
      <c r="A132" s="20">
        <v>52557</v>
      </c>
      <c r="B132" s="20">
        <v>52499</v>
      </c>
      <c r="C132" s="20">
        <v>7470</v>
      </c>
      <c r="D132" s="20">
        <v>7470</v>
      </c>
      <c r="E132" s="20" t="s">
        <v>73</v>
      </c>
      <c r="F132" s="20" t="s">
        <v>83</v>
      </c>
      <c r="G132" s="21">
        <v>47.055279524200003</v>
      </c>
      <c r="H132" s="21">
        <v>19.0426</v>
      </c>
      <c r="I132" s="20" t="s">
        <v>35</v>
      </c>
      <c r="J132" s="20" t="s">
        <v>36</v>
      </c>
      <c r="K132" s="20">
        <v>17</v>
      </c>
      <c r="L132" s="20">
        <v>70</v>
      </c>
      <c r="M132" s="20" t="s">
        <v>55</v>
      </c>
      <c r="N132" s="20" t="s">
        <v>58</v>
      </c>
      <c r="O132" s="20" t="s">
        <v>55</v>
      </c>
      <c r="P132" s="21">
        <v>46663.138255600003</v>
      </c>
      <c r="Q132" s="21">
        <v>2049719.77718</v>
      </c>
      <c r="R132" s="22">
        <v>0.70003899999999997</v>
      </c>
      <c r="S132" s="22">
        <v>8.5137199999999993</v>
      </c>
      <c r="T132" s="22">
        <v>0.30199999999999999</v>
      </c>
      <c r="U132" s="22">
        <v>0.30499999999999999</v>
      </c>
      <c r="V132" s="22">
        <f t="shared" si="6"/>
        <v>9.3047327376571989</v>
      </c>
      <c r="W132" s="22">
        <f t="shared" si="7"/>
        <v>112.67573830804001</v>
      </c>
    </row>
    <row r="133" spans="1:23" x14ac:dyDescent="0.25">
      <c r="A133" s="20">
        <v>52558</v>
      </c>
      <c r="B133" s="20">
        <v>52500</v>
      </c>
      <c r="C133" s="20">
        <v>7470</v>
      </c>
      <c r="D133" s="20">
        <v>7470</v>
      </c>
      <c r="E133" s="20" t="s">
        <v>73</v>
      </c>
      <c r="F133" s="20" t="s">
        <v>87</v>
      </c>
      <c r="G133" s="21">
        <v>175.39029468800001</v>
      </c>
      <c r="H133" s="21">
        <v>70.977900000000005</v>
      </c>
      <c r="I133" s="20" t="s">
        <v>28</v>
      </c>
      <c r="J133" s="20" t="s">
        <v>88</v>
      </c>
      <c r="K133" s="20">
        <v>17</v>
      </c>
      <c r="L133" s="20">
        <v>70</v>
      </c>
      <c r="M133" s="20" t="s">
        <v>55</v>
      </c>
      <c r="N133" s="20" t="s">
        <v>58</v>
      </c>
      <c r="O133" s="20" t="s">
        <v>55</v>
      </c>
      <c r="P133" s="21">
        <v>148114.94800900001</v>
      </c>
      <c r="Q133" s="21">
        <v>7639970.6766600003</v>
      </c>
      <c r="R133" s="22">
        <v>0.49055900000000002</v>
      </c>
      <c r="S133" s="22">
        <v>4.7332349999999996</v>
      </c>
      <c r="T133" s="22">
        <v>0.189</v>
      </c>
      <c r="U133" s="22">
        <v>0.33</v>
      </c>
      <c r="V133" s="22">
        <f t="shared" si="6"/>
        <v>28.238085440987103</v>
      </c>
      <c r="W133" s="22">
        <f t="shared" si="7"/>
        <v>225.08990393935497</v>
      </c>
    </row>
    <row r="134" spans="1:23" x14ac:dyDescent="0.25">
      <c r="A134" s="20">
        <v>52559</v>
      </c>
      <c r="B134" s="20">
        <v>52501</v>
      </c>
      <c r="C134" s="20">
        <v>7470</v>
      </c>
      <c r="D134" s="20">
        <v>7470</v>
      </c>
      <c r="E134" s="20" t="s">
        <v>73</v>
      </c>
      <c r="F134" s="20" t="s">
        <v>87</v>
      </c>
      <c r="G134" s="21">
        <v>77.886066352900002</v>
      </c>
      <c r="H134" s="21">
        <v>31.519400000000001</v>
      </c>
      <c r="I134" s="20" t="s">
        <v>28</v>
      </c>
      <c r="J134" s="20" t="s">
        <v>88</v>
      </c>
      <c r="K134" s="20">
        <v>17</v>
      </c>
      <c r="L134" s="20">
        <v>70</v>
      </c>
      <c r="M134" s="20" t="s">
        <v>55</v>
      </c>
      <c r="N134" s="20" t="s">
        <v>58</v>
      </c>
      <c r="O134" s="20" t="s">
        <v>55</v>
      </c>
      <c r="P134" s="21">
        <v>61892.516848899999</v>
      </c>
      <c r="Q134" s="21">
        <v>3392703.4794600001</v>
      </c>
      <c r="R134" s="22">
        <v>0.49055900000000002</v>
      </c>
      <c r="S134" s="22">
        <v>4.7332349999999996</v>
      </c>
      <c r="T134" s="22">
        <v>0.189</v>
      </c>
      <c r="U134" s="22">
        <v>0.33</v>
      </c>
      <c r="V134" s="22">
        <f t="shared" si="6"/>
        <v>12.5397836544706</v>
      </c>
      <c r="W134" s="22">
        <f t="shared" si="7"/>
        <v>99.956447263529981</v>
      </c>
    </row>
    <row r="135" spans="1:23" x14ac:dyDescent="0.25">
      <c r="A135" s="20">
        <v>52560</v>
      </c>
      <c r="B135" s="20">
        <v>52502</v>
      </c>
      <c r="C135" s="20">
        <v>7470</v>
      </c>
      <c r="D135" s="20">
        <v>7470</v>
      </c>
      <c r="E135" s="20" t="s">
        <v>73</v>
      </c>
      <c r="F135" s="20" t="s">
        <v>87</v>
      </c>
      <c r="G135" s="21">
        <v>2.4711685223900002</v>
      </c>
      <c r="H135" s="21">
        <v>1.0000500000000001</v>
      </c>
      <c r="I135" s="20" t="s">
        <v>28</v>
      </c>
      <c r="J135" s="20" t="s">
        <v>88</v>
      </c>
      <c r="K135" s="20">
        <v>17</v>
      </c>
      <c r="L135" s="20">
        <v>70</v>
      </c>
      <c r="M135" s="20" t="s">
        <v>55</v>
      </c>
      <c r="N135" s="20" t="s">
        <v>58</v>
      </c>
      <c r="O135" s="20" t="s">
        <v>55</v>
      </c>
      <c r="P135" s="21">
        <v>1595.5183482299999</v>
      </c>
      <c r="Q135" s="21">
        <v>107643.67026</v>
      </c>
      <c r="R135" s="22">
        <v>0.49055900000000002</v>
      </c>
      <c r="S135" s="22">
        <v>4.7332349999999996</v>
      </c>
      <c r="T135" s="22">
        <v>0.189</v>
      </c>
      <c r="U135" s="22">
        <v>0.33</v>
      </c>
      <c r="V135" s="22">
        <f t="shared" si="6"/>
        <v>0.39786324116745003</v>
      </c>
      <c r="W135" s="22">
        <f t="shared" si="7"/>
        <v>3.1714260133724999</v>
      </c>
    </row>
    <row r="136" spans="1:23" x14ac:dyDescent="0.25">
      <c r="A136" s="20">
        <v>52562</v>
      </c>
      <c r="B136" s="20">
        <v>52504</v>
      </c>
      <c r="C136" s="20">
        <v>7470</v>
      </c>
      <c r="D136" s="20">
        <v>7470</v>
      </c>
      <c r="E136" s="20" t="s">
        <v>73</v>
      </c>
      <c r="F136" s="20" t="s">
        <v>91</v>
      </c>
      <c r="G136" s="21">
        <v>254.94836005900001</v>
      </c>
      <c r="H136" s="21">
        <v>103.17400000000001</v>
      </c>
      <c r="I136" s="20" t="s">
        <v>28</v>
      </c>
      <c r="J136" s="20" t="s">
        <v>92</v>
      </c>
      <c r="K136" s="20">
        <v>17</v>
      </c>
      <c r="L136" s="20">
        <v>70</v>
      </c>
      <c r="M136" s="20" t="s">
        <v>55</v>
      </c>
      <c r="N136" s="20" t="s">
        <v>58</v>
      </c>
      <c r="O136" s="20" t="s">
        <v>55</v>
      </c>
      <c r="P136" s="21">
        <v>273288.71423099999</v>
      </c>
      <c r="Q136" s="21">
        <v>12310024.9607</v>
      </c>
      <c r="R136" s="22">
        <v>1.1277429999999999</v>
      </c>
      <c r="S136" s="22">
        <v>8.2600219999999993</v>
      </c>
      <c r="T136" s="22">
        <v>0.11700000000000001</v>
      </c>
      <c r="U136" s="22">
        <v>0.36699999999999999</v>
      </c>
      <c r="V136" s="22">
        <f t="shared" si="6"/>
        <v>102.740366797006</v>
      </c>
      <c r="W136" s="22">
        <f t="shared" si="7"/>
        <v>539.45494972112397</v>
      </c>
    </row>
    <row r="137" spans="1:23" x14ac:dyDescent="0.25">
      <c r="A137" s="20">
        <v>52630</v>
      </c>
      <c r="B137" s="20">
        <v>52596</v>
      </c>
      <c r="C137" s="20">
        <v>7470</v>
      </c>
      <c r="D137" s="20">
        <v>7470</v>
      </c>
      <c r="E137" s="20" t="s">
        <v>73</v>
      </c>
      <c r="F137" s="20" t="s">
        <v>90</v>
      </c>
      <c r="G137" s="21">
        <v>2.1969635525100002</v>
      </c>
      <c r="H137" s="21">
        <v>0.88907999999999998</v>
      </c>
      <c r="I137" s="20" t="s">
        <v>35</v>
      </c>
      <c r="J137" s="20" t="s">
        <v>36</v>
      </c>
      <c r="K137" s="20">
        <v>17</v>
      </c>
      <c r="L137" s="20">
        <v>70</v>
      </c>
      <c r="M137" s="20" t="s">
        <v>55</v>
      </c>
      <c r="N137" s="20" t="s">
        <v>58</v>
      </c>
      <c r="O137" s="20" t="s">
        <v>55</v>
      </c>
      <c r="P137" s="21">
        <v>6496.2571458100001</v>
      </c>
      <c r="Q137" s="21">
        <v>95699.349549699997</v>
      </c>
      <c r="R137" s="22">
        <v>0.70003899999999997</v>
      </c>
      <c r="S137" s="22">
        <v>8.5137199999999993</v>
      </c>
      <c r="T137" s="22">
        <v>0.30199999999999999</v>
      </c>
      <c r="U137" s="22">
        <v>0.30499999999999999</v>
      </c>
      <c r="V137" s="22">
        <f t="shared" si="6"/>
        <v>0.43442869053575994</v>
      </c>
      <c r="W137" s="22">
        <f t="shared" si="7"/>
        <v>5.2607178334319995</v>
      </c>
    </row>
    <row r="138" spans="1:23" x14ac:dyDescent="0.25">
      <c r="A138" s="20">
        <v>52631</v>
      </c>
      <c r="B138" s="20">
        <v>52597</v>
      </c>
      <c r="C138" s="20">
        <v>7470</v>
      </c>
      <c r="D138" s="20">
        <v>7470</v>
      </c>
      <c r="E138" s="20" t="s">
        <v>73</v>
      </c>
      <c r="F138" s="20" t="s">
        <v>90</v>
      </c>
      <c r="G138" s="21">
        <v>0.37174153677799998</v>
      </c>
      <c r="H138" s="21">
        <v>0.15043799999999999</v>
      </c>
      <c r="I138" s="20" t="s">
        <v>35</v>
      </c>
      <c r="J138" s="20" t="s">
        <v>36</v>
      </c>
      <c r="K138" s="20">
        <v>17</v>
      </c>
      <c r="L138" s="20">
        <v>70</v>
      </c>
      <c r="M138" s="20" t="s">
        <v>55</v>
      </c>
      <c r="N138" s="20" t="s">
        <v>58</v>
      </c>
      <c r="O138" s="20" t="s">
        <v>55</v>
      </c>
      <c r="P138" s="21">
        <v>2242.8340627699999</v>
      </c>
      <c r="Q138" s="21">
        <v>16192.9965686</v>
      </c>
      <c r="R138" s="22">
        <v>0.70003899999999997</v>
      </c>
      <c r="S138" s="22">
        <v>8.5137199999999993</v>
      </c>
      <c r="T138" s="22">
        <v>0.30199999999999999</v>
      </c>
      <c r="U138" s="22">
        <v>0.30499999999999999</v>
      </c>
      <c r="V138" s="22">
        <f t="shared" si="6"/>
        <v>7.3508102023235988E-2</v>
      </c>
      <c r="W138" s="22">
        <f t="shared" si="7"/>
        <v>0.89014697150519995</v>
      </c>
    </row>
    <row r="139" spans="1:23" x14ac:dyDescent="0.25">
      <c r="A139" s="20">
        <v>52632</v>
      </c>
      <c r="B139" s="20">
        <v>52598</v>
      </c>
      <c r="C139" s="20">
        <v>7470</v>
      </c>
      <c r="D139" s="20">
        <v>7470</v>
      </c>
      <c r="E139" s="20" t="s">
        <v>73</v>
      </c>
      <c r="F139" s="20" t="s">
        <v>90</v>
      </c>
      <c r="G139" s="21">
        <v>0.73259277343200002</v>
      </c>
      <c r="H139" s="21">
        <v>0.29647000000000001</v>
      </c>
      <c r="I139" s="20" t="s">
        <v>35</v>
      </c>
      <c r="J139" s="20" t="s">
        <v>36</v>
      </c>
      <c r="K139" s="20">
        <v>17</v>
      </c>
      <c r="L139" s="20">
        <v>70</v>
      </c>
      <c r="M139" s="20" t="s">
        <v>55</v>
      </c>
      <c r="N139" s="20" t="s">
        <v>58</v>
      </c>
      <c r="O139" s="20" t="s">
        <v>55</v>
      </c>
      <c r="P139" s="21">
        <v>2272.8462372200001</v>
      </c>
      <c r="Q139" s="21">
        <v>31911.613564499999</v>
      </c>
      <c r="R139" s="22">
        <v>0.70003899999999997</v>
      </c>
      <c r="S139" s="22">
        <v>8.5137199999999993</v>
      </c>
      <c r="T139" s="22">
        <v>0.30199999999999999</v>
      </c>
      <c r="U139" s="22">
        <v>0.30499999999999999</v>
      </c>
      <c r="V139" s="22">
        <f t="shared" si="6"/>
        <v>0.14486331250633999</v>
      </c>
      <c r="W139" s="22">
        <f t="shared" si="7"/>
        <v>1.7542234850380001</v>
      </c>
    </row>
    <row r="140" spans="1:23" x14ac:dyDescent="0.25">
      <c r="A140" s="20">
        <v>52633</v>
      </c>
      <c r="B140" s="20">
        <v>52599</v>
      </c>
      <c r="C140" s="20">
        <v>7470</v>
      </c>
      <c r="D140" s="20">
        <v>7470</v>
      </c>
      <c r="E140" s="20" t="s">
        <v>73</v>
      </c>
      <c r="F140" s="20" t="s">
        <v>90</v>
      </c>
      <c r="G140" s="21">
        <v>1.87887752963</v>
      </c>
      <c r="H140" s="21">
        <v>0.760355</v>
      </c>
      <c r="I140" s="20" t="s">
        <v>35</v>
      </c>
      <c r="J140" s="20" t="s">
        <v>36</v>
      </c>
      <c r="K140" s="20">
        <v>17</v>
      </c>
      <c r="L140" s="20">
        <v>70</v>
      </c>
      <c r="M140" s="20" t="s">
        <v>55</v>
      </c>
      <c r="N140" s="20" t="s">
        <v>58</v>
      </c>
      <c r="O140" s="20" t="s">
        <v>55</v>
      </c>
      <c r="P140" s="21">
        <v>3082.3161194099998</v>
      </c>
      <c r="Q140" s="21">
        <v>81843.577815199998</v>
      </c>
      <c r="R140" s="22">
        <v>0.70003899999999997</v>
      </c>
      <c r="S140" s="22">
        <v>8.5137199999999993</v>
      </c>
      <c r="T140" s="22">
        <v>0.30199999999999999</v>
      </c>
      <c r="U140" s="22">
        <v>0.30499999999999999</v>
      </c>
      <c r="V140" s="22">
        <f t="shared" si="6"/>
        <v>0.37153015138380996</v>
      </c>
      <c r="W140" s="22">
        <f t="shared" si="7"/>
        <v>4.4990474515669998</v>
      </c>
    </row>
    <row r="141" spans="1:23" x14ac:dyDescent="0.25">
      <c r="A141" s="20">
        <v>52634</v>
      </c>
      <c r="B141" s="20">
        <v>52600</v>
      </c>
      <c r="C141" s="20">
        <v>7470</v>
      </c>
      <c r="D141" s="20">
        <v>7470</v>
      </c>
      <c r="E141" s="20" t="s">
        <v>73</v>
      </c>
      <c r="F141" s="20" t="s">
        <v>90</v>
      </c>
      <c r="G141" s="21">
        <v>9.1507896069599998E-2</v>
      </c>
      <c r="H141" s="21">
        <v>3.70319E-2</v>
      </c>
      <c r="I141" s="20" t="s">
        <v>35</v>
      </c>
      <c r="J141" s="20" t="s">
        <v>36</v>
      </c>
      <c r="K141" s="20">
        <v>17</v>
      </c>
      <c r="L141" s="20">
        <v>70</v>
      </c>
      <c r="M141" s="20" t="s">
        <v>55</v>
      </c>
      <c r="N141" s="20" t="s">
        <v>58</v>
      </c>
      <c r="O141" s="20" t="s">
        <v>55</v>
      </c>
      <c r="P141" s="21">
        <v>371.10911399700001</v>
      </c>
      <c r="Q141" s="21">
        <v>3986.0680083399998</v>
      </c>
      <c r="R141" s="22">
        <v>0.70003899999999997</v>
      </c>
      <c r="S141" s="22">
        <v>8.5137199999999993</v>
      </c>
      <c r="T141" s="22">
        <v>0.30199999999999999</v>
      </c>
      <c r="U141" s="22">
        <v>0.30499999999999999</v>
      </c>
      <c r="V141" s="22">
        <f t="shared" si="6"/>
        <v>1.8094794422381797E-2</v>
      </c>
      <c r="W141" s="22">
        <f t="shared" si="7"/>
        <v>0.21911906322926</v>
      </c>
    </row>
    <row r="142" spans="1:23" x14ac:dyDescent="0.25">
      <c r="A142" s="20">
        <v>52678</v>
      </c>
      <c r="B142" s="20">
        <v>52644</v>
      </c>
      <c r="C142" s="20">
        <v>8115</v>
      </c>
      <c r="D142" s="20">
        <v>8115</v>
      </c>
      <c r="E142" s="20" t="s">
        <v>73</v>
      </c>
      <c r="F142" s="20" t="s">
        <v>80</v>
      </c>
      <c r="G142" s="21">
        <v>5.1480145679399998</v>
      </c>
      <c r="H142" s="21">
        <v>2.0833300000000001</v>
      </c>
      <c r="I142" s="20" t="s">
        <v>35</v>
      </c>
      <c r="J142" s="20" t="s">
        <v>36</v>
      </c>
      <c r="K142" s="20">
        <v>17</v>
      </c>
      <c r="L142" s="20">
        <v>10</v>
      </c>
      <c r="M142" s="20" t="s">
        <v>29</v>
      </c>
      <c r="N142" s="20" t="s">
        <v>59</v>
      </c>
      <c r="O142" s="20" t="s">
        <v>55</v>
      </c>
      <c r="P142" s="21">
        <v>5706.1427542600004</v>
      </c>
      <c r="Q142" s="21">
        <v>224246.617585</v>
      </c>
      <c r="R142" s="22">
        <v>0.70003899999999997</v>
      </c>
      <c r="S142" s="22">
        <v>8.5137199999999993</v>
      </c>
      <c r="T142" s="22">
        <v>0.30199999999999999</v>
      </c>
      <c r="U142" s="22">
        <v>0.30499999999999999</v>
      </c>
      <c r="V142" s="22">
        <f t="shared" si="6"/>
        <v>1.01797175040926</v>
      </c>
      <c r="W142" s="22">
        <f t="shared" si="7"/>
        <v>12.327137359882</v>
      </c>
    </row>
    <row r="143" spans="1:23" x14ac:dyDescent="0.25">
      <c r="A143" s="20">
        <v>52679</v>
      </c>
      <c r="B143" s="20">
        <v>52645</v>
      </c>
      <c r="C143" s="20">
        <v>8115</v>
      </c>
      <c r="D143" s="20">
        <v>8115</v>
      </c>
      <c r="E143" s="20" t="s">
        <v>73</v>
      </c>
      <c r="F143" s="20" t="s">
        <v>80</v>
      </c>
      <c r="G143" s="21">
        <v>0.36234762017299998</v>
      </c>
      <c r="H143" s="21">
        <v>0.14663699999999999</v>
      </c>
      <c r="I143" s="20" t="s">
        <v>35</v>
      </c>
      <c r="J143" s="20" t="s">
        <v>36</v>
      </c>
      <c r="K143" s="20">
        <v>17</v>
      </c>
      <c r="L143" s="20">
        <v>10</v>
      </c>
      <c r="M143" s="20" t="s">
        <v>29</v>
      </c>
      <c r="N143" s="20" t="s">
        <v>59</v>
      </c>
      <c r="O143" s="20" t="s">
        <v>55</v>
      </c>
      <c r="P143" s="21">
        <v>704.38280256400003</v>
      </c>
      <c r="Q143" s="21">
        <v>15783.799200400001</v>
      </c>
      <c r="R143" s="22">
        <v>0.70003899999999997</v>
      </c>
      <c r="S143" s="22">
        <v>8.5137199999999993</v>
      </c>
      <c r="T143" s="22">
        <v>0.30199999999999999</v>
      </c>
      <c r="U143" s="22">
        <v>0.30499999999999999</v>
      </c>
      <c r="V143" s="22">
        <f t="shared" si="6"/>
        <v>7.1650829952413994E-2</v>
      </c>
      <c r="W143" s="22">
        <f t="shared" si="7"/>
        <v>0.86765631994979997</v>
      </c>
    </row>
    <row r="144" spans="1:23" x14ac:dyDescent="0.25">
      <c r="A144" s="20">
        <v>52680</v>
      </c>
      <c r="B144" s="20">
        <v>52646</v>
      </c>
      <c r="C144" s="20">
        <v>8115</v>
      </c>
      <c r="D144" s="20">
        <v>8115</v>
      </c>
      <c r="E144" s="20" t="s">
        <v>73</v>
      </c>
      <c r="F144" s="20" t="s">
        <v>83</v>
      </c>
      <c r="G144" s="21">
        <v>13.6343980946</v>
      </c>
      <c r="H144" s="21">
        <v>5.5176499999999997</v>
      </c>
      <c r="I144" s="20" t="s">
        <v>35</v>
      </c>
      <c r="J144" s="20" t="s">
        <v>36</v>
      </c>
      <c r="K144" s="20">
        <v>17</v>
      </c>
      <c r="L144" s="20">
        <v>10</v>
      </c>
      <c r="M144" s="20" t="s">
        <v>29</v>
      </c>
      <c r="N144" s="20" t="s">
        <v>59</v>
      </c>
      <c r="O144" s="20" t="s">
        <v>55</v>
      </c>
      <c r="P144" s="21">
        <v>8055.5524049699998</v>
      </c>
      <c r="Q144" s="21">
        <v>593912.00533800002</v>
      </c>
      <c r="R144" s="22">
        <v>0.70003899999999997</v>
      </c>
      <c r="S144" s="22">
        <v>8.5137199999999993</v>
      </c>
      <c r="T144" s="22">
        <v>0.30199999999999999</v>
      </c>
      <c r="U144" s="22">
        <v>0.30499999999999999</v>
      </c>
      <c r="V144" s="22">
        <f t="shared" si="6"/>
        <v>2.6960739914682996</v>
      </c>
      <c r="W144" s="22">
        <f t="shared" si="7"/>
        <v>32.648130374809995</v>
      </c>
    </row>
    <row r="145" spans="1:23" x14ac:dyDescent="0.25">
      <c r="A145" s="20">
        <v>52681</v>
      </c>
      <c r="B145" s="20">
        <v>52647</v>
      </c>
      <c r="C145" s="20">
        <v>8115</v>
      </c>
      <c r="D145" s="20">
        <v>8115</v>
      </c>
      <c r="E145" s="20" t="s">
        <v>73</v>
      </c>
      <c r="F145" s="20" t="s">
        <v>83</v>
      </c>
      <c r="G145" s="21">
        <v>4.3929368090400001</v>
      </c>
      <c r="H145" s="21">
        <v>1.77776</v>
      </c>
      <c r="I145" s="20" t="s">
        <v>35</v>
      </c>
      <c r="J145" s="20" t="s">
        <v>36</v>
      </c>
      <c r="K145" s="20">
        <v>17</v>
      </c>
      <c r="L145" s="20">
        <v>10</v>
      </c>
      <c r="M145" s="20" t="s">
        <v>29</v>
      </c>
      <c r="N145" s="20" t="s">
        <v>59</v>
      </c>
      <c r="O145" s="20" t="s">
        <v>55</v>
      </c>
      <c r="P145" s="21">
        <v>4793.3727936400001</v>
      </c>
      <c r="Q145" s="21">
        <v>191355.56197899999</v>
      </c>
      <c r="R145" s="22">
        <v>0.70003899999999997</v>
      </c>
      <c r="S145" s="22">
        <v>8.5137199999999993</v>
      </c>
      <c r="T145" s="22">
        <v>0.30199999999999999</v>
      </c>
      <c r="U145" s="22">
        <v>0.30499999999999999</v>
      </c>
      <c r="V145" s="22">
        <f t="shared" si="6"/>
        <v>0.86866193018271987</v>
      </c>
      <c r="W145" s="22">
        <f t="shared" si="7"/>
        <v>10.519068852704001</v>
      </c>
    </row>
    <row r="146" spans="1:23" x14ac:dyDescent="0.25">
      <c r="A146" s="20">
        <v>52886</v>
      </c>
      <c r="B146" s="20">
        <v>52863</v>
      </c>
      <c r="C146" s="20">
        <v>8330</v>
      </c>
      <c r="D146" s="20">
        <v>8330</v>
      </c>
      <c r="E146" s="20" t="s">
        <v>73</v>
      </c>
      <c r="F146" s="20" t="s">
        <v>77</v>
      </c>
      <c r="G146" s="21">
        <v>9.3406372168500003</v>
      </c>
      <c r="H146" s="21">
        <v>3.7800199999999999</v>
      </c>
      <c r="I146" s="20" t="s">
        <v>35</v>
      </c>
      <c r="J146" s="20" t="s">
        <v>36</v>
      </c>
      <c r="K146" s="20">
        <v>22</v>
      </c>
      <c r="L146" s="20">
        <v>10</v>
      </c>
      <c r="M146" s="20" t="s">
        <v>29</v>
      </c>
      <c r="N146" s="20" t="s">
        <v>60</v>
      </c>
      <c r="O146" s="20" t="s">
        <v>46</v>
      </c>
      <c r="P146" s="21">
        <v>2658.1346814600001</v>
      </c>
      <c r="Q146" s="21">
        <v>406876.52965699998</v>
      </c>
      <c r="R146" s="22">
        <v>1.8220890000000001</v>
      </c>
      <c r="S146" s="22">
        <v>7.7640440000000002</v>
      </c>
      <c r="T146" s="22">
        <v>0.30199999999999999</v>
      </c>
      <c r="U146" s="22">
        <v>0.30499999999999999</v>
      </c>
      <c r="V146" s="22">
        <f t="shared" si="6"/>
        <v>4.8074979375224398</v>
      </c>
      <c r="W146" s="22">
        <f t="shared" si="7"/>
        <v>20.397027912611602</v>
      </c>
    </row>
    <row r="147" spans="1:23" x14ac:dyDescent="0.25">
      <c r="A147" s="20">
        <v>62180</v>
      </c>
      <c r="B147" s="20">
        <v>62180</v>
      </c>
      <c r="C147" s="20">
        <v>7470</v>
      </c>
      <c r="D147" s="20">
        <v>7470</v>
      </c>
      <c r="E147" s="20" t="s">
        <v>73</v>
      </c>
      <c r="F147" s="20" t="s">
        <v>81</v>
      </c>
      <c r="G147" s="21">
        <v>1.02051099536</v>
      </c>
      <c r="H147" s="21">
        <v>0.41298600000000002</v>
      </c>
      <c r="I147" s="20" t="s">
        <v>28</v>
      </c>
      <c r="J147" s="20" t="s">
        <v>96</v>
      </c>
      <c r="K147" s="20">
        <v>17</v>
      </c>
      <c r="L147" s="20">
        <v>70</v>
      </c>
      <c r="M147" s="20" t="s">
        <v>55</v>
      </c>
      <c r="N147" s="20" t="s">
        <v>58</v>
      </c>
      <c r="O147" s="20" t="s">
        <v>55</v>
      </c>
      <c r="P147" s="21">
        <v>1142.8194838899999</v>
      </c>
      <c r="Q147" s="21">
        <v>44453.281145300003</v>
      </c>
      <c r="R147" s="22">
        <v>0.52781299999999998</v>
      </c>
      <c r="S147" s="22">
        <v>5.3329370000000003</v>
      </c>
      <c r="T147" s="22">
        <v>0.253</v>
      </c>
      <c r="U147" s="22">
        <v>0.441</v>
      </c>
      <c r="V147" s="22">
        <f t="shared" si="6"/>
        <v>0.16283059657464602</v>
      </c>
      <c r="W147" s="22">
        <f t="shared" si="7"/>
        <v>1.2311574308140381</v>
      </c>
    </row>
    <row r="148" spans="1:23" x14ac:dyDescent="0.25">
      <c r="V148" s="22">
        <f>SUM(V2:V147)</f>
        <v>699.18877512484971</v>
      </c>
      <c r="W148" s="22">
        <f>SUM(W2:W147)</f>
        <v>9196.7574432170513</v>
      </c>
    </row>
  </sheetData>
  <autoFilter ref="A1:W1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Education - Fisheating Creek</vt:lpstr>
      <vt:lpstr>Education - Indian Prairie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2014-06-19T16:10:41Z</dcterms:modified>
</cp:coreProperties>
</file>