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2 Received\SFWMD\"/>
    </mc:Choice>
  </mc:AlternateContent>
  <bookViews>
    <workbookView xWindow="0" yWindow="0" windowWidth="28800" windowHeight="12435" activeTab="2"/>
  </bookViews>
  <sheets>
    <sheet name="Model &amp; Cost-Share BMP" sheetId="1" r:id="rId1"/>
    <sheet name="Ac-ft &amp; Basin Concentration" sheetId="26" r:id="rId2"/>
    <sheet name="Comparison" sheetId="27" r:id="rId3"/>
    <sheet name="Dixie Ranch West" sheetId="17" r:id="rId4"/>
    <sheet name="Dixie Ranch - Lower Kissimmee" sheetId="24" r:id="rId5"/>
    <sheet name="Dixie Ranch - Taylor_Nubbin" sheetId="25" r:id="rId6"/>
    <sheet name="Lost Oak" sheetId="18" r:id="rId7"/>
    <sheet name="Willaway" sheetId="23" r:id="rId8"/>
    <sheet name="Triple A Ranch" sheetId="21" r:id="rId9"/>
    <sheet name="Blue Head Ranch" sheetId="15" r:id="rId10"/>
    <sheet name="Nicodemus Slough" sheetId="19" r:id="rId11"/>
  </sheets>
  <definedNames>
    <definedName name="_xlnm._FilterDatabase" localSheetId="9" hidden="1">'Blue Head Ranch'!$A$1:$AC$121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7" l="1"/>
  <c r="H13" i="26"/>
  <c r="F13" i="26"/>
  <c r="G13" i="26"/>
  <c r="D13" i="26"/>
  <c r="C13" i="27"/>
  <c r="K13" i="1"/>
  <c r="H13" i="1"/>
  <c r="D3" i="27" l="1"/>
  <c r="D4" i="27"/>
  <c r="D5" i="27"/>
  <c r="D6" i="27"/>
  <c r="D7" i="27"/>
  <c r="D8" i="27"/>
  <c r="D9" i="27"/>
  <c r="D10" i="27"/>
  <c r="D11" i="27"/>
  <c r="D12" i="27"/>
  <c r="D2" i="27"/>
  <c r="H3" i="26"/>
  <c r="H2" i="26"/>
  <c r="H9" i="26"/>
  <c r="F9" i="26"/>
  <c r="G9" i="26" s="1"/>
  <c r="G2" i="26"/>
  <c r="G3" i="26"/>
  <c r="F2" i="26"/>
  <c r="F3" i="26"/>
  <c r="D2" i="26" l="1"/>
  <c r="D3" i="26"/>
  <c r="D9" i="26"/>
  <c r="C3" i="27"/>
  <c r="C4" i="27"/>
  <c r="C5" i="27"/>
  <c r="C6" i="27"/>
  <c r="C7" i="27"/>
  <c r="C8" i="27"/>
  <c r="C9" i="27"/>
  <c r="C10" i="27"/>
  <c r="C11" i="27"/>
  <c r="C12" i="27"/>
  <c r="C2" i="27"/>
  <c r="K9" i="1"/>
  <c r="H9" i="1"/>
  <c r="K2" i="1"/>
  <c r="K3" i="1"/>
  <c r="H2" i="1"/>
  <c r="H3" i="1"/>
  <c r="G4" i="26" l="1"/>
  <c r="H4" i="26" s="1"/>
  <c r="F4" i="26"/>
  <c r="D4" i="26"/>
  <c r="F5" i="26" l="1"/>
  <c r="F6" i="26"/>
  <c r="F7" i="26"/>
  <c r="F8" i="26"/>
  <c r="F10" i="26"/>
  <c r="F11" i="26"/>
  <c r="F12" i="26"/>
  <c r="C5" i="26"/>
  <c r="C6" i="26" s="1"/>
  <c r="D6" i="26" s="1"/>
  <c r="J75" i="24"/>
  <c r="I75" i="24"/>
  <c r="D7" i="26"/>
  <c r="G7" i="26" s="1"/>
  <c r="H7" i="26" s="1"/>
  <c r="D8" i="26"/>
  <c r="D10" i="26"/>
  <c r="D11" i="26"/>
  <c r="D12" i="26"/>
  <c r="G12" i="26" s="1"/>
  <c r="H12" i="26" s="1"/>
  <c r="G6" i="26" l="1"/>
  <c r="H6" i="26" s="1"/>
  <c r="G11" i="26"/>
  <c r="H11" i="26" s="1"/>
  <c r="D5" i="26"/>
  <c r="G5" i="26" s="1"/>
  <c r="H5" i="26" s="1"/>
  <c r="G10" i="26"/>
  <c r="H10" i="26" s="1"/>
  <c r="G8" i="26"/>
  <c r="H8" i="26" s="1"/>
  <c r="I12" i="1"/>
  <c r="K12" i="1" s="1"/>
  <c r="F12" i="1"/>
  <c r="H12" i="1" s="1"/>
  <c r="I11" i="1"/>
  <c r="K11" i="1" s="1"/>
  <c r="F11" i="1"/>
  <c r="H11" i="1" s="1"/>
  <c r="I10" i="1"/>
  <c r="K10" i="1" s="1"/>
  <c r="F10" i="1"/>
  <c r="H10" i="1" s="1"/>
  <c r="I8" i="1"/>
  <c r="K8" i="1" s="1"/>
  <c r="F8" i="1"/>
  <c r="H8" i="1" s="1"/>
  <c r="I7" i="1"/>
  <c r="K7" i="1" s="1"/>
  <c r="I6" i="1"/>
  <c r="K6" i="1" s="1"/>
  <c r="F6" i="1"/>
  <c r="H6" i="1" s="1"/>
  <c r="I5" i="1"/>
  <c r="K5" i="1" s="1"/>
  <c r="F5" i="1"/>
  <c r="H5" i="1" s="1"/>
  <c r="I4" i="1"/>
  <c r="K4" i="1" s="1"/>
  <c r="F4" i="1"/>
  <c r="H4" i="1" s="1"/>
  <c r="U70" i="24"/>
  <c r="T70" i="24"/>
  <c r="G70" i="24"/>
  <c r="U76" i="25"/>
  <c r="T76" i="25"/>
  <c r="G76" i="25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T2" i="25"/>
  <c r="U3" i="24"/>
  <c r="U4" i="24"/>
  <c r="U5" i="24"/>
  <c r="U6" i="24"/>
  <c r="U7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2" i="24"/>
  <c r="T3" i="24"/>
  <c r="T4" i="24"/>
  <c r="T5" i="24"/>
  <c r="T6" i="24"/>
  <c r="T7" i="24"/>
  <c r="T8" i="24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2" i="24"/>
  <c r="AC89" i="23" l="1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AC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AB86" i="18" s="1"/>
  <c r="F7" i="1" s="1"/>
  <c r="H7" i="1" s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</calcChain>
</file>

<file path=xl/sharedStrings.xml><?xml version="1.0" encoding="utf-8"?>
<sst xmlns="http://schemas.openxmlformats.org/spreadsheetml/2006/main" count="11887" uniqueCount="176">
  <si>
    <t>Project Number</t>
  </si>
  <si>
    <t>Project Name</t>
  </si>
  <si>
    <t>Project Type</t>
  </si>
  <si>
    <t>TP Efficiency (%)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</si>
  <si>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</si>
  <si>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</si>
  <si>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</si>
  <si>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</si>
  <si>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</si>
  <si>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</si>
  <si>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</si>
  <si>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</si>
  <si>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</si>
  <si>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</si>
  <si>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</si>
  <si>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</si>
  <si>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</si>
  <si>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</si>
  <si>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</si>
  <si>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</si>
  <si>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</si>
  <si>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</si>
  <si>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</si>
  <si>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</si>
  <si>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</si>
  <si>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</si>
  <si>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</si>
  <si>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Commercial and Services</t>
  </si>
  <si>
    <t>TP Base Load (kg/yr)</t>
  </si>
  <si>
    <t>TP Reduction (kg/yr)</t>
  </si>
  <si>
    <t>TN Base Load (kg/yr)</t>
  </si>
  <si>
    <t>TN Reduction (kg/yr)</t>
  </si>
  <si>
    <t>Taylor Creek/ Nubbin Slough</t>
  </si>
  <si>
    <t>FID_LO_TMD</t>
  </si>
  <si>
    <t>Taylor Creek/Nubbin Slough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</si>
  <si>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</si>
  <si>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</si>
  <si>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</si>
  <si>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</si>
  <si>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</si>
  <si>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</si>
  <si>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</si>
  <si>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</si>
  <si>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</si>
  <si>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</si>
  <si>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</si>
  <si>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</si>
  <si>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</si>
  <si>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</si>
  <si>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</si>
  <si>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</si>
  <si>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</si>
  <si>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</si>
  <si>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</si>
  <si>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</si>
  <si>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Herbaceous (Dry Prairie)</t>
  </si>
  <si>
    <t>Barren Land</t>
  </si>
  <si>
    <t>WAMView 3.2</t>
  </si>
  <si>
    <t>Lower_C38_Base</t>
  </si>
  <si>
    <t>S-154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</si>
  <si>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</si>
  <si>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</si>
  <si>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</si>
  <si>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</si>
  <si>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</si>
  <si>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</si>
  <si>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Mining</t>
  </si>
  <si>
    <t>Oak - Cabbage Palm</t>
  </si>
  <si>
    <t>Areal_TN</t>
  </si>
  <si>
    <t>Attenu_TN</t>
  </si>
  <si>
    <t>TN_Load</t>
  </si>
  <si>
    <t>S191</t>
  </si>
  <si>
    <t>S191_Base</t>
  </si>
  <si>
    <t>Dairies</t>
  </si>
  <si>
    <t>Lower Kissimmee</t>
  </si>
  <si>
    <t>S-65D</t>
  </si>
  <si>
    <t>Row and Field Crops</t>
  </si>
  <si>
    <t>Field Crops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</si>
  <si>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</si>
  <si>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</si>
  <si>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</si>
  <si>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</si>
  <si>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</si>
  <si>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</si>
  <si>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</si>
  <si>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</si>
  <si>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</si>
  <si>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AREA_ACRES</t>
  </si>
  <si>
    <t>Dixie West</t>
  </si>
  <si>
    <t>Dixie Ranch</t>
  </si>
  <si>
    <t>Lost Oak Ranch</t>
  </si>
  <si>
    <t>Willaway Cattle &amp; Sod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</si>
  <si>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</si>
  <si>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</si>
  <si>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</si>
  <si>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</si>
  <si>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</si>
  <si>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</si>
  <si>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</si>
  <si>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</si>
  <si>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</si>
  <si>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</si>
  <si>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</si>
  <si>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</si>
  <si>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</si>
  <si>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</si>
  <si>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</si>
  <si>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</si>
  <si>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</si>
  <si>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</si>
  <si>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</si>
  <si>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</si>
  <si>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</si>
  <si>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</si>
  <si>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</si>
  <si>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</si>
  <si>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</si>
  <si>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</si>
  <si>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</si>
  <si>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</si>
  <si>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</si>
  <si>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</si>
  <si>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</si>
  <si>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</si>
  <si>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</si>
  <si>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</si>
  <si>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</si>
  <si>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</si>
  <si>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</si>
  <si>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</si>
  <si>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</si>
  <si>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</si>
  <si>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</si>
  <si>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</si>
  <si>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</si>
  <si>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</si>
  <si>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</si>
  <si>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</si>
  <si>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</si>
  <si>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</si>
  <si>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</si>
  <si>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</si>
  <si>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S-65BC</t>
  </si>
  <si>
    <t>SFWMD-20</t>
  </si>
  <si>
    <t>SFWMD-21</t>
  </si>
  <si>
    <t>Improved pasture cost-share</t>
  </si>
  <si>
    <t>DWM Project Type</t>
  </si>
  <si>
    <t>AGI</t>
  </si>
  <si>
    <t>AGI and Pasture</t>
  </si>
  <si>
    <t>Pasture Only</t>
  </si>
  <si>
    <t>Project</t>
  </si>
  <si>
    <t>Storage (ac-ft/yr)</t>
  </si>
  <si>
    <t>Storage (liters/year)</t>
  </si>
  <si>
    <t>Concentration (ppb)</t>
  </si>
  <si>
    <t>Fisheating Creek (Fisheating basin)</t>
  </si>
  <si>
    <t>Taylor Creek/ Nubbin Slough (S-154 basin)</t>
  </si>
  <si>
    <t>Fisheating Creek (Nicodemus basin)</t>
  </si>
  <si>
    <t>Concentration (mg/L)</t>
  </si>
  <si>
    <t>Load (kg/yr)</t>
  </si>
  <si>
    <t>Model &amp; Cost Share BMP Efficiency (kg/yr of TP)</t>
  </si>
  <si>
    <t>Ac-ft of Storage and Basin Concentration (kg/yr of TP)</t>
  </si>
  <si>
    <t>Load with Attenuation (kg/yr)</t>
  </si>
  <si>
    <t>No information</t>
  </si>
  <si>
    <t>SFWMD-11</t>
  </si>
  <si>
    <t>Rafter T Ranch</t>
  </si>
  <si>
    <t>SFWMD-12</t>
  </si>
  <si>
    <t>Buck Island Ranch</t>
  </si>
  <si>
    <t>Lake Istokpoga</t>
  </si>
  <si>
    <t>Indian Prairie</t>
  </si>
  <si>
    <t>SFWMD-19</t>
  </si>
  <si>
    <t>XL Ranch (Lightsey)</t>
  </si>
  <si>
    <t>SFWMD-13</t>
  </si>
  <si>
    <t>Measured Data (kg/yr of TP)</t>
  </si>
  <si>
    <t>PC-4</t>
  </si>
  <si>
    <t>Sumica Preserve Water Storage</t>
  </si>
  <si>
    <t>Sumica Preserve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</si>
</sst>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3" fontId="5" fillId="0" borderId="0" xfId="0" applyNumberFormat="1" applyFont="1"/>
    <xf numFmtId="166" fontId="0" fillId="0" borderId="0" xfId="0" applyNumberFormat="1"/>
    <xf numFmtId="3" fontId="5" fillId="0" borderId="1" xfId="0" applyNumberFormat="1" applyFont="1" applyBorder="1"/>
    <xf numFmtId="165" fontId="5" fillId="0" borderId="1" xfId="0" applyNumberFormat="1" applyFont="1" applyBorder="1"/>
    <xf numFmtId="0" fontId="5" fillId="0" borderId="1" xfId="0" applyFont="1" applyBorder="1"/>
    <xf numFmtId="0" fontId="3" fillId="4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ySplit="1" topLeftCell="A2" activePane="bottomLeft" state="frozen"/>
      <selection pane="bottomLeft" activeCell="E14" sqref="E14"/>
    </sheetView>
  </sheetViews>
  <sheetFormatPr defaultRowHeight="12.75" x14ac:dyDescent="0.2"/>
  <cols>
    <col min="1" max="1" width="11.140625" style="5" customWidth="1"/>
    <col min="2" max="2" width="21.7109375" style="5" customWidth="1"/>
    <col min="3" max="4" width="15.140625" style="6" customWidth="1"/>
    <col min="5" max="5" width="13.85546875" style="5" customWidth="1"/>
    <col min="6" max="6" width="12" style="11" customWidth="1"/>
    <col min="7" max="7" width="13.140625" style="5" customWidth="1"/>
    <col min="8" max="11" width="11.85546875" style="5" customWidth="1"/>
    <col min="12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146</v>
      </c>
      <c r="E1" s="2" t="s">
        <v>5</v>
      </c>
      <c r="F1" s="3" t="s">
        <v>28</v>
      </c>
      <c r="G1" s="4" t="s">
        <v>3</v>
      </c>
      <c r="H1" s="3" t="s">
        <v>29</v>
      </c>
      <c r="I1" s="3" t="s">
        <v>30</v>
      </c>
      <c r="J1" s="4" t="s">
        <v>4</v>
      </c>
      <c r="K1" s="3" t="s">
        <v>31</v>
      </c>
    </row>
    <row r="2" spans="1:11" ht="25.5" x14ac:dyDescent="0.2">
      <c r="A2" s="27" t="s">
        <v>163</v>
      </c>
      <c r="B2" s="25" t="s">
        <v>164</v>
      </c>
      <c r="C2" s="26" t="s">
        <v>145</v>
      </c>
      <c r="D2" s="14" t="s">
        <v>148</v>
      </c>
      <c r="E2" s="25" t="s">
        <v>167</v>
      </c>
      <c r="F2" s="19">
        <v>339.85321189367653</v>
      </c>
      <c r="G2" s="13">
        <v>0.1</v>
      </c>
      <c r="H2" s="12">
        <f t="shared" ref="H2:H4" si="0">ROUND(F2*G2,1)</f>
        <v>34</v>
      </c>
      <c r="I2" s="19">
        <v>4940.6761942257435</v>
      </c>
      <c r="J2" s="13">
        <v>0.1</v>
      </c>
      <c r="K2" s="12">
        <f t="shared" ref="K2:K4" si="1">ROUND(I2*J2,1)</f>
        <v>494.1</v>
      </c>
    </row>
    <row r="3" spans="1:11" ht="25.5" x14ac:dyDescent="0.2">
      <c r="A3" s="27" t="s">
        <v>165</v>
      </c>
      <c r="B3" s="25" t="s">
        <v>166</v>
      </c>
      <c r="C3" s="14" t="s">
        <v>145</v>
      </c>
      <c r="D3" s="14" t="s">
        <v>149</v>
      </c>
      <c r="E3" s="25" t="s">
        <v>168</v>
      </c>
      <c r="F3" s="12">
        <v>3520.0462844463937</v>
      </c>
      <c r="G3" s="13">
        <v>0.1</v>
      </c>
      <c r="H3" s="12">
        <f t="shared" si="0"/>
        <v>352</v>
      </c>
      <c r="I3" s="12">
        <v>26878.757872194838</v>
      </c>
      <c r="J3" s="13">
        <v>0.1</v>
      </c>
      <c r="K3" s="12">
        <f t="shared" si="1"/>
        <v>2687.9</v>
      </c>
    </row>
    <row r="4" spans="1:11" ht="25.5" x14ac:dyDescent="0.2">
      <c r="A4" s="27" t="s">
        <v>171</v>
      </c>
      <c r="B4" s="7" t="s">
        <v>88</v>
      </c>
      <c r="C4" s="14" t="s">
        <v>145</v>
      </c>
      <c r="D4" s="14" t="s">
        <v>149</v>
      </c>
      <c r="E4" s="7" t="s">
        <v>74</v>
      </c>
      <c r="F4" s="12">
        <f>'Dixie Ranch West'!$AB$65</f>
        <v>669.32201390583373</v>
      </c>
      <c r="G4" s="13">
        <v>0.1</v>
      </c>
      <c r="H4" s="12">
        <f t="shared" si="0"/>
        <v>66.900000000000006</v>
      </c>
      <c r="I4" s="12">
        <f>'Dixie Ranch West'!$AC$65</f>
        <v>4392.9584387785044</v>
      </c>
      <c r="J4" s="13">
        <v>0.1</v>
      </c>
      <c r="K4" s="12">
        <f t="shared" si="1"/>
        <v>439.3</v>
      </c>
    </row>
    <row r="5" spans="1:11" ht="25.5" x14ac:dyDescent="0.2">
      <c r="A5" s="27" t="s">
        <v>94</v>
      </c>
      <c r="B5" s="7" t="s">
        <v>89</v>
      </c>
      <c r="C5" s="14" t="s">
        <v>145</v>
      </c>
      <c r="D5" s="14" t="s">
        <v>149</v>
      </c>
      <c r="E5" s="7" t="s">
        <v>74</v>
      </c>
      <c r="F5" s="12">
        <f>'Dixie Ranch - Lower Kissimmee'!$T$70</f>
        <v>703.63092882119304</v>
      </c>
      <c r="G5" s="13">
        <v>0.1</v>
      </c>
      <c r="H5" s="12">
        <f t="shared" ref="H5" si="2">ROUND(F5*G5,1)</f>
        <v>70.400000000000006</v>
      </c>
      <c r="I5" s="12">
        <f>'Dixie Ranch - Lower Kissimmee'!$U$70</f>
        <v>4650.410890927149</v>
      </c>
      <c r="J5" s="13">
        <v>0.1</v>
      </c>
      <c r="K5" s="12">
        <f t="shared" ref="K5" si="3">ROUND(I5*J5,1)</f>
        <v>465</v>
      </c>
    </row>
    <row r="6" spans="1:11" ht="25.5" x14ac:dyDescent="0.2">
      <c r="A6" s="27" t="s">
        <v>95</v>
      </c>
      <c r="B6" s="7" t="s">
        <v>89</v>
      </c>
      <c r="C6" s="14" t="s">
        <v>145</v>
      </c>
      <c r="D6" s="14" t="s">
        <v>149</v>
      </c>
      <c r="E6" s="7" t="s">
        <v>32</v>
      </c>
      <c r="F6" s="12">
        <f>'Dixie Ranch - Taylor_Nubbin'!$T$76</f>
        <v>1552.8371583674718</v>
      </c>
      <c r="G6" s="13">
        <v>0.1</v>
      </c>
      <c r="H6" s="12">
        <f t="shared" ref="H6" si="4">ROUND(F6*G6,1)</f>
        <v>155.30000000000001</v>
      </c>
      <c r="I6" s="12">
        <f>'Dixie Ranch - Taylor_Nubbin'!$U$76</f>
        <v>11440.580880125197</v>
      </c>
      <c r="J6" s="13">
        <v>0.1</v>
      </c>
      <c r="K6" s="12">
        <f t="shared" ref="K6" si="5">ROUND(I6*J6,1)</f>
        <v>1144.0999999999999</v>
      </c>
    </row>
    <row r="7" spans="1:11" ht="25.5" x14ac:dyDescent="0.2">
      <c r="A7" s="27" t="s">
        <v>96</v>
      </c>
      <c r="B7" s="7" t="s">
        <v>90</v>
      </c>
      <c r="C7" s="14" t="s">
        <v>145</v>
      </c>
      <c r="D7" s="14" t="s">
        <v>149</v>
      </c>
      <c r="E7" s="7" t="s">
        <v>121</v>
      </c>
      <c r="F7" s="12">
        <f>'Lost Oak'!$AB$86</f>
        <v>304.31830474872953</v>
      </c>
      <c r="G7" s="13">
        <v>0.1</v>
      </c>
      <c r="H7" s="12">
        <f t="shared" ref="H7" si="6">ROUND(F7*G7,1)</f>
        <v>30.4</v>
      </c>
      <c r="I7" s="12">
        <f>'Lost Oak'!$AC$86</f>
        <v>3999.3908601087855</v>
      </c>
      <c r="J7" s="13">
        <v>0.1</v>
      </c>
      <c r="K7" s="12">
        <f t="shared" ref="K7" si="7">ROUND(I7*J7,1)</f>
        <v>399.9</v>
      </c>
    </row>
    <row r="8" spans="1:11" ht="25.5" x14ac:dyDescent="0.2">
      <c r="A8" s="27" t="s">
        <v>97</v>
      </c>
      <c r="B8" s="7" t="s">
        <v>91</v>
      </c>
      <c r="C8" s="14" t="s">
        <v>145</v>
      </c>
      <c r="D8" s="14" t="s">
        <v>147</v>
      </c>
      <c r="E8" s="7" t="s">
        <v>74</v>
      </c>
      <c r="F8" s="12">
        <f>Willaway!$AB$89</f>
        <v>2213.8712921933939</v>
      </c>
      <c r="G8" s="13">
        <v>0.1</v>
      </c>
      <c r="H8" s="12">
        <f t="shared" ref="H8:H9" si="8">ROUND(F8*G8,1)</f>
        <v>221.4</v>
      </c>
      <c r="I8" s="12">
        <f>Willaway!$AC$89</f>
        <v>13120.48801765409</v>
      </c>
      <c r="J8" s="13">
        <v>0.1</v>
      </c>
      <c r="K8" s="12">
        <f t="shared" ref="K8:K9" si="9">ROUND(I8*J8,1)</f>
        <v>1312</v>
      </c>
    </row>
    <row r="9" spans="1:11" ht="25.5" x14ac:dyDescent="0.2">
      <c r="A9" s="27" t="s">
        <v>98</v>
      </c>
      <c r="B9" s="25" t="s">
        <v>170</v>
      </c>
      <c r="C9" s="14" t="s">
        <v>145</v>
      </c>
      <c r="D9" s="14" t="s">
        <v>148</v>
      </c>
      <c r="E9" s="28" t="s">
        <v>111</v>
      </c>
      <c r="F9" s="19">
        <v>908.07255804622889</v>
      </c>
      <c r="G9" s="13">
        <v>0.1</v>
      </c>
      <c r="H9" s="12">
        <f t="shared" si="8"/>
        <v>90.8</v>
      </c>
      <c r="I9" s="19">
        <v>5766.2391423790377</v>
      </c>
      <c r="J9" s="13">
        <v>0.1</v>
      </c>
      <c r="K9" s="12">
        <f t="shared" si="9"/>
        <v>576.6</v>
      </c>
    </row>
    <row r="10" spans="1:11" ht="25.5" x14ac:dyDescent="0.2">
      <c r="A10" s="27" t="s">
        <v>169</v>
      </c>
      <c r="B10" s="7" t="s">
        <v>92</v>
      </c>
      <c r="C10" s="14" t="s">
        <v>145</v>
      </c>
      <c r="D10" s="14" t="s">
        <v>147</v>
      </c>
      <c r="E10" s="7" t="s">
        <v>74</v>
      </c>
      <c r="F10" s="12">
        <f>'Triple A Ranch'!$AB$109</f>
        <v>850.31120984176846</v>
      </c>
      <c r="G10" s="13">
        <v>0.1</v>
      </c>
      <c r="H10" s="12">
        <f t="shared" ref="H10" si="10">ROUND(F10*G10,1)</f>
        <v>85</v>
      </c>
      <c r="I10" s="12">
        <f>'Triple A Ranch'!$AC$109</f>
        <v>8216.2020065224988</v>
      </c>
      <c r="J10" s="13">
        <v>0.1</v>
      </c>
      <c r="K10" s="12">
        <f t="shared" ref="K10" si="11">ROUND(I10*J10,1)</f>
        <v>821.6</v>
      </c>
    </row>
    <row r="11" spans="1:11" ht="25.5" x14ac:dyDescent="0.2">
      <c r="A11" s="27" t="s">
        <v>143</v>
      </c>
      <c r="B11" s="7" t="s">
        <v>93</v>
      </c>
      <c r="C11" s="14" t="s">
        <v>145</v>
      </c>
      <c r="D11" s="14" t="s">
        <v>149</v>
      </c>
      <c r="E11" s="7" t="s">
        <v>111</v>
      </c>
      <c r="F11" s="12">
        <f>'Blue Head Ranch'!$AB$121</f>
        <v>1737.0865898612512</v>
      </c>
      <c r="G11" s="13">
        <v>0.1</v>
      </c>
      <c r="H11" s="12">
        <f t="shared" ref="H11" si="12">ROUND(F11*G11,1)</f>
        <v>173.7</v>
      </c>
      <c r="I11" s="12">
        <f>'Blue Head Ranch'!$AC$121</f>
        <v>10346.92023723397</v>
      </c>
      <c r="J11" s="13">
        <v>0.1</v>
      </c>
      <c r="K11" s="12">
        <f t="shared" ref="K11" si="13">ROUND(I11*J11,1)</f>
        <v>1034.7</v>
      </c>
    </row>
    <row r="12" spans="1:11" ht="25.5" x14ac:dyDescent="0.2">
      <c r="A12" s="27" t="s">
        <v>144</v>
      </c>
      <c r="B12" s="7" t="s">
        <v>129</v>
      </c>
      <c r="C12" s="14" t="s">
        <v>145</v>
      </c>
      <c r="D12" s="14" t="s">
        <v>148</v>
      </c>
      <c r="E12" s="7" t="s">
        <v>111</v>
      </c>
      <c r="F12" s="12">
        <f>'Nicodemus Slough'!$AB$420</f>
        <v>3768.3737356458432</v>
      </c>
      <c r="G12" s="13">
        <v>0.1</v>
      </c>
      <c r="H12" s="12">
        <f t="shared" ref="H12:H13" si="14">ROUND(F12*G12,1)</f>
        <v>376.8</v>
      </c>
      <c r="I12" s="12">
        <f>'Nicodemus Slough'!$AC$420</f>
        <v>29290.366917471529</v>
      </c>
      <c r="J12" s="13">
        <v>0.1</v>
      </c>
      <c r="K12" s="12">
        <f t="shared" ref="K12:K13" si="15">ROUND(I12*J12,1)</f>
        <v>2929</v>
      </c>
    </row>
    <row r="13" spans="1:11" ht="25.5" x14ac:dyDescent="0.2">
      <c r="A13" s="20" t="s">
        <v>173</v>
      </c>
      <c r="B13" s="25" t="s">
        <v>174</v>
      </c>
      <c r="C13" s="14" t="s">
        <v>145</v>
      </c>
      <c r="D13" s="14" t="s">
        <v>149</v>
      </c>
      <c r="E13" s="20" t="s">
        <v>121</v>
      </c>
      <c r="F13" s="19">
        <v>130.19999999999999</v>
      </c>
      <c r="G13" s="13">
        <v>0.1</v>
      </c>
      <c r="H13" s="12">
        <f t="shared" si="14"/>
        <v>13</v>
      </c>
      <c r="I13" s="20">
        <v>4950.4828480731931</v>
      </c>
      <c r="J13" s="13">
        <v>0.1</v>
      </c>
      <c r="K13" s="12">
        <f t="shared" si="15"/>
        <v>495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</row>
    <row r="2" spans="1:29" x14ac:dyDescent="0.25">
      <c r="A2" s="8">
        <v>18</v>
      </c>
      <c r="B2" s="8">
        <v>432</v>
      </c>
      <c r="C2" s="8" t="s">
        <v>106</v>
      </c>
      <c r="D2" s="8" t="s">
        <v>107</v>
      </c>
      <c r="E2" s="8" t="s">
        <v>108</v>
      </c>
      <c r="F2" s="8" t="s">
        <v>109</v>
      </c>
      <c r="G2" s="8" t="s">
        <v>110</v>
      </c>
      <c r="H2" s="8">
        <v>8015</v>
      </c>
      <c r="I2" s="8">
        <v>8016</v>
      </c>
      <c r="J2" s="8">
        <v>7942</v>
      </c>
      <c r="K2" s="8">
        <v>2110</v>
      </c>
      <c r="L2" s="8">
        <v>2110</v>
      </c>
      <c r="M2" s="8" t="s">
        <v>111</v>
      </c>
      <c r="N2" s="8" t="s">
        <v>112</v>
      </c>
      <c r="O2" s="9">
        <v>3306.7521711600002</v>
      </c>
      <c r="P2" s="9">
        <v>1338.2</v>
      </c>
      <c r="Q2" s="8" t="s">
        <v>113</v>
      </c>
      <c r="R2" s="8" t="s">
        <v>114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2.0660690000000002</v>
      </c>
      <c r="Y2" s="10">
        <v>12.512048</v>
      </c>
      <c r="Z2" s="10">
        <v>0.47</v>
      </c>
      <c r="AA2" s="10">
        <v>0.505</v>
      </c>
      <c r="AB2" s="10">
        <f>P2*X2*(1-Z2)</f>
        <v>1465.3511739740004</v>
      </c>
      <c r="AC2" s="10">
        <f>P2*Y2*(1-AA2)</f>
        <v>8288.0932036319991</v>
      </c>
    </row>
    <row r="3" spans="1:29" x14ac:dyDescent="0.25">
      <c r="A3" s="8">
        <v>18</v>
      </c>
      <c r="B3" s="8">
        <v>432</v>
      </c>
      <c r="C3" s="8" t="s">
        <v>106</v>
      </c>
      <c r="D3" s="8" t="s">
        <v>107</v>
      </c>
      <c r="E3" s="8" t="s">
        <v>108</v>
      </c>
      <c r="F3" s="8" t="s">
        <v>109</v>
      </c>
      <c r="G3" s="8" t="s">
        <v>110</v>
      </c>
      <c r="H3" s="8">
        <v>8053</v>
      </c>
      <c r="I3" s="8">
        <v>8054</v>
      </c>
      <c r="J3" s="8">
        <v>7980</v>
      </c>
      <c r="K3" s="8">
        <v>2110</v>
      </c>
      <c r="L3" s="8">
        <v>2110</v>
      </c>
      <c r="M3" s="8" t="s">
        <v>111</v>
      </c>
      <c r="N3" s="8" t="s">
        <v>112</v>
      </c>
      <c r="O3" s="9">
        <v>71.642108232200002</v>
      </c>
      <c r="P3" s="9">
        <v>28.9925</v>
      </c>
      <c r="Q3" s="8" t="s">
        <v>113</v>
      </c>
      <c r="R3" s="8" t="s">
        <v>114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2.0660690000000002</v>
      </c>
      <c r="Y3" s="10">
        <v>12.512048</v>
      </c>
      <c r="Z3" s="10">
        <v>0.47</v>
      </c>
      <c r="AA3" s="10">
        <v>0.505</v>
      </c>
      <c r="AB3" s="10">
        <f t="shared" ref="AB3:AB66" si="0">P3*X3*(1-Z3)</f>
        <v>31.747267905725003</v>
      </c>
      <c r="AC3" s="10">
        <f t="shared" ref="AC3:AC66" si="1">P3*Y3*(1-AA3)</f>
        <v>179.56399806180002</v>
      </c>
    </row>
    <row r="4" spans="1:29" x14ac:dyDescent="0.25">
      <c r="A4" s="8">
        <v>18</v>
      </c>
      <c r="B4" s="8">
        <v>432</v>
      </c>
      <c r="C4" s="8" t="s">
        <v>106</v>
      </c>
      <c r="D4" s="8" t="s">
        <v>107</v>
      </c>
      <c r="E4" s="8" t="s">
        <v>108</v>
      </c>
      <c r="F4" s="8" t="s">
        <v>109</v>
      </c>
      <c r="G4" s="8" t="s">
        <v>110</v>
      </c>
      <c r="H4" s="8">
        <v>8054</v>
      </c>
      <c r="I4" s="8">
        <v>8055</v>
      </c>
      <c r="J4" s="8">
        <v>7981</v>
      </c>
      <c r="K4" s="8">
        <v>2110</v>
      </c>
      <c r="L4" s="8">
        <v>2110</v>
      </c>
      <c r="M4" s="8" t="s">
        <v>111</v>
      </c>
      <c r="N4" s="8" t="s">
        <v>112</v>
      </c>
      <c r="O4" s="9">
        <v>3.38161848233E-3</v>
      </c>
      <c r="P4" s="9">
        <v>1.36849E-3</v>
      </c>
      <c r="Q4" s="8" t="s">
        <v>113</v>
      </c>
      <c r="R4" s="8" t="s">
        <v>114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2.0660690000000002</v>
      </c>
      <c r="Y4" s="10">
        <v>12.512048</v>
      </c>
      <c r="Z4" s="10">
        <v>0.47</v>
      </c>
      <c r="AA4" s="10">
        <v>0.505</v>
      </c>
      <c r="AB4" s="10">
        <f t="shared" si="0"/>
        <v>1.4985192258793001E-3</v>
      </c>
      <c r="AC4" s="10">
        <f t="shared" si="1"/>
        <v>8.4756932209223996E-3</v>
      </c>
    </row>
    <row r="5" spans="1:29" x14ac:dyDescent="0.25">
      <c r="A5" s="8">
        <v>18</v>
      </c>
      <c r="B5" s="8">
        <v>432</v>
      </c>
      <c r="C5" s="8" t="s">
        <v>106</v>
      </c>
      <c r="D5" s="8" t="s">
        <v>107</v>
      </c>
      <c r="E5" s="8" t="s">
        <v>108</v>
      </c>
      <c r="F5" s="8" t="s">
        <v>109</v>
      </c>
      <c r="G5" s="8" t="s">
        <v>110</v>
      </c>
      <c r="H5" s="8">
        <v>8055</v>
      </c>
      <c r="I5" s="8">
        <v>8056</v>
      </c>
      <c r="J5" s="8">
        <v>7982</v>
      </c>
      <c r="K5" s="8">
        <v>2110</v>
      </c>
      <c r="L5" s="8">
        <v>2110</v>
      </c>
      <c r="M5" s="8" t="s">
        <v>111</v>
      </c>
      <c r="N5" s="8" t="s">
        <v>112</v>
      </c>
      <c r="O5" s="9">
        <v>9.6719993218900004</v>
      </c>
      <c r="P5" s="9">
        <v>3.91412</v>
      </c>
      <c r="Q5" s="8" t="s">
        <v>113</v>
      </c>
      <c r="R5" s="8" t="s">
        <v>114</v>
      </c>
      <c r="S5" s="8">
        <v>26</v>
      </c>
      <c r="T5" s="8">
        <v>21</v>
      </c>
      <c r="U5" s="8" t="s">
        <v>35</v>
      </c>
      <c r="V5" s="8" t="s">
        <v>36</v>
      </c>
      <c r="W5" s="8" t="s">
        <v>35</v>
      </c>
      <c r="X5" s="10">
        <v>2.0660690000000002</v>
      </c>
      <c r="Y5" s="10">
        <v>12.512048</v>
      </c>
      <c r="Z5" s="10">
        <v>0.47</v>
      </c>
      <c r="AA5" s="10">
        <v>0.505</v>
      </c>
      <c r="AB5" s="10">
        <f t="shared" si="0"/>
        <v>4.2860262569684</v>
      </c>
      <c r="AC5" s="10">
        <f t="shared" si="1"/>
        <v>24.241960372291199</v>
      </c>
    </row>
    <row r="6" spans="1:29" x14ac:dyDescent="0.25">
      <c r="A6" s="8">
        <v>18</v>
      </c>
      <c r="B6" s="8">
        <v>432</v>
      </c>
      <c r="C6" s="8" t="s">
        <v>106</v>
      </c>
      <c r="D6" s="8" t="s">
        <v>107</v>
      </c>
      <c r="E6" s="8" t="s">
        <v>108</v>
      </c>
      <c r="F6" s="8" t="s">
        <v>109</v>
      </c>
      <c r="G6" s="8" t="s">
        <v>110</v>
      </c>
      <c r="H6" s="8">
        <v>8058</v>
      </c>
      <c r="I6" s="8">
        <v>8059</v>
      </c>
      <c r="J6" s="8">
        <v>7985</v>
      </c>
      <c r="K6" s="8">
        <v>2110</v>
      </c>
      <c r="L6" s="8">
        <v>2110</v>
      </c>
      <c r="M6" s="8" t="s">
        <v>111</v>
      </c>
      <c r="N6" s="8" t="s">
        <v>112</v>
      </c>
      <c r="O6" s="9">
        <v>9.1783166711799993E-2</v>
      </c>
      <c r="P6" s="9">
        <v>3.7143299999999997E-2</v>
      </c>
      <c r="Q6" s="8" t="s">
        <v>113</v>
      </c>
      <c r="R6" s="8" t="s">
        <v>114</v>
      </c>
      <c r="S6" s="8">
        <v>26</v>
      </c>
      <c r="T6" s="8">
        <v>21</v>
      </c>
      <c r="U6" s="8" t="s">
        <v>35</v>
      </c>
      <c r="V6" s="8" t="s">
        <v>36</v>
      </c>
      <c r="W6" s="8" t="s">
        <v>35</v>
      </c>
      <c r="X6" s="10">
        <v>2.0660690000000002</v>
      </c>
      <c r="Y6" s="10">
        <v>12.512048</v>
      </c>
      <c r="Z6" s="10">
        <v>0.47</v>
      </c>
      <c r="AA6" s="10">
        <v>0.505</v>
      </c>
      <c r="AB6" s="10">
        <f t="shared" si="0"/>
        <v>4.0672528964481001E-2</v>
      </c>
      <c r="AC6" s="10">
        <f t="shared" si="1"/>
        <v>0.23004568247680798</v>
      </c>
    </row>
    <row r="7" spans="1:29" x14ac:dyDescent="0.25">
      <c r="A7" s="8">
        <v>18</v>
      </c>
      <c r="B7" s="8">
        <v>432</v>
      </c>
      <c r="C7" s="8" t="s">
        <v>106</v>
      </c>
      <c r="D7" s="8" t="s">
        <v>107</v>
      </c>
      <c r="E7" s="8" t="s">
        <v>108</v>
      </c>
      <c r="F7" s="8" t="s">
        <v>109</v>
      </c>
      <c r="G7" s="8" t="s">
        <v>110</v>
      </c>
      <c r="H7" s="8">
        <v>8059</v>
      </c>
      <c r="I7" s="8">
        <v>8060</v>
      </c>
      <c r="J7" s="8">
        <v>7986</v>
      </c>
      <c r="K7" s="8">
        <v>2110</v>
      </c>
      <c r="L7" s="8">
        <v>2110</v>
      </c>
      <c r="M7" s="8" t="s">
        <v>111</v>
      </c>
      <c r="N7" s="8" t="s">
        <v>112</v>
      </c>
      <c r="O7" s="9">
        <v>6.1035230025300002</v>
      </c>
      <c r="P7" s="9">
        <v>2.4700099999999998</v>
      </c>
      <c r="Q7" s="8" t="s">
        <v>113</v>
      </c>
      <c r="R7" s="8" t="s">
        <v>114</v>
      </c>
      <c r="S7" s="8">
        <v>26</v>
      </c>
      <c r="T7" s="8">
        <v>21</v>
      </c>
      <c r="U7" s="8" t="s">
        <v>35</v>
      </c>
      <c r="V7" s="8" t="s">
        <v>36</v>
      </c>
      <c r="W7" s="8" t="s">
        <v>35</v>
      </c>
      <c r="X7" s="10">
        <v>2.0660690000000002</v>
      </c>
      <c r="Y7" s="10">
        <v>12.512048</v>
      </c>
      <c r="Z7" s="10">
        <v>0.47</v>
      </c>
      <c r="AA7" s="10">
        <v>0.505</v>
      </c>
      <c r="AB7" s="10">
        <f t="shared" si="0"/>
        <v>2.7047018780657002</v>
      </c>
      <c r="AC7" s="10">
        <f t="shared" si="1"/>
        <v>15.2979174218376</v>
      </c>
    </row>
    <row r="8" spans="1:29" x14ac:dyDescent="0.25">
      <c r="A8" s="8">
        <v>18</v>
      </c>
      <c r="B8" s="8">
        <v>432</v>
      </c>
      <c r="C8" s="8" t="s">
        <v>106</v>
      </c>
      <c r="D8" s="8" t="s">
        <v>107</v>
      </c>
      <c r="E8" s="8" t="s">
        <v>108</v>
      </c>
      <c r="F8" s="8" t="s">
        <v>109</v>
      </c>
      <c r="G8" s="8" t="s">
        <v>110</v>
      </c>
      <c r="H8" s="8">
        <v>8061</v>
      </c>
      <c r="I8" s="8">
        <v>8062</v>
      </c>
      <c r="J8" s="8">
        <v>7988</v>
      </c>
      <c r="K8" s="8">
        <v>2110</v>
      </c>
      <c r="L8" s="8">
        <v>2110</v>
      </c>
      <c r="M8" s="8" t="s">
        <v>111</v>
      </c>
      <c r="N8" s="8" t="s">
        <v>112</v>
      </c>
      <c r="O8" s="9">
        <v>0.26744480057999998</v>
      </c>
      <c r="P8" s="9">
        <v>0.10823099999999999</v>
      </c>
      <c r="Q8" s="8" t="s">
        <v>113</v>
      </c>
      <c r="R8" s="8" t="s">
        <v>114</v>
      </c>
      <c r="S8" s="8">
        <v>26</v>
      </c>
      <c r="T8" s="8">
        <v>21</v>
      </c>
      <c r="U8" s="8" t="s">
        <v>35</v>
      </c>
      <c r="V8" s="8" t="s">
        <v>36</v>
      </c>
      <c r="W8" s="8" t="s">
        <v>35</v>
      </c>
      <c r="X8" s="10">
        <v>2.0660690000000002</v>
      </c>
      <c r="Y8" s="10">
        <v>12.512048</v>
      </c>
      <c r="Z8" s="10">
        <v>0.47</v>
      </c>
      <c r="AA8" s="10">
        <v>0.505</v>
      </c>
      <c r="AB8" s="10">
        <f t="shared" si="0"/>
        <v>0.11851473838767002</v>
      </c>
      <c r="AC8" s="10">
        <f t="shared" si="1"/>
        <v>0.67032477620856001</v>
      </c>
    </row>
    <row r="9" spans="1:29" x14ac:dyDescent="0.25">
      <c r="A9" s="8">
        <v>18</v>
      </c>
      <c r="B9" s="8">
        <v>432</v>
      </c>
      <c r="C9" s="8" t="s">
        <v>106</v>
      </c>
      <c r="D9" s="8" t="s">
        <v>107</v>
      </c>
      <c r="E9" s="8" t="s">
        <v>108</v>
      </c>
      <c r="F9" s="8" t="s">
        <v>109</v>
      </c>
      <c r="G9" s="8" t="s">
        <v>110</v>
      </c>
      <c r="H9" s="8">
        <v>8062</v>
      </c>
      <c r="I9" s="8">
        <v>8063</v>
      </c>
      <c r="J9" s="8">
        <v>7989</v>
      </c>
      <c r="K9" s="8">
        <v>2110</v>
      </c>
      <c r="L9" s="8">
        <v>2110</v>
      </c>
      <c r="M9" s="8" t="s">
        <v>111</v>
      </c>
      <c r="N9" s="8" t="s">
        <v>112</v>
      </c>
      <c r="O9" s="9">
        <v>17.785108790300001</v>
      </c>
      <c r="P9" s="9">
        <v>7.1973799999999999</v>
      </c>
      <c r="Q9" s="8" t="s">
        <v>113</v>
      </c>
      <c r="R9" s="8" t="s">
        <v>114</v>
      </c>
      <c r="S9" s="8">
        <v>26</v>
      </c>
      <c r="T9" s="8">
        <v>21</v>
      </c>
      <c r="U9" s="8" t="s">
        <v>35</v>
      </c>
      <c r="V9" s="8" t="s">
        <v>36</v>
      </c>
      <c r="W9" s="8" t="s">
        <v>35</v>
      </c>
      <c r="X9" s="10">
        <v>2.0660690000000002</v>
      </c>
      <c r="Y9" s="10">
        <v>12.512048</v>
      </c>
      <c r="Z9" s="10">
        <v>0.47</v>
      </c>
      <c r="AA9" s="10">
        <v>0.505</v>
      </c>
      <c r="AB9" s="10">
        <f t="shared" si="0"/>
        <v>7.8812503605866011</v>
      </c>
      <c r="AC9" s="10">
        <f t="shared" si="1"/>
        <v>44.576712196948797</v>
      </c>
    </row>
    <row r="10" spans="1:29" x14ac:dyDescent="0.25">
      <c r="A10" s="8">
        <v>18</v>
      </c>
      <c r="B10" s="8">
        <v>432</v>
      </c>
      <c r="C10" s="8" t="s">
        <v>106</v>
      </c>
      <c r="D10" s="8" t="s">
        <v>107</v>
      </c>
      <c r="E10" s="8" t="s">
        <v>108</v>
      </c>
      <c r="F10" s="8" t="s">
        <v>109</v>
      </c>
      <c r="G10" s="8" t="s">
        <v>110</v>
      </c>
      <c r="H10" s="8">
        <v>8063</v>
      </c>
      <c r="I10" s="8">
        <v>8064</v>
      </c>
      <c r="J10" s="8">
        <v>7990</v>
      </c>
      <c r="K10" s="8">
        <v>2110</v>
      </c>
      <c r="L10" s="8">
        <v>2110</v>
      </c>
      <c r="M10" s="8" t="s">
        <v>111</v>
      </c>
      <c r="N10" s="8" t="s">
        <v>112</v>
      </c>
      <c r="O10" s="9">
        <v>14.308643180500001</v>
      </c>
      <c r="P10" s="9">
        <v>5.7904999999999998</v>
      </c>
      <c r="Q10" s="8" t="s">
        <v>113</v>
      </c>
      <c r="R10" s="8" t="s">
        <v>114</v>
      </c>
      <c r="S10" s="8">
        <v>26</v>
      </c>
      <c r="T10" s="8">
        <v>21</v>
      </c>
      <c r="U10" s="8" t="s">
        <v>35</v>
      </c>
      <c r="V10" s="8" t="s">
        <v>36</v>
      </c>
      <c r="W10" s="8" t="s">
        <v>35</v>
      </c>
      <c r="X10" s="10">
        <v>2.0660690000000002</v>
      </c>
      <c r="Y10" s="10">
        <v>12.512048</v>
      </c>
      <c r="Z10" s="10">
        <v>0.47</v>
      </c>
      <c r="AA10" s="10">
        <v>0.505</v>
      </c>
      <c r="AB10" s="10">
        <f t="shared" si="0"/>
        <v>6.3406934485850002</v>
      </c>
      <c r="AC10" s="10">
        <f t="shared" si="1"/>
        <v>35.863251902279998</v>
      </c>
    </row>
    <row r="11" spans="1:29" x14ac:dyDescent="0.25">
      <c r="A11" s="8">
        <v>18</v>
      </c>
      <c r="B11" s="8">
        <v>432</v>
      </c>
      <c r="C11" s="8" t="s">
        <v>106</v>
      </c>
      <c r="D11" s="8" t="s">
        <v>107</v>
      </c>
      <c r="E11" s="8" t="s">
        <v>108</v>
      </c>
      <c r="F11" s="8" t="s">
        <v>109</v>
      </c>
      <c r="G11" s="8" t="s">
        <v>110</v>
      </c>
      <c r="H11" s="8">
        <v>8064</v>
      </c>
      <c r="I11" s="8">
        <v>8065</v>
      </c>
      <c r="J11" s="8">
        <v>7991</v>
      </c>
      <c r="K11" s="8">
        <v>2110</v>
      </c>
      <c r="L11" s="8">
        <v>2110</v>
      </c>
      <c r="M11" s="8" t="s">
        <v>111</v>
      </c>
      <c r="N11" s="8" t="s">
        <v>112</v>
      </c>
      <c r="O11" s="9">
        <v>36.507937407299998</v>
      </c>
      <c r="P11" s="9">
        <v>14.7742</v>
      </c>
      <c r="Q11" s="8" t="s">
        <v>113</v>
      </c>
      <c r="R11" s="8" t="s">
        <v>114</v>
      </c>
      <c r="S11" s="8">
        <v>26</v>
      </c>
      <c r="T11" s="8">
        <v>21</v>
      </c>
      <c r="U11" s="8" t="s">
        <v>35</v>
      </c>
      <c r="V11" s="8" t="s">
        <v>36</v>
      </c>
      <c r="W11" s="8" t="s">
        <v>35</v>
      </c>
      <c r="X11" s="10">
        <v>2.0660690000000002</v>
      </c>
      <c r="Y11" s="10">
        <v>12.512048</v>
      </c>
      <c r="Z11" s="10">
        <v>0.47</v>
      </c>
      <c r="AA11" s="10">
        <v>0.505</v>
      </c>
      <c r="AB11" s="10">
        <f t="shared" si="0"/>
        <v>16.177993808494001</v>
      </c>
      <c r="AC11" s="10">
        <f t="shared" si="1"/>
        <v>91.503472282991993</v>
      </c>
    </row>
    <row r="12" spans="1:29" x14ac:dyDescent="0.25">
      <c r="A12" s="8">
        <v>18</v>
      </c>
      <c r="B12" s="8">
        <v>432</v>
      </c>
      <c r="C12" s="8" t="s">
        <v>106</v>
      </c>
      <c r="D12" s="8" t="s">
        <v>107</v>
      </c>
      <c r="E12" s="8" t="s">
        <v>108</v>
      </c>
      <c r="F12" s="8" t="s">
        <v>109</v>
      </c>
      <c r="G12" s="8" t="s">
        <v>110</v>
      </c>
      <c r="H12" s="8">
        <v>9559</v>
      </c>
      <c r="I12" s="8">
        <v>9560</v>
      </c>
      <c r="J12" s="8">
        <v>9517</v>
      </c>
      <c r="K12" s="8">
        <v>2120</v>
      </c>
      <c r="L12" s="8">
        <v>2120</v>
      </c>
      <c r="M12" s="8" t="s">
        <v>111</v>
      </c>
      <c r="N12" s="8" t="s">
        <v>112</v>
      </c>
      <c r="O12" s="9">
        <v>0.21092676062499999</v>
      </c>
      <c r="P12" s="9">
        <v>8.5359000000000004E-2</v>
      </c>
      <c r="Q12" s="8" t="s">
        <v>113</v>
      </c>
      <c r="R12" s="8" t="s">
        <v>114</v>
      </c>
      <c r="S12" s="8">
        <v>27</v>
      </c>
      <c r="T12" s="8">
        <v>22</v>
      </c>
      <c r="U12" s="8" t="s">
        <v>37</v>
      </c>
      <c r="V12" s="8" t="s">
        <v>38</v>
      </c>
      <c r="W12" s="8" t="s">
        <v>39</v>
      </c>
      <c r="X12" s="10">
        <v>1.2824150000000001</v>
      </c>
      <c r="Y12" s="10">
        <v>9.8094619999999999</v>
      </c>
      <c r="Z12" s="10">
        <v>0.47</v>
      </c>
      <c r="AA12" s="10">
        <v>0.505</v>
      </c>
      <c r="AB12" s="10">
        <f t="shared" si="0"/>
        <v>5.8016800852050014E-2</v>
      </c>
      <c r="AC12" s="10">
        <f t="shared" si="1"/>
        <v>0.41447630409471004</v>
      </c>
    </row>
    <row r="13" spans="1:29" x14ac:dyDescent="0.25">
      <c r="A13" s="8">
        <v>18</v>
      </c>
      <c r="B13" s="8">
        <v>432</v>
      </c>
      <c r="C13" s="8" t="s">
        <v>106</v>
      </c>
      <c r="D13" s="8" t="s">
        <v>107</v>
      </c>
      <c r="E13" s="8" t="s">
        <v>108</v>
      </c>
      <c r="F13" s="8" t="s">
        <v>109</v>
      </c>
      <c r="G13" s="8" t="s">
        <v>110</v>
      </c>
      <c r="H13" s="8">
        <v>9575</v>
      </c>
      <c r="I13" s="8">
        <v>9576</v>
      </c>
      <c r="J13" s="8">
        <v>9533</v>
      </c>
      <c r="K13" s="8">
        <v>2120</v>
      </c>
      <c r="L13" s="8">
        <v>2120</v>
      </c>
      <c r="M13" s="8" t="s">
        <v>111</v>
      </c>
      <c r="N13" s="8" t="s">
        <v>112</v>
      </c>
      <c r="O13" s="9">
        <v>11.636961235699999</v>
      </c>
      <c r="P13" s="9">
        <v>4.7093100000000003</v>
      </c>
      <c r="Q13" s="8" t="s">
        <v>113</v>
      </c>
      <c r="R13" s="8" t="s">
        <v>114</v>
      </c>
      <c r="S13" s="8">
        <v>27</v>
      </c>
      <c r="T13" s="8">
        <v>22</v>
      </c>
      <c r="U13" s="8" t="s">
        <v>37</v>
      </c>
      <c r="V13" s="8" t="s">
        <v>38</v>
      </c>
      <c r="W13" s="8" t="s">
        <v>39</v>
      </c>
      <c r="X13" s="10">
        <v>1.2824150000000001</v>
      </c>
      <c r="Y13" s="10">
        <v>9.8094619999999999</v>
      </c>
      <c r="Z13" s="10">
        <v>0.47</v>
      </c>
      <c r="AA13" s="10">
        <v>0.505</v>
      </c>
      <c r="AB13" s="10">
        <f t="shared" si="0"/>
        <v>3.2008235853345006</v>
      </c>
      <c r="AC13" s="10">
        <f t="shared" si="1"/>
        <v>22.866919758153902</v>
      </c>
    </row>
    <row r="14" spans="1:29" x14ac:dyDescent="0.25">
      <c r="A14" s="8">
        <v>18</v>
      </c>
      <c r="B14" s="8">
        <v>432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>
        <v>9577</v>
      </c>
      <c r="I14" s="8">
        <v>9578</v>
      </c>
      <c r="J14" s="8">
        <v>9535</v>
      </c>
      <c r="K14" s="8">
        <v>2120</v>
      </c>
      <c r="L14" s="8">
        <v>2120</v>
      </c>
      <c r="M14" s="8" t="s">
        <v>111</v>
      </c>
      <c r="N14" s="8" t="s">
        <v>112</v>
      </c>
      <c r="O14" s="9">
        <v>1.6536941782099999E-2</v>
      </c>
      <c r="P14" s="9">
        <v>6.6922600000000002E-3</v>
      </c>
      <c r="Q14" s="8" t="s">
        <v>113</v>
      </c>
      <c r="R14" s="8" t="s">
        <v>114</v>
      </c>
      <c r="S14" s="8">
        <v>27</v>
      </c>
      <c r="T14" s="8">
        <v>22</v>
      </c>
      <c r="U14" s="8" t="s">
        <v>37</v>
      </c>
      <c r="V14" s="8" t="s">
        <v>38</v>
      </c>
      <c r="W14" s="8" t="s">
        <v>39</v>
      </c>
      <c r="X14" s="10">
        <v>1.2824150000000001</v>
      </c>
      <c r="Y14" s="10">
        <v>9.8094619999999999</v>
      </c>
      <c r="Z14" s="10">
        <v>0.47</v>
      </c>
      <c r="AA14" s="10">
        <v>0.505</v>
      </c>
      <c r="AB14" s="10">
        <f t="shared" si="0"/>
        <v>4.5485949421870007E-3</v>
      </c>
      <c r="AC14" s="10">
        <f t="shared" si="1"/>
        <v>3.2495497731239401E-2</v>
      </c>
    </row>
    <row r="15" spans="1:29" x14ac:dyDescent="0.25">
      <c r="A15" s="8">
        <v>18</v>
      </c>
      <c r="B15" s="8">
        <v>432</v>
      </c>
      <c r="C15" s="8" t="s">
        <v>106</v>
      </c>
      <c r="D15" s="8" t="s">
        <v>107</v>
      </c>
      <c r="E15" s="8" t="s">
        <v>108</v>
      </c>
      <c r="F15" s="8" t="s">
        <v>109</v>
      </c>
      <c r="G15" s="8" t="s">
        <v>110</v>
      </c>
      <c r="H15" s="8">
        <v>9592</v>
      </c>
      <c r="I15" s="8">
        <v>9593</v>
      </c>
      <c r="J15" s="8">
        <v>9550</v>
      </c>
      <c r="K15" s="8">
        <v>2120</v>
      </c>
      <c r="L15" s="8">
        <v>2120</v>
      </c>
      <c r="M15" s="8" t="s">
        <v>111</v>
      </c>
      <c r="N15" s="8" t="s">
        <v>112</v>
      </c>
      <c r="O15" s="9">
        <v>94.983748235299998</v>
      </c>
      <c r="P15" s="9">
        <v>38.438600000000001</v>
      </c>
      <c r="Q15" s="8" t="s">
        <v>113</v>
      </c>
      <c r="R15" s="8" t="s">
        <v>114</v>
      </c>
      <c r="S15" s="8">
        <v>27</v>
      </c>
      <c r="T15" s="8">
        <v>22</v>
      </c>
      <c r="U15" s="8" t="s">
        <v>37</v>
      </c>
      <c r="V15" s="8" t="s">
        <v>38</v>
      </c>
      <c r="W15" s="8" t="s">
        <v>39</v>
      </c>
      <c r="X15" s="10">
        <v>1.2824150000000001</v>
      </c>
      <c r="Y15" s="10">
        <v>9.8094619999999999</v>
      </c>
      <c r="Z15" s="10">
        <v>0.47</v>
      </c>
      <c r="AA15" s="10">
        <v>0.505</v>
      </c>
      <c r="AB15" s="10">
        <f t="shared" si="0"/>
        <v>26.125945726070004</v>
      </c>
      <c r="AC15" s="10">
        <f t="shared" si="1"/>
        <v>186.64568308643402</v>
      </c>
    </row>
    <row r="16" spans="1:29" x14ac:dyDescent="0.25">
      <c r="A16" s="8">
        <v>18</v>
      </c>
      <c r="B16" s="8">
        <v>432</v>
      </c>
      <c r="C16" s="8" t="s">
        <v>106</v>
      </c>
      <c r="D16" s="8" t="s">
        <v>107</v>
      </c>
      <c r="E16" s="8" t="s">
        <v>108</v>
      </c>
      <c r="F16" s="8" t="s">
        <v>109</v>
      </c>
      <c r="G16" s="8" t="s">
        <v>110</v>
      </c>
      <c r="H16" s="8">
        <v>9594</v>
      </c>
      <c r="I16" s="8">
        <v>9595</v>
      </c>
      <c r="J16" s="8">
        <v>9552</v>
      </c>
      <c r="K16" s="8">
        <v>2120</v>
      </c>
      <c r="L16" s="8">
        <v>2120</v>
      </c>
      <c r="M16" s="8" t="s">
        <v>111</v>
      </c>
      <c r="N16" s="8" t="s">
        <v>112</v>
      </c>
      <c r="O16" s="9">
        <v>21.225103790799999</v>
      </c>
      <c r="P16" s="9">
        <v>8.5894899999999996</v>
      </c>
      <c r="Q16" s="8" t="s">
        <v>113</v>
      </c>
      <c r="R16" s="8" t="s">
        <v>114</v>
      </c>
      <c r="S16" s="8">
        <v>27</v>
      </c>
      <c r="T16" s="8">
        <v>22</v>
      </c>
      <c r="U16" s="8" t="s">
        <v>37</v>
      </c>
      <c r="V16" s="8" t="s">
        <v>38</v>
      </c>
      <c r="W16" s="8" t="s">
        <v>39</v>
      </c>
      <c r="X16" s="10">
        <v>1.2824150000000001</v>
      </c>
      <c r="Y16" s="10">
        <v>9.8094619999999999</v>
      </c>
      <c r="Z16" s="10">
        <v>0.47</v>
      </c>
      <c r="AA16" s="10">
        <v>0.505</v>
      </c>
      <c r="AB16" s="10">
        <f t="shared" si="0"/>
        <v>5.8381041337255004</v>
      </c>
      <c r="AC16" s="10">
        <f t="shared" si="1"/>
        <v>41.7078464984181</v>
      </c>
    </row>
    <row r="17" spans="1:29" x14ac:dyDescent="0.25">
      <c r="A17" s="8">
        <v>18</v>
      </c>
      <c r="B17" s="8">
        <v>432</v>
      </c>
      <c r="C17" s="8" t="s">
        <v>106</v>
      </c>
      <c r="D17" s="8" t="s">
        <v>107</v>
      </c>
      <c r="E17" s="8" t="s">
        <v>108</v>
      </c>
      <c r="F17" s="8" t="s">
        <v>109</v>
      </c>
      <c r="G17" s="8" t="s">
        <v>110</v>
      </c>
      <c r="H17" s="8">
        <v>9596</v>
      </c>
      <c r="I17" s="8">
        <v>9597</v>
      </c>
      <c r="J17" s="8">
        <v>9554</v>
      </c>
      <c r="K17" s="8">
        <v>2120</v>
      </c>
      <c r="L17" s="8">
        <v>2120</v>
      </c>
      <c r="M17" s="8" t="s">
        <v>111</v>
      </c>
      <c r="N17" s="8" t="s">
        <v>112</v>
      </c>
      <c r="O17" s="9">
        <v>39.912413344000001</v>
      </c>
      <c r="P17" s="9">
        <v>16.152000000000001</v>
      </c>
      <c r="Q17" s="8" t="s">
        <v>113</v>
      </c>
      <c r="R17" s="8" t="s">
        <v>114</v>
      </c>
      <c r="S17" s="8">
        <v>27</v>
      </c>
      <c r="T17" s="8">
        <v>22</v>
      </c>
      <c r="U17" s="8" t="s">
        <v>37</v>
      </c>
      <c r="V17" s="8" t="s">
        <v>38</v>
      </c>
      <c r="W17" s="8" t="s">
        <v>39</v>
      </c>
      <c r="X17" s="10">
        <v>1.2824150000000001</v>
      </c>
      <c r="Y17" s="10">
        <v>9.8094619999999999</v>
      </c>
      <c r="Z17" s="10">
        <v>0.47</v>
      </c>
      <c r="AA17" s="10">
        <v>0.505</v>
      </c>
      <c r="AB17" s="10">
        <f t="shared" si="0"/>
        <v>10.978190552400003</v>
      </c>
      <c r="AC17" s="10">
        <f t="shared" si="1"/>
        <v>78.429002960880013</v>
      </c>
    </row>
    <row r="18" spans="1:29" x14ac:dyDescent="0.25">
      <c r="A18" s="8">
        <v>18</v>
      </c>
      <c r="B18" s="8">
        <v>432</v>
      </c>
      <c r="C18" s="8" t="s">
        <v>106</v>
      </c>
      <c r="D18" s="8" t="s">
        <v>107</v>
      </c>
      <c r="E18" s="8" t="s">
        <v>108</v>
      </c>
      <c r="F18" s="8" t="s">
        <v>109</v>
      </c>
      <c r="G18" s="8" t="s">
        <v>110</v>
      </c>
      <c r="H18" s="8">
        <v>9598</v>
      </c>
      <c r="I18" s="8">
        <v>9599</v>
      </c>
      <c r="J18" s="8">
        <v>9556</v>
      </c>
      <c r="K18" s="8">
        <v>2120</v>
      </c>
      <c r="L18" s="8">
        <v>2120</v>
      </c>
      <c r="M18" s="8" t="s">
        <v>111</v>
      </c>
      <c r="N18" s="8" t="s">
        <v>112</v>
      </c>
      <c r="O18" s="9">
        <v>14.741644685000001</v>
      </c>
      <c r="P18" s="9">
        <v>5.9657299999999998</v>
      </c>
      <c r="Q18" s="8" t="s">
        <v>113</v>
      </c>
      <c r="R18" s="8" t="s">
        <v>114</v>
      </c>
      <c r="S18" s="8">
        <v>27</v>
      </c>
      <c r="T18" s="8">
        <v>22</v>
      </c>
      <c r="U18" s="8" t="s">
        <v>37</v>
      </c>
      <c r="V18" s="8" t="s">
        <v>38</v>
      </c>
      <c r="W18" s="8" t="s">
        <v>39</v>
      </c>
      <c r="X18" s="10">
        <v>1.2824150000000001</v>
      </c>
      <c r="Y18" s="10">
        <v>9.8094619999999999</v>
      </c>
      <c r="Z18" s="10">
        <v>0.47</v>
      </c>
      <c r="AA18" s="10">
        <v>0.505</v>
      </c>
      <c r="AB18" s="10">
        <f t="shared" si="0"/>
        <v>4.0547870681134999</v>
      </c>
      <c r="AC18" s="10">
        <f t="shared" si="1"/>
        <v>28.967697859943698</v>
      </c>
    </row>
    <row r="19" spans="1:29" x14ac:dyDescent="0.25">
      <c r="A19" s="8">
        <v>18</v>
      </c>
      <c r="B19" s="8">
        <v>432</v>
      </c>
      <c r="C19" s="8" t="s">
        <v>106</v>
      </c>
      <c r="D19" s="8" t="s">
        <v>107</v>
      </c>
      <c r="E19" s="8" t="s">
        <v>108</v>
      </c>
      <c r="F19" s="8" t="s">
        <v>109</v>
      </c>
      <c r="G19" s="8" t="s">
        <v>110</v>
      </c>
      <c r="H19" s="8">
        <v>9606</v>
      </c>
      <c r="I19" s="8">
        <v>9607</v>
      </c>
      <c r="J19" s="8">
        <v>9564</v>
      </c>
      <c r="K19" s="8">
        <v>2120</v>
      </c>
      <c r="L19" s="8">
        <v>2120</v>
      </c>
      <c r="M19" s="8" t="s">
        <v>111</v>
      </c>
      <c r="N19" s="8" t="s">
        <v>112</v>
      </c>
      <c r="O19" s="9">
        <v>46.207855712499999</v>
      </c>
      <c r="P19" s="9">
        <v>18.6997</v>
      </c>
      <c r="Q19" s="8" t="s">
        <v>113</v>
      </c>
      <c r="R19" s="8" t="s">
        <v>114</v>
      </c>
      <c r="S19" s="8">
        <v>27</v>
      </c>
      <c r="T19" s="8">
        <v>22</v>
      </c>
      <c r="U19" s="8" t="s">
        <v>37</v>
      </c>
      <c r="V19" s="8" t="s">
        <v>38</v>
      </c>
      <c r="W19" s="8" t="s">
        <v>39</v>
      </c>
      <c r="X19" s="10">
        <v>1.2824150000000001</v>
      </c>
      <c r="Y19" s="10">
        <v>9.8094619999999999</v>
      </c>
      <c r="Z19" s="10">
        <v>0.47</v>
      </c>
      <c r="AA19" s="10">
        <v>0.505</v>
      </c>
      <c r="AB19" s="10">
        <f t="shared" si="0"/>
        <v>12.709811161015002</v>
      </c>
      <c r="AC19" s="10">
        <f t="shared" si="1"/>
        <v>90.799828297893001</v>
      </c>
    </row>
    <row r="20" spans="1:29" x14ac:dyDescent="0.25">
      <c r="A20" s="8">
        <v>18</v>
      </c>
      <c r="B20" s="8">
        <v>432</v>
      </c>
      <c r="C20" s="8" t="s">
        <v>106</v>
      </c>
      <c r="D20" s="8" t="s">
        <v>107</v>
      </c>
      <c r="E20" s="8" t="s">
        <v>108</v>
      </c>
      <c r="F20" s="8" t="s">
        <v>109</v>
      </c>
      <c r="G20" s="8" t="s">
        <v>110</v>
      </c>
      <c r="H20" s="8">
        <v>9609</v>
      </c>
      <c r="I20" s="8">
        <v>9610</v>
      </c>
      <c r="J20" s="8">
        <v>9567</v>
      </c>
      <c r="K20" s="8">
        <v>2120</v>
      </c>
      <c r="L20" s="8">
        <v>2120</v>
      </c>
      <c r="M20" s="8" t="s">
        <v>111</v>
      </c>
      <c r="N20" s="8" t="s">
        <v>112</v>
      </c>
      <c r="O20" s="9">
        <v>11.024269668900001</v>
      </c>
      <c r="P20" s="9">
        <v>4.46136</v>
      </c>
      <c r="Q20" s="8" t="s">
        <v>113</v>
      </c>
      <c r="R20" s="8" t="s">
        <v>114</v>
      </c>
      <c r="S20" s="8">
        <v>27</v>
      </c>
      <c r="T20" s="8">
        <v>22</v>
      </c>
      <c r="U20" s="8" t="s">
        <v>37</v>
      </c>
      <c r="V20" s="8" t="s">
        <v>38</v>
      </c>
      <c r="W20" s="8" t="s">
        <v>39</v>
      </c>
      <c r="X20" s="10">
        <v>1.2824150000000001</v>
      </c>
      <c r="Y20" s="10">
        <v>9.8094619999999999</v>
      </c>
      <c r="Z20" s="10">
        <v>0.47</v>
      </c>
      <c r="AA20" s="10">
        <v>0.505</v>
      </c>
      <c r="AB20" s="10">
        <f t="shared" si="0"/>
        <v>3.032296941732</v>
      </c>
      <c r="AC20" s="10">
        <f t="shared" si="1"/>
        <v>21.6629529872184</v>
      </c>
    </row>
    <row r="21" spans="1:29" x14ac:dyDescent="0.25">
      <c r="A21" s="8">
        <v>18</v>
      </c>
      <c r="B21" s="8">
        <v>432</v>
      </c>
      <c r="C21" s="8" t="s">
        <v>106</v>
      </c>
      <c r="D21" s="8" t="s">
        <v>107</v>
      </c>
      <c r="E21" s="8" t="s">
        <v>108</v>
      </c>
      <c r="F21" s="8" t="s">
        <v>109</v>
      </c>
      <c r="G21" s="8" t="s">
        <v>110</v>
      </c>
      <c r="H21" s="8">
        <v>11956</v>
      </c>
      <c r="I21" s="8">
        <v>11957</v>
      </c>
      <c r="J21" s="8">
        <v>11911</v>
      </c>
      <c r="K21" s="8">
        <v>2130</v>
      </c>
      <c r="L21" s="8">
        <v>2130</v>
      </c>
      <c r="M21" s="8" t="s">
        <v>111</v>
      </c>
      <c r="N21" s="8" t="s">
        <v>112</v>
      </c>
      <c r="O21" s="9">
        <v>194.898262407</v>
      </c>
      <c r="P21" s="9">
        <v>78.872500000000002</v>
      </c>
      <c r="Q21" s="8" t="s">
        <v>113</v>
      </c>
      <c r="R21" s="8" t="s">
        <v>114</v>
      </c>
      <c r="S21" s="8">
        <v>28</v>
      </c>
      <c r="T21" s="8">
        <v>22</v>
      </c>
      <c r="U21" s="8" t="s">
        <v>37</v>
      </c>
      <c r="V21" s="8" t="s">
        <v>40</v>
      </c>
      <c r="W21" s="8" t="s">
        <v>41</v>
      </c>
      <c r="X21" s="10">
        <v>0.81161499999999998</v>
      </c>
      <c r="Y21" s="10">
        <v>8.1223080000000003</v>
      </c>
      <c r="Z21" s="10">
        <v>0.47</v>
      </c>
      <c r="AA21" s="10">
        <v>0.505</v>
      </c>
      <c r="AB21" s="10">
        <f t="shared" si="0"/>
        <v>33.927475166375004</v>
      </c>
      <c r="AC21" s="10">
        <f t="shared" si="1"/>
        <v>317.11023517635005</v>
      </c>
    </row>
    <row r="22" spans="1:29" x14ac:dyDescent="0.25">
      <c r="A22" s="8">
        <v>18</v>
      </c>
      <c r="B22" s="8">
        <v>432</v>
      </c>
      <c r="C22" s="8" t="s">
        <v>106</v>
      </c>
      <c r="D22" s="8" t="s">
        <v>107</v>
      </c>
      <c r="E22" s="8" t="s">
        <v>108</v>
      </c>
      <c r="F22" s="8" t="s">
        <v>109</v>
      </c>
      <c r="G22" s="8" t="s">
        <v>110</v>
      </c>
      <c r="H22" s="8">
        <v>11965</v>
      </c>
      <c r="I22" s="8">
        <v>11966</v>
      </c>
      <c r="J22" s="8">
        <v>11920</v>
      </c>
      <c r="K22" s="8">
        <v>2130</v>
      </c>
      <c r="L22" s="8">
        <v>2130</v>
      </c>
      <c r="M22" s="8" t="s">
        <v>111</v>
      </c>
      <c r="N22" s="8" t="s">
        <v>112</v>
      </c>
      <c r="O22" s="9">
        <v>8.4533181617299995</v>
      </c>
      <c r="P22" s="9">
        <v>3.4209399999999999</v>
      </c>
      <c r="Q22" s="8" t="s">
        <v>113</v>
      </c>
      <c r="R22" s="8" t="s">
        <v>114</v>
      </c>
      <c r="S22" s="8">
        <v>28</v>
      </c>
      <c r="T22" s="8">
        <v>22</v>
      </c>
      <c r="U22" s="8" t="s">
        <v>37</v>
      </c>
      <c r="V22" s="8" t="s">
        <v>40</v>
      </c>
      <c r="W22" s="8" t="s">
        <v>41</v>
      </c>
      <c r="X22" s="10">
        <v>0.81161499999999998</v>
      </c>
      <c r="Y22" s="10">
        <v>8.1223080000000003</v>
      </c>
      <c r="Z22" s="10">
        <v>0.47</v>
      </c>
      <c r="AA22" s="10">
        <v>0.505</v>
      </c>
      <c r="AB22" s="10">
        <f t="shared" si="0"/>
        <v>1.471537695593</v>
      </c>
      <c r="AC22" s="10">
        <f t="shared" si="1"/>
        <v>13.7540345231124</v>
      </c>
    </row>
    <row r="23" spans="1:29" x14ac:dyDescent="0.25">
      <c r="A23" s="8">
        <v>18</v>
      </c>
      <c r="B23" s="8">
        <v>432</v>
      </c>
      <c r="C23" s="8" t="s">
        <v>106</v>
      </c>
      <c r="D23" s="8" t="s">
        <v>107</v>
      </c>
      <c r="E23" s="8" t="s">
        <v>108</v>
      </c>
      <c r="F23" s="8" t="s">
        <v>109</v>
      </c>
      <c r="G23" s="8" t="s">
        <v>110</v>
      </c>
      <c r="H23" s="8">
        <v>11967</v>
      </c>
      <c r="I23" s="8">
        <v>11968</v>
      </c>
      <c r="J23" s="8">
        <v>11922</v>
      </c>
      <c r="K23" s="8">
        <v>2130</v>
      </c>
      <c r="L23" s="8">
        <v>2130</v>
      </c>
      <c r="M23" s="8" t="s">
        <v>111</v>
      </c>
      <c r="N23" s="8" t="s">
        <v>112</v>
      </c>
      <c r="O23" s="9">
        <v>19.959741363300001</v>
      </c>
      <c r="P23" s="9">
        <v>8.07742</v>
      </c>
      <c r="Q23" s="8" t="s">
        <v>113</v>
      </c>
      <c r="R23" s="8" t="s">
        <v>114</v>
      </c>
      <c r="S23" s="8">
        <v>28</v>
      </c>
      <c r="T23" s="8">
        <v>22</v>
      </c>
      <c r="U23" s="8" t="s">
        <v>37</v>
      </c>
      <c r="V23" s="8" t="s">
        <v>40</v>
      </c>
      <c r="W23" s="8" t="s">
        <v>41</v>
      </c>
      <c r="X23" s="10">
        <v>0.81161499999999998</v>
      </c>
      <c r="Y23" s="10">
        <v>8.1223080000000003</v>
      </c>
      <c r="Z23" s="10">
        <v>0.47</v>
      </c>
      <c r="AA23" s="10">
        <v>0.505</v>
      </c>
      <c r="AB23" s="10">
        <f t="shared" si="0"/>
        <v>3.4745502736490002</v>
      </c>
      <c r="AC23" s="10">
        <f t="shared" si="1"/>
        <v>32.475610077253201</v>
      </c>
    </row>
    <row r="24" spans="1:29" x14ac:dyDescent="0.25">
      <c r="A24" s="8">
        <v>18</v>
      </c>
      <c r="B24" s="8">
        <v>432</v>
      </c>
      <c r="C24" s="8" t="s">
        <v>106</v>
      </c>
      <c r="D24" s="8" t="s">
        <v>107</v>
      </c>
      <c r="E24" s="8" t="s">
        <v>108</v>
      </c>
      <c r="F24" s="8" t="s">
        <v>109</v>
      </c>
      <c r="G24" s="8" t="s">
        <v>110</v>
      </c>
      <c r="H24" s="8">
        <v>11971</v>
      </c>
      <c r="I24" s="8">
        <v>11972</v>
      </c>
      <c r="J24" s="8">
        <v>11926</v>
      </c>
      <c r="K24" s="8">
        <v>2130</v>
      </c>
      <c r="L24" s="8">
        <v>2130</v>
      </c>
      <c r="M24" s="8" t="s">
        <v>111</v>
      </c>
      <c r="N24" s="8" t="s">
        <v>112</v>
      </c>
      <c r="O24" s="9">
        <v>4.61954094767</v>
      </c>
      <c r="P24" s="9">
        <v>1.8694599999999999</v>
      </c>
      <c r="Q24" s="8" t="s">
        <v>113</v>
      </c>
      <c r="R24" s="8" t="s">
        <v>114</v>
      </c>
      <c r="S24" s="8">
        <v>28</v>
      </c>
      <c r="T24" s="8">
        <v>22</v>
      </c>
      <c r="U24" s="8" t="s">
        <v>37</v>
      </c>
      <c r="V24" s="8" t="s">
        <v>40</v>
      </c>
      <c r="W24" s="8" t="s">
        <v>41</v>
      </c>
      <c r="X24" s="10">
        <v>0.81161499999999998</v>
      </c>
      <c r="Y24" s="10">
        <v>8.1223080000000003</v>
      </c>
      <c r="Z24" s="10">
        <v>0.47</v>
      </c>
      <c r="AA24" s="10">
        <v>0.505</v>
      </c>
      <c r="AB24" s="10">
        <f t="shared" si="0"/>
        <v>0.80415934228699992</v>
      </c>
      <c r="AC24" s="10">
        <f t="shared" si="1"/>
        <v>7.5162433072715995</v>
      </c>
    </row>
    <row r="25" spans="1:29" x14ac:dyDescent="0.25">
      <c r="A25" s="8">
        <v>18</v>
      </c>
      <c r="B25" s="8">
        <v>432</v>
      </c>
      <c r="C25" s="8" t="s">
        <v>106</v>
      </c>
      <c r="D25" s="8" t="s">
        <v>107</v>
      </c>
      <c r="E25" s="8" t="s">
        <v>108</v>
      </c>
      <c r="F25" s="8" t="s">
        <v>109</v>
      </c>
      <c r="G25" s="8" t="s">
        <v>110</v>
      </c>
      <c r="H25" s="8">
        <v>11973</v>
      </c>
      <c r="I25" s="8">
        <v>11974</v>
      </c>
      <c r="J25" s="8">
        <v>11928</v>
      </c>
      <c r="K25" s="8">
        <v>2130</v>
      </c>
      <c r="L25" s="8">
        <v>2130</v>
      </c>
      <c r="M25" s="8" t="s">
        <v>111</v>
      </c>
      <c r="N25" s="8" t="s">
        <v>112</v>
      </c>
      <c r="O25" s="9">
        <v>10.2771969395</v>
      </c>
      <c r="P25" s="9">
        <v>4.1590299999999996</v>
      </c>
      <c r="Q25" s="8" t="s">
        <v>113</v>
      </c>
      <c r="R25" s="8" t="s">
        <v>114</v>
      </c>
      <c r="S25" s="8">
        <v>28</v>
      </c>
      <c r="T25" s="8">
        <v>22</v>
      </c>
      <c r="U25" s="8" t="s">
        <v>37</v>
      </c>
      <c r="V25" s="8" t="s">
        <v>40</v>
      </c>
      <c r="W25" s="8" t="s">
        <v>41</v>
      </c>
      <c r="X25" s="10">
        <v>0.81161499999999998</v>
      </c>
      <c r="Y25" s="10">
        <v>8.1223080000000003</v>
      </c>
      <c r="Z25" s="10">
        <v>0.47</v>
      </c>
      <c r="AA25" s="10">
        <v>0.505</v>
      </c>
      <c r="AB25" s="10">
        <f t="shared" si="0"/>
        <v>1.7890315007284998</v>
      </c>
      <c r="AC25" s="10">
        <f t="shared" si="1"/>
        <v>16.721556707413797</v>
      </c>
    </row>
    <row r="26" spans="1:29" x14ac:dyDescent="0.25">
      <c r="A26" s="8">
        <v>18</v>
      </c>
      <c r="B26" s="8">
        <v>432</v>
      </c>
      <c r="C26" s="8" t="s">
        <v>106</v>
      </c>
      <c r="D26" s="8" t="s">
        <v>107</v>
      </c>
      <c r="E26" s="8" t="s">
        <v>108</v>
      </c>
      <c r="F26" s="8" t="s">
        <v>109</v>
      </c>
      <c r="G26" s="8" t="s">
        <v>110</v>
      </c>
      <c r="H26" s="8">
        <v>11975</v>
      </c>
      <c r="I26" s="8">
        <v>11976</v>
      </c>
      <c r="J26" s="8">
        <v>11930</v>
      </c>
      <c r="K26" s="8">
        <v>2130</v>
      </c>
      <c r="L26" s="8">
        <v>2130</v>
      </c>
      <c r="M26" s="8" t="s">
        <v>111</v>
      </c>
      <c r="N26" s="8" t="s">
        <v>112</v>
      </c>
      <c r="O26" s="9">
        <v>36.865820130700001</v>
      </c>
      <c r="P26" s="9">
        <v>14.9191</v>
      </c>
      <c r="Q26" s="8" t="s">
        <v>113</v>
      </c>
      <c r="R26" s="8" t="s">
        <v>114</v>
      </c>
      <c r="S26" s="8">
        <v>28</v>
      </c>
      <c r="T26" s="8">
        <v>22</v>
      </c>
      <c r="U26" s="8" t="s">
        <v>37</v>
      </c>
      <c r="V26" s="8" t="s">
        <v>40</v>
      </c>
      <c r="W26" s="8" t="s">
        <v>41</v>
      </c>
      <c r="X26" s="10">
        <v>0.81161499999999998</v>
      </c>
      <c r="Y26" s="10">
        <v>8.1223080000000003</v>
      </c>
      <c r="Z26" s="10">
        <v>0.47</v>
      </c>
      <c r="AA26" s="10">
        <v>0.505</v>
      </c>
      <c r="AB26" s="10">
        <f t="shared" si="0"/>
        <v>6.417539633645001</v>
      </c>
      <c r="AC26" s="10">
        <f t="shared" si="1"/>
        <v>59.982875014986</v>
      </c>
    </row>
    <row r="27" spans="1:29" x14ac:dyDescent="0.25">
      <c r="A27" s="8">
        <v>18</v>
      </c>
      <c r="B27" s="8">
        <v>432</v>
      </c>
      <c r="C27" s="8" t="s">
        <v>106</v>
      </c>
      <c r="D27" s="8" t="s">
        <v>107</v>
      </c>
      <c r="E27" s="8" t="s">
        <v>108</v>
      </c>
      <c r="F27" s="8" t="s">
        <v>109</v>
      </c>
      <c r="G27" s="8" t="s">
        <v>110</v>
      </c>
      <c r="H27" s="8">
        <v>11977</v>
      </c>
      <c r="I27" s="8">
        <v>11978</v>
      </c>
      <c r="J27" s="8">
        <v>11932</v>
      </c>
      <c r="K27" s="8">
        <v>2130</v>
      </c>
      <c r="L27" s="8">
        <v>2130</v>
      </c>
      <c r="M27" s="8" t="s">
        <v>111</v>
      </c>
      <c r="N27" s="8" t="s">
        <v>112</v>
      </c>
      <c r="O27" s="9">
        <v>18.924383238499999</v>
      </c>
      <c r="P27" s="9">
        <v>7.6584300000000001</v>
      </c>
      <c r="Q27" s="8" t="s">
        <v>113</v>
      </c>
      <c r="R27" s="8" t="s">
        <v>114</v>
      </c>
      <c r="S27" s="8">
        <v>28</v>
      </c>
      <c r="T27" s="8">
        <v>22</v>
      </c>
      <c r="U27" s="8" t="s">
        <v>37</v>
      </c>
      <c r="V27" s="8" t="s">
        <v>40</v>
      </c>
      <c r="W27" s="8" t="s">
        <v>41</v>
      </c>
      <c r="X27" s="10">
        <v>0.81161499999999998</v>
      </c>
      <c r="Y27" s="10">
        <v>8.1223080000000003</v>
      </c>
      <c r="Z27" s="10">
        <v>0.47</v>
      </c>
      <c r="AA27" s="10">
        <v>0.505</v>
      </c>
      <c r="AB27" s="10">
        <f t="shared" si="0"/>
        <v>3.2943192321585002</v>
      </c>
      <c r="AC27" s="10">
        <f t="shared" si="1"/>
        <v>30.7910429919378</v>
      </c>
    </row>
    <row r="28" spans="1:29" x14ac:dyDescent="0.25">
      <c r="A28" s="8">
        <v>18</v>
      </c>
      <c r="B28" s="8">
        <v>432</v>
      </c>
      <c r="C28" s="8" t="s">
        <v>106</v>
      </c>
      <c r="D28" s="8" t="s">
        <v>107</v>
      </c>
      <c r="E28" s="8" t="s">
        <v>108</v>
      </c>
      <c r="F28" s="8" t="s">
        <v>109</v>
      </c>
      <c r="G28" s="8" t="s">
        <v>110</v>
      </c>
      <c r="H28" s="8">
        <v>11978</v>
      </c>
      <c r="I28" s="8">
        <v>11979</v>
      </c>
      <c r="J28" s="8">
        <v>11933</v>
      </c>
      <c r="K28" s="8">
        <v>2130</v>
      </c>
      <c r="L28" s="8">
        <v>2130</v>
      </c>
      <c r="M28" s="8" t="s">
        <v>111</v>
      </c>
      <c r="N28" s="8" t="s">
        <v>112</v>
      </c>
      <c r="O28" s="9">
        <v>7.29283792863</v>
      </c>
      <c r="P28" s="9">
        <v>2.9513099999999999</v>
      </c>
      <c r="Q28" s="8" t="s">
        <v>113</v>
      </c>
      <c r="R28" s="8" t="s">
        <v>114</v>
      </c>
      <c r="S28" s="8">
        <v>28</v>
      </c>
      <c r="T28" s="8">
        <v>22</v>
      </c>
      <c r="U28" s="8" t="s">
        <v>37</v>
      </c>
      <c r="V28" s="8" t="s">
        <v>40</v>
      </c>
      <c r="W28" s="8" t="s">
        <v>41</v>
      </c>
      <c r="X28" s="10">
        <v>0.81161499999999998</v>
      </c>
      <c r="Y28" s="10">
        <v>8.1223080000000003</v>
      </c>
      <c r="Z28" s="10">
        <v>0.47</v>
      </c>
      <c r="AA28" s="10">
        <v>0.505</v>
      </c>
      <c r="AB28" s="10">
        <f t="shared" si="0"/>
        <v>1.2695235567945</v>
      </c>
      <c r="AC28" s="10">
        <f t="shared" si="1"/>
        <v>11.8658671676226</v>
      </c>
    </row>
    <row r="29" spans="1:29" x14ac:dyDescent="0.25">
      <c r="A29" s="8">
        <v>18</v>
      </c>
      <c r="B29" s="8">
        <v>432</v>
      </c>
      <c r="C29" s="8" t="s">
        <v>106</v>
      </c>
      <c r="D29" s="8" t="s">
        <v>107</v>
      </c>
      <c r="E29" s="8" t="s">
        <v>108</v>
      </c>
      <c r="F29" s="8" t="s">
        <v>109</v>
      </c>
      <c r="G29" s="8" t="s">
        <v>110</v>
      </c>
      <c r="H29" s="8">
        <v>11980</v>
      </c>
      <c r="I29" s="8">
        <v>11981</v>
      </c>
      <c r="J29" s="8">
        <v>11935</v>
      </c>
      <c r="K29" s="8">
        <v>2130</v>
      </c>
      <c r="L29" s="8">
        <v>2130</v>
      </c>
      <c r="M29" s="8" t="s">
        <v>111</v>
      </c>
      <c r="N29" s="8" t="s">
        <v>112</v>
      </c>
      <c r="O29" s="9">
        <v>5.8654917197599996</v>
      </c>
      <c r="P29" s="9">
        <v>2.3736799999999998</v>
      </c>
      <c r="Q29" s="8" t="s">
        <v>113</v>
      </c>
      <c r="R29" s="8" t="s">
        <v>114</v>
      </c>
      <c r="S29" s="8">
        <v>28</v>
      </c>
      <c r="T29" s="8">
        <v>22</v>
      </c>
      <c r="U29" s="8" t="s">
        <v>37</v>
      </c>
      <c r="V29" s="8" t="s">
        <v>40</v>
      </c>
      <c r="W29" s="8" t="s">
        <v>41</v>
      </c>
      <c r="X29" s="10">
        <v>0.81161499999999998</v>
      </c>
      <c r="Y29" s="10">
        <v>8.1223080000000003</v>
      </c>
      <c r="Z29" s="10">
        <v>0.47</v>
      </c>
      <c r="AA29" s="10">
        <v>0.505</v>
      </c>
      <c r="AB29" s="10">
        <f t="shared" si="0"/>
        <v>1.0210525753959998</v>
      </c>
      <c r="AC29" s="10">
        <f t="shared" si="1"/>
        <v>9.5434812264527995</v>
      </c>
    </row>
    <row r="30" spans="1:29" x14ac:dyDescent="0.25">
      <c r="A30" s="8">
        <v>18</v>
      </c>
      <c r="B30" s="8">
        <v>432</v>
      </c>
      <c r="C30" s="8" t="s">
        <v>106</v>
      </c>
      <c r="D30" s="8" t="s">
        <v>107</v>
      </c>
      <c r="E30" s="8" t="s">
        <v>108</v>
      </c>
      <c r="F30" s="8" t="s">
        <v>109</v>
      </c>
      <c r="G30" s="8" t="s">
        <v>110</v>
      </c>
      <c r="H30" s="8">
        <v>11989</v>
      </c>
      <c r="I30" s="8">
        <v>11990</v>
      </c>
      <c r="J30" s="8">
        <v>11944</v>
      </c>
      <c r="K30" s="8">
        <v>2130</v>
      </c>
      <c r="L30" s="8">
        <v>2130</v>
      </c>
      <c r="M30" s="8" t="s">
        <v>111</v>
      </c>
      <c r="N30" s="8" t="s">
        <v>112</v>
      </c>
      <c r="O30" s="9">
        <v>21.5010897234</v>
      </c>
      <c r="P30" s="9">
        <v>8.7011800000000008</v>
      </c>
      <c r="Q30" s="8" t="s">
        <v>113</v>
      </c>
      <c r="R30" s="8" t="s">
        <v>114</v>
      </c>
      <c r="S30" s="8">
        <v>28</v>
      </c>
      <c r="T30" s="8">
        <v>22</v>
      </c>
      <c r="U30" s="8" t="s">
        <v>37</v>
      </c>
      <c r="V30" s="8" t="s">
        <v>40</v>
      </c>
      <c r="W30" s="8" t="s">
        <v>41</v>
      </c>
      <c r="X30" s="10">
        <v>0.81161499999999998</v>
      </c>
      <c r="Y30" s="10">
        <v>8.1223080000000003</v>
      </c>
      <c r="Z30" s="10">
        <v>0.47</v>
      </c>
      <c r="AA30" s="10">
        <v>0.505</v>
      </c>
      <c r="AB30" s="10">
        <f t="shared" si="0"/>
        <v>3.7428643490210005</v>
      </c>
      <c r="AC30" s="10">
        <f t="shared" si="1"/>
        <v>34.983463642102798</v>
      </c>
    </row>
    <row r="31" spans="1:29" x14ac:dyDescent="0.25">
      <c r="A31" s="8">
        <v>18</v>
      </c>
      <c r="B31" s="8">
        <v>432</v>
      </c>
      <c r="C31" s="8" t="s">
        <v>106</v>
      </c>
      <c r="D31" s="8" t="s">
        <v>107</v>
      </c>
      <c r="E31" s="8" t="s">
        <v>108</v>
      </c>
      <c r="F31" s="8" t="s">
        <v>109</v>
      </c>
      <c r="G31" s="8" t="s">
        <v>110</v>
      </c>
      <c r="H31" s="8">
        <v>11991</v>
      </c>
      <c r="I31" s="8">
        <v>11992</v>
      </c>
      <c r="J31" s="8">
        <v>11946</v>
      </c>
      <c r="K31" s="8">
        <v>2130</v>
      </c>
      <c r="L31" s="8">
        <v>2130</v>
      </c>
      <c r="M31" s="8" t="s">
        <v>111</v>
      </c>
      <c r="N31" s="8" t="s">
        <v>112</v>
      </c>
      <c r="O31" s="9">
        <v>5.6847796913400002</v>
      </c>
      <c r="P31" s="9">
        <v>2.3005499999999999</v>
      </c>
      <c r="Q31" s="8" t="s">
        <v>113</v>
      </c>
      <c r="R31" s="8" t="s">
        <v>114</v>
      </c>
      <c r="S31" s="8">
        <v>28</v>
      </c>
      <c r="T31" s="8">
        <v>22</v>
      </c>
      <c r="U31" s="8" t="s">
        <v>37</v>
      </c>
      <c r="V31" s="8" t="s">
        <v>40</v>
      </c>
      <c r="W31" s="8" t="s">
        <v>41</v>
      </c>
      <c r="X31" s="10">
        <v>0.81161499999999998</v>
      </c>
      <c r="Y31" s="10">
        <v>8.1223080000000003</v>
      </c>
      <c r="Z31" s="10">
        <v>0.47</v>
      </c>
      <c r="AA31" s="10">
        <v>0.505</v>
      </c>
      <c r="AB31" s="10">
        <f t="shared" si="0"/>
        <v>0.98959527077249998</v>
      </c>
      <c r="AC31" s="10">
        <f t="shared" si="1"/>
        <v>9.2494589563529992</v>
      </c>
    </row>
    <row r="32" spans="1:29" x14ac:dyDescent="0.25">
      <c r="A32" s="8">
        <v>18</v>
      </c>
      <c r="B32" s="8">
        <v>432</v>
      </c>
      <c r="C32" s="8" t="s">
        <v>106</v>
      </c>
      <c r="D32" s="8" t="s">
        <v>107</v>
      </c>
      <c r="E32" s="8" t="s">
        <v>108</v>
      </c>
      <c r="F32" s="8" t="s">
        <v>109</v>
      </c>
      <c r="G32" s="8" t="s">
        <v>110</v>
      </c>
      <c r="H32" s="8">
        <v>12002</v>
      </c>
      <c r="I32" s="8">
        <v>12003</v>
      </c>
      <c r="J32" s="8">
        <v>11957</v>
      </c>
      <c r="K32" s="8">
        <v>2130</v>
      </c>
      <c r="L32" s="8">
        <v>2130</v>
      </c>
      <c r="M32" s="8" t="s">
        <v>111</v>
      </c>
      <c r="N32" s="8" t="s">
        <v>112</v>
      </c>
      <c r="O32" s="9">
        <v>5.9861127740900004</v>
      </c>
      <c r="P32" s="9">
        <v>2.4224899999999998</v>
      </c>
      <c r="Q32" s="8" t="s">
        <v>113</v>
      </c>
      <c r="R32" s="8" t="s">
        <v>114</v>
      </c>
      <c r="S32" s="8">
        <v>28</v>
      </c>
      <c r="T32" s="8">
        <v>22</v>
      </c>
      <c r="U32" s="8" t="s">
        <v>37</v>
      </c>
      <c r="V32" s="8" t="s">
        <v>40</v>
      </c>
      <c r="W32" s="8" t="s">
        <v>41</v>
      </c>
      <c r="X32" s="10">
        <v>0.81161499999999998</v>
      </c>
      <c r="Y32" s="10">
        <v>8.1223080000000003</v>
      </c>
      <c r="Z32" s="10">
        <v>0.47</v>
      </c>
      <c r="AA32" s="10">
        <v>0.505</v>
      </c>
      <c r="AB32" s="10">
        <f t="shared" si="0"/>
        <v>1.0420484873154998</v>
      </c>
      <c r="AC32" s="10">
        <f t="shared" si="1"/>
        <v>9.7397239039254</v>
      </c>
    </row>
    <row r="33" spans="1:29" x14ac:dyDescent="0.25">
      <c r="A33" s="8">
        <v>18</v>
      </c>
      <c r="B33" s="8">
        <v>432</v>
      </c>
      <c r="C33" s="8" t="s">
        <v>106</v>
      </c>
      <c r="D33" s="8" t="s">
        <v>107</v>
      </c>
      <c r="E33" s="8" t="s">
        <v>108</v>
      </c>
      <c r="F33" s="8" t="s">
        <v>109</v>
      </c>
      <c r="G33" s="8" t="s">
        <v>110</v>
      </c>
      <c r="H33" s="8">
        <v>12005</v>
      </c>
      <c r="I33" s="8">
        <v>12006</v>
      </c>
      <c r="J33" s="8">
        <v>11960</v>
      </c>
      <c r="K33" s="8">
        <v>2130</v>
      </c>
      <c r="L33" s="8">
        <v>2130</v>
      </c>
      <c r="M33" s="8" t="s">
        <v>111</v>
      </c>
      <c r="N33" s="8" t="s">
        <v>112</v>
      </c>
      <c r="O33" s="9">
        <v>8.0025231059399999</v>
      </c>
      <c r="P33" s="9">
        <v>3.2385100000000002</v>
      </c>
      <c r="Q33" s="8" t="s">
        <v>113</v>
      </c>
      <c r="R33" s="8" t="s">
        <v>114</v>
      </c>
      <c r="S33" s="8">
        <v>28</v>
      </c>
      <c r="T33" s="8">
        <v>22</v>
      </c>
      <c r="U33" s="8" t="s">
        <v>37</v>
      </c>
      <c r="V33" s="8" t="s">
        <v>40</v>
      </c>
      <c r="W33" s="8" t="s">
        <v>41</v>
      </c>
      <c r="X33" s="10">
        <v>0.81161499999999998</v>
      </c>
      <c r="Y33" s="10">
        <v>8.1223080000000003</v>
      </c>
      <c r="Z33" s="10">
        <v>0.47</v>
      </c>
      <c r="AA33" s="10">
        <v>0.505</v>
      </c>
      <c r="AB33" s="10">
        <f t="shared" si="0"/>
        <v>1.3930643456345</v>
      </c>
      <c r="AC33" s="10">
        <f t="shared" si="1"/>
        <v>13.020566962134602</v>
      </c>
    </row>
    <row r="34" spans="1:29" x14ac:dyDescent="0.25">
      <c r="A34" s="8">
        <v>18</v>
      </c>
      <c r="B34" s="8">
        <v>432</v>
      </c>
      <c r="C34" s="8" t="s">
        <v>106</v>
      </c>
      <c r="D34" s="8" t="s">
        <v>107</v>
      </c>
      <c r="E34" s="8" t="s">
        <v>108</v>
      </c>
      <c r="F34" s="8" t="s">
        <v>109</v>
      </c>
      <c r="G34" s="8" t="s">
        <v>110</v>
      </c>
      <c r="H34" s="8">
        <v>23808</v>
      </c>
      <c r="I34" s="8">
        <v>23565</v>
      </c>
      <c r="J34" s="8">
        <v>23554</v>
      </c>
      <c r="K34" s="8">
        <v>5300</v>
      </c>
      <c r="L34" s="8">
        <v>5300</v>
      </c>
      <c r="M34" s="8" t="s">
        <v>111</v>
      </c>
      <c r="N34" s="8" t="s">
        <v>112</v>
      </c>
      <c r="O34" s="9">
        <v>1.4456577264299999</v>
      </c>
      <c r="P34" s="9">
        <v>0.58503700000000003</v>
      </c>
      <c r="Q34" s="8" t="s">
        <v>113</v>
      </c>
      <c r="R34" s="8" t="s">
        <v>114</v>
      </c>
      <c r="S34" s="8">
        <v>9</v>
      </c>
      <c r="T34" s="8">
        <v>50</v>
      </c>
      <c r="U34" s="8" t="s">
        <v>46</v>
      </c>
      <c r="V34" s="8" t="s">
        <v>47</v>
      </c>
      <c r="W34" s="8" t="s">
        <v>48</v>
      </c>
      <c r="X34" s="10">
        <v>0.114593</v>
      </c>
      <c r="Y34" s="10">
        <v>1.800333</v>
      </c>
      <c r="Z34" s="10">
        <v>0.47</v>
      </c>
      <c r="AA34" s="10">
        <v>0.505</v>
      </c>
      <c r="AB34" s="10">
        <f t="shared" si="0"/>
        <v>3.553180681873E-2</v>
      </c>
      <c r="AC34" s="10">
        <f t="shared" si="1"/>
        <v>0.52136440157389496</v>
      </c>
    </row>
    <row r="35" spans="1:29" x14ac:dyDescent="0.25">
      <c r="A35" s="8">
        <v>18</v>
      </c>
      <c r="B35" s="8">
        <v>432</v>
      </c>
      <c r="C35" s="8" t="s">
        <v>106</v>
      </c>
      <c r="D35" s="8" t="s">
        <v>107</v>
      </c>
      <c r="E35" s="8" t="s">
        <v>108</v>
      </c>
      <c r="F35" s="8" t="s">
        <v>109</v>
      </c>
      <c r="G35" s="8" t="s">
        <v>110</v>
      </c>
      <c r="H35" s="8">
        <v>25333</v>
      </c>
      <c r="I35" s="8">
        <v>25334</v>
      </c>
      <c r="J35" s="8">
        <v>25274</v>
      </c>
      <c r="K35" s="8">
        <v>6170</v>
      </c>
      <c r="L35" s="8">
        <v>6170</v>
      </c>
      <c r="M35" s="8" t="s">
        <v>111</v>
      </c>
      <c r="N35" s="8" t="s">
        <v>112</v>
      </c>
      <c r="O35" s="9">
        <v>1.86855322364</v>
      </c>
      <c r="P35" s="9">
        <v>0.75617699999999999</v>
      </c>
      <c r="Q35" s="8" t="s">
        <v>113</v>
      </c>
      <c r="R35" s="8" t="s">
        <v>114</v>
      </c>
      <c r="S35" s="8">
        <v>12</v>
      </c>
      <c r="T35" s="8">
        <v>60</v>
      </c>
      <c r="U35" s="8" t="s">
        <v>49</v>
      </c>
      <c r="V35" s="8" t="s">
        <v>51</v>
      </c>
      <c r="W35" s="8" t="s">
        <v>51</v>
      </c>
      <c r="X35" s="10">
        <v>0.51412000000000002</v>
      </c>
      <c r="Y35" s="10">
        <v>4.7782419999999997</v>
      </c>
      <c r="Z35" s="10">
        <v>0.47</v>
      </c>
      <c r="AA35" s="10">
        <v>0.505</v>
      </c>
      <c r="AB35" s="10">
        <f t="shared" si="0"/>
        <v>0.20604583119720002</v>
      </c>
      <c r="AC35" s="10">
        <f t="shared" si="1"/>
        <v>1.7885323669128297</v>
      </c>
    </row>
    <row r="36" spans="1:29" x14ac:dyDescent="0.25">
      <c r="A36" s="8">
        <v>18</v>
      </c>
      <c r="B36" s="8">
        <v>432</v>
      </c>
      <c r="C36" s="8" t="s">
        <v>106</v>
      </c>
      <c r="D36" s="8" t="s">
        <v>107</v>
      </c>
      <c r="E36" s="8" t="s">
        <v>108</v>
      </c>
      <c r="F36" s="8" t="s">
        <v>109</v>
      </c>
      <c r="G36" s="8" t="s">
        <v>110</v>
      </c>
      <c r="H36" s="8">
        <v>28765</v>
      </c>
      <c r="I36" s="8">
        <v>28766</v>
      </c>
      <c r="J36" s="8">
        <v>28720</v>
      </c>
      <c r="K36" s="8">
        <v>6172</v>
      </c>
      <c r="L36" s="8">
        <v>6172</v>
      </c>
      <c r="M36" s="8" t="s">
        <v>111</v>
      </c>
      <c r="N36" s="8" t="s">
        <v>112</v>
      </c>
      <c r="O36" s="9">
        <v>10.6929623469</v>
      </c>
      <c r="P36" s="9">
        <v>4.3272899999999996</v>
      </c>
      <c r="Q36" s="8" t="s">
        <v>113</v>
      </c>
      <c r="R36" s="8" t="s">
        <v>114</v>
      </c>
      <c r="S36" s="8">
        <v>12</v>
      </c>
      <c r="T36" s="8">
        <v>60</v>
      </c>
      <c r="U36" s="8" t="s">
        <v>49</v>
      </c>
      <c r="V36" s="8" t="s">
        <v>50</v>
      </c>
      <c r="W36" s="8" t="s">
        <v>51</v>
      </c>
      <c r="X36" s="10">
        <v>0.51412000000000002</v>
      </c>
      <c r="Y36" s="10">
        <v>4.7782419999999997</v>
      </c>
      <c r="Z36" s="10">
        <v>0.47</v>
      </c>
      <c r="AA36" s="10">
        <v>0.505</v>
      </c>
      <c r="AB36" s="10">
        <f t="shared" si="0"/>
        <v>1.179115557444</v>
      </c>
      <c r="AC36" s="10">
        <f t="shared" si="1"/>
        <v>10.235035217969097</v>
      </c>
    </row>
    <row r="37" spans="1:29" x14ac:dyDescent="0.25">
      <c r="A37" s="8">
        <v>18</v>
      </c>
      <c r="B37" s="8">
        <v>432</v>
      </c>
      <c r="C37" s="8" t="s">
        <v>106</v>
      </c>
      <c r="D37" s="8" t="s">
        <v>107</v>
      </c>
      <c r="E37" s="8" t="s">
        <v>108</v>
      </c>
      <c r="F37" s="8" t="s">
        <v>109</v>
      </c>
      <c r="G37" s="8" t="s">
        <v>110</v>
      </c>
      <c r="H37" s="8">
        <v>28769</v>
      </c>
      <c r="I37" s="8">
        <v>28770</v>
      </c>
      <c r="J37" s="8">
        <v>28724</v>
      </c>
      <c r="K37" s="8">
        <v>6172</v>
      </c>
      <c r="L37" s="8">
        <v>6172</v>
      </c>
      <c r="M37" s="8" t="s">
        <v>111</v>
      </c>
      <c r="N37" s="8" t="s">
        <v>112</v>
      </c>
      <c r="O37" s="9">
        <v>3.22190364228</v>
      </c>
      <c r="P37" s="9">
        <v>1.30386</v>
      </c>
      <c r="Q37" s="8" t="s">
        <v>113</v>
      </c>
      <c r="R37" s="8" t="s">
        <v>114</v>
      </c>
      <c r="S37" s="8">
        <v>12</v>
      </c>
      <c r="T37" s="8">
        <v>60</v>
      </c>
      <c r="U37" s="8" t="s">
        <v>49</v>
      </c>
      <c r="V37" s="8" t="s">
        <v>50</v>
      </c>
      <c r="W37" s="8" t="s">
        <v>51</v>
      </c>
      <c r="X37" s="10">
        <v>0.51412000000000002</v>
      </c>
      <c r="Y37" s="10">
        <v>4.7782419999999997</v>
      </c>
      <c r="Z37" s="10">
        <v>0.47</v>
      </c>
      <c r="AA37" s="10">
        <v>0.505</v>
      </c>
      <c r="AB37" s="10">
        <f t="shared" si="0"/>
        <v>0.35528046669600005</v>
      </c>
      <c r="AC37" s="10">
        <f t="shared" si="1"/>
        <v>3.0839285139893997</v>
      </c>
    </row>
    <row r="38" spans="1:29" x14ac:dyDescent="0.25">
      <c r="A38" s="8">
        <v>18</v>
      </c>
      <c r="B38" s="8">
        <v>432</v>
      </c>
      <c r="C38" s="8" t="s">
        <v>106</v>
      </c>
      <c r="D38" s="8" t="s">
        <v>107</v>
      </c>
      <c r="E38" s="8" t="s">
        <v>108</v>
      </c>
      <c r="F38" s="8" t="s">
        <v>109</v>
      </c>
      <c r="G38" s="8" t="s">
        <v>110</v>
      </c>
      <c r="H38" s="8">
        <v>28774</v>
      </c>
      <c r="I38" s="8">
        <v>28775</v>
      </c>
      <c r="J38" s="8">
        <v>28729</v>
      </c>
      <c r="K38" s="8">
        <v>6172</v>
      </c>
      <c r="L38" s="8">
        <v>6172</v>
      </c>
      <c r="M38" s="8" t="s">
        <v>111</v>
      </c>
      <c r="N38" s="8" t="s">
        <v>112</v>
      </c>
      <c r="O38" s="9">
        <v>1.28039971634</v>
      </c>
      <c r="P38" s="9">
        <v>0.51815900000000004</v>
      </c>
      <c r="Q38" s="8" t="s">
        <v>113</v>
      </c>
      <c r="R38" s="8" t="s">
        <v>114</v>
      </c>
      <c r="S38" s="8">
        <v>12</v>
      </c>
      <c r="T38" s="8">
        <v>60</v>
      </c>
      <c r="U38" s="8" t="s">
        <v>49</v>
      </c>
      <c r="V38" s="8" t="s">
        <v>50</v>
      </c>
      <c r="W38" s="8" t="s">
        <v>51</v>
      </c>
      <c r="X38" s="10">
        <v>0.51412000000000002</v>
      </c>
      <c r="Y38" s="10">
        <v>4.7782419999999997</v>
      </c>
      <c r="Z38" s="10">
        <v>0.47</v>
      </c>
      <c r="AA38" s="10">
        <v>0.505</v>
      </c>
      <c r="AB38" s="10">
        <f t="shared" si="0"/>
        <v>0.14118982969240004</v>
      </c>
      <c r="AC38" s="10">
        <f t="shared" si="1"/>
        <v>1.2255651027566099</v>
      </c>
    </row>
    <row r="39" spans="1:29" x14ac:dyDescent="0.25">
      <c r="A39" s="8">
        <v>18</v>
      </c>
      <c r="B39" s="8">
        <v>432</v>
      </c>
      <c r="C39" s="8" t="s">
        <v>106</v>
      </c>
      <c r="D39" s="8" t="s">
        <v>107</v>
      </c>
      <c r="E39" s="8" t="s">
        <v>108</v>
      </c>
      <c r="F39" s="8" t="s">
        <v>109</v>
      </c>
      <c r="G39" s="8" t="s">
        <v>110</v>
      </c>
      <c r="H39" s="8">
        <v>28775</v>
      </c>
      <c r="I39" s="8">
        <v>28776</v>
      </c>
      <c r="J39" s="8">
        <v>28730</v>
      </c>
      <c r="K39" s="8">
        <v>6172</v>
      </c>
      <c r="L39" s="8">
        <v>6172</v>
      </c>
      <c r="M39" s="8" t="s">
        <v>111</v>
      </c>
      <c r="N39" s="8" t="s">
        <v>112</v>
      </c>
      <c r="O39" s="9">
        <v>7.0437600423599998</v>
      </c>
      <c r="P39" s="9">
        <v>2.8505099999999999</v>
      </c>
      <c r="Q39" s="8" t="s">
        <v>113</v>
      </c>
      <c r="R39" s="8" t="s">
        <v>114</v>
      </c>
      <c r="S39" s="8">
        <v>12</v>
      </c>
      <c r="T39" s="8">
        <v>60</v>
      </c>
      <c r="U39" s="8" t="s">
        <v>49</v>
      </c>
      <c r="V39" s="8" t="s">
        <v>50</v>
      </c>
      <c r="W39" s="8" t="s">
        <v>51</v>
      </c>
      <c r="X39" s="10">
        <v>0.51412000000000002</v>
      </c>
      <c r="Y39" s="10">
        <v>4.7782419999999997</v>
      </c>
      <c r="Z39" s="10">
        <v>0.47</v>
      </c>
      <c r="AA39" s="10">
        <v>0.505</v>
      </c>
      <c r="AB39" s="10">
        <f t="shared" si="0"/>
        <v>0.77671722663599996</v>
      </c>
      <c r="AC39" s="10">
        <f t="shared" si="1"/>
        <v>6.7421111686928992</v>
      </c>
    </row>
    <row r="40" spans="1:29" x14ac:dyDescent="0.25">
      <c r="A40" s="8">
        <v>18</v>
      </c>
      <c r="B40" s="8">
        <v>432</v>
      </c>
      <c r="C40" s="8" t="s">
        <v>106</v>
      </c>
      <c r="D40" s="8" t="s">
        <v>107</v>
      </c>
      <c r="E40" s="8" t="s">
        <v>108</v>
      </c>
      <c r="F40" s="8" t="s">
        <v>109</v>
      </c>
      <c r="G40" s="8" t="s">
        <v>110</v>
      </c>
      <c r="H40" s="8">
        <v>28784</v>
      </c>
      <c r="I40" s="8">
        <v>28785</v>
      </c>
      <c r="J40" s="8">
        <v>28739</v>
      </c>
      <c r="K40" s="8">
        <v>6172</v>
      </c>
      <c r="L40" s="8">
        <v>6172</v>
      </c>
      <c r="M40" s="8" t="s">
        <v>111</v>
      </c>
      <c r="N40" s="8" t="s">
        <v>112</v>
      </c>
      <c r="O40" s="9">
        <v>1.8280470582399999</v>
      </c>
      <c r="P40" s="9">
        <v>0.739784</v>
      </c>
      <c r="Q40" s="8" t="s">
        <v>113</v>
      </c>
      <c r="R40" s="8" t="s">
        <v>114</v>
      </c>
      <c r="S40" s="8">
        <v>12</v>
      </c>
      <c r="T40" s="8">
        <v>60</v>
      </c>
      <c r="U40" s="8" t="s">
        <v>49</v>
      </c>
      <c r="V40" s="8" t="s">
        <v>50</v>
      </c>
      <c r="W40" s="8" t="s">
        <v>51</v>
      </c>
      <c r="X40" s="10">
        <v>0.51412000000000002</v>
      </c>
      <c r="Y40" s="10">
        <v>4.7782419999999997</v>
      </c>
      <c r="Z40" s="10">
        <v>0.47</v>
      </c>
      <c r="AA40" s="10">
        <v>0.505</v>
      </c>
      <c r="AB40" s="10">
        <f t="shared" si="0"/>
        <v>0.20157900754240002</v>
      </c>
      <c r="AC40" s="10">
        <f t="shared" si="1"/>
        <v>1.7497591549653597</v>
      </c>
    </row>
    <row r="41" spans="1:29" x14ac:dyDescent="0.25">
      <c r="A41" s="8">
        <v>18</v>
      </c>
      <c r="B41" s="8">
        <v>432</v>
      </c>
      <c r="C41" s="8" t="s">
        <v>106</v>
      </c>
      <c r="D41" s="8" t="s">
        <v>107</v>
      </c>
      <c r="E41" s="8" t="s">
        <v>108</v>
      </c>
      <c r="F41" s="8" t="s">
        <v>109</v>
      </c>
      <c r="G41" s="8" t="s">
        <v>110</v>
      </c>
      <c r="H41" s="8">
        <v>28789</v>
      </c>
      <c r="I41" s="8">
        <v>28790</v>
      </c>
      <c r="J41" s="8">
        <v>28744</v>
      </c>
      <c r="K41" s="8">
        <v>6172</v>
      </c>
      <c r="L41" s="8">
        <v>6172</v>
      </c>
      <c r="M41" s="8" t="s">
        <v>111</v>
      </c>
      <c r="N41" s="8" t="s">
        <v>112</v>
      </c>
      <c r="O41" s="9">
        <v>2.6150914536099998</v>
      </c>
      <c r="P41" s="9">
        <v>1.05829</v>
      </c>
      <c r="Q41" s="8" t="s">
        <v>113</v>
      </c>
      <c r="R41" s="8" t="s">
        <v>114</v>
      </c>
      <c r="S41" s="8">
        <v>12</v>
      </c>
      <c r="T41" s="8">
        <v>60</v>
      </c>
      <c r="U41" s="8" t="s">
        <v>49</v>
      </c>
      <c r="V41" s="8" t="s">
        <v>50</v>
      </c>
      <c r="W41" s="8" t="s">
        <v>51</v>
      </c>
      <c r="X41" s="10">
        <v>0.51412000000000002</v>
      </c>
      <c r="Y41" s="10">
        <v>4.7782419999999997</v>
      </c>
      <c r="Z41" s="10">
        <v>0.47</v>
      </c>
      <c r="AA41" s="10">
        <v>0.505</v>
      </c>
      <c r="AB41" s="10">
        <f t="shared" si="0"/>
        <v>0.28836666904399999</v>
      </c>
      <c r="AC41" s="10">
        <f t="shared" si="1"/>
        <v>2.5030990344590998</v>
      </c>
    </row>
    <row r="42" spans="1:29" x14ac:dyDescent="0.25">
      <c r="A42" s="8">
        <v>18</v>
      </c>
      <c r="B42" s="8">
        <v>432</v>
      </c>
      <c r="C42" s="8" t="s">
        <v>106</v>
      </c>
      <c r="D42" s="8" t="s">
        <v>107</v>
      </c>
      <c r="E42" s="8" t="s">
        <v>108</v>
      </c>
      <c r="F42" s="8" t="s">
        <v>109</v>
      </c>
      <c r="G42" s="8" t="s">
        <v>110</v>
      </c>
      <c r="H42" s="8">
        <v>46385</v>
      </c>
      <c r="I42" s="8">
        <v>46386</v>
      </c>
      <c r="J42" s="8">
        <v>46336</v>
      </c>
      <c r="K42" s="8">
        <v>6410</v>
      </c>
      <c r="L42" s="8">
        <v>6410</v>
      </c>
      <c r="M42" s="8" t="s">
        <v>111</v>
      </c>
      <c r="N42" s="8" t="s">
        <v>112</v>
      </c>
      <c r="O42" s="9">
        <v>42.051097607800003</v>
      </c>
      <c r="P42" s="9">
        <v>17.017499999999998</v>
      </c>
      <c r="Q42" s="8" t="s">
        <v>113</v>
      </c>
      <c r="R42" s="8" t="s">
        <v>114</v>
      </c>
      <c r="S42" s="8">
        <v>16</v>
      </c>
      <c r="T42" s="8">
        <v>60</v>
      </c>
      <c r="U42" s="8" t="s">
        <v>49</v>
      </c>
      <c r="V42" s="8" t="s">
        <v>52</v>
      </c>
      <c r="W42" s="8" t="s">
        <v>53</v>
      </c>
      <c r="X42" s="10">
        <v>0.41099999999999998</v>
      </c>
      <c r="Y42" s="10">
        <v>3.7010000000000001</v>
      </c>
      <c r="Z42" s="10">
        <v>0.47</v>
      </c>
      <c r="AA42" s="10">
        <v>0.505</v>
      </c>
      <c r="AB42" s="10">
        <f t="shared" si="0"/>
        <v>3.7069220249999995</v>
      </c>
      <c r="AC42" s="10">
        <f t="shared" si="1"/>
        <v>31.175974912499999</v>
      </c>
    </row>
    <row r="43" spans="1:29" x14ac:dyDescent="0.25">
      <c r="A43" s="8">
        <v>18</v>
      </c>
      <c r="B43" s="8">
        <v>432</v>
      </c>
      <c r="C43" s="8" t="s">
        <v>106</v>
      </c>
      <c r="D43" s="8" t="s">
        <v>107</v>
      </c>
      <c r="E43" s="8" t="s">
        <v>108</v>
      </c>
      <c r="F43" s="8" t="s">
        <v>109</v>
      </c>
      <c r="G43" s="8" t="s">
        <v>110</v>
      </c>
      <c r="H43" s="8">
        <v>46390</v>
      </c>
      <c r="I43" s="8">
        <v>46391</v>
      </c>
      <c r="J43" s="8">
        <v>46341</v>
      </c>
      <c r="K43" s="8">
        <v>6410</v>
      </c>
      <c r="L43" s="8">
        <v>6410</v>
      </c>
      <c r="M43" s="8" t="s">
        <v>111</v>
      </c>
      <c r="N43" s="8" t="s">
        <v>112</v>
      </c>
      <c r="O43" s="9">
        <v>3.2871937952999999</v>
      </c>
      <c r="P43" s="9">
        <v>1.3302799999999999</v>
      </c>
      <c r="Q43" s="8" t="s">
        <v>113</v>
      </c>
      <c r="R43" s="8" t="s">
        <v>114</v>
      </c>
      <c r="S43" s="8">
        <v>16</v>
      </c>
      <c r="T43" s="8">
        <v>60</v>
      </c>
      <c r="U43" s="8" t="s">
        <v>49</v>
      </c>
      <c r="V43" s="8" t="s">
        <v>52</v>
      </c>
      <c r="W43" s="8" t="s">
        <v>53</v>
      </c>
      <c r="X43" s="10">
        <v>0.41099999999999998</v>
      </c>
      <c r="Y43" s="10">
        <v>3.7010000000000001</v>
      </c>
      <c r="Z43" s="10">
        <v>0.47</v>
      </c>
      <c r="AA43" s="10">
        <v>0.505</v>
      </c>
      <c r="AB43" s="10">
        <f t="shared" si="0"/>
        <v>0.28977489239999993</v>
      </c>
      <c r="AC43" s="10">
        <f t="shared" si="1"/>
        <v>2.4370663086</v>
      </c>
    </row>
    <row r="44" spans="1:29" x14ac:dyDescent="0.25">
      <c r="A44" s="8">
        <v>18</v>
      </c>
      <c r="B44" s="8">
        <v>432</v>
      </c>
      <c r="C44" s="8" t="s">
        <v>106</v>
      </c>
      <c r="D44" s="8" t="s">
        <v>107</v>
      </c>
      <c r="E44" s="8" t="s">
        <v>108</v>
      </c>
      <c r="F44" s="8" t="s">
        <v>109</v>
      </c>
      <c r="G44" s="8" t="s">
        <v>110</v>
      </c>
      <c r="H44" s="8">
        <v>46395</v>
      </c>
      <c r="I44" s="8">
        <v>46396</v>
      </c>
      <c r="J44" s="8">
        <v>46346</v>
      </c>
      <c r="K44" s="8">
        <v>6410</v>
      </c>
      <c r="L44" s="8">
        <v>6410</v>
      </c>
      <c r="M44" s="8" t="s">
        <v>111</v>
      </c>
      <c r="N44" s="8" t="s">
        <v>112</v>
      </c>
      <c r="O44" s="9">
        <v>9.5206894477899997</v>
      </c>
      <c r="P44" s="9">
        <v>3.8528899999999999</v>
      </c>
      <c r="Q44" s="8" t="s">
        <v>113</v>
      </c>
      <c r="R44" s="8" t="s">
        <v>114</v>
      </c>
      <c r="S44" s="8">
        <v>16</v>
      </c>
      <c r="T44" s="8">
        <v>60</v>
      </c>
      <c r="U44" s="8" t="s">
        <v>49</v>
      </c>
      <c r="V44" s="8" t="s">
        <v>52</v>
      </c>
      <c r="W44" s="8" t="s">
        <v>53</v>
      </c>
      <c r="X44" s="10">
        <v>0.41099999999999998</v>
      </c>
      <c r="Y44" s="10">
        <v>3.7010000000000001</v>
      </c>
      <c r="Z44" s="10">
        <v>0.47</v>
      </c>
      <c r="AA44" s="10">
        <v>0.505</v>
      </c>
      <c r="AB44" s="10">
        <f t="shared" si="0"/>
        <v>0.83927502869999993</v>
      </c>
      <c r="AC44" s="10">
        <f t="shared" si="1"/>
        <v>7.0584752155499997</v>
      </c>
    </row>
    <row r="45" spans="1:29" x14ac:dyDescent="0.25">
      <c r="A45" s="8">
        <v>18</v>
      </c>
      <c r="B45" s="8">
        <v>432</v>
      </c>
      <c r="C45" s="8" t="s">
        <v>106</v>
      </c>
      <c r="D45" s="8" t="s">
        <v>107</v>
      </c>
      <c r="E45" s="8" t="s">
        <v>108</v>
      </c>
      <c r="F45" s="8" t="s">
        <v>109</v>
      </c>
      <c r="G45" s="8" t="s">
        <v>110</v>
      </c>
      <c r="H45" s="8">
        <v>46400</v>
      </c>
      <c r="I45" s="8">
        <v>46401</v>
      </c>
      <c r="J45" s="8">
        <v>46351</v>
      </c>
      <c r="K45" s="8">
        <v>6410</v>
      </c>
      <c r="L45" s="8">
        <v>6410</v>
      </c>
      <c r="M45" s="8" t="s">
        <v>111</v>
      </c>
      <c r="N45" s="8" t="s">
        <v>112</v>
      </c>
      <c r="O45" s="9">
        <v>1.46127960414</v>
      </c>
      <c r="P45" s="9">
        <v>0.59135899999999997</v>
      </c>
      <c r="Q45" s="8" t="s">
        <v>113</v>
      </c>
      <c r="R45" s="8" t="s">
        <v>114</v>
      </c>
      <c r="S45" s="8">
        <v>16</v>
      </c>
      <c r="T45" s="8">
        <v>60</v>
      </c>
      <c r="U45" s="8" t="s">
        <v>49</v>
      </c>
      <c r="V45" s="8" t="s">
        <v>52</v>
      </c>
      <c r="W45" s="8" t="s">
        <v>53</v>
      </c>
      <c r="X45" s="10">
        <v>0.41099999999999998</v>
      </c>
      <c r="Y45" s="10">
        <v>3.7010000000000001</v>
      </c>
      <c r="Z45" s="10">
        <v>0.47</v>
      </c>
      <c r="AA45" s="10">
        <v>0.505</v>
      </c>
      <c r="AB45" s="10">
        <f t="shared" si="0"/>
        <v>0.12881573096999999</v>
      </c>
      <c r="AC45" s="10">
        <f t="shared" si="1"/>
        <v>1.0833667312049999</v>
      </c>
    </row>
    <row r="46" spans="1:29" x14ac:dyDescent="0.25">
      <c r="A46" s="8">
        <v>18</v>
      </c>
      <c r="B46" s="8">
        <v>432</v>
      </c>
      <c r="C46" s="8" t="s">
        <v>106</v>
      </c>
      <c r="D46" s="8" t="s">
        <v>107</v>
      </c>
      <c r="E46" s="8" t="s">
        <v>108</v>
      </c>
      <c r="F46" s="8" t="s">
        <v>109</v>
      </c>
      <c r="G46" s="8" t="s">
        <v>110</v>
      </c>
      <c r="H46" s="8">
        <v>46402</v>
      </c>
      <c r="I46" s="8">
        <v>46403</v>
      </c>
      <c r="J46" s="8">
        <v>46353</v>
      </c>
      <c r="K46" s="8">
        <v>6410</v>
      </c>
      <c r="L46" s="8">
        <v>6410</v>
      </c>
      <c r="M46" s="8" t="s">
        <v>111</v>
      </c>
      <c r="N46" s="8" t="s">
        <v>112</v>
      </c>
      <c r="O46" s="9">
        <v>4.0115047706300002</v>
      </c>
      <c r="P46" s="9">
        <v>1.6234</v>
      </c>
      <c r="Q46" s="8" t="s">
        <v>113</v>
      </c>
      <c r="R46" s="8" t="s">
        <v>114</v>
      </c>
      <c r="S46" s="8">
        <v>16</v>
      </c>
      <c r="T46" s="8">
        <v>60</v>
      </c>
      <c r="U46" s="8" t="s">
        <v>49</v>
      </c>
      <c r="V46" s="8" t="s">
        <v>52</v>
      </c>
      <c r="W46" s="8" t="s">
        <v>53</v>
      </c>
      <c r="X46" s="10">
        <v>0.41099999999999998</v>
      </c>
      <c r="Y46" s="10">
        <v>3.7010000000000001</v>
      </c>
      <c r="Z46" s="10">
        <v>0.47</v>
      </c>
      <c r="AA46" s="10">
        <v>0.505</v>
      </c>
      <c r="AB46" s="10">
        <f t="shared" si="0"/>
        <v>0.35362522200000002</v>
      </c>
      <c r="AC46" s="10">
        <f t="shared" si="1"/>
        <v>2.9740606830000003</v>
      </c>
    </row>
    <row r="47" spans="1:29" x14ac:dyDescent="0.25">
      <c r="A47" s="8">
        <v>18</v>
      </c>
      <c r="B47" s="8">
        <v>432</v>
      </c>
      <c r="C47" s="8" t="s">
        <v>106</v>
      </c>
      <c r="D47" s="8" t="s">
        <v>107</v>
      </c>
      <c r="E47" s="8" t="s">
        <v>108</v>
      </c>
      <c r="F47" s="8" t="s">
        <v>109</v>
      </c>
      <c r="G47" s="8" t="s">
        <v>110</v>
      </c>
      <c r="H47" s="8">
        <v>46407</v>
      </c>
      <c r="I47" s="8">
        <v>46408</v>
      </c>
      <c r="J47" s="8">
        <v>46358</v>
      </c>
      <c r="K47" s="8">
        <v>6410</v>
      </c>
      <c r="L47" s="8">
        <v>6410</v>
      </c>
      <c r="M47" s="8" t="s">
        <v>111</v>
      </c>
      <c r="N47" s="8" t="s">
        <v>112</v>
      </c>
      <c r="O47" s="9">
        <v>6.4874286399200001</v>
      </c>
      <c r="P47" s="9">
        <v>2.6253700000000002</v>
      </c>
      <c r="Q47" s="8" t="s">
        <v>113</v>
      </c>
      <c r="R47" s="8" t="s">
        <v>114</v>
      </c>
      <c r="S47" s="8">
        <v>16</v>
      </c>
      <c r="T47" s="8">
        <v>60</v>
      </c>
      <c r="U47" s="8" t="s">
        <v>49</v>
      </c>
      <c r="V47" s="8" t="s">
        <v>52</v>
      </c>
      <c r="W47" s="8" t="s">
        <v>53</v>
      </c>
      <c r="X47" s="10">
        <v>0.41099999999999998</v>
      </c>
      <c r="Y47" s="10">
        <v>3.7010000000000001</v>
      </c>
      <c r="Z47" s="10">
        <v>0.47</v>
      </c>
      <c r="AA47" s="10">
        <v>0.505</v>
      </c>
      <c r="AB47" s="10">
        <f t="shared" si="0"/>
        <v>0.57188434710000002</v>
      </c>
      <c r="AC47" s="10">
        <f t="shared" si="1"/>
        <v>4.809664713150001</v>
      </c>
    </row>
    <row r="48" spans="1:29" x14ac:dyDescent="0.25">
      <c r="A48" s="8">
        <v>18</v>
      </c>
      <c r="B48" s="8">
        <v>432</v>
      </c>
      <c r="C48" s="8" t="s">
        <v>106</v>
      </c>
      <c r="D48" s="8" t="s">
        <v>107</v>
      </c>
      <c r="E48" s="8" t="s">
        <v>108</v>
      </c>
      <c r="F48" s="8" t="s">
        <v>109</v>
      </c>
      <c r="G48" s="8" t="s">
        <v>110</v>
      </c>
      <c r="H48" s="8">
        <v>46421</v>
      </c>
      <c r="I48" s="8">
        <v>46422</v>
      </c>
      <c r="J48" s="8">
        <v>46372</v>
      </c>
      <c r="K48" s="8">
        <v>6410</v>
      </c>
      <c r="L48" s="8">
        <v>6410</v>
      </c>
      <c r="M48" s="8" t="s">
        <v>111</v>
      </c>
      <c r="N48" s="8" t="s">
        <v>112</v>
      </c>
      <c r="O48" s="9">
        <v>9.8176370280299992</v>
      </c>
      <c r="P48" s="9">
        <v>3.9730599999999998</v>
      </c>
      <c r="Q48" s="8" t="s">
        <v>113</v>
      </c>
      <c r="R48" s="8" t="s">
        <v>114</v>
      </c>
      <c r="S48" s="8">
        <v>16</v>
      </c>
      <c r="T48" s="8">
        <v>60</v>
      </c>
      <c r="U48" s="8" t="s">
        <v>49</v>
      </c>
      <c r="V48" s="8" t="s">
        <v>52</v>
      </c>
      <c r="W48" s="8" t="s">
        <v>53</v>
      </c>
      <c r="X48" s="10">
        <v>0.41099999999999998</v>
      </c>
      <c r="Y48" s="10">
        <v>3.7010000000000001</v>
      </c>
      <c r="Z48" s="10">
        <v>0.47</v>
      </c>
      <c r="AA48" s="10">
        <v>0.505</v>
      </c>
      <c r="AB48" s="10">
        <f t="shared" si="0"/>
        <v>0.86545165979999994</v>
      </c>
      <c r="AC48" s="10">
        <f t="shared" si="1"/>
        <v>7.2786260547000001</v>
      </c>
    </row>
    <row r="49" spans="1:29" x14ac:dyDescent="0.25">
      <c r="A49" s="8">
        <v>18</v>
      </c>
      <c r="B49" s="8">
        <v>432</v>
      </c>
      <c r="C49" s="8" t="s">
        <v>106</v>
      </c>
      <c r="D49" s="8" t="s">
        <v>107</v>
      </c>
      <c r="E49" s="8" t="s">
        <v>108</v>
      </c>
      <c r="F49" s="8" t="s">
        <v>109</v>
      </c>
      <c r="G49" s="8" t="s">
        <v>110</v>
      </c>
      <c r="H49" s="8">
        <v>46422</v>
      </c>
      <c r="I49" s="8">
        <v>46423</v>
      </c>
      <c r="J49" s="8">
        <v>46373</v>
      </c>
      <c r="K49" s="8">
        <v>6410</v>
      </c>
      <c r="L49" s="8">
        <v>6410</v>
      </c>
      <c r="M49" s="8" t="s">
        <v>111</v>
      </c>
      <c r="N49" s="8" t="s">
        <v>112</v>
      </c>
      <c r="O49" s="9">
        <v>2.59503024812</v>
      </c>
      <c r="P49" s="9">
        <v>1.05017</v>
      </c>
      <c r="Q49" s="8" t="s">
        <v>113</v>
      </c>
      <c r="R49" s="8" t="s">
        <v>114</v>
      </c>
      <c r="S49" s="8">
        <v>16</v>
      </c>
      <c r="T49" s="8">
        <v>60</v>
      </c>
      <c r="U49" s="8" t="s">
        <v>49</v>
      </c>
      <c r="V49" s="8" t="s">
        <v>52</v>
      </c>
      <c r="W49" s="8" t="s">
        <v>53</v>
      </c>
      <c r="X49" s="10">
        <v>0.41099999999999998</v>
      </c>
      <c r="Y49" s="10">
        <v>3.7010000000000001</v>
      </c>
      <c r="Z49" s="10">
        <v>0.47</v>
      </c>
      <c r="AA49" s="10">
        <v>0.505</v>
      </c>
      <c r="AB49" s="10">
        <f t="shared" si="0"/>
        <v>0.22875853110000002</v>
      </c>
      <c r="AC49" s="10">
        <f t="shared" si="1"/>
        <v>1.9239061891500002</v>
      </c>
    </row>
    <row r="50" spans="1:29" x14ac:dyDescent="0.25">
      <c r="A50" s="8">
        <v>18</v>
      </c>
      <c r="B50" s="8">
        <v>432</v>
      </c>
      <c r="C50" s="8" t="s">
        <v>106</v>
      </c>
      <c r="D50" s="8" t="s">
        <v>107</v>
      </c>
      <c r="E50" s="8" t="s">
        <v>108</v>
      </c>
      <c r="F50" s="8" t="s">
        <v>109</v>
      </c>
      <c r="G50" s="8" t="s">
        <v>110</v>
      </c>
      <c r="H50" s="8">
        <v>46428</v>
      </c>
      <c r="I50" s="8">
        <v>46429</v>
      </c>
      <c r="J50" s="8">
        <v>46379</v>
      </c>
      <c r="K50" s="8">
        <v>6410</v>
      </c>
      <c r="L50" s="8">
        <v>6410</v>
      </c>
      <c r="M50" s="8" t="s">
        <v>111</v>
      </c>
      <c r="N50" s="8" t="s">
        <v>112</v>
      </c>
      <c r="O50" s="9">
        <v>103.65866184799999</v>
      </c>
      <c r="P50" s="9">
        <v>41.949199999999998</v>
      </c>
      <c r="Q50" s="8" t="s">
        <v>113</v>
      </c>
      <c r="R50" s="8" t="s">
        <v>114</v>
      </c>
      <c r="S50" s="8">
        <v>16</v>
      </c>
      <c r="T50" s="8">
        <v>60</v>
      </c>
      <c r="U50" s="8" t="s">
        <v>49</v>
      </c>
      <c r="V50" s="8" t="s">
        <v>52</v>
      </c>
      <c r="W50" s="8" t="s">
        <v>53</v>
      </c>
      <c r="X50" s="10">
        <v>0.41099999999999998</v>
      </c>
      <c r="Y50" s="10">
        <v>3.7010000000000001</v>
      </c>
      <c r="Z50" s="10">
        <v>0.47</v>
      </c>
      <c r="AA50" s="10">
        <v>0.505</v>
      </c>
      <c r="AB50" s="10">
        <f t="shared" si="0"/>
        <v>9.1377942359999995</v>
      </c>
      <c r="AC50" s="10">
        <f t="shared" si="1"/>
        <v>76.850724654000004</v>
      </c>
    </row>
    <row r="51" spans="1:29" x14ac:dyDescent="0.25">
      <c r="A51" s="8">
        <v>18</v>
      </c>
      <c r="B51" s="8">
        <v>432</v>
      </c>
      <c r="C51" s="8" t="s">
        <v>106</v>
      </c>
      <c r="D51" s="8" t="s">
        <v>107</v>
      </c>
      <c r="E51" s="8" t="s">
        <v>108</v>
      </c>
      <c r="F51" s="8" t="s">
        <v>109</v>
      </c>
      <c r="G51" s="8" t="s">
        <v>110</v>
      </c>
      <c r="H51" s="8">
        <v>46429</v>
      </c>
      <c r="I51" s="8">
        <v>46430</v>
      </c>
      <c r="J51" s="8">
        <v>46380</v>
      </c>
      <c r="K51" s="8">
        <v>6410</v>
      </c>
      <c r="L51" s="8">
        <v>6410</v>
      </c>
      <c r="M51" s="8" t="s">
        <v>111</v>
      </c>
      <c r="N51" s="8" t="s">
        <v>112</v>
      </c>
      <c r="O51" s="9">
        <v>4.5511462833699996</v>
      </c>
      <c r="P51" s="9">
        <v>1.84178</v>
      </c>
      <c r="Q51" s="8" t="s">
        <v>113</v>
      </c>
      <c r="R51" s="8" t="s">
        <v>114</v>
      </c>
      <c r="S51" s="8">
        <v>16</v>
      </c>
      <c r="T51" s="8">
        <v>60</v>
      </c>
      <c r="U51" s="8" t="s">
        <v>49</v>
      </c>
      <c r="V51" s="8" t="s">
        <v>52</v>
      </c>
      <c r="W51" s="8" t="s">
        <v>53</v>
      </c>
      <c r="X51" s="10">
        <v>0.41099999999999998</v>
      </c>
      <c r="Y51" s="10">
        <v>3.7010000000000001</v>
      </c>
      <c r="Z51" s="10">
        <v>0.47</v>
      </c>
      <c r="AA51" s="10">
        <v>0.505</v>
      </c>
      <c r="AB51" s="10">
        <f t="shared" si="0"/>
        <v>0.40119493740000001</v>
      </c>
      <c r="AC51" s="10">
        <f t="shared" si="1"/>
        <v>3.3741317510999997</v>
      </c>
    </row>
    <row r="52" spans="1:29" x14ac:dyDescent="0.25">
      <c r="A52" s="8">
        <v>18</v>
      </c>
      <c r="B52" s="8">
        <v>432</v>
      </c>
      <c r="C52" s="8" t="s">
        <v>106</v>
      </c>
      <c r="D52" s="8" t="s">
        <v>107</v>
      </c>
      <c r="E52" s="8" t="s">
        <v>108</v>
      </c>
      <c r="F52" s="8" t="s">
        <v>109</v>
      </c>
      <c r="G52" s="8" t="s">
        <v>110</v>
      </c>
      <c r="H52" s="8">
        <v>46431</v>
      </c>
      <c r="I52" s="8">
        <v>46432</v>
      </c>
      <c r="J52" s="8">
        <v>46382</v>
      </c>
      <c r="K52" s="8">
        <v>6410</v>
      </c>
      <c r="L52" s="8">
        <v>6410</v>
      </c>
      <c r="M52" s="8" t="s">
        <v>111</v>
      </c>
      <c r="N52" s="8" t="s">
        <v>112</v>
      </c>
      <c r="O52" s="9">
        <v>1.43397285367</v>
      </c>
      <c r="P52" s="9">
        <v>0.58030800000000005</v>
      </c>
      <c r="Q52" s="8" t="s">
        <v>113</v>
      </c>
      <c r="R52" s="8" t="s">
        <v>114</v>
      </c>
      <c r="S52" s="8">
        <v>16</v>
      </c>
      <c r="T52" s="8">
        <v>60</v>
      </c>
      <c r="U52" s="8" t="s">
        <v>49</v>
      </c>
      <c r="V52" s="8" t="s">
        <v>52</v>
      </c>
      <c r="W52" s="8" t="s">
        <v>53</v>
      </c>
      <c r="X52" s="10">
        <v>0.41099999999999998</v>
      </c>
      <c r="Y52" s="10">
        <v>3.7010000000000001</v>
      </c>
      <c r="Z52" s="10">
        <v>0.47</v>
      </c>
      <c r="AA52" s="10">
        <v>0.505</v>
      </c>
      <c r="AB52" s="10">
        <f t="shared" si="0"/>
        <v>0.12640849164000001</v>
      </c>
      <c r="AC52" s="10">
        <f t="shared" si="1"/>
        <v>1.06312135446</v>
      </c>
    </row>
    <row r="53" spans="1:29" x14ac:dyDescent="0.25">
      <c r="A53" s="8">
        <v>18</v>
      </c>
      <c r="B53" s="8">
        <v>432</v>
      </c>
      <c r="C53" s="8" t="s">
        <v>106</v>
      </c>
      <c r="D53" s="8" t="s">
        <v>107</v>
      </c>
      <c r="E53" s="8" t="s">
        <v>108</v>
      </c>
      <c r="F53" s="8" t="s">
        <v>109</v>
      </c>
      <c r="G53" s="8" t="s">
        <v>110</v>
      </c>
      <c r="H53" s="8">
        <v>46441</v>
      </c>
      <c r="I53" s="8">
        <v>46442</v>
      </c>
      <c r="J53" s="8">
        <v>46392</v>
      </c>
      <c r="K53" s="8">
        <v>6410</v>
      </c>
      <c r="L53" s="8">
        <v>6410</v>
      </c>
      <c r="M53" s="8" t="s">
        <v>111</v>
      </c>
      <c r="N53" s="8" t="s">
        <v>112</v>
      </c>
      <c r="O53" s="9">
        <v>9.28069966232</v>
      </c>
      <c r="P53" s="9">
        <v>3.7557700000000001</v>
      </c>
      <c r="Q53" s="8" t="s">
        <v>113</v>
      </c>
      <c r="R53" s="8" t="s">
        <v>114</v>
      </c>
      <c r="S53" s="8">
        <v>16</v>
      </c>
      <c r="T53" s="8">
        <v>60</v>
      </c>
      <c r="U53" s="8" t="s">
        <v>49</v>
      </c>
      <c r="V53" s="8" t="s">
        <v>52</v>
      </c>
      <c r="W53" s="8" t="s">
        <v>53</v>
      </c>
      <c r="X53" s="10">
        <v>0.41099999999999998</v>
      </c>
      <c r="Y53" s="10">
        <v>3.7010000000000001</v>
      </c>
      <c r="Z53" s="10">
        <v>0.47</v>
      </c>
      <c r="AA53" s="10">
        <v>0.505</v>
      </c>
      <c r="AB53" s="10">
        <f t="shared" si="0"/>
        <v>0.81811937909999999</v>
      </c>
      <c r="AC53" s="10">
        <f t="shared" si="1"/>
        <v>6.8805518611499998</v>
      </c>
    </row>
    <row r="54" spans="1:29" x14ac:dyDescent="0.25">
      <c r="A54" s="8">
        <v>18</v>
      </c>
      <c r="B54" s="8">
        <v>432</v>
      </c>
      <c r="C54" s="8" t="s">
        <v>106</v>
      </c>
      <c r="D54" s="8" t="s">
        <v>107</v>
      </c>
      <c r="E54" s="8" t="s">
        <v>108</v>
      </c>
      <c r="F54" s="8" t="s">
        <v>109</v>
      </c>
      <c r="G54" s="8" t="s">
        <v>110</v>
      </c>
      <c r="H54" s="8">
        <v>46445</v>
      </c>
      <c r="I54" s="8">
        <v>46446</v>
      </c>
      <c r="J54" s="8">
        <v>46396</v>
      </c>
      <c r="K54" s="8">
        <v>6410</v>
      </c>
      <c r="L54" s="8">
        <v>6410</v>
      </c>
      <c r="M54" s="8" t="s">
        <v>111</v>
      </c>
      <c r="N54" s="8" t="s">
        <v>112</v>
      </c>
      <c r="O54" s="9">
        <v>25.940966269499999</v>
      </c>
      <c r="P54" s="9">
        <v>10.4979</v>
      </c>
      <c r="Q54" s="8" t="s">
        <v>113</v>
      </c>
      <c r="R54" s="8" t="s">
        <v>114</v>
      </c>
      <c r="S54" s="8">
        <v>16</v>
      </c>
      <c r="T54" s="8">
        <v>60</v>
      </c>
      <c r="U54" s="8" t="s">
        <v>49</v>
      </c>
      <c r="V54" s="8" t="s">
        <v>52</v>
      </c>
      <c r="W54" s="8" t="s">
        <v>53</v>
      </c>
      <c r="X54" s="10">
        <v>0.41099999999999998</v>
      </c>
      <c r="Y54" s="10">
        <v>3.7010000000000001</v>
      </c>
      <c r="Z54" s="10">
        <v>0.47</v>
      </c>
      <c r="AA54" s="10">
        <v>0.505</v>
      </c>
      <c r="AB54" s="10">
        <f t="shared" si="0"/>
        <v>2.2867575570000001</v>
      </c>
      <c r="AC54" s="10">
        <f t="shared" si="1"/>
        <v>19.232100310499998</v>
      </c>
    </row>
    <row r="55" spans="1:29" x14ac:dyDescent="0.25">
      <c r="A55" s="8">
        <v>18</v>
      </c>
      <c r="B55" s="8">
        <v>432</v>
      </c>
      <c r="C55" s="8" t="s">
        <v>106</v>
      </c>
      <c r="D55" s="8" t="s">
        <v>107</v>
      </c>
      <c r="E55" s="8" t="s">
        <v>108</v>
      </c>
      <c r="F55" s="8" t="s">
        <v>109</v>
      </c>
      <c r="G55" s="8" t="s">
        <v>110</v>
      </c>
      <c r="H55" s="8">
        <v>46446</v>
      </c>
      <c r="I55" s="8">
        <v>46447</v>
      </c>
      <c r="J55" s="8">
        <v>46397</v>
      </c>
      <c r="K55" s="8">
        <v>6410</v>
      </c>
      <c r="L55" s="8">
        <v>6410</v>
      </c>
      <c r="M55" s="8" t="s">
        <v>111</v>
      </c>
      <c r="N55" s="8" t="s">
        <v>112</v>
      </c>
      <c r="O55" s="9">
        <v>1.181371459</v>
      </c>
      <c r="P55" s="9">
        <v>0.47808400000000001</v>
      </c>
      <c r="Q55" s="8" t="s">
        <v>113</v>
      </c>
      <c r="R55" s="8" t="s">
        <v>114</v>
      </c>
      <c r="S55" s="8">
        <v>16</v>
      </c>
      <c r="T55" s="8">
        <v>60</v>
      </c>
      <c r="U55" s="8" t="s">
        <v>49</v>
      </c>
      <c r="V55" s="8" t="s">
        <v>52</v>
      </c>
      <c r="W55" s="8" t="s">
        <v>53</v>
      </c>
      <c r="X55" s="10">
        <v>0.41099999999999998</v>
      </c>
      <c r="Y55" s="10">
        <v>3.7010000000000001</v>
      </c>
      <c r="Z55" s="10">
        <v>0.47</v>
      </c>
      <c r="AA55" s="10">
        <v>0.505</v>
      </c>
      <c r="AB55" s="10">
        <f t="shared" si="0"/>
        <v>0.10414103772000001</v>
      </c>
      <c r="AC55" s="10">
        <f t="shared" si="1"/>
        <v>0.87584749758000002</v>
      </c>
    </row>
    <row r="56" spans="1:29" x14ac:dyDescent="0.25">
      <c r="A56" s="8">
        <v>18</v>
      </c>
      <c r="B56" s="8">
        <v>432</v>
      </c>
      <c r="C56" s="8" t="s">
        <v>106</v>
      </c>
      <c r="D56" s="8" t="s">
        <v>107</v>
      </c>
      <c r="E56" s="8" t="s">
        <v>108</v>
      </c>
      <c r="F56" s="8" t="s">
        <v>109</v>
      </c>
      <c r="G56" s="8" t="s">
        <v>110</v>
      </c>
      <c r="H56" s="8">
        <v>46451</v>
      </c>
      <c r="I56" s="8">
        <v>46452</v>
      </c>
      <c r="J56" s="8">
        <v>46402</v>
      </c>
      <c r="K56" s="8">
        <v>6410</v>
      </c>
      <c r="L56" s="8">
        <v>6410</v>
      </c>
      <c r="M56" s="8" t="s">
        <v>111</v>
      </c>
      <c r="N56" s="8" t="s">
        <v>112</v>
      </c>
      <c r="O56" s="9">
        <v>1.1944011942599999</v>
      </c>
      <c r="P56" s="9">
        <v>0.48335699999999998</v>
      </c>
      <c r="Q56" s="8" t="s">
        <v>113</v>
      </c>
      <c r="R56" s="8" t="s">
        <v>114</v>
      </c>
      <c r="S56" s="8">
        <v>16</v>
      </c>
      <c r="T56" s="8">
        <v>60</v>
      </c>
      <c r="U56" s="8" t="s">
        <v>49</v>
      </c>
      <c r="V56" s="8" t="s">
        <v>52</v>
      </c>
      <c r="W56" s="8" t="s">
        <v>53</v>
      </c>
      <c r="X56" s="10">
        <v>0.41099999999999998</v>
      </c>
      <c r="Y56" s="10">
        <v>3.7010000000000001</v>
      </c>
      <c r="Z56" s="10">
        <v>0.47</v>
      </c>
      <c r="AA56" s="10">
        <v>0.505</v>
      </c>
      <c r="AB56" s="10">
        <f t="shared" si="0"/>
        <v>0.10528965530999999</v>
      </c>
      <c r="AC56" s="10">
        <f t="shared" si="1"/>
        <v>0.88550760721499999</v>
      </c>
    </row>
    <row r="57" spans="1:29" x14ac:dyDescent="0.25">
      <c r="A57" s="8">
        <v>18</v>
      </c>
      <c r="B57" s="8">
        <v>432</v>
      </c>
      <c r="C57" s="8" t="s">
        <v>106</v>
      </c>
      <c r="D57" s="8" t="s">
        <v>107</v>
      </c>
      <c r="E57" s="8" t="s">
        <v>108</v>
      </c>
      <c r="F57" s="8" t="s">
        <v>109</v>
      </c>
      <c r="G57" s="8" t="s">
        <v>110</v>
      </c>
      <c r="H57" s="8">
        <v>46452</v>
      </c>
      <c r="I57" s="8">
        <v>46453</v>
      </c>
      <c r="J57" s="8">
        <v>46403</v>
      </c>
      <c r="K57" s="8">
        <v>6410</v>
      </c>
      <c r="L57" s="8">
        <v>6410</v>
      </c>
      <c r="M57" s="8" t="s">
        <v>111</v>
      </c>
      <c r="N57" s="8" t="s">
        <v>112</v>
      </c>
      <c r="O57" s="9">
        <v>1.8499736176999999</v>
      </c>
      <c r="P57" s="9">
        <v>0.74865800000000005</v>
      </c>
      <c r="Q57" s="8" t="s">
        <v>113</v>
      </c>
      <c r="R57" s="8" t="s">
        <v>114</v>
      </c>
      <c r="S57" s="8">
        <v>16</v>
      </c>
      <c r="T57" s="8">
        <v>60</v>
      </c>
      <c r="U57" s="8" t="s">
        <v>49</v>
      </c>
      <c r="V57" s="8" t="s">
        <v>52</v>
      </c>
      <c r="W57" s="8" t="s">
        <v>53</v>
      </c>
      <c r="X57" s="10">
        <v>0.41099999999999998</v>
      </c>
      <c r="Y57" s="10">
        <v>3.7010000000000001</v>
      </c>
      <c r="Z57" s="10">
        <v>0.47</v>
      </c>
      <c r="AA57" s="10">
        <v>0.505</v>
      </c>
      <c r="AB57" s="10">
        <f t="shared" si="0"/>
        <v>0.16308017214000001</v>
      </c>
      <c r="AC57" s="10">
        <f t="shared" si="1"/>
        <v>1.3715377127100001</v>
      </c>
    </row>
    <row r="58" spans="1:29" x14ac:dyDescent="0.25">
      <c r="A58" s="8">
        <v>18</v>
      </c>
      <c r="B58" s="8">
        <v>432</v>
      </c>
      <c r="C58" s="8" t="s">
        <v>106</v>
      </c>
      <c r="D58" s="8" t="s">
        <v>107</v>
      </c>
      <c r="E58" s="8" t="s">
        <v>108</v>
      </c>
      <c r="F58" s="8" t="s">
        <v>109</v>
      </c>
      <c r="G58" s="8" t="s">
        <v>110</v>
      </c>
      <c r="H58" s="8">
        <v>46454</v>
      </c>
      <c r="I58" s="8">
        <v>46455</v>
      </c>
      <c r="J58" s="8">
        <v>46405</v>
      </c>
      <c r="K58" s="8">
        <v>6410</v>
      </c>
      <c r="L58" s="8">
        <v>6410</v>
      </c>
      <c r="M58" s="8" t="s">
        <v>111</v>
      </c>
      <c r="N58" s="8" t="s">
        <v>112</v>
      </c>
      <c r="O58" s="9">
        <v>1.3565786763900001</v>
      </c>
      <c r="P58" s="9">
        <v>0.54898800000000003</v>
      </c>
      <c r="Q58" s="8" t="s">
        <v>113</v>
      </c>
      <c r="R58" s="8" t="s">
        <v>114</v>
      </c>
      <c r="S58" s="8">
        <v>16</v>
      </c>
      <c r="T58" s="8">
        <v>60</v>
      </c>
      <c r="U58" s="8" t="s">
        <v>49</v>
      </c>
      <c r="V58" s="8" t="s">
        <v>52</v>
      </c>
      <c r="W58" s="8" t="s">
        <v>53</v>
      </c>
      <c r="X58" s="10">
        <v>0.41099999999999998</v>
      </c>
      <c r="Y58" s="10">
        <v>3.7010000000000001</v>
      </c>
      <c r="Z58" s="10">
        <v>0.47</v>
      </c>
      <c r="AA58" s="10">
        <v>0.505</v>
      </c>
      <c r="AB58" s="10">
        <f t="shared" si="0"/>
        <v>0.11958605604</v>
      </c>
      <c r="AC58" s="10">
        <f t="shared" si="1"/>
        <v>1.0057432710600001</v>
      </c>
    </row>
    <row r="59" spans="1:29" x14ac:dyDescent="0.25">
      <c r="A59" s="8">
        <v>18</v>
      </c>
      <c r="B59" s="8">
        <v>432</v>
      </c>
      <c r="C59" s="8" t="s">
        <v>106</v>
      </c>
      <c r="D59" s="8" t="s">
        <v>107</v>
      </c>
      <c r="E59" s="8" t="s">
        <v>108</v>
      </c>
      <c r="F59" s="8" t="s">
        <v>109</v>
      </c>
      <c r="G59" s="8" t="s">
        <v>110</v>
      </c>
      <c r="H59" s="8">
        <v>46457</v>
      </c>
      <c r="I59" s="8">
        <v>46458</v>
      </c>
      <c r="J59" s="8">
        <v>46408</v>
      </c>
      <c r="K59" s="8">
        <v>6410</v>
      </c>
      <c r="L59" s="8">
        <v>6410</v>
      </c>
      <c r="M59" s="8" t="s">
        <v>111</v>
      </c>
      <c r="N59" s="8" t="s">
        <v>112</v>
      </c>
      <c r="O59" s="9">
        <v>92.0985856721</v>
      </c>
      <c r="P59" s="9">
        <v>37.271000000000001</v>
      </c>
      <c r="Q59" s="8" t="s">
        <v>113</v>
      </c>
      <c r="R59" s="8" t="s">
        <v>114</v>
      </c>
      <c r="S59" s="8">
        <v>16</v>
      </c>
      <c r="T59" s="8">
        <v>60</v>
      </c>
      <c r="U59" s="8" t="s">
        <v>49</v>
      </c>
      <c r="V59" s="8" t="s">
        <v>52</v>
      </c>
      <c r="W59" s="8" t="s">
        <v>53</v>
      </c>
      <c r="X59" s="10">
        <v>0.41099999999999998</v>
      </c>
      <c r="Y59" s="10">
        <v>3.7010000000000001</v>
      </c>
      <c r="Z59" s="10">
        <v>0.47</v>
      </c>
      <c r="AA59" s="10">
        <v>0.505</v>
      </c>
      <c r="AB59" s="10">
        <f t="shared" si="0"/>
        <v>8.1187419300000006</v>
      </c>
      <c r="AC59" s="10">
        <f t="shared" si="1"/>
        <v>68.280285645000006</v>
      </c>
    </row>
    <row r="60" spans="1:29" x14ac:dyDescent="0.25">
      <c r="A60" s="8">
        <v>18</v>
      </c>
      <c r="B60" s="8">
        <v>432</v>
      </c>
      <c r="C60" s="8" t="s">
        <v>106</v>
      </c>
      <c r="D60" s="8" t="s">
        <v>107</v>
      </c>
      <c r="E60" s="8" t="s">
        <v>108</v>
      </c>
      <c r="F60" s="8" t="s">
        <v>109</v>
      </c>
      <c r="G60" s="8" t="s">
        <v>110</v>
      </c>
      <c r="H60" s="8">
        <v>46459</v>
      </c>
      <c r="I60" s="8">
        <v>46460</v>
      </c>
      <c r="J60" s="8">
        <v>46410</v>
      </c>
      <c r="K60" s="8">
        <v>6410</v>
      </c>
      <c r="L60" s="8">
        <v>6410</v>
      </c>
      <c r="M60" s="8" t="s">
        <v>111</v>
      </c>
      <c r="N60" s="8" t="s">
        <v>112</v>
      </c>
      <c r="O60" s="9">
        <v>1.4842198120400001</v>
      </c>
      <c r="P60" s="9">
        <v>0.60064200000000001</v>
      </c>
      <c r="Q60" s="8" t="s">
        <v>113</v>
      </c>
      <c r="R60" s="8" t="s">
        <v>114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0.41099999999999998</v>
      </c>
      <c r="Y60" s="10">
        <v>3.7010000000000001</v>
      </c>
      <c r="Z60" s="10">
        <v>0.47</v>
      </c>
      <c r="AA60" s="10">
        <v>0.505</v>
      </c>
      <c r="AB60" s="10">
        <f t="shared" si="0"/>
        <v>0.13083784686</v>
      </c>
      <c r="AC60" s="10">
        <f t="shared" si="1"/>
        <v>1.1003731407899999</v>
      </c>
    </row>
    <row r="61" spans="1:29" x14ac:dyDescent="0.25">
      <c r="A61" s="8">
        <v>18</v>
      </c>
      <c r="B61" s="8">
        <v>432</v>
      </c>
      <c r="C61" s="8" t="s">
        <v>106</v>
      </c>
      <c r="D61" s="8" t="s">
        <v>107</v>
      </c>
      <c r="E61" s="8" t="s">
        <v>108</v>
      </c>
      <c r="F61" s="8" t="s">
        <v>109</v>
      </c>
      <c r="G61" s="8" t="s">
        <v>110</v>
      </c>
      <c r="H61" s="8">
        <v>46462</v>
      </c>
      <c r="I61" s="8">
        <v>46463</v>
      </c>
      <c r="J61" s="8">
        <v>46413</v>
      </c>
      <c r="K61" s="8">
        <v>6410</v>
      </c>
      <c r="L61" s="8">
        <v>6410</v>
      </c>
      <c r="M61" s="8" t="s">
        <v>111</v>
      </c>
      <c r="N61" s="8" t="s">
        <v>112</v>
      </c>
      <c r="O61" s="9">
        <v>1.09104945705</v>
      </c>
      <c r="P61" s="9">
        <v>0.44153199999999998</v>
      </c>
      <c r="Q61" s="8" t="s">
        <v>113</v>
      </c>
      <c r="R61" s="8" t="s">
        <v>114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0.41099999999999998</v>
      </c>
      <c r="Y61" s="10">
        <v>3.7010000000000001</v>
      </c>
      <c r="Z61" s="10">
        <v>0.47</v>
      </c>
      <c r="AA61" s="10">
        <v>0.505</v>
      </c>
      <c r="AB61" s="10">
        <f t="shared" si="0"/>
        <v>9.6178915559999995E-2</v>
      </c>
      <c r="AC61" s="10">
        <f t="shared" si="1"/>
        <v>0.80888441633999997</v>
      </c>
    </row>
    <row r="62" spans="1:29" x14ac:dyDescent="0.25">
      <c r="A62" s="8">
        <v>18</v>
      </c>
      <c r="B62" s="8">
        <v>432</v>
      </c>
      <c r="C62" s="8" t="s">
        <v>106</v>
      </c>
      <c r="D62" s="8" t="s">
        <v>107</v>
      </c>
      <c r="E62" s="8" t="s">
        <v>108</v>
      </c>
      <c r="F62" s="8" t="s">
        <v>109</v>
      </c>
      <c r="G62" s="8" t="s">
        <v>110</v>
      </c>
      <c r="H62" s="8">
        <v>46463</v>
      </c>
      <c r="I62" s="8">
        <v>46464</v>
      </c>
      <c r="J62" s="8">
        <v>46414</v>
      </c>
      <c r="K62" s="8">
        <v>6410</v>
      </c>
      <c r="L62" s="8">
        <v>6410</v>
      </c>
      <c r="M62" s="8" t="s">
        <v>111</v>
      </c>
      <c r="N62" s="8" t="s">
        <v>112</v>
      </c>
      <c r="O62" s="9">
        <v>18.292878604199998</v>
      </c>
      <c r="P62" s="9">
        <v>7.4028700000000001</v>
      </c>
      <c r="Q62" s="8" t="s">
        <v>113</v>
      </c>
      <c r="R62" s="8" t="s">
        <v>114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0.41099999999999998</v>
      </c>
      <c r="Y62" s="10">
        <v>3.7010000000000001</v>
      </c>
      <c r="Z62" s="10">
        <v>0.47</v>
      </c>
      <c r="AA62" s="10">
        <v>0.505</v>
      </c>
      <c r="AB62" s="10">
        <f t="shared" si="0"/>
        <v>1.6125671721000001</v>
      </c>
      <c r="AC62" s="10">
        <f t="shared" si="1"/>
        <v>13.56202082565</v>
      </c>
    </row>
    <row r="63" spans="1:29" x14ac:dyDescent="0.25">
      <c r="A63" s="8">
        <v>18</v>
      </c>
      <c r="B63" s="8">
        <v>432</v>
      </c>
      <c r="C63" s="8" t="s">
        <v>106</v>
      </c>
      <c r="D63" s="8" t="s">
        <v>107</v>
      </c>
      <c r="E63" s="8" t="s">
        <v>108</v>
      </c>
      <c r="F63" s="8" t="s">
        <v>109</v>
      </c>
      <c r="G63" s="8" t="s">
        <v>110</v>
      </c>
      <c r="H63" s="8">
        <v>46464</v>
      </c>
      <c r="I63" s="8">
        <v>46465</v>
      </c>
      <c r="J63" s="8">
        <v>46415</v>
      </c>
      <c r="K63" s="8">
        <v>6410</v>
      </c>
      <c r="L63" s="8">
        <v>6410</v>
      </c>
      <c r="M63" s="8" t="s">
        <v>111</v>
      </c>
      <c r="N63" s="8" t="s">
        <v>112</v>
      </c>
      <c r="O63" s="9">
        <v>1.7889342499200001</v>
      </c>
      <c r="P63" s="9">
        <v>0.72395600000000004</v>
      </c>
      <c r="Q63" s="8" t="s">
        <v>113</v>
      </c>
      <c r="R63" s="8" t="s">
        <v>114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0.41099999999999998</v>
      </c>
      <c r="Y63" s="10">
        <v>3.7010000000000001</v>
      </c>
      <c r="Z63" s="10">
        <v>0.47</v>
      </c>
      <c r="AA63" s="10">
        <v>0.505</v>
      </c>
      <c r="AB63" s="10">
        <f t="shared" si="0"/>
        <v>0.15769933548000001</v>
      </c>
      <c r="AC63" s="10">
        <f t="shared" si="1"/>
        <v>1.32628377222</v>
      </c>
    </row>
    <row r="64" spans="1:29" x14ac:dyDescent="0.25">
      <c r="A64" s="8">
        <v>18</v>
      </c>
      <c r="B64" s="8">
        <v>432</v>
      </c>
      <c r="C64" s="8" t="s">
        <v>106</v>
      </c>
      <c r="D64" s="8" t="s">
        <v>107</v>
      </c>
      <c r="E64" s="8" t="s">
        <v>108</v>
      </c>
      <c r="F64" s="8" t="s">
        <v>109</v>
      </c>
      <c r="G64" s="8" t="s">
        <v>110</v>
      </c>
      <c r="H64" s="8">
        <v>46465</v>
      </c>
      <c r="I64" s="8">
        <v>46466</v>
      </c>
      <c r="J64" s="8">
        <v>46416</v>
      </c>
      <c r="K64" s="8">
        <v>6410</v>
      </c>
      <c r="L64" s="8">
        <v>6410</v>
      </c>
      <c r="M64" s="8" t="s">
        <v>111</v>
      </c>
      <c r="N64" s="8" t="s">
        <v>112</v>
      </c>
      <c r="O64" s="9">
        <v>43.810390068300002</v>
      </c>
      <c r="P64" s="9">
        <v>17.729399999999998</v>
      </c>
      <c r="Q64" s="8" t="s">
        <v>113</v>
      </c>
      <c r="R64" s="8" t="s">
        <v>114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0.41099999999999998</v>
      </c>
      <c r="Y64" s="10">
        <v>3.7010000000000001</v>
      </c>
      <c r="Z64" s="10">
        <v>0.47</v>
      </c>
      <c r="AA64" s="10">
        <v>0.505</v>
      </c>
      <c r="AB64" s="10">
        <f t="shared" si="0"/>
        <v>3.8619952019999997</v>
      </c>
      <c r="AC64" s="10">
        <f t="shared" si="1"/>
        <v>32.480172152999998</v>
      </c>
    </row>
    <row r="65" spans="1:29" x14ac:dyDescent="0.25">
      <c r="A65" s="8">
        <v>18</v>
      </c>
      <c r="B65" s="8">
        <v>432</v>
      </c>
      <c r="C65" s="8" t="s">
        <v>106</v>
      </c>
      <c r="D65" s="8" t="s">
        <v>107</v>
      </c>
      <c r="E65" s="8" t="s">
        <v>108</v>
      </c>
      <c r="F65" s="8" t="s">
        <v>109</v>
      </c>
      <c r="G65" s="8" t="s">
        <v>110</v>
      </c>
      <c r="H65" s="8">
        <v>46466</v>
      </c>
      <c r="I65" s="8">
        <v>46467</v>
      </c>
      <c r="J65" s="8">
        <v>46417</v>
      </c>
      <c r="K65" s="8">
        <v>6410</v>
      </c>
      <c r="L65" s="8">
        <v>6410</v>
      </c>
      <c r="M65" s="8" t="s">
        <v>111</v>
      </c>
      <c r="N65" s="8" t="s">
        <v>112</v>
      </c>
      <c r="O65" s="9">
        <v>5.2483101629100002</v>
      </c>
      <c r="P65" s="9">
        <v>2.12392</v>
      </c>
      <c r="Q65" s="8" t="s">
        <v>113</v>
      </c>
      <c r="R65" s="8" t="s">
        <v>114</v>
      </c>
      <c r="S65" s="8">
        <v>16</v>
      </c>
      <c r="T65" s="8">
        <v>60</v>
      </c>
      <c r="U65" s="8" t="s">
        <v>49</v>
      </c>
      <c r="V65" s="8" t="s">
        <v>52</v>
      </c>
      <c r="W65" s="8" t="s">
        <v>53</v>
      </c>
      <c r="X65" s="10">
        <v>0.41099999999999998</v>
      </c>
      <c r="Y65" s="10">
        <v>3.7010000000000001</v>
      </c>
      <c r="Z65" s="10">
        <v>0.47</v>
      </c>
      <c r="AA65" s="10">
        <v>0.505</v>
      </c>
      <c r="AB65" s="10">
        <f t="shared" si="0"/>
        <v>0.46265349360000002</v>
      </c>
      <c r="AC65" s="10">
        <f t="shared" si="1"/>
        <v>3.8910108204000005</v>
      </c>
    </row>
    <row r="66" spans="1:29" x14ac:dyDescent="0.25">
      <c r="A66" s="8">
        <v>18</v>
      </c>
      <c r="B66" s="8">
        <v>432</v>
      </c>
      <c r="C66" s="8" t="s">
        <v>106</v>
      </c>
      <c r="D66" s="8" t="s">
        <v>107</v>
      </c>
      <c r="E66" s="8" t="s">
        <v>108</v>
      </c>
      <c r="F66" s="8" t="s">
        <v>109</v>
      </c>
      <c r="G66" s="8" t="s">
        <v>110</v>
      </c>
      <c r="H66" s="8">
        <v>46472</v>
      </c>
      <c r="I66" s="8">
        <v>46473</v>
      </c>
      <c r="J66" s="8">
        <v>46423</v>
      </c>
      <c r="K66" s="8">
        <v>6410</v>
      </c>
      <c r="L66" s="8">
        <v>6410</v>
      </c>
      <c r="M66" s="8" t="s">
        <v>111</v>
      </c>
      <c r="N66" s="8" t="s">
        <v>112</v>
      </c>
      <c r="O66" s="9">
        <v>5.4784530679600003</v>
      </c>
      <c r="P66" s="9">
        <v>2.21705</v>
      </c>
      <c r="Q66" s="8" t="s">
        <v>113</v>
      </c>
      <c r="R66" s="8" t="s">
        <v>114</v>
      </c>
      <c r="S66" s="8">
        <v>16</v>
      </c>
      <c r="T66" s="8">
        <v>60</v>
      </c>
      <c r="U66" s="8" t="s">
        <v>49</v>
      </c>
      <c r="V66" s="8" t="s">
        <v>52</v>
      </c>
      <c r="W66" s="8" t="s">
        <v>53</v>
      </c>
      <c r="X66" s="10">
        <v>0.41099999999999998</v>
      </c>
      <c r="Y66" s="10">
        <v>3.7010000000000001</v>
      </c>
      <c r="Z66" s="10">
        <v>0.47</v>
      </c>
      <c r="AA66" s="10">
        <v>0.505</v>
      </c>
      <c r="AB66" s="10">
        <f t="shared" si="0"/>
        <v>0.48294000149999999</v>
      </c>
      <c r="AC66" s="10">
        <f t="shared" si="1"/>
        <v>4.0616245147500001</v>
      </c>
    </row>
    <row r="67" spans="1:29" x14ac:dyDescent="0.25">
      <c r="A67" s="8">
        <v>18</v>
      </c>
      <c r="B67" s="8">
        <v>432</v>
      </c>
      <c r="C67" s="8" t="s">
        <v>106</v>
      </c>
      <c r="D67" s="8" t="s">
        <v>107</v>
      </c>
      <c r="E67" s="8" t="s">
        <v>108</v>
      </c>
      <c r="F67" s="8" t="s">
        <v>109</v>
      </c>
      <c r="G67" s="8" t="s">
        <v>110</v>
      </c>
      <c r="H67" s="8">
        <v>46475</v>
      </c>
      <c r="I67" s="8">
        <v>46476</v>
      </c>
      <c r="J67" s="8">
        <v>46426</v>
      </c>
      <c r="K67" s="8">
        <v>6410</v>
      </c>
      <c r="L67" s="8">
        <v>6410</v>
      </c>
      <c r="M67" s="8" t="s">
        <v>111</v>
      </c>
      <c r="N67" s="8" t="s">
        <v>112</v>
      </c>
      <c r="O67" s="9">
        <v>7.7972956483800004</v>
      </c>
      <c r="P67" s="9">
        <v>3.1554500000000001</v>
      </c>
      <c r="Q67" s="8" t="s">
        <v>113</v>
      </c>
      <c r="R67" s="8" t="s">
        <v>114</v>
      </c>
      <c r="S67" s="8">
        <v>16</v>
      </c>
      <c r="T67" s="8">
        <v>60</v>
      </c>
      <c r="U67" s="8" t="s">
        <v>49</v>
      </c>
      <c r="V67" s="8" t="s">
        <v>52</v>
      </c>
      <c r="W67" s="8" t="s">
        <v>53</v>
      </c>
      <c r="X67" s="10">
        <v>0.41099999999999998</v>
      </c>
      <c r="Y67" s="10">
        <v>3.7010000000000001</v>
      </c>
      <c r="Z67" s="10">
        <v>0.47</v>
      </c>
      <c r="AA67" s="10">
        <v>0.505</v>
      </c>
      <c r="AB67" s="10">
        <f t="shared" ref="AB67:AB120" si="2">P67*X67*(1-Z67)</f>
        <v>0.68735167350000004</v>
      </c>
      <c r="AC67" s="10">
        <f t="shared" ref="AC67:AC120" si="3">P67*Y67*(1-AA67)</f>
        <v>5.7807686227500001</v>
      </c>
    </row>
    <row r="68" spans="1:29" x14ac:dyDescent="0.25">
      <c r="A68" s="8">
        <v>18</v>
      </c>
      <c r="B68" s="8">
        <v>432</v>
      </c>
      <c r="C68" s="8" t="s">
        <v>106</v>
      </c>
      <c r="D68" s="8" t="s">
        <v>107</v>
      </c>
      <c r="E68" s="8" t="s">
        <v>108</v>
      </c>
      <c r="F68" s="8" t="s">
        <v>109</v>
      </c>
      <c r="G68" s="8" t="s">
        <v>110</v>
      </c>
      <c r="H68" s="8">
        <v>46479</v>
      </c>
      <c r="I68" s="8">
        <v>46480</v>
      </c>
      <c r="J68" s="8">
        <v>46430</v>
      </c>
      <c r="K68" s="8">
        <v>6410</v>
      </c>
      <c r="L68" s="8">
        <v>6410</v>
      </c>
      <c r="M68" s="8" t="s">
        <v>111</v>
      </c>
      <c r="N68" s="8" t="s">
        <v>112</v>
      </c>
      <c r="O68" s="9">
        <v>4.3213971849000004</v>
      </c>
      <c r="P68" s="9">
        <v>1.74881</v>
      </c>
      <c r="Q68" s="8" t="s">
        <v>113</v>
      </c>
      <c r="R68" s="8" t="s">
        <v>114</v>
      </c>
      <c r="S68" s="8">
        <v>16</v>
      </c>
      <c r="T68" s="8">
        <v>60</v>
      </c>
      <c r="U68" s="8" t="s">
        <v>49</v>
      </c>
      <c r="V68" s="8" t="s">
        <v>52</v>
      </c>
      <c r="W68" s="8" t="s">
        <v>53</v>
      </c>
      <c r="X68" s="10">
        <v>0.41099999999999998</v>
      </c>
      <c r="Y68" s="10">
        <v>3.7010000000000001</v>
      </c>
      <c r="Z68" s="10">
        <v>0.47</v>
      </c>
      <c r="AA68" s="10">
        <v>0.505</v>
      </c>
      <c r="AB68" s="10">
        <f t="shared" si="2"/>
        <v>0.38094328230000002</v>
      </c>
      <c r="AC68" s="10">
        <f t="shared" si="3"/>
        <v>3.2038111759499999</v>
      </c>
    </row>
    <row r="69" spans="1:29" x14ac:dyDescent="0.25">
      <c r="A69" s="8">
        <v>18</v>
      </c>
      <c r="B69" s="8">
        <v>432</v>
      </c>
      <c r="C69" s="8" t="s">
        <v>106</v>
      </c>
      <c r="D69" s="8" t="s">
        <v>107</v>
      </c>
      <c r="E69" s="8" t="s">
        <v>108</v>
      </c>
      <c r="F69" s="8" t="s">
        <v>109</v>
      </c>
      <c r="G69" s="8" t="s">
        <v>110</v>
      </c>
      <c r="H69" s="8">
        <v>46480</v>
      </c>
      <c r="I69" s="8">
        <v>46481</v>
      </c>
      <c r="J69" s="8">
        <v>46431</v>
      </c>
      <c r="K69" s="8">
        <v>6410</v>
      </c>
      <c r="L69" s="8">
        <v>6410</v>
      </c>
      <c r="M69" s="8" t="s">
        <v>111</v>
      </c>
      <c r="N69" s="8" t="s">
        <v>112</v>
      </c>
      <c r="O69" s="9">
        <v>2.25332761103</v>
      </c>
      <c r="P69" s="9">
        <v>0.91188899999999995</v>
      </c>
      <c r="Q69" s="8" t="s">
        <v>113</v>
      </c>
      <c r="R69" s="8" t="s">
        <v>114</v>
      </c>
      <c r="S69" s="8">
        <v>16</v>
      </c>
      <c r="T69" s="8">
        <v>60</v>
      </c>
      <c r="U69" s="8" t="s">
        <v>49</v>
      </c>
      <c r="V69" s="8" t="s">
        <v>52</v>
      </c>
      <c r="W69" s="8" t="s">
        <v>53</v>
      </c>
      <c r="X69" s="10">
        <v>0.41099999999999998</v>
      </c>
      <c r="Y69" s="10">
        <v>3.7010000000000001</v>
      </c>
      <c r="Z69" s="10">
        <v>0.47</v>
      </c>
      <c r="AA69" s="10">
        <v>0.505</v>
      </c>
      <c r="AB69" s="10">
        <f t="shared" si="2"/>
        <v>0.19863678086999997</v>
      </c>
      <c r="AC69" s="10">
        <f t="shared" si="3"/>
        <v>1.6705760885550001</v>
      </c>
    </row>
    <row r="70" spans="1:29" x14ac:dyDescent="0.25">
      <c r="A70" s="8">
        <v>18</v>
      </c>
      <c r="B70" s="8">
        <v>432</v>
      </c>
      <c r="C70" s="8" t="s">
        <v>106</v>
      </c>
      <c r="D70" s="8" t="s">
        <v>107</v>
      </c>
      <c r="E70" s="8" t="s">
        <v>108</v>
      </c>
      <c r="F70" s="8" t="s">
        <v>109</v>
      </c>
      <c r="G70" s="8" t="s">
        <v>110</v>
      </c>
      <c r="H70" s="8">
        <v>46484</v>
      </c>
      <c r="I70" s="8">
        <v>46485</v>
      </c>
      <c r="J70" s="8">
        <v>46435</v>
      </c>
      <c r="K70" s="8">
        <v>6410</v>
      </c>
      <c r="L70" s="8">
        <v>6410</v>
      </c>
      <c r="M70" s="8" t="s">
        <v>111</v>
      </c>
      <c r="N70" s="8" t="s">
        <v>112</v>
      </c>
      <c r="O70" s="9">
        <v>7.3360079879200004</v>
      </c>
      <c r="P70" s="9">
        <v>2.9687800000000002</v>
      </c>
      <c r="Q70" s="8" t="s">
        <v>113</v>
      </c>
      <c r="R70" s="8" t="s">
        <v>114</v>
      </c>
      <c r="S70" s="8">
        <v>16</v>
      </c>
      <c r="T70" s="8">
        <v>60</v>
      </c>
      <c r="U70" s="8" t="s">
        <v>49</v>
      </c>
      <c r="V70" s="8" t="s">
        <v>52</v>
      </c>
      <c r="W70" s="8" t="s">
        <v>53</v>
      </c>
      <c r="X70" s="10">
        <v>0.41099999999999998</v>
      </c>
      <c r="Y70" s="10">
        <v>3.7010000000000001</v>
      </c>
      <c r="Z70" s="10">
        <v>0.47</v>
      </c>
      <c r="AA70" s="10">
        <v>0.505</v>
      </c>
      <c r="AB70" s="10">
        <f t="shared" si="2"/>
        <v>0.64668934740000006</v>
      </c>
      <c r="AC70" s="10">
        <f t="shared" si="3"/>
        <v>5.4387901160999998</v>
      </c>
    </row>
    <row r="71" spans="1:29" x14ac:dyDescent="0.25">
      <c r="A71" s="8">
        <v>18</v>
      </c>
      <c r="B71" s="8">
        <v>432</v>
      </c>
      <c r="C71" s="8" t="s">
        <v>106</v>
      </c>
      <c r="D71" s="8" t="s">
        <v>107</v>
      </c>
      <c r="E71" s="8" t="s">
        <v>108</v>
      </c>
      <c r="F71" s="8" t="s">
        <v>109</v>
      </c>
      <c r="G71" s="8" t="s">
        <v>110</v>
      </c>
      <c r="H71" s="8">
        <v>46490</v>
      </c>
      <c r="I71" s="8">
        <v>46491</v>
      </c>
      <c r="J71" s="8">
        <v>46441</v>
      </c>
      <c r="K71" s="8">
        <v>6410</v>
      </c>
      <c r="L71" s="8">
        <v>6410</v>
      </c>
      <c r="M71" s="8" t="s">
        <v>111</v>
      </c>
      <c r="N71" s="8" t="s">
        <v>112</v>
      </c>
      <c r="O71" s="9">
        <v>7.7382276347200003</v>
      </c>
      <c r="P71" s="9">
        <v>3.1315499999999998</v>
      </c>
      <c r="Q71" s="8" t="s">
        <v>113</v>
      </c>
      <c r="R71" s="8" t="s">
        <v>114</v>
      </c>
      <c r="S71" s="8">
        <v>16</v>
      </c>
      <c r="T71" s="8">
        <v>60</v>
      </c>
      <c r="U71" s="8" t="s">
        <v>49</v>
      </c>
      <c r="V71" s="8" t="s">
        <v>52</v>
      </c>
      <c r="W71" s="8" t="s">
        <v>53</v>
      </c>
      <c r="X71" s="10">
        <v>0.41099999999999998</v>
      </c>
      <c r="Y71" s="10">
        <v>3.7010000000000001</v>
      </c>
      <c r="Z71" s="10">
        <v>0.47</v>
      </c>
      <c r="AA71" s="10">
        <v>0.505</v>
      </c>
      <c r="AB71" s="10">
        <f t="shared" si="2"/>
        <v>0.68214553649999998</v>
      </c>
      <c r="AC71" s="10">
        <f t="shared" si="3"/>
        <v>5.7369839422500002</v>
      </c>
    </row>
    <row r="72" spans="1:29" x14ac:dyDescent="0.25">
      <c r="A72" s="8">
        <v>18</v>
      </c>
      <c r="B72" s="8">
        <v>432</v>
      </c>
      <c r="C72" s="8" t="s">
        <v>106</v>
      </c>
      <c r="D72" s="8" t="s">
        <v>107</v>
      </c>
      <c r="E72" s="8" t="s">
        <v>108</v>
      </c>
      <c r="F72" s="8" t="s">
        <v>109</v>
      </c>
      <c r="G72" s="8" t="s">
        <v>110</v>
      </c>
      <c r="H72" s="8">
        <v>46494</v>
      </c>
      <c r="I72" s="8">
        <v>46495</v>
      </c>
      <c r="J72" s="8">
        <v>46445</v>
      </c>
      <c r="K72" s="8">
        <v>6410</v>
      </c>
      <c r="L72" s="8">
        <v>6410</v>
      </c>
      <c r="M72" s="8" t="s">
        <v>111</v>
      </c>
      <c r="N72" s="8" t="s">
        <v>112</v>
      </c>
      <c r="O72" s="9">
        <v>8.5627004722999995</v>
      </c>
      <c r="P72" s="9">
        <v>3.4651999999999998</v>
      </c>
      <c r="Q72" s="8" t="s">
        <v>113</v>
      </c>
      <c r="R72" s="8" t="s">
        <v>114</v>
      </c>
      <c r="S72" s="8">
        <v>16</v>
      </c>
      <c r="T72" s="8">
        <v>60</v>
      </c>
      <c r="U72" s="8" t="s">
        <v>49</v>
      </c>
      <c r="V72" s="8" t="s">
        <v>52</v>
      </c>
      <c r="W72" s="8" t="s">
        <v>53</v>
      </c>
      <c r="X72" s="10">
        <v>0.41099999999999998</v>
      </c>
      <c r="Y72" s="10">
        <v>3.7010000000000001</v>
      </c>
      <c r="Z72" s="10">
        <v>0.47</v>
      </c>
      <c r="AA72" s="10">
        <v>0.505</v>
      </c>
      <c r="AB72" s="10">
        <f t="shared" si="2"/>
        <v>0.754824516</v>
      </c>
      <c r="AC72" s="10">
        <f t="shared" si="3"/>
        <v>6.3482290739999998</v>
      </c>
    </row>
    <row r="73" spans="1:29" x14ac:dyDescent="0.25">
      <c r="A73" s="8">
        <v>18</v>
      </c>
      <c r="B73" s="8">
        <v>432</v>
      </c>
      <c r="C73" s="8" t="s">
        <v>106</v>
      </c>
      <c r="D73" s="8" t="s">
        <v>107</v>
      </c>
      <c r="E73" s="8" t="s">
        <v>108</v>
      </c>
      <c r="F73" s="8" t="s">
        <v>109</v>
      </c>
      <c r="G73" s="8" t="s">
        <v>110</v>
      </c>
      <c r="H73" s="8">
        <v>46495</v>
      </c>
      <c r="I73" s="8">
        <v>46496</v>
      </c>
      <c r="J73" s="8">
        <v>46446</v>
      </c>
      <c r="K73" s="8">
        <v>6410</v>
      </c>
      <c r="L73" s="8">
        <v>6410</v>
      </c>
      <c r="M73" s="8" t="s">
        <v>111</v>
      </c>
      <c r="N73" s="8" t="s">
        <v>112</v>
      </c>
      <c r="O73" s="9">
        <v>17.4227026555</v>
      </c>
      <c r="P73" s="9">
        <v>7.0507200000000001</v>
      </c>
      <c r="Q73" s="8" t="s">
        <v>113</v>
      </c>
      <c r="R73" s="8" t="s">
        <v>114</v>
      </c>
      <c r="S73" s="8">
        <v>16</v>
      </c>
      <c r="T73" s="8">
        <v>60</v>
      </c>
      <c r="U73" s="8" t="s">
        <v>49</v>
      </c>
      <c r="V73" s="8" t="s">
        <v>52</v>
      </c>
      <c r="W73" s="8" t="s">
        <v>53</v>
      </c>
      <c r="X73" s="10">
        <v>0.41099999999999998</v>
      </c>
      <c r="Y73" s="10">
        <v>3.7010000000000001</v>
      </c>
      <c r="Z73" s="10">
        <v>0.47</v>
      </c>
      <c r="AA73" s="10">
        <v>0.505</v>
      </c>
      <c r="AB73" s="10">
        <f t="shared" si="2"/>
        <v>1.5358583376000001</v>
      </c>
      <c r="AC73" s="10">
        <f t="shared" si="3"/>
        <v>12.916883786400001</v>
      </c>
    </row>
    <row r="74" spans="1:29" x14ac:dyDescent="0.25">
      <c r="A74" s="8">
        <v>18</v>
      </c>
      <c r="B74" s="8">
        <v>432</v>
      </c>
      <c r="C74" s="8" t="s">
        <v>106</v>
      </c>
      <c r="D74" s="8" t="s">
        <v>107</v>
      </c>
      <c r="E74" s="8" t="s">
        <v>108</v>
      </c>
      <c r="F74" s="8" t="s">
        <v>109</v>
      </c>
      <c r="G74" s="8" t="s">
        <v>110</v>
      </c>
      <c r="H74" s="8">
        <v>46500</v>
      </c>
      <c r="I74" s="8">
        <v>46501</v>
      </c>
      <c r="J74" s="8">
        <v>46451</v>
      </c>
      <c r="K74" s="8">
        <v>6410</v>
      </c>
      <c r="L74" s="8">
        <v>6410</v>
      </c>
      <c r="M74" s="8" t="s">
        <v>111</v>
      </c>
      <c r="N74" s="8" t="s">
        <v>112</v>
      </c>
      <c r="O74" s="9">
        <v>5.0416142723700004</v>
      </c>
      <c r="P74" s="9">
        <v>2.04027</v>
      </c>
      <c r="Q74" s="8" t="s">
        <v>113</v>
      </c>
      <c r="R74" s="8" t="s">
        <v>114</v>
      </c>
      <c r="S74" s="8">
        <v>16</v>
      </c>
      <c r="T74" s="8">
        <v>60</v>
      </c>
      <c r="U74" s="8" t="s">
        <v>49</v>
      </c>
      <c r="V74" s="8" t="s">
        <v>52</v>
      </c>
      <c r="W74" s="8" t="s">
        <v>53</v>
      </c>
      <c r="X74" s="10">
        <v>0.41099999999999998</v>
      </c>
      <c r="Y74" s="10">
        <v>3.7010000000000001</v>
      </c>
      <c r="Z74" s="10">
        <v>0.47</v>
      </c>
      <c r="AA74" s="10">
        <v>0.505</v>
      </c>
      <c r="AB74" s="10">
        <f t="shared" si="2"/>
        <v>0.44443201410000005</v>
      </c>
      <c r="AC74" s="10">
        <f t="shared" si="3"/>
        <v>3.7377644386500002</v>
      </c>
    </row>
    <row r="75" spans="1:29" x14ac:dyDescent="0.25">
      <c r="A75" s="8">
        <v>18</v>
      </c>
      <c r="B75" s="8">
        <v>432</v>
      </c>
      <c r="C75" s="8" t="s">
        <v>106</v>
      </c>
      <c r="D75" s="8" t="s">
        <v>107</v>
      </c>
      <c r="E75" s="8" t="s">
        <v>108</v>
      </c>
      <c r="F75" s="8" t="s">
        <v>109</v>
      </c>
      <c r="G75" s="8" t="s">
        <v>110</v>
      </c>
      <c r="H75" s="8">
        <v>46503</v>
      </c>
      <c r="I75" s="8">
        <v>46504</v>
      </c>
      <c r="J75" s="8">
        <v>46454</v>
      </c>
      <c r="K75" s="8">
        <v>6410</v>
      </c>
      <c r="L75" s="8">
        <v>6410</v>
      </c>
      <c r="M75" s="8" t="s">
        <v>111</v>
      </c>
      <c r="N75" s="8" t="s">
        <v>112</v>
      </c>
      <c r="O75" s="9">
        <v>3.2765200682000001E-3</v>
      </c>
      <c r="P75" s="9">
        <v>1.3259599999999999E-3</v>
      </c>
      <c r="Q75" s="8" t="s">
        <v>113</v>
      </c>
      <c r="R75" s="8" t="s">
        <v>114</v>
      </c>
      <c r="S75" s="8">
        <v>16</v>
      </c>
      <c r="T75" s="8">
        <v>60</v>
      </c>
      <c r="U75" s="8" t="s">
        <v>49</v>
      </c>
      <c r="V75" s="8" t="s">
        <v>52</v>
      </c>
      <c r="W75" s="8" t="s">
        <v>53</v>
      </c>
      <c r="X75" s="10">
        <v>0.41099999999999998</v>
      </c>
      <c r="Y75" s="10">
        <v>3.7010000000000001</v>
      </c>
      <c r="Z75" s="10">
        <v>0.47</v>
      </c>
      <c r="AA75" s="10">
        <v>0.505</v>
      </c>
      <c r="AB75" s="10">
        <f t="shared" si="2"/>
        <v>2.8883386679999995E-4</v>
      </c>
      <c r="AC75" s="10">
        <f t="shared" si="3"/>
        <v>2.4291520901999998E-3</v>
      </c>
    </row>
    <row r="76" spans="1:29" x14ac:dyDescent="0.25">
      <c r="A76" s="8">
        <v>18</v>
      </c>
      <c r="B76" s="8">
        <v>432</v>
      </c>
      <c r="C76" s="8" t="s">
        <v>106</v>
      </c>
      <c r="D76" s="8" t="s">
        <v>107</v>
      </c>
      <c r="E76" s="8" t="s">
        <v>108</v>
      </c>
      <c r="F76" s="8" t="s">
        <v>109</v>
      </c>
      <c r="G76" s="8" t="s">
        <v>110</v>
      </c>
      <c r="H76" s="8">
        <v>46513</v>
      </c>
      <c r="I76" s="8">
        <v>46514</v>
      </c>
      <c r="J76" s="8">
        <v>46464</v>
      </c>
      <c r="K76" s="8">
        <v>6410</v>
      </c>
      <c r="L76" s="8">
        <v>6410</v>
      </c>
      <c r="M76" s="8" t="s">
        <v>111</v>
      </c>
      <c r="N76" s="8" t="s">
        <v>112</v>
      </c>
      <c r="O76" s="9">
        <v>1.56279260918</v>
      </c>
      <c r="P76" s="9">
        <v>0.63244</v>
      </c>
      <c r="Q76" s="8" t="s">
        <v>113</v>
      </c>
      <c r="R76" s="8" t="s">
        <v>114</v>
      </c>
      <c r="S76" s="8">
        <v>16</v>
      </c>
      <c r="T76" s="8">
        <v>60</v>
      </c>
      <c r="U76" s="8" t="s">
        <v>49</v>
      </c>
      <c r="V76" s="8" t="s">
        <v>52</v>
      </c>
      <c r="W76" s="8" t="s">
        <v>53</v>
      </c>
      <c r="X76" s="10">
        <v>0.41099999999999998</v>
      </c>
      <c r="Y76" s="10">
        <v>3.7010000000000001</v>
      </c>
      <c r="Z76" s="10">
        <v>0.47</v>
      </c>
      <c r="AA76" s="10">
        <v>0.505</v>
      </c>
      <c r="AB76" s="10">
        <f t="shared" si="2"/>
        <v>0.1377644052</v>
      </c>
      <c r="AC76" s="10">
        <f t="shared" si="3"/>
        <v>1.1586269178000002</v>
      </c>
    </row>
    <row r="77" spans="1:29" x14ac:dyDescent="0.25">
      <c r="A77" s="8">
        <v>18</v>
      </c>
      <c r="B77" s="8">
        <v>432</v>
      </c>
      <c r="C77" s="8" t="s">
        <v>106</v>
      </c>
      <c r="D77" s="8" t="s">
        <v>107</v>
      </c>
      <c r="E77" s="8" t="s">
        <v>108</v>
      </c>
      <c r="F77" s="8" t="s">
        <v>109</v>
      </c>
      <c r="G77" s="8" t="s">
        <v>110</v>
      </c>
      <c r="H77" s="8">
        <v>46514</v>
      </c>
      <c r="I77" s="8">
        <v>46515</v>
      </c>
      <c r="J77" s="8">
        <v>46465</v>
      </c>
      <c r="K77" s="8">
        <v>6410</v>
      </c>
      <c r="L77" s="8">
        <v>6410</v>
      </c>
      <c r="M77" s="8" t="s">
        <v>111</v>
      </c>
      <c r="N77" s="8" t="s">
        <v>112</v>
      </c>
      <c r="O77" s="9">
        <v>4.9178516419899996</v>
      </c>
      <c r="P77" s="9">
        <v>1.9901800000000001</v>
      </c>
      <c r="Q77" s="8" t="s">
        <v>113</v>
      </c>
      <c r="R77" s="8" t="s">
        <v>114</v>
      </c>
      <c r="S77" s="8">
        <v>16</v>
      </c>
      <c r="T77" s="8">
        <v>60</v>
      </c>
      <c r="U77" s="8" t="s">
        <v>49</v>
      </c>
      <c r="V77" s="8" t="s">
        <v>52</v>
      </c>
      <c r="W77" s="8" t="s">
        <v>53</v>
      </c>
      <c r="X77" s="10">
        <v>0.41099999999999998</v>
      </c>
      <c r="Y77" s="10">
        <v>3.7010000000000001</v>
      </c>
      <c r="Z77" s="10">
        <v>0.47</v>
      </c>
      <c r="AA77" s="10">
        <v>0.505</v>
      </c>
      <c r="AB77" s="10">
        <f t="shared" si="2"/>
        <v>0.43352090939999999</v>
      </c>
      <c r="AC77" s="10">
        <f t="shared" si="3"/>
        <v>3.6459998091000001</v>
      </c>
    </row>
    <row r="78" spans="1:29" x14ac:dyDescent="0.25">
      <c r="A78" s="8">
        <v>18</v>
      </c>
      <c r="B78" s="8">
        <v>432</v>
      </c>
      <c r="C78" s="8" t="s">
        <v>106</v>
      </c>
      <c r="D78" s="8" t="s">
        <v>107</v>
      </c>
      <c r="E78" s="8" t="s">
        <v>108</v>
      </c>
      <c r="F78" s="8" t="s">
        <v>109</v>
      </c>
      <c r="G78" s="8" t="s">
        <v>110</v>
      </c>
      <c r="H78" s="8">
        <v>46517</v>
      </c>
      <c r="I78" s="8">
        <v>46518</v>
      </c>
      <c r="J78" s="8">
        <v>46468</v>
      </c>
      <c r="K78" s="8">
        <v>6410</v>
      </c>
      <c r="L78" s="8">
        <v>6410</v>
      </c>
      <c r="M78" s="8" t="s">
        <v>111</v>
      </c>
      <c r="N78" s="8" t="s">
        <v>112</v>
      </c>
      <c r="O78" s="9">
        <v>4.9793965118300001</v>
      </c>
      <c r="P78" s="9">
        <v>2.0150899999999998</v>
      </c>
      <c r="Q78" s="8" t="s">
        <v>113</v>
      </c>
      <c r="R78" s="8" t="s">
        <v>114</v>
      </c>
      <c r="S78" s="8">
        <v>16</v>
      </c>
      <c r="T78" s="8">
        <v>60</v>
      </c>
      <c r="U78" s="8" t="s">
        <v>49</v>
      </c>
      <c r="V78" s="8" t="s">
        <v>52</v>
      </c>
      <c r="W78" s="8" t="s">
        <v>53</v>
      </c>
      <c r="X78" s="10">
        <v>0.41099999999999998</v>
      </c>
      <c r="Y78" s="10">
        <v>3.7010000000000001</v>
      </c>
      <c r="Z78" s="10">
        <v>0.47</v>
      </c>
      <c r="AA78" s="10">
        <v>0.505</v>
      </c>
      <c r="AB78" s="10">
        <f t="shared" si="2"/>
        <v>0.43894705469999995</v>
      </c>
      <c r="AC78" s="10">
        <f t="shared" si="3"/>
        <v>3.69163480455</v>
      </c>
    </row>
    <row r="79" spans="1:29" x14ac:dyDescent="0.25">
      <c r="A79" s="8">
        <v>18</v>
      </c>
      <c r="B79" s="8">
        <v>432</v>
      </c>
      <c r="C79" s="8" t="s">
        <v>106</v>
      </c>
      <c r="D79" s="8" t="s">
        <v>107</v>
      </c>
      <c r="E79" s="8" t="s">
        <v>108</v>
      </c>
      <c r="F79" s="8" t="s">
        <v>109</v>
      </c>
      <c r="G79" s="8" t="s">
        <v>110</v>
      </c>
      <c r="H79" s="8">
        <v>46520</v>
      </c>
      <c r="I79" s="8">
        <v>46521</v>
      </c>
      <c r="J79" s="8">
        <v>46471</v>
      </c>
      <c r="K79" s="8">
        <v>6410</v>
      </c>
      <c r="L79" s="8">
        <v>6410</v>
      </c>
      <c r="M79" s="8" t="s">
        <v>111</v>
      </c>
      <c r="N79" s="8" t="s">
        <v>112</v>
      </c>
      <c r="O79" s="9">
        <v>1.0339182004</v>
      </c>
      <c r="P79" s="9">
        <v>0.41841200000000001</v>
      </c>
      <c r="Q79" s="8" t="s">
        <v>113</v>
      </c>
      <c r="R79" s="8" t="s">
        <v>114</v>
      </c>
      <c r="S79" s="8">
        <v>16</v>
      </c>
      <c r="T79" s="8">
        <v>60</v>
      </c>
      <c r="U79" s="8" t="s">
        <v>49</v>
      </c>
      <c r="V79" s="8" t="s">
        <v>52</v>
      </c>
      <c r="W79" s="8" t="s">
        <v>53</v>
      </c>
      <c r="X79" s="10">
        <v>0.41099999999999998</v>
      </c>
      <c r="Y79" s="10">
        <v>3.7010000000000001</v>
      </c>
      <c r="Z79" s="10">
        <v>0.47</v>
      </c>
      <c r="AA79" s="10">
        <v>0.505</v>
      </c>
      <c r="AB79" s="10">
        <f t="shared" si="2"/>
        <v>9.1142685960000011E-2</v>
      </c>
      <c r="AC79" s="10">
        <f t="shared" si="3"/>
        <v>0.76652869193999995</v>
      </c>
    </row>
    <row r="80" spans="1:29" x14ac:dyDescent="0.25">
      <c r="A80" s="8">
        <v>18</v>
      </c>
      <c r="B80" s="8">
        <v>432</v>
      </c>
      <c r="C80" s="8" t="s">
        <v>106</v>
      </c>
      <c r="D80" s="8" t="s">
        <v>107</v>
      </c>
      <c r="E80" s="8" t="s">
        <v>108</v>
      </c>
      <c r="F80" s="8" t="s">
        <v>109</v>
      </c>
      <c r="G80" s="8" t="s">
        <v>110</v>
      </c>
      <c r="H80" s="8">
        <v>46521</v>
      </c>
      <c r="I80" s="8">
        <v>46522</v>
      </c>
      <c r="J80" s="8">
        <v>46472</v>
      </c>
      <c r="K80" s="8">
        <v>6410</v>
      </c>
      <c r="L80" s="8">
        <v>6410</v>
      </c>
      <c r="M80" s="8" t="s">
        <v>111</v>
      </c>
      <c r="N80" s="8" t="s">
        <v>112</v>
      </c>
      <c r="O80" s="9">
        <v>0.39065910267699999</v>
      </c>
      <c r="P80" s="9">
        <v>0.15809400000000001</v>
      </c>
      <c r="Q80" s="8" t="s">
        <v>113</v>
      </c>
      <c r="R80" s="8" t="s">
        <v>114</v>
      </c>
      <c r="S80" s="8">
        <v>16</v>
      </c>
      <c r="T80" s="8">
        <v>60</v>
      </c>
      <c r="U80" s="8" t="s">
        <v>49</v>
      </c>
      <c r="V80" s="8" t="s">
        <v>52</v>
      </c>
      <c r="W80" s="8" t="s">
        <v>53</v>
      </c>
      <c r="X80" s="10">
        <v>0.41099999999999998</v>
      </c>
      <c r="Y80" s="10">
        <v>3.7010000000000001</v>
      </c>
      <c r="Z80" s="10">
        <v>0.47</v>
      </c>
      <c r="AA80" s="10">
        <v>0.505</v>
      </c>
      <c r="AB80" s="10">
        <f t="shared" si="2"/>
        <v>3.4437616020000006E-2</v>
      </c>
      <c r="AC80" s="10">
        <f t="shared" si="3"/>
        <v>0.28962741752999999</v>
      </c>
    </row>
    <row r="81" spans="1:29" x14ac:dyDescent="0.25">
      <c r="A81" s="8">
        <v>18</v>
      </c>
      <c r="B81" s="8">
        <v>432</v>
      </c>
      <c r="C81" s="8" t="s">
        <v>106</v>
      </c>
      <c r="D81" s="8" t="s">
        <v>107</v>
      </c>
      <c r="E81" s="8" t="s">
        <v>108</v>
      </c>
      <c r="F81" s="8" t="s">
        <v>109</v>
      </c>
      <c r="G81" s="8" t="s">
        <v>110</v>
      </c>
      <c r="H81" s="8">
        <v>46523</v>
      </c>
      <c r="I81" s="8">
        <v>46524</v>
      </c>
      <c r="J81" s="8">
        <v>46474</v>
      </c>
      <c r="K81" s="8">
        <v>6410</v>
      </c>
      <c r="L81" s="8">
        <v>6410</v>
      </c>
      <c r="M81" s="8" t="s">
        <v>111</v>
      </c>
      <c r="N81" s="8" t="s">
        <v>112</v>
      </c>
      <c r="O81" s="9">
        <v>14.890754343999999</v>
      </c>
      <c r="P81" s="9">
        <v>6.0260699999999998</v>
      </c>
      <c r="Q81" s="8" t="s">
        <v>113</v>
      </c>
      <c r="R81" s="8" t="s">
        <v>114</v>
      </c>
      <c r="S81" s="8">
        <v>16</v>
      </c>
      <c r="T81" s="8">
        <v>60</v>
      </c>
      <c r="U81" s="8" t="s">
        <v>49</v>
      </c>
      <c r="V81" s="8" t="s">
        <v>52</v>
      </c>
      <c r="W81" s="8" t="s">
        <v>53</v>
      </c>
      <c r="X81" s="10">
        <v>0.41099999999999998</v>
      </c>
      <c r="Y81" s="10">
        <v>3.7010000000000001</v>
      </c>
      <c r="Z81" s="10">
        <v>0.47</v>
      </c>
      <c r="AA81" s="10">
        <v>0.505</v>
      </c>
      <c r="AB81" s="10">
        <f t="shared" si="2"/>
        <v>1.3126588280999998</v>
      </c>
      <c r="AC81" s="10">
        <f t="shared" si="3"/>
        <v>11.03973010965</v>
      </c>
    </row>
    <row r="82" spans="1:29" x14ac:dyDescent="0.25">
      <c r="A82" s="8">
        <v>18</v>
      </c>
      <c r="B82" s="8">
        <v>432</v>
      </c>
      <c r="C82" s="8" t="s">
        <v>106</v>
      </c>
      <c r="D82" s="8" t="s">
        <v>107</v>
      </c>
      <c r="E82" s="8" t="s">
        <v>108</v>
      </c>
      <c r="F82" s="8" t="s">
        <v>109</v>
      </c>
      <c r="G82" s="8" t="s">
        <v>110</v>
      </c>
      <c r="H82" s="8">
        <v>46539</v>
      </c>
      <c r="I82" s="8">
        <v>46540</v>
      </c>
      <c r="J82" s="8">
        <v>46490</v>
      </c>
      <c r="K82" s="8">
        <v>6410</v>
      </c>
      <c r="L82" s="8">
        <v>6410</v>
      </c>
      <c r="M82" s="8" t="s">
        <v>111</v>
      </c>
      <c r="N82" s="8" t="s">
        <v>112</v>
      </c>
      <c r="O82" s="9">
        <v>29.427490408600001</v>
      </c>
      <c r="P82" s="9">
        <v>11.908899999999999</v>
      </c>
      <c r="Q82" s="8" t="s">
        <v>113</v>
      </c>
      <c r="R82" s="8" t="s">
        <v>114</v>
      </c>
      <c r="S82" s="8">
        <v>16</v>
      </c>
      <c r="T82" s="8">
        <v>60</v>
      </c>
      <c r="U82" s="8" t="s">
        <v>49</v>
      </c>
      <c r="V82" s="8" t="s">
        <v>52</v>
      </c>
      <c r="W82" s="8" t="s">
        <v>53</v>
      </c>
      <c r="X82" s="10">
        <v>0.41099999999999998</v>
      </c>
      <c r="Y82" s="10">
        <v>3.7010000000000001</v>
      </c>
      <c r="Z82" s="10">
        <v>0.47</v>
      </c>
      <c r="AA82" s="10">
        <v>0.505</v>
      </c>
      <c r="AB82" s="10">
        <f t="shared" si="2"/>
        <v>2.5941156869999999</v>
      </c>
      <c r="AC82" s="10">
        <f t="shared" si="3"/>
        <v>21.817045255499998</v>
      </c>
    </row>
    <row r="83" spans="1:29" x14ac:dyDescent="0.25">
      <c r="A83" s="8">
        <v>18</v>
      </c>
      <c r="B83" s="8">
        <v>432</v>
      </c>
      <c r="C83" s="8" t="s">
        <v>106</v>
      </c>
      <c r="D83" s="8" t="s">
        <v>107</v>
      </c>
      <c r="E83" s="8" t="s">
        <v>108</v>
      </c>
      <c r="F83" s="8" t="s">
        <v>109</v>
      </c>
      <c r="G83" s="8" t="s">
        <v>110</v>
      </c>
      <c r="H83" s="8">
        <v>46543</v>
      </c>
      <c r="I83" s="8">
        <v>46544</v>
      </c>
      <c r="J83" s="8">
        <v>46494</v>
      </c>
      <c r="K83" s="8">
        <v>6410</v>
      </c>
      <c r="L83" s="8">
        <v>6410</v>
      </c>
      <c r="M83" s="8" t="s">
        <v>111</v>
      </c>
      <c r="N83" s="8" t="s">
        <v>112</v>
      </c>
      <c r="O83" s="9">
        <v>3.7889655684000001</v>
      </c>
      <c r="P83" s="9">
        <v>1.5333399999999999</v>
      </c>
      <c r="Q83" s="8" t="s">
        <v>113</v>
      </c>
      <c r="R83" s="8" t="s">
        <v>114</v>
      </c>
      <c r="S83" s="8">
        <v>16</v>
      </c>
      <c r="T83" s="8">
        <v>60</v>
      </c>
      <c r="U83" s="8" t="s">
        <v>49</v>
      </c>
      <c r="V83" s="8" t="s">
        <v>52</v>
      </c>
      <c r="W83" s="8" t="s">
        <v>53</v>
      </c>
      <c r="X83" s="10">
        <v>0.41099999999999998</v>
      </c>
      <c r="Y83" s="10">
        <v>3.7010000000000001</v>
      </c>
      <c r="Z83" s="10">
        <v>0.47</v>
      </c>
      <c r="AA83" s="10">
        <v>0.505</v>
      </c>
      <c r="AB83" s="10">
        <f t="shared" si="2"/>
        <v>0.3340074522</v>
      </c>
      <c r="AC83" s="10">
        <f t="shared" si="3"/>
        <v>2.8090712132999998</v>
      </c>
    </row>
    <row r="84" spans="1:29" x14ac:dyDescent="0.25">
      <c r="A84" s="8">
        <v>18</v>
      </c>
      <c r="B84" s="8">
        <v>432</v>
      </c>
      <c r="C84" s="8" t="s">
        <v>106</v>
      </c>
      <c r="D84" s="8" t="s">
        <v>107</v>
      </c>
      <c r="E84" s="8" t="s">
        <v>108</v>
      </c>
      <c r="F84" s="8" t="s">
        <v>109</v>
      </c>
      <c r="G84" s="8" t="s">
        <v>110</v>
      </c>
      <c r="H84" s="8">
        <v>46547</v>
      </c>
      <c r="I84" s="8">
        <v>46548</v>
      </c>
      <c r="J84" s="8">
        <v>46498</v>
      </c>
      <c r="K84" s="8">
        <v>6410</v>
      </c>
      <c r="L84" s="8">
        <v>6410</v>
      </c>
      <c r="M84" s="8" t="s">
        <v>111</v>
      </c>
      <c r="N84" s="8" t="s">
        <v>112</v>
      </c>
      <c r="O84" s="9">
        <v>2.94709435589</v>
      </c>
      <c r="P84" s="9">
        <v>1.19265</v>
      </c>
      <c r="Q84" s="8" t="s">
        <v>113</v>
      </c>
      <c r="R84" s="8" t="s">
        <v>114</v>
      </c>
      <c r="S84" s="8">
        <v>16</v>
      </c>
      <c r="T84" s="8">
        <v>60</v>
      </c>
      <c r="U84" s="8" t="s">
        <v>49</v>
      </c>
      <c r="V84" s="8" t="s">
        <v>52</v>
      </c>
      <c r="W84" s="8" t="s">
        <v>53</v>
      </c>
      <c r="X84" s="10">
        <v>0.41099999999999998</v>
      </c>
      <c r="Y84" s="10">
        <v>3.7010000000000001</v>
      </c>
      <c r="Z84" s="10">
        <v>0.47</v>
      </c>
      <c r="AA84" s="10">
        <v>0.505</v>
      </c>
      <c r="AB84" s="10">
        <f t="shared" si="2"/>
        <v>0.25979494949999998</v>
      </c>
      <c r="AC84" s="10">
        <f t="shared" si="3"/>
        <v>2.1849288367499997</v>
      </c>
    </row>
    <row r="85" spans="1:29" x14ac:dyDescent="0.25">
      <c r="A85" s="8">
        <v>18</v>
      </c>
      <c r="B85" s="8">
        <v>432</v>
      </c>
      <c r="C85" s="8" t="s">
        <v>106</v>
      </c>
      <c r="D85" s="8" t="s">
        <v>107</v>
      </c>
      <c r="E85" s="8" t="s">
        <v>108</v>
      </c>
      <c r="F85" s="8" t="s">
        <v>109</v>
      </c>
      <c r="G85" s="8" t="s">
        <v>110</v>
      </c>
      <c r="H85" s="8">
        <v>46560</v>
      </c>
      <c r="I85" s="8">
        <v>46561</v>
      </c>
      <c r="J85" s="8">
        <v>46511</v>
      </c>
      <c r="K85" s="8">
        <v>6410</v>
      </c>
      <c r="L85" s="8">
        <v>6410</v>
      </c>
      <c r="M85" s="8" t="s">
        <v>111</v>
      </c>
      <c r="N85" s="8" t="s">
        <v>112</v>
      </c>
      <c r="O85" s="9">
        <v>3.6182367322800002</v>
      </c>
      <c r="P85" s="9">
        <v>1.4642500000000001</v>
      </c>
      <c r="Q85" s="8" t="s">
        <v>113</v>
      </c>
      <c r="R85" s="8" t="s">
        <v>114</v>
      </c>
      <c r="S85" s="8">
        <v>16</v>
      </c>
      <c r="T85" s="8">
        <v>60</v>
      </c>
      <c r="U85" s="8" t="s">
        <v>49</v>
      </c>
      <c r="V85" s="8" t="s">
        <v>52</v>
      </c>
      <c r="W85" s="8" t="s">
        <v>53</v>
      </c>
      <c r="X85" s="10">
        <v>0.41099999999999998</v>
      </c>
      <c r="Y85" s="10">
        <v>3.7010000000000001</v>
      </c>
      <c r="Z85" s="10">
        <v>0.47</v>
      </c>
      <c r="AA85" s="10">
        <v>0.505</v>
      </c>
      <c r="AB85" s="10">
        <f t="shared" si="2"/>
        <v>0.31895757749999998</v>
      </c>
      <c r="AC85" s="10">
        <f t="shared" si="3"/>
        <v>2.68249867875</v>
      </c>
    </row>
    <row r="86" spans="1:29" x14ac:dyDescent="0.25">
      <c r="A86" s="8">
        <v>18</v>
      </c>
      <c r="B86" s="8">
        <v>432</v>
      </c>
      <c r="C86" s="8" t="s">
        <v>106</v>
      </c>
      <c r="D86" s="8" t="s">
        <v>107</v>
      </c>
      <c r="E86" s="8" t="s">
        <v>108</v>
      </c>
      <c r="F86" s="8" t="s">
        <v>109</v>
      </c>
      <c r="G86" s="8" t="s">
        <v>110</v>
      </c>
      <c r="H86" s="8">
        <v>46563</v>
      </c>
      <c r="I86" s="8">
        <v>46564</v>
      </c>
      <c r="J86" s="8">
        <v>46514</v>
      </c>
      <c r="K86" s="8">
        <v>6410</v>
      </c>
      <c r="L86" s="8">
        <v>6410</v>
      </c>
      <c r="M86" s="8" t="s">
        <v>111</v>
      </c>
      <c r="N86" s="8" t="s">
        <v>112</v>
      </c>
      <c r="O86" s="9">
        <v>3.9845800176699999</v>
      </c>
      <c r="P86" s="9">
        <v>1.6125</v>
      </c>
      <c r="Q86" s="8" t="s">
        <v>113</v>
      </c>
      <c r="R86" s="8" t="s">
        <v>114</v>
      </c>
      <c r="S86" s="8">
        <v>16</v>
      </c>
      <c r="T86" s="8">
        <v>60</v>
      </c>
      <c r="U86" s="8" t="s">
        <v>49</v>
      </c>
      <c r="V86" s="8" t="s">
        <v>52</v>
      </c>
      <c r="W86" s="8" t="s">
        <v>53</v>
      </c>
      <c r="X86" s="10">
        <v>0.41099999999999998</v>
      </c>
      <c r="Y86" s="10">
        <v>3.7010000000000001</v>
      </c>
      <c r="Z86" s="10">
        <v>0.47</v>
      </c>
      <c r="AA86" s="10">
        <v>0.505</v>
      </c>
      <c r="AB86" s="10">
        <f t="shared" si="2"/>
        <v>0.35125087500000002</v>
      </c>
      <c r="AC86" s="10">
        <f t="shared" si="3"/>
        <v>2.9540919374999999</v>
      </c>
    </row>
    <row r="87" spans="1:29" x14ac:dyDescent="0.25">
      <c r="A87" s="8">
        <v>18</v>
      </c>
      <c r="B87" s="8">
        <v>432</v>
      </c>
      <c r="C87" s="8" t="s">
        <v>106</v>
      </c>
      <c r="D87" s="8" t="s">
        <v>107</v>
      </c>
      <c r="E87" s="8" t="s">
        <v>108</v>
      </c>
      <c r="F87" s="8" t="s">
        <v>109</v>
      </c>
      <c r="G87" s="8" t="s">
        <v>110</v>
      </c>
      <c r="H87" s="8">
        <v>46565</v>
      </c>
      <c r="I87" s="8">
        <v>46566</v>
      </c>
      <c r="J87" s="8">
        <v>46516</v>
      </c>
      <c r="K87" s="8">
        <v>6410</v>
      </c>
      <c r="L87" s="8">
        <v>6410</v>
      </c>
      <c r="M87" s="8" t="s">
        <v>111</v>
      </c>
      <c r="N87" s="8" t="s">
        <v>112</v>
      </c>
      <c r="O87" s="9">
        <v>5.0239486948299996</v>
      </c>
      <c r="P87" s="9">
        <v>2.0331199999999998</v>
      </c>
      <c r="Q87" s="8" t="s">
        <v>113</v>
      </c>
      <c r="R87" s="8" t="s">
        <v>114</v>
      </c>
      <c r="S87" s="8">
        <v>16</v>
      </c>
      <c r="T87" s="8">
        <v>60</v>
      </c>
      <c r="U87" s="8" t="s">
        <v>49</v>
      </c>
      <c r="V87" s="8" t="s">
        <v>52</v>
      </c>
      <c r="W87" s="8" t="s">
        <v>53</v>
      </c>
      <c r="X87" s="10">
        <v>0.41099999999999998</v>
      </c>
      <c r="Y87" s="10">
        <v>3.7010000000000001</v>
      </c>
      <c r="Z87" s="10">
        <v>0.47</v>
      </c>
      <c r="AA87" s="10">
        <v>0.505</v>
      </c>
      <c r="AB87" s="10">
        <f t="shared" si="2"/>
        <v>0.44287452959999996</v>
      </c>
      <c r="AC87" s="10">
        <f t="shared" si="3"/>
        <v>3.7246656743999997</v>
      </c>
    </row>
    <row r="88" spans="1:29" x14ac:dyDescent="0.25">
      <c r="A88" s="8">
        <v>18</v>
      </c>
      <c r="B88" s="8">
        <v>432</v>
      </c>
      <c r="C88" s="8" t="s">
        <v>106</v>
      </c>
      <c r="D88" s="8" t="s">
        <v>107</v>
      </c>
      <c r="E88" s="8" t="s">
        <v>108</v>
      </c>
      <c r="F88" s="8" t="s">
        <v>109</v>
      </c>
      <c r="G88" s="8" t="s">
        <v>110</v>
      </c>
      <c r="H88" s="8">
        <v>46571</v>
      </c>
      <c r="I88" s="8">
        <v>46572</v>
      </c>
      <c r="J88" s="8">
        <v>46522</v>
      </c>
      <c r="K88" s="8">
        <v>6410</v>
      </c>
      <c r="L88" s="8">
        <v>6410</v>
      </c>
      <c r="M88" s="8" t="s">
        <v>111</v>
      </c>
      <c r="N88" s="8" t="s">
        <v>112</v>
      </c>
      <c r="O88" s="9">
        <v>5.2633979813699998</v>
      </c>
      <c r="P88" s="9">
        <v>2.13002</v>
      </c>
      <c r="Q88" s="8" t="s">
        <v>113</v>
      </c>
      <c r="R88" s="8" t="s">
        <v>114</v>
      </c>
      <c r="S88" s="8">
        <v>16</v>
      </c>
      <c r="T88" s="8">
        <v>60</v>
      </c>
      <c r="U88" s="8" t="s">
        <v>49</v>
      </c>
      <c r="V88" s="8" t="s">
        <v>52</v>
      </c>
      <c r="W88" s="8" t="s">
        <v>53</v>
      </c>
      <c r="X88" s="10">
        <v>0.41099999999999998</v>
      </c>
      <c r="Y88" s="10">
        <v>3.7010000000000001</v>
      </c>
      <c r="Z88" s="10">
        <v>0.47</v>
      </c>
      <c r="AA88" s="10">
        <v>0.505</v>
      </c>
      <c r="AB88" s="10">
        <f t="shared" si="2"/>
        <v>0.46398225659999998</v>
      </c>
      <c r="AC88" s="10">
        <f t="shared" si="3"/>
        <v>3.9021859899</v>
      </c>
    </row>
    <row r="89" spans="1:29" x14ac:dyDescent="0.25">
      <c r="A89" s="8">
        <v>18</v>
      </c>
      <c r="B89" s="8">
        <v>432</v>
      </c>
      <c r="C89" s="8" t="s">
        <v>106</v>
      </c>
      <c r="D89" s="8" t="s">
        <v>107</v>
      </c>
      <c r="E89" s="8" t="s">
        <v>108</v>
      </c>
      <c r="F89" s="8" t="s">
        <v>109</v>
      </c>
      <c r="G89" s="8" t="s">
        <v>110</v>
      </c>
      <c r="H89" s="8">
        <v>46572</v>
      </c>
      <c r="I89" s="8">
        <v>46573</v>
      </c>
      <c r="J89" s="8">
        <v>46523</v>
      </c>
      <c r="K89" s="8">
        <v>6410</v>
      </c>
      <c r="L89" s="8">
        <v>6410</v>
      </c>
      <c r="M89" s="8" t="s">
        <v>111</v>
      </c>
      <c r="N89" s="8" t="s">
        <v>112</v>
      </c>
      <c r="O89" s="9">
        <v>3.6976366983700002</v>
      </c>
      <c r="P89" s="9">
        <v>1.49638</v>
      </c>
      <c r="Q89" s="8" t="s">
        <v>113</v>
      </c>
      <c r="R89" s="8" t="s">
        <v>114</v>
      </c>
      <c r="S89" s="8">
        <v>16</v>
      </c>
      <c r="T89" s="8">
        <v>60</v>
      </c>
      <c r="U89" s="8" t="s">
        <v>49</v>
      </c>
      <c r="V89" s="8" t="s">
        <v>52</v>
      </c>
      <c r="W89" s="8" t="s">
        <v>53</v>
      </c>
      <c r="X89" s="10">
        <v>0.41099999999999998</v>
      </c>
      <c r="Y89" s="10">
        <v>3.7010000000000001</v>
      </c>
      <c r="Z89" s="10">
        <v>0.47</v>
      </c>
      <c r="AA89" s="10">
        <v>0.505</v>
      </c>
      <c r="AB89" s="10">
        <f t="shared" si="2"/>
        <v>0.32595645540000001</v>
      </c>
      <c r="AC89" s="10">
        <f t="shared" si="3"/>
        <v>2.7413606781000004</v>
      </c>
    </row>
    <row r="90" spans="1:29" x14ac:dyDescent="0.25">
      <c r="A90" s="8">
        <v>18</v>
      </c>
      <c r="B90" s="8">
        <v>432</v>
      </c>
      <c r="C90" s="8" t="s">
        <v>106</v>
      </c>
      <c r="D90" s="8" t="s">
        <v>107</v>
      </c>
      <c r="E90" s="8" t="s">
        <v>108</v>
      </c>
      <c r="F90" s="8" t="s">
        <v>109</v>
      </c>
      <c r="G90" s="8" t="s">
        <v>110</v>
      </c>
      <c r="H90" s="8">
        <v>46577</v>
      </c>
      <c r="I90" s="8">
        <v>46578</v>
      </c>
      <c r="J90" s="8">
        <v>46528</v>
      </c>
      <c r="K90" s="8">
        <v>6410</v>
      </c>
      <c r="L90" s="8">
        <v>6410</v>
      </c>
      <c r="M90" s="8" t="s">
        <v>111</v>
      </c>
      <c r="N90" s="8" t="s">
        <v>112</v>
      </c>
      <c r="O90" s="9">
        <v>1.06258630028</v>
      </c>
      <c r="P90" s="9">
        <v>0.43001299999999998</v>
      </c>
      <c r="Q90" s="8" t="s">
        <v>113</v>
      </c>
      <c r="R90" s="8" t="s">
        <v>114</v>
      </c>
      <c r="S90" s="8">
        <v>16</v>
      </c>
      <c r="T90" s="8">
        <v>60</v>
      </c>
      <c r="U90" s="8" t="s">
        <v>49</v>
      </c>
      <c r="V90" s="8" t="s">
        <v>52</v>
      </c>
      <c r="W90" s="8" t="s">
        <v>53</v>
      </c>
      <c r="X90" s="10">
        <v>0.41099999999999998</v>
      </c>
      <c r="Y90" s="10">
        <v>3.7010000000000001</v>
      </c>
      <c r="Z90" s="10">
        <v>0.47</v>
      </c>
      <c r="AA90" s="10">
        <v>0.505</v>
      </c>
      <c r="AB90" s="10">
        <f t="shared" si="2"/>
        <v>9.3669731790000002E-2</v>
      </c>
      <c r="AC90" s="10">
        <f t="shared" si="3"/>
        <v>0.78778166593499999</v>
      </c>
    </row>
    <row r="91" spans="1:29" x14ac:dyDescent="0.25">
      <c r="A91" s="8">
        <v>18</v>
      </c>
      <c r="B91" s="8">
        <v>432</v>
      </c>
      <c r="C91" s="8" t="s">
        <v>106</v>
      </c>
      <c r="D91" s="8" t="s">
        <v>107</v>
      </c>
      <c r="E91" s="8" t="s">
        <v>108</v>
      </c>
      <c r="F91" s="8" t="s">
        <v>109</v>
      </c>
      <c r="G91" s="8" t="s">
        <v>110</v>
      </c>
      <c r="H91" s="8">
        <v>48228</v>
      </c>
      <c r="I91" s="8">
        <v>48229</v>
      </c>
      <c r="J91" s="8">
        <v>48145</v>
      </c>
      <c r="K91" s="8">
        <v>6411</v>
      </c>
      <c r="L91" s="8">
        <v>6411</v>
      </c>
      <c r="M91" s="8" t="s">
        <v>111</v>
      </c>
      <c r="N91" s="8" t="s">
        <v>112</v>
      </c>
      <c r="O91" s="9">
        <v>13.330628859300001</v>
      </c>
      <c r="P91" s="9">
        <v>5.3947099999999999</v>
      </c>
      <c r="Q91" s="8" t="s">
        <v>113</v>
      </c>
      <c r="R91" s="8" t="s">
        <v>114</v>
      </c>
      <c r="S91" s="8">
        <v>16</v>
      </c>
      <c r="T91" s="8">
        <v>60</v>
      </c>
      <c r="U91" s="8" t="s">
        <v>49</v>
      </c>
      <c r="V91" s="8" t="s">
        <v>115</v>
      </c>
      <c r="W91" s="8" t="s">
        <v>53</v>
      </c>
      <c r="X91" s="10">
        <v>0.41099999999999998</v>
      </c>
      <c r="Y91" s="10">
        <v>3.7010000000000001</v>
      </c>
      <c r="Z91" s="10">
        <v>0.47</v>
      </c>
      <c r="AA91" s="10">
        <v>0.505</v>
      </c>
      <c r="AB91" s="10">
        <f t="shared" si="2"/>
        <v>1.1751296793000001</v>
      </c>
      <c r="AC91" s="10">
        <f t="shared" si="3"/>
        <v>9.8830817464499994</v>
      </c>
    </row>
    <row r="92" spans="1:29" x14ac:dyDescent="0.25">
      <c r="A92" s="8">
        <v>18</v>
      </c>
      <c r="B92" s="8">
        <v>432</v>
      </c>
      <c r="C92" s="8" t="s">
        <v>106</v>
      </c>
      <c r="D92" s="8" t="s">
        <v>107</v>
      </c>
      <c r="E92" s="8" t="s">
        <v>108</v>
      </c>
      <c r="F92" s="8" t="s">
        <v>109</v>
      </c>
      <c r="G92" s="8" t="s">
        <v>110</v>
      </c>
      <c r="H92" s="8">
        <v>48229</v>
      </c>
      <c r="I92" s="8">
        <v>48230</v>
      </c>
      <c r="J92" s="8">
        <v>48146</v>
      </c>
      <c r="K92" s="8">
        <v>6411</v>
      </c>
      <c r="L92" s="8">
        <v>6411</v>
      </c>
      <c r="M92" s="8" t="s">
        <v>111</v>
      </c>
      <c r="N92" s="8" t="s">
        <v>112</v>
      </c>
      <c r="O92" s="9">
        <v>24.877851162500001</v>
      </c>
      <c r="P92" s="9">
        <v>10.0677</v>
      </c>
      <c r="Q92" s="8" t="s">
        <v>113</v>
      </c>
      <c r="R92" s="8" t="s">
        <v>114</v>
      </c>
      <c r="S92" s="8">
        <v>16</v>
      </c>
      <c r="T92" s="8">
        <v>60</v>
      </c>
      <c r="U92" s="8" t="s">
        <v>49</v>
      </c>
      <c r="V92" s="8" t="s">
        <v>115</v>
      </c>
      <c r="W92" s="8" t="s">
        <v>53</v>
      </c>
      <c r="X92" s="10">
        <v>0.41099999999999998</v>
      </c>
      <c r="Y92" s="10">
        <v>3.7010000000000001</v>
      </c>
      <c r="Z92" s="10">
        <v>0.47</v>
      </c>
      <c r="AA92" s="10">
        <v>0.505</v>
      </c>
      <c r="AB92" s="10">
        <f t="shared" si="2"/>
        <v>2.1930470909999999</v>
      </c>
      <c r="AC92" s="10">
        <f t="shared" si="3"/>
        <v>18.443976061499999</v>
      </c>
    </row>
    <row r="93" spans="1:29" x14ac:dyDescent="0.25">
      <c r="A93" s="8">
        <v>18</v>
      </c>
      <c r="B93" s="8">
        <v>432</v>
      </c>
      <c r="C93" s="8" t="s">
        <v>106</v>
      </c>
      <c r="D93" s="8" t="s">
        <v>107</v>
      </c>
      <c r="E93" s="8" t="s">
        <v>108</v>
      </c>
      <c r="F93" s="8" t="s">
        <v>109</v>
      </c>
      <c r="G93" s="8" t="s">
        <v>110</v>
      </c>
      <c r="H93" s="8">
        <v>48230</v>
      </c>
      <c r="I93" s="8">
        <v>48231</v>
      </c>
      <c r="J93" s="8">
        <v>48147</v>
      </c>
      <c r="K93" s="8">
        <v>6411</v>
      </c>
      <c r="L93" s="8">
        <v>6411</v>
      </c>
      <c r="M93" s="8" t="s">
        <v>111</v>
      </c>
      <c r="N93" s="8" t="s">
        <v>112</v>
      </c>
      <c r="O93" s="9">
        <v>3.52057659365</v>
      </c>
      <c r="P93" s="9">
        <v>1.4247300000000001</v>
      </c>
      <c r="Q93" s="8" t="s">
        <v>113</v>
      </c>
      <c r="R93" s="8" t="s">
        <v>114</v>
      </c>
      <c r="S93" s="8">
        <v>16</v>
      </c>
      <c r="T93" s="8">
        <v>60</v>
      </c>
      <c r="U93" s="8" t="s">
        <v>49</v>
      </c>
      <c r="V93" s="8" t="s">
        <v>115</v>
      </c>
      <c r="W93" s="8" t="s">
        <v>53</v>
      </c>
      <c r="X93" s="10">
        <v>0.41099999999999998</v>
      </c>
      <c r="Y93" s="10">
        <v>3.7010000000000001</v>
      </c>
      <c r="Z93" s="10">
        <v>0.47</v>
      </c>
      <c r="AA93" s="10">
        <v>0.505</v>
      </c>
      <c r="AB93" s="10">
        <f t="shared" si="2"/>
        <v>0.31034893590000001</v>
      </c>
      <c r="AC93" s="10">
        <f t="shared" si="3"/>
        <v>2.6100982363499998</v>
      </c>
    </row>
    <row r="94" spans="1:29" x14ac:dyDescent="0.25">
      <c r="A94" s="8">
        <v>18</v>
      </c>
      <c r="B94" s="8">
        <v>432</v>
      </c>
      <c r="C94" s="8" t="s">
        <v>106</v>
      </c>
      <c r="D94" s="8" t="s">
        <v>107</v>
      </c>
      <c r="E94" s="8" t="s">
        <v>108</v>
      </c>
      <c r="F94" s="8" t="s">
        <v>109</v>
      </c>
      <c r="G94" s="8" t="s">
        <v>110</v>
      </c>
      <c r="H94" s="8">
        <v>48231</v>
      </c>
      <c r="I94" s="8">
        <v>48232</v>
      </c>
      <c r="J94" s="8">
        <v>48148</v>
      </c>
      <c r="K94" s="8">
        <v>6411</v>
      </c>
      <c r="L94" s="8">
        <v>6411</v>
      </c>
      <c r="M94" s="8" t="s">
        <v>111</v>
      </c>
      <c r="N94" s="8" t="s">
        <v>112</v>
      </c>
      <c r="O94" s="9">
        <v>13.855647832300001</v>
      </c>
      <c r="P94" s="9">
        <v>5.6071799999999996</v>
      </c>
      <c r="Q94" s="8" t="s">
        <v>113</v>
      </c>
      <c r="R94" s="8" t="s">
        <v>114</v>
      </c>
      <c r="S94" s="8">
        <v>16</v>
      </c>
      <c r="T94" s="8">
        <v>60</v>
      </c>
      <c r="U94" s="8" t="s">
        <v>49</v>
      </c>
      <c r="V94" s="8" t="s">
        <v>115</v>
      </c>
      <c r="W94" s="8" t="s">
        <v>53</v>
      </c>
      <c r="X94" s="10">
        <v>0.41099999999999998</v>
      </c>
      <c r="Y94" s="10">
        <v>3.7010000000000001</v>
      </c>
      <c r="Z94" s="10">
        <v>0.47</v>
      </c>
      <c r="AA94" s="10">
        <v>0.505</v>
      </c>
      <c r="AB94" s="10">
        <f t="shared" si="2"/>
        <v>1.2214120194</v>
      </c>
      <c r="AC94" s="10">
        <f t="shared" si="3"/>
        <v>10.2723257241</v>
      </c>
    </row>
    <row r="95" spans="1:29" x14ac:dyDescent="0.25">
      <c r="A95" s="8">
        <v>18</v>
      </c>
      <c r="B95" s="8">
        <v>432</v>
      </c>
      <c r="C95" s="8" t="s">
        <v>106</v>
      </c>
      <c r="D95" s="8" t="s">
        <v>107</v>
      </c>
      <c r="E95" s="8" t="s">
        <v>108</v>
      </c>
      <c r="F95" s="8" t="s">
        <v>109</v>
      </c>
      <c r="G95" s="8" t="s">
        <v>110</v>
      </c>
      <c r="H95" s="8">
        <v>48232</v>
      </c>
      <c r="I95" s="8">
        <v>48233</v>
      </c>
      <c r="J95" s="8">
        <v>48149</v>
      </c>
      <c r="K95" s="8">
        <v>6411</v>
      </c>
      <c r="L95" s="8">
        <v>6411</v>
      </c>
      <c r="M95" s="8" t="s">
        <v>111</v>
      </c>
      <c r="N95" s="8" t="s">
        <v>112</v>
      </c>
      <c r="O95" s="9">
        <v>4.7019098839</v>
      </c>
      <c r="P95" s="9">
        <v>1.9028</v>
      </c>
      <c r="Q95" s="8" t="s">
        <v>113</v>
      </c>
      <c r="R95" s="8" t="s">
        <v>114</v>
      </c>
      <c r="S95" s="8">
        <v>16</v>
      </c>
      <c r="T95" s="8">
        <v>60</v>
      </c>
      <c r="U95" s="8" t="s">
        <v>49</v>
      </c>
      <c r="V95" s="8" t="s">
        <v>115</v>
      </c>
      <c r="W95" s="8" t="s">
        <v>53</v>
      </c>
      <c r="X95" s="10">
        <v>0.41099999999999998</v>
      </c>
      <c r="Y95" s="10">
        <v>3.7010000000000001</v>
      </c>
      <c r="Z95" s="10">
        <v>0.47</v>
      </c>
      <c r="AA95" s="10">
        <v>0.505</v>
      </c>
      <c r="AB95" s="10">
        <f t="shared" si="2"/>
        <v>0.41448692399999998</v>
      </c>
      <c r="AC95" s="10">
        <f t="shared" si="3"/>
        <v>3.4859200860000001</v>
      </c>
    </row>
    <row r="96" spans="1:29" x14ac:dyDescent="0.25">
      <c r="A96" s="8">
        <v>18</v>
      </c>
      <c r="B96" s="8">
        <v>432</v>
      </c>
      <c r="C96" s="8" t="s">
        <v>106</v>
      </c>
      <c r="D96" s="8" t="s">
        <v>107</v>
      </c>
      <c r="E96" s="8" t="s">
        <v>108</v>
      </c>
      <c r="F96" s="8" t="s">
        <v>109</v>
      </c>
      <c r="G96" s="8" t="s">
        <v>110</v>
      </c>
      <c r="H96" s="8">
        <v>48233</v>
      </c>
      <c r="I96" s="8">
        <v>48234</v>
      </c>
      <c r="J96" s="8">
        <v>48150</v>
      </c>
      <c r="K96" s="8">
        <v>6411</v>
      </c>
      <c r="L96" s="8">
        <v>6411</v>
      </c>
      <c r="M96" s="8" t="s">
        <v>111</v>
      </c>
      <c r="N96" s="8" t="s">
        <v>112</v>
      </c>
      <c r="O96" s="9">
        <v>1.74564416388</v>
      </c>
      <c r="P96" s="9">
        <v>0.70643699999999998</v>
      </c>
      <c r="Q96" s="8" t="s">
        <v>113</v>
      </c>
      <c r="R96" s="8" t="s">
        <v>114</v>
      </c>
      <c r="S96" s="8">
        <v>16</v>
      </c>
      <c r="T96" s="8">
        <v>60</v>
      </c>
      <c r="U96" s="8" t="s">
        <v>49</v>
      </c>
      <c r="V96" s="8" t="s">
        <v>115</v>
      </c>
      <c r="W96" s="8" t="s">
        <v>53</v>
      </c>
      <c r="X96" s="10">
        <v>0.41099999999999998</v>
      </c>
      <c r="Y96" s="10">
        <v>3.7010000000000001</v>
      </c>
      <c r="Z96" s="10">
        <v>0.47</v>
      </c>
      <c r="AA96" s="10">
        <v>0.505</v>
      </c>
      <c r="AB96" s="10">
        <f t="shared" si="2"/>
        <v>0.15388317170999999</v>
      </c>
      <c r="AC96" s="10">
        <f t="shared" si="3"/>
        <v>1.2941890518150001</v>
      </c>
    </row>
    <row r="97" spans="1:29" x14ac:dyDescent="0.25">
      <c r="A97" s="8">
        <v>18</v>
      </c>
      <c r="B97" s="8">
        <v>432</v>
      </c>
      <c r="C97" s="8" t="s">
        <v>106</v>
      </c>
      <c r="D97" s="8" t="s">
        <v>107</v>
      </c>
      <c r="E97" s="8" t="s">
        <v>108</v>
      </c>
      <c r="F97" s="8" t="s">
        <v>109</v>
      </c>
      <c r="G97" s="8" t="s">
        <v>110</v>
      </c>
      <c r="H97" s="8">
        <v>48234</v>
      </c>
      <c r="I97" s="8">
        <v>48235</v>
      </c>
      <c r="J97" s="8">
        <v>48151</v>
      </c>
      <c r="K97" s="8">
        <v>6411</v>
      </c>
      <c r="L97" s="8">
        <v>6411</v>
      </c>
      <c r="M97" s="8" t="s">
        <v>111</v>
      </c>
      <c r="N97" s="8" t="s">
        <v>112</v>
      </c>
      <c r="O97" s="9">
        <v>3.11186151247</v>
      </c>
      <c r="P97" s="9">
        <v>1.2593300000000001</v>
      </c>
      <c r="Q97" s="8" t="s">
        <v>113</v>
      </c>
      <c r="R97" s="8" t="s">
        <v>114</v>
      </c>
      <c r="S97" s="8">
        <v>16</v>
      </c>
      <c r="T97" s="8">
        <v>60</v>
      </c>
      <c r="U97" s="8" t="s">
        <v>49</v>
      </c>
      <c r="V97" s="8" t="s">
        <v>115</v>
      </c>
      <c r="W97" s="8" t="s">
        <v>53</v>
      </c>
      <c r="X97" s="10">
        <v>0.41099999999999998</v>
      </c>
      <c r="Y97" s="10">
        <v>3.7010000000000001</v>
      </c>
      <c r="Z97" s="10">
        <v>0.47</v>
      </c>
      <c r="AA97" s="10">
        <v>0.505</v>
      </c>
      <c r="AB97" s="10">
        <f t="shared" si="2"/>
        <v>0.27431985390000002</v>
      </c>
      <c r="AC97" s="10">
        <f t="shared" si="3"/>
        <v>2.3070862633500004</v>
      </c>
    </row>
    <row r="98" spans="1:29" x14ac:dyDescent="0.25">
      <c r="A98" s="8">
        <v>18</v>
      </c>
      <c r="B98" s="8">
        <v>432</v>
      </c>
      <c r="C98" s="8" t="s">
        <v>106</v>
      </c>
      <c r="D98" s="8" t="s">
        <v>107</v>
      </c>
      <c r="E98" s="8" t="s">
        <v>108</v>
      </c>
      <c r="F98" s="8" t="s">
        <v>109</v>
      </c>
      <c r="G98" s="8" t="s">
        <v>110</v>
      </c>
      <c r="H98" s="8">
        <v>48235</v>
      </c>
      <c r="I98" s="8">
        <v>48236</v>
      </c>
      <c r="J98" s="8">
        <v>48152</v>
      </c>
      <c r="K98" s="8">
        <v>6411</v>
      </c>
      <c r="L98" s="8">
        <v>6411</v>
      </c>
      <c r="M98" s="8" t="s">
        <v>111</v>
      </c>
      <c r="N98" s="8" t="s">
        <v>112</v>
      </c>
      <c r="O98" s="9">
        <v>4.0528804702999999</v>
      </c>
      <c r="P98" s="9">
        <v>1.6401399999999999</v>
      </c>
      <c r="Q98" s="8" t="s">
        <v>113</v>
      </c>
      <c r="R98" s="8" t="s">
        <v>114</v>
      </c>
      <c r="S98" s="8">
        <v>16</v>
      </c>
      <c r="T98" s="8">
        <v>60</v>
      </c>
      <c r="U98" s="8" t="s">
        <v>49</v>
      </c>
      <c r="V98" s="8" t="s">
        <v>115</v>
      </c>
      <c r="W98" s="8" t="s">
        <v>53</v>
      </c>
      <c r="X98" s="10">
        <v>0.41099999999999998</v>
      </c>
      <c r="Y98" s="10">
        <v>3.7010000000000001</v>
      </c>
      <c r="Z98" s="10">
        <v>0.47</v>
      </c>
      <c r="AA98" s="10">
        <v>0.505</v>
      </c>
      <c r="AB98" s="10">
        <f t="shared" si="2"/>
        <v>0.35727169619999993</v>
      </c>
      <c r="AC98" s="10">
        <f t="shared" si="3"/>
        <v>3.0047282793000001</v>
      </c>
    </row>
    <row r="99" spans="1:29" x14ac:dyDescent="0.25">
      <c r="A99" s="8">
        <v>18</v>
      </c>
      <c r="B99" s="8">
        <v>432</v>
      </c>
      <c r="C99" s="8" t="s">
        <v>106</v>
      </c>
      <c r="D99" s="8" t="s">
        <v>107</v>
      </c>
      <c r="E99" s="8" t="s">
        <v>108</v>
      </c>
      <c r="F99" s="8" t="s">
        <v>109</v>
      </c>
      <c r="G99" s="8" t="s">
        <v>110</v>
      </c>
      <c r="H99" s="8">
        <v>48236</v>
      </c>
      <c r="I99" s="8">
        <v>48237</v>
      </c>
      <c r="J99" s="8">
        <v>48153</v>
      </c>
      <c r="K99" s="8">
        <v>6411</v>
      </c>
      <c r="L99" s="8">
        <v>6411</v>
      </c>
      <c r="M99" s="8" t="s">
        <v>111</v>
      </c>
      <c r="N99" s="8" t="s">
        <v>112</v>
      </c>
      <c r="O99" s="9">
        <v>3.3817981280399998</v>
      </c>
      <c r="P99" s="9">
        <v>1.3685700000000001</v>
      </c>
      <c r="Q99" s="8" t="s">
        <v>113</v>
      </c>
      <c r="R99" s="8" t="s">
        <v>114</v>
      </c>
      <c r="S99" s="8">
        <v>16</v>
      </c>
      <c r="T99" s="8">
        <v>60</v>
      </c>
      <c r="U99" s="8" t="s">
        <v>49</v>
      </c>
      <c r="V99" s="8" t="s">
        <v>115</v>
      </c>
      <c r="W99" s="8" t="s">
        <v>53</v>
      </c>
      <c r="X99" s="10">
        <v>0.41099999999999998</v>
      </c>
      <c r="Y99" s="10">
        <v>3.7010000000000001</v>
      </c>
      <c r="Z99" s="10">
        <v>0.47</v>
      </c>
      <c r="AA99" s="10">
        <v>0.505</v>
      </c>
      <c r="AB99" s="10">
        <f t="shared" si="2"/>
        <v>0.29811560310000002</v>
      </c>
      <c r="AC99" s="10">
        <f t="shared" si="3"/>
        <v>2.5072133971500001</v>
      </c>
    </row>
    <row r="100" spans="1:29" x14ac:dyDescent="0.25">
      <c r="A100" s="8">
        <v>18</v>
      </c>
      <c r="B100" s="8">
        <v>432</v>
      </c>
      <c r="C100" s="8" t="s">
        <v>106</v>
      </c>
      <c r="D100" s="8" t="s">
        <v>107</v>
      </c>
      <c r="E100" s="8" t="s">
        <v>108</v>
      </c>
      <c r="F100" s="8" t="s">
        <v>109</v>
      </c>
      <c r="G100" s="8" t="s">
        <v>110</v>
      </c>
      <c r="H100" s="8">
        <v>48238</v>
      </c>
      <c r="I100" s="8">
        <v>48239</v>
      </c>
      <c r="J100" s="8">
        <v>48155</v>
      </c>
      <c r="K100" s="8">
        <v>6411</v>
      </c>
      <c r="L100" s="8">
        <v>6411</v>
      </c>
      <c r="M100" s="8" t="s">
        <v>111</v>
      </c>
      <c r="N100" s="8" t="s">
        <v>112</v>
      </c>
      <c r="O100" s="9">
        <v>5.2638324952</v>
      </c>
      <c r="P100" s="9">
        <v>2.1301999999999999</v>
      </c>
      <c r="Q100" s="8" t="s">
        <v>113</v>
      </c>
      <c r="R100" s="8" t="s">
        <v>114</v>
      </c>
      <c r="S100" s="8">
        <v>16</v>
      </c>
      <c r="T100" s="8">
        <v>60</v>
      </c>
      <c r="U100" s="8" t="s">
        <v>49</v>
      </c>
      <c r="V100" s="8" t="s">
        <v>115</v>
      </c>
      <c r="W100" s="8" t="s">
        <v>53</v>
      </c>
      <c r="X100" s="10">
        <v>0.41099999999999998</v>
      </c>
      <c r="Y100" s="10">
        <v>3.7010000000000001</v>
      </c>
      <c r="Z100" s="10">
        <v>0.47</v>
      </c>
      <c r="AA100" s="10">
        <v>0.505</v>
      </c>
      <c r="AB100" s="10">
        <f t="shared" si="2"/>
        <v>0.46402146599999994</v>
      </c>
      <c r="AC100" s="10">
        <f t="shared" si="3"/>
        <v>3.902515749</v>
      </c>
    </row>
    <row r="101" spans="1:29" x14ac:dyDescent="0.25">
      <c r="A101" s="8">
        <v>18</v>
      </c>
      <c r="B101" s="8">
        <v>432</v>
      </c>
      <c r="C101" s="8" t="s">
        <v>106</v>
      </c>
      <c r="D101" s="8" t="s">
        <v>107</v>
      </c>
      <c r="E101" s="8" t="s">
        <v>108</v>
      </c>
      <c r="F101" s="8" t="s">
        <v>109</v>
      </c>
      <c r="G101" s="8" t="s">
        <v>110</v>
      </c>
      <c r="H101" s="8">
        <v>48239</v>
      </c>
      <c r="I101" s="8">
        <v>48240</v>
      </c>
      <c r="J101" s="8">
        <v>48156</v>
      </c>
      <c r="K101" s="8">
        <v>6411</v>
      </c>
      <c r="L101" s="8">
        <v>6411</v>
      </c>
      <c r="M101" s="8" t="s">
        <v>111</v>
      </c>
      <c r="N101" s="8" t="s">
        <v>112</v>
      </c>
      <c r="O101" s="9">
        <v>5.9386242575399999</v>
      </c>
      <c r="P101" s="9">
        <v>2.4032800000000001</v>
      </c>
      <c r="Q101" s="8" t="s">
        <v>113</v>
      </c>
      <c r="R101" s="8" t="s">
        <v>114</v>
      </c>
      <c r="S101" s="8">
        <v>16</v>
      </c>
      <c r="T101" s="8">
        <v>60</v>
      </c>
      <c r="U101" s="8" t="s">
        <v>49</v>
      </c>
      <c r="V101" s="8" t="s">
        <v>115</v>
      </c>
      <c r="W101" s="8" t="s">
        <v>53</v>
      </c>
      <c r="X101" s="10">
        <v>0.41099999999999998</v>
      </c>
      <c r="Y101" s="10">
        <v>3.7010000000000001</v>
      </c>
      <c r="Z101" s="10">
        <v>0.47</v>
      </c>
      <c r="AA101" s="10">
        <v>0.505</v>
      </c>
      <c r="AB101" s="10">
        <f t="shared" si="2"/>
        <v>0.52350648240000008</v>
      </c>
      <c r="AC101" s="10">
        <f t="shared" si="3"/>
        <v>4.4027969436000003</v>
      </c>
    </row>
    <row r="102" spans="1:29" x14ac:dyDescent="0.25">
      <c r="A102" s="8">
        <v>18</v>
      </c>
      <c r="B102" s="8">
        <v>432</v>
      </c>
      <c r="C102" s="8" t="s">
        <v>106</v>
      </c>
      <c r="D102" s="8" t="s">
        <v>107</v>
      </c>
      <c r="E102" s="8" t="s">
        <v>108</v>
      </c>
      <c r="F102" s="8" t="s">
        <v>109</v>
      </c>
      <c r="G102" s="8" t="s">
        <v>110</v>
      </c>
      <c r="H102" s="8">
        <v>48240</v>
      </c>
      <c r="I102" s="8">
        <v>48241</v>
      </c>
      <c r="J102" s="8">
        <v>48157</v>
      </c>
      <c r="K102" s="8">
        <v>6411</v>
      </c>
      <c r="L102" s="8">
        <v>6411</v>
      </c>
      <c r="M102" s="8" t="s">
        <v>111</v>
      </c>
      <c r="N102" s="8" t="s">
        <v>112</v>
      </c>
      <c r="O102" s="9">
        <v>4.0234468951700002</v>
      </c>
      <c r="P102" s="9">
        <v>1.6282300000000001</v>
      </c>
      <c r="Q102" s="8" t="s">
        <v>113</v>
      </c>
      <c r="R102" s="8" t="s">
        <v>114</v>
      </c>
      <c r="S102" s="8">
        <v>16</v>
      </c>
      <c r="T102" s="8">
        <v>60</v>
      </c>
      <c r="U102" s="8" t="s">
        <v>49</v>
      </c>
      <c r="V102" s="8" t="s">
        <v>115</v>
      </c>
      <c r="W102" s="8" t="s">
        <v>53</v>
      </c>
      <c r="X102" s="10">
        <v>0.41099999999999998</v>
      </c>
      <c r="Y102" s="10">
        <v>3.7010000000000001</v>
      </c>
      <c r="Z102" s="10">
        <v>0.47</v>
      </c>
      <c r="AA102" s="10">
        <v>0.505</v>
      </c>
      <c r="AB102" s="10">
        <f t="shared" si="2"/>
        <v>0.35467734089999997</v>
      </c>
      <c r="AC102" s="10">
        <f t="shared" si="3"/>
        <v>2.9829092188500002</v>
      </c>
    </row>
    <row r="103" spans="1:29" x14ac:dyDescent="0.25">
      <c r="A103" s="8">
        <v>18</v>
      </c>
      <c r="B103" s="8">
        <v>432</v>
      </c>
      <c r="C103" s="8" t="s">
        <v>106</v>
      </c>
      <c r="D103" s="8" t="s">
        <v>107</v>
      </c>
      <c r="E103" s="8" t="s">
        <v>108</v>
      </c>
      <c r="F103" s="8" t="s">
        <v>109</v>
      </c>
      <c r="G103" s="8" t="s">
        <v>110</v>
      </c>
      <c r="H103" s="8">
        <v>48241</v>
      </c>
      <c r="I103" s="8">
        <v>48242</v>
      </c>
      <c r="J103" s="8">
        <v>48158</v>
      </c>
      <c r="K103" s="8">
        <v>6411</v>
      </c>
      <c r="L103" s="8">
        <v>6411</v>
      </c>
      <c r="M103" s="8" t="s">
        <v>111</v>
      </c>
      <c r="N103" s="8" t="s">
        <v>112</v>
      </c>
      <c r="O103" s="9">
        <v>5.5077267993400003</v>
      </c>
      <c r="P103" s="9">
        <v>2.2288999999999999</v>
      </c>
      <c r="Q103" s="8" t="s">
        <v>113</v>
      </c>
      <c r="R103" s="8" t="s">
        <v>114</v>
      </c>
      <c r="S103" s="8">
        <v>16</v>
      </c>
      <c r="T103" s="8">
        <v>60</v>
      </c>
      <c r="U103" s="8" t="s">
        <v>49</v>
      </c>
      <c r="V103" s="8" t="s">
        <v>115</v>
      </c>
      <c r="W103" s="8" t="s">
        <v>53</v>
      </c>
      <c r="X103" s="10">
        <v>0.41099999999999998</v>
      </c>
      <c r="Y103" s="10">
        <v>3.7010000000000001</v>
      </c>
      <c r="Z103" s="10">
        <v>0.47</v>
      </c>
      <c r="AA103" s="10">
        <v>0.505</v>
      </c>
      <c r="AB103" s="10">
        <f t="shared" si="2"/>
        <v>0.48552128699999997</v>
      </c>
      <c r="AC103" s="10">
        <f t="shared" si="3"/>
        <v>4.0833336554999997</v>
      </c>
    </row>
    <row r="104" spans="1:29" x14ac:dyDescent="0.25">
      <c r="A104" s="8">
        <v>18</v>
      </c>
      <c r="B104" s="8">
        <v>432</v>
      </c>
      <c r="C104" s="8" t="s">
        <v>106</v>
      </c>
      <c r="D104" s="8" t="s">
        <v>107</v>
      </c>
      <c r="E104" s="8" t="s">
        <v>108</v>
      </c>
      <c r="F104" s="8" t="s">
        <v>109</v>
      </c>
      <c r="G104" s="8" t="s">
        <v>110</v>
      </c>
      <c r="H104" s="8">
        <v>48242</v>
      </c>
      <c r="I104" s="8">
        <v>48243</v>
      </c>
      <c r="J104" s="8">
        <v>48159</v>
      </c>
      <c r="K104" s="8">
        <v>6411</v>
      </c>
      <c r="L104" s="8">
        <v>6411</v>
      </c>
      <c r="M104" s="8" t="s">
        <v>111</v>
      </c>
      <c r="N104" s="8" t="s">
        <v>112</v>
      </c>
      <c r="O104" s="9">
        <v>2.64384579195</v>
      </c>
      <c r="P104" s="9">
        <v>1.06993</v>
      </c>
      <c r="Q104" s="8" t="s">
        <v>113</v>
      </c>
      <c r="R104" s="8" t="s">
        <v>114</v>
      </c>
      <c r="S104" s="8">
        <v>16</v>
      </c>
      <c r="T104" s="8">
        <v>60</v>
      </c>
      <c r="U104" s="8" t="s">
        <v>49</v>
      </c>
      <c r="V104" s="8" t="s">
        <v>115</v>
      </c>
      <c r="W104" s="8" t="s">
        <v>53</v>
      </c>
      <c r="X104" s="10">
        <v>0.41099999999999998</v>
      </c>
      <c r="Y104" s="10">
        <v>3.7010000000000001</v>
      </c>
      <c r="Z104" s="10">
        <v>0.47</v>
      </c>
      <c r="AA104" s="10">
        <v>0.505</v>
      </c>
      <c r="AB104" s="10">
        <f t="shared" si="2"/>
        <v>0.23306285190000001</v>
      </c>
      <c r="AC104" s="10">
        <f t="shared" si="3"/>
        <v>1.9601064103500001</v>
      </c>
    </row>
    <row r="105" spans="1:29" x14ac:dyDescent="0.25">
      <c r="A105" s="8">
        <v>18</v>
      </c>
      <c r="B105" s="8">
        <v>432</v>
      </c>
      <c r="C105" s="8" t="s">
        <v>106</v>
      </c>
      <c r="D105" s="8" t="s">
        <v>107</v>
      </c>
      <c r="E105" s="8" t="s">
        <v>108</v>
      </c>
      <c r="F105" s="8" t="s">
        <v>109</v>
      </c>
      <c r="G105" s="8" t="s">
        <v>110</v>
      </c>
      <c r="H105" s="8">
        <v>48243</v>
      </c>
      <c r="I105" s="8">
        <v>48244</v>
      </c>
      <c r="J105" s="8">
        <v>48160</v>
      </c>
      <c r="K105" s="8">
        <v>6411</v>
      </c>
      <c r="L105" s="8">
        <v>6411</v>
      </c>
      <c r="M105" s="8" t="s">
        <v>111</v>
      </c>
      <c r="N105" s="8" t="s">
        <v>112</v>
      </c>
      <c r="O105" s="9">
        <v>9.1869753877600004</v>
      </c>
      <c r="P105" s="9">
        <v>3.7178399999999998</v>
      </c>
      <c r="Q105" s="8" t="s">
        <v>113</v>
      </c>
      <c r="R105" s="8" t="s">
        <v>114</v>
      </c>
      <c r="S105" s="8">
        <v>16</v>
      </c>
      <c r="T105" s="8">
        <v>60</v>
      </c>
      <c r="U105" s="8" t="s">
        <v>49</v>
      </c>
      <c r="V105" s="8" t="s">
        <v>115</v>
      </c>
      <c r="W105" s="8" t="s">
        <v>53</v>
      </c>
      <c r="X105" s="10">
        <v>0.41099999999999998</v>
      </c>
      <c r="Y105" s="10">
        <v>3.7010000000000001</v>
      </c>
      <c r="Z105" s="10">
        <v>0.47</v>
      </c>
      <c r="AA105" s="10">
        <v>0.505</v>
      </c>
      <c r="AB105" s="10">
        <f t="shared" si="2"/>
        <v>0.80985708720000005</v>
      </c>
      <c r="AC105" s="10">
        <f t="shared" si="3"/>
        <v>6.8110642908000001</v>
      </c>
    </row>
    <row r="106" spans="1:29" x14ac:dyDescent="0.25">
      <c r="A106" s="8">
        <v>18</v>
      </c>
      <c r="B106" s="8">
        <v>432</v>
      </c>
      <c r="C106" s="8" t="s">
        <v>106</v>
      </c>
      <c r="D106" s="8" t="s">
        <v>107</v>
      </c>
      <c r="E106" s="8" t="s">
        <v>108</v>
      </c>
      <c r="F106" s="8" t="s">
        <v>109</v>
      </c>
      <c r="G106" s="8" t="s">
        <v>110</v>
      </c>
      <c r="H106" s="8">
        <v>48245</v>
      </c>
      <c r="I106" s="8">
        <v>48246</v>
      </c>
      <c r="J106" s="8">
        <v>48162</v>
      </c>
      <c r="K106" s="8">
        <v>6411</v>
      </c>
      <c r="L106" s="8">
        <v>6411</v>
      </c>
      <c r="M106" s="8" t="s">
        <v>111</v>
      </c>
      <c r="N106" s="8" t="s">
        <v>112</v>
      </c>
      <c r="O106" s="9">
        <v>4.5300986915700001</v>
      </c>
      <c r="P106" s="9">
        <v>1.83327</v>
      </c>
      <c r="Q106" s="8" t="s">
        <v>113</v>
      </c>
      <c r="R106" s="8" t="s">
        <v>114</v>
      </c>
      <c r="S106" s="8">
        <v>16</v>
      </c>
      <c r="T106" s="8">
        <v>60</v>
      </c>
      <c r="U106" s="8" t="s">
        <v>49</v>
      </c>
      <c r="V106" s="8" t="s">
        <v>115</v>
      </c>
      <c r="W106" s="8" t="s">
        <v>53</v>
      </c>
      <c r="X106" s="10">
        <v>0.41099999999999998</v>
      </c>
      <c r="Y106" s="10">
        <v>3.7010000000000001</v>
      </c>
      <c r="Z106" s="10">
        <v>0.47</v>
      </c>
      <c r="AA106" s="10">
        <v>0.505</v>
      </c>
      <c r="AB106" s="10">
        <f t="shared" si="2"/>
        <v>0.39934120410000001</v>
      </c>
      <c r="AC106" s="10">
        <f t="shared" si="3"/>
        <v>3.3585414736499999</v>
      </c>
    </row>
    <row r="107" spans="1:29" x14ac:dyDescent="0.25">
      <c r="A107" s="8">
        <v>18</v>
      </c>
      <c r="B107" s="8">
        <v>432</v>
      </c>
      <c r="C107" s="8" t="s">
        <v>106</v>
      </c>
      <c r="D107" s="8" t="s">
        <v>107</v>
      </c>
      <c r="E107" s="8" t="s">
        <v>108</v>
      </c>
      <c r="F107" s="8" t="s">
        <v>109</v>
      </c>
      <c r="G107" s="8" t="s">
        <v>110</v>
      </c>
      <c r="H107" s="8">
        <v>48247</v>
      </c>
      <c r="I107" s="8">
        <v>48248</v>
      </c>
      <c r="J107" s="8">
        <v>48164</v>
      </c>
      <c r="K107" s="8">
        <v>6411</v>
      </c>
      <c r="L107" s="8">
        <v>6411</v>
      </c>
      <c r="M107" s="8" t="s">
        <v>111</v>
      </c>
      <c r="N107" s="8" t="s">
        <v>112</v>
      </c>
      <c r="O107" s="9">
        <v>3.75054699357</v>
      </c>
      <c r="P107" s="9">
        <v>1.51779</v>
      </c>
      <c r="Q107" s="8" t="s">
        <v>113</v>
      </c>
      <c r="R107" s="8" t="s">
        <v>114</v>
      </c>
      <c r="S107" s="8">
        <v>16</v>
      </c>
      <c r="T107" s="8">
        <v>60</v>
      </c>
      <c r="U107" s="8" t="s">
        <v>49</v>
      </c>
      <c r="V107" s="8" t="s">
        <v>115</v>
      </c>
      <c r="W107" s="8" t="s">
        <v>53</v>
      </c>
      <c r="X107" s="10">
        <v>0.41099999999999998</v>
      </c>
      <c r="Y107" s="10">
        <v>3.7010000000000001</v>
      </c>
      <c r="Z107" s="10">
        <v>0.47</v>
      </c>
      <c r="AA107" s="10">
        <v>0.505</v>
      </c>
      <c r="AB107" s="10">
        <f t="shared" si="2"/>
        <v>0.33062019569999995</v>
      </c>
      <c r="AC107" s="10">
        <f t="shared" si="3"/>
        <v>2.7805836910499999</v>
      </c>
    </row>
    <row r="108" spans="1:29" x14ac:dyDescent="0.25">
      <c r="A108" s="8">
        <v>18</v>
      </c>
      <c r="B108" s="8">
        <v>432</v>
      </c>
      <c r="C108" s="8" t="s">
        <v>106</v>
      </c>
      <c r="D108" s="8" t="s">
        <v>107</v>
      </c>
      <c r="E108" s="8" t="s">
        <v>108</v>
      </c>
      <c r="F108" s="8" t="s">
        <v>109</v>
      </c>
      <c r="G108" s="8" t="s">
        <v>110</v>
      </c>
      <c r="H108" s="8">
        <v>51273</v>
      </c>
      <c r="I108" s="8">
        <v>51274</v>
      </c>
      <c r="J108" s="8">
        <v>51274</v>
      </c>
      <c r="K108" s="8">
        <v>6430</v>
      </c>
      <c r="L108" s="8">
        <v>6430</v>
      </c>
      <c r="M108" s="8" t="s">
        <v>111</v>
      </c>
      <c r="N108" s="8" t="s">
        <v>112</v>
      </c>
      <c r="O108" s="9">
        <v>0.29465680110499998</v>
      </c>
      <c r="P108" s="9">
        <v>0.119243</v>
      </c>
      <c r="Q108" s="8" t="s">
        <v>113</v>
      </c>
      <c r="R108" s="8" t="s">
        <v>114</v>
      </c>
      <c r="S108" s="8">
        <v>16</v>
      </c>
      <c r="T108" s="8">
        <v>60</v>
      </c>
      <c r="U108" s="8" t="s">
        <v>49</v>
      </c>
      <c r="V108" s="8" t="s">
        <v>54</v>
      </c>
      <c r="W108" s="8" t="s">
        <v>53</v>
      </c>
      <c r="X108" s="10">
        <v>0.41099999999999998</v>
      </c>
      <c r="Y108" s="10">
        <v>3.7010000000000001</v>
      </c>
      <c r="Z108" s="10">
        <v>0.47</v>
      </c>
      <c r="AA108" s="10">
        <v>0.505</v>
      </c>
      <c r="AB108" s="10">
        <f t="shared" si="2"/>
        <v>2.5974702689999997E-2</v>
      </c>
      <c r="AC108" s="10">
        <f t="shared" si="3"/>
        <v>0.21845257978499999</v>
      </c>
    </row>
    <row r="109" spans="1:29" x14ac:dyDescent="0.25">
      <c r="A109" s="8">
        <v>18</v>
      </c>
      <c r="B109" s="8">
        <v>432</v>
      </c>
      <c r="C109" s="8" t="s">
        <v>106</v>
      </c>
      <c r="D109" s="8" t="s">
        <v>107</v>
      </c>
      <c r="E109" s="8" t="s">
        <v>108</v>
      </c>
      <c r="F109" s="8" t="s">
        <v>109</v>
      </c>
      <c r="G109" s="8" t="s">
        <v>110</v>
      </c>
      <c r="H109" s="8">
        <v>51293</v>
      </c>
      <c r="I109" s="8">
        <v>51294</v>
      </c>
      <c r="J109" s="8">
        <v>51294</v>
      </c>
      <c r="K109" s="8">
        <v>6430</v>
      </c>
      <c r="L109" s="8">
        <v>6430</v>
      </c>
      <c r="M109" s="8" t="s">
        <v>111</v>
      </c>
      <c r="N109" s="8" t="s">
        <v>112</v>
      </c>
      <c r="O109" s="9">
        <v>1.4056528051699999</v>
      </c>
      <c r="P109" s="9">
        <v>0.56884800000000002</v>
      </c>
      <c r="Q109" s="8" t="s">
        <v>113</v>
      </c>
      <c r="R109" s="8" t="s">
        <v>114</v>
      </c>
      <c r="S109" s="8">
        <v>16</v>
      </c>
      <c r="T109" s="8">
        <v>60</v>
      </c>
      <c r="U109" s="8" t="s">
        <v>49</v>
      </c>
      <c r="V109" s="8" t="s">
        <v>54</v>
      </c>
      <c r="W109" s="8" t="s">
        <v>53</v>
      </c>
      <c r="X109" s="10">
        <v>0.41099999999999998</v>
      </c>
      <c r="Y109" s="10">
        <v>3.7010000000000001</v>
      </c>
      <c r="Z109" s="10">
        <v>0.47</v>
      </c>
      <c r="AA109" s="10">
        <v>0.505</v>
      </c>
      <c r="AB109" s="10">
        <f t="shared" si="2"/>
        <v>0.12391215984000001</v>
      </c>
      <c r="AC109" s="10">
        <f t="shared" si="3"/>
        <v>1.0421266917600001</v>
      </c>
    </row>
    <row r="110" spans="1:29" x14ac:dyDescent="0.25">
      <c r="A110" s="8">
        <v>18</v>
      </c>
      <c r="B110" s="8">
        <v>432</v>
      </c>
      <c r="C110" s="8" t="s">
        <v>106</v>
      </c>
      <c r="D110" s="8" t="s">
        <v>107</v>
      </c>
      <c r="E110" s="8" t="s">
        <v>108</v>
      </c>
      <c r="F110" s="8" t="s">
        <v>109</v>
      </c>
      <c r="G110" s="8" t="s">
        <v>110</v>
      </c>
      <c r="H110" s="8">
        <v>51301</v>
      </c>
      <c r="I110" s="8">
        <v>51302</v>
      </c>
      <c r="J110" s="8">
        <v>51302</v>
      </c>
      <c r="K110" s="8">
        <v>6430</v>
      </c>
      <c r="L110" s="8">
        <v>6430</v>
      </c>
      <c r="M110" s="8" t="s">
        <v>111</v>
      </c>
      <c r="N110" s="8" t="s">
        <v>112</v>
      </c>
      <c r="O110" s="9">
        <v>44.933816632599999</v>
      </c>
      <c r="P110" s="9">
        <v>18.184100000000001</v>
      </c>
      <c r="Q110" s="8" t="s">
        <v>113</v>
      </c>
      <c r="R110" s="8" t="s">
        <v>114</v>
      </c>
      <c r="S110" s="8">
        <v>16</v>
      </c>
      <c r="T110" s="8">
        <v>60</v>
      </c>
      <c r="U110" s="8" t="s">
        <v>49</v>
      </c>
      <c r="V110" s="8" t="s">
        <v>54</v>
      </c>
      <c r="W110" s="8" t="s">
        <v>53</v>
      </c>
      <c r="X110" s="10">
        <v>0.41099999999999998</v>
      </c>
      <c r="Y110" s="10">
        <v>3.7010000000000001</v>
      </c>
      <c r="Z110" s="10">
        <v>0.47</v>
      </c>
      <c r="AA110" s="10">
        <v>0.505</v>
      </c>
      <c r="AB110" s="10">
        <f t="shared" si="2"/>
        <v>3.9610425030000003</v>
      </c>
      <c r="AC110" s="10">
        <f t="shared" si="3"/>
        <v>33.313180279500003</v>
      </c>
    </row>
    <row r="111" spans="1:29" x14ac:dyDescent="0.25">
      <c r="A111" s="8">
        <v>18</v>
      </c>
      <c r="B111" s="8">
        <v>432</v>
      </c>
      <c r="C111" s="8" t="s">
        <v>106</v>
      </c>
      <c r="D111" s="8" t="s">
        <v>107</v>
      </c>
      <c r="E111" s="8" t="s">
        <v>108</v>
      </c>
      <c r="F111" s="8" t="s">
        <v>109</v>
      </c>
      <c r="G111" s="8" t="s">
        <v>110</v>
      </c>
      <c r="H111" s="8">
        <v>51302</v>
      </c>
      <c r="I111" s="8">
        <v>51303</v>
      </c>
      <c r="J111" s="8">
        <v>51303</v>
      </c>
      <c r="K111" s="8">
        <v>6430</v>
      </c>
      <c r="L111" s="8">
        <v>6430</v>
      </c>
      <c r="M111" s="8" t="s">
        <v>111</v>
      </c>
      <c r="N111" s="8" t="s">
        <v>112</v>
      </c>
      <c r="O111" s="9">
        <v>4.8120255869899999</v>
      </c>
      <c r="P111" s="9">
        <v>1.94736</v>
      </c>
      <c r="Q111" s="8" t="s">
        <v>113</v>
      </c>
      <c r="R111" s="8" t="s">
        <v>114</v>
      </c>
      <c r="S111" s="8">
        <v>16</v>
      </c>
      <c r="T111" s="8">
        <v>60</v>
      </c>
      <c r="U111" s="8" t="s">
        <v>49</v>
      </c>
      <c r="V111" s="8" t="s">
        <v>54</v>
      </c>
      <c r="W111" s="8" t="s">
        <v>53</v>
      </c>
      <c r="X111" s="10">
        <v>0.41099999999999998</v>
      </c>
      <c r="Y111" s="10">
        <v>3.7010000000000001</v>
      </c>
      <c r="Z111" s="10">
        <v>0.47</v>
      </c>
      <c r="AA111" s="10">
        <v>0.505</v>
      </c>
      <c r="AB111" s="10">
        <f t="shared" si="2"/>
        <v>0.42419342879999999</v>
      </c>
      <c r="AC111" s="10">
        <f t="shared" si="3"/>
        <v>3.5675537832000002</v>
      </c>
    </row>
    <row r="112" spans="1:29" x14ac:dyDescent="0.25">
      <c r="A112" s="8">
        <v>18</v>
      </c>
      <c r="B112" s="8">
        <v>432</v>
      </c>
      <c r="C112" s="8" t="s">
        <v>106</v>
      </c>
      <c r="D112" s="8" t="s">
        <v>107</v>
      </c>
      <c r="E112" s="8" t="s">
        <v>108</v>
      </c>
      <c r="F112" s="8" t="s">
        <v>109</v>
      </c>
      <c r="G112" s="8" t="s">
        <v>110</v>
      </c>
      <c r="H112" s="8">
        <v>51306</v>
      </c>
      <c r="I112" s="8">
        <v>51307</v>
      </c>
      <c r="J112" s="8">
        <v>51307</v>
      </c>
      <c r="K112" s="8">
        <v>6430</v>
      </c>
      <c r="L112" s="8">
        <v>6430</v>
      </c>
      <c r="M112" s="8" t="s">
        <v>111</v>
      </c>
      <c r="N112" s="8" t="s">
        <v>112</v>
      </c>
      <c r="O112" s="9">
        <v>32.820134845399998</v>
      </c>
      <c r="P112" s="9">
        <v>13.2818</v>
      </c>
      <c r="Q112" s="8" t="s">
        <v>113</v>
      </c>
      <c r="R112" s="8" t="s">
        <v>114</v>
      </c>
      <c r="S112" s="8">
        <v>16</v>
      </c>
      <c r="T112" s="8">
        <v>60</v>
      </c>
      <c r="U112" s="8" t="s">
        <v>49</v>
      </c>
      <c r="V112" s="8" t="s">
        <v>54</v>
      </c>
      <c r="W112" s="8" t="s">
        <v>53</v>
      </c>
      <c r="X112" s="10">
        <v>0.41099999999999998</v>
      </c>
      <c r="Y112" s="10">
        <v>3.7010000000000001</v>
      </c>
      <c r="Z112" s="10">
        <v>0.47</v>
      </c>
      <c r="AA112" s="10">
        <v>0.505</v>
      </c>
      <c r="AB112" s="10">
        <f t="shared" si="2"/>
        <v>2.8931744940000002</v>
      </c>
      <c r="AC112" s="10">
        <f t="shared" si="3"/>
        <v>24.332191191</v>
      </c>
    </row>
    <row r="113" spans="1:29" x14ac:dyDescent="0.25">
      <c r="A113" s="8">
        <v>18</v>
      </c>
      <c r="B113" s="8">
        <v>432</v>
      </c>
      <c r="C113" s="8" t="s">
        <v>106</v>
      </c>
      <c r="D113" s="8" t="s">
        <v>107</v>
      </c>
      <c r="E113" s="8" t="s">
        <v>108</v>
      </c>
      <c r="F113" s="8" t="s">
        <v>109</v>
      </c>
      <c r="G113" s="8" t="s">
        <v>110</v>
      </c>
      <c r="H113" s="8">
        <v>51307</v>
      </c>
      <c r="I113" s="8">
        <v>51308</v>
      </c>
      <c r="J113" s="8">
        <v>51308</v>
      </c>
      <c r="K113" s="8">
        <v>6430</v>
      </c>
      <c r="L113" s="8">
        <v>6430</v>
      </c>
      <c r="M113" s="8" t="s">
        <v>111</v>
      </c>
      <c r="N113" s="8" t="s">
        <v>112</v>
      </c>
      <c r="O113" s="9">
        <v>1.5333795650299999</v>
      </c>
      <c r="P113" s="9">
        <v>0.62053700000000001</v>
      </c>
      <c r="Q113" s="8" t="s">
        <v>113</v>
      </c>
      <c r="R113" s="8" t="s">
        <v>114</v>
      </c>
      <c r="S113" s="8">
        <v>16</v>
      </c>
      <c r="T113" s="8">
        <v>60</v>
      </c>
      <c r="U113" s="8" t="s">
        <v>49</v>
      </c>
      <c r="V113" s="8" t="s">
        <v>54</v>
      </c>
      <c r="W113" s="8" t="s">
        <v>53</v>
      </c>
      <c r="X113" s="10">
        <v>0.41099999999999998</v>
      </c>
      <c r="Y113" s="10">
        <v>3.7010000000000001</v>
      </c>
      <c r="Z113" s="10">
        <v>0.47</v>
      </c>
      <c r="AA113" s="10">
        <v>0.505</v>
      </c>
      <c r="AB113" s="10">
        <f t="shared" si="2"/>
        <v>0.13517157470999999</v>
      </c>
      <c r="AC113" s="10">
        <f t="shared" si="3"/>
        <v>1.1368206813149999</v>
      </c>
    </row>
    <row r="114" spans="1:29" x14ac:dyDescent="0.25">
      <c r="A114" s="8">
        <v>18</v>
      </c>
      <c r="B114" s="8">
        <v>432</v>
      </c>
      <c r="C114" s="8" t="s">
        <v>106</v>
      </c>
      <c r="D114" s="8" t="s">
        <v>107</v>
      </c>
      <c r="E114" s="8" t="s">
        <v>108</v>
      </c>
      <c r="F114" s="8" t="s">
        <v>109</v>
      </c>
      <c r="G114" s="8" t="s">
        <v>110</v>
      </c>
      <c r="H114" s="8">
        <v>51311</v>
      </c>
      <c r="I114" s="8">
        <v>51312</v>
      </c>
      <c r="J114" s="8">
        <v>51312</v>
      </c>
      <c r="K114" s="8">
        <v>6430</v>
      </c>
      <c r="L114" s="8">
        <v>6430</v>
      </c>
      <c r="M114" s="8" t="s">
        <v>111</v>
      </c>
      <c r="N114" s="8" t="s">
        <v>112</v>
      </c>
      <c r="O114" s="9">
        <v>18.993095926999999</v>
      </c>
      <c r="P114" s="9">
        <v>7.6862300000000001</v>
      </c>
      <c r="Q114" s="8" t="s">
        <v>113</v>
      </c>
      <c r="R114" s="8" t="s">
        <v>114</v>
      </c>
      <c r="S114" s="8">
        <v>16</v>
      </c>
      <c r="T114" s="8">
        <v>60</v>
      </c>
      <c r="U114" s="8" t="s">
        <v>49</v>
      </c>
      <c r="V114" s="8" t="s">
        <v>54</v>
      </c>
      <c r="W114" s="8" t="s">
        <v>53</v>
      </c>
      <c r="X114" s="10">
        <v>0.41099999999999998</v>
      </c>
      <c r="Y114" s="10">
        <v>3.7010000000000001</v>
      </c>
      <c r="Z114" s="10">
        <v>0.47</v>
      </c>
      <c r="AA114" s="10">
        <v>0.505</v>
      </c>
      <c r="AB114" s="10">
        <f t="shared" si="2"/>
        <v>1.6742914809</v>
      </c>
      <c r="AC114" s="10">
        <f t="shared" si="3"/>
        <v>14.08113492885</v>
      </c>
    </row>
    <row r="115" spans="1:29" x14ac:dyDescent="0.25">
      <c r="A115" s="8">
        <v>18</v>
      </c>
      <c r="B115" s="8">
        <v>432</v>
      </c>
      <c r="C115" s="8" t="s">
        <v>106</v>
      </c>
      <c r="D115" s="8" t="s">
        <v>107</v>
      </c>
      <c r="E115" s="8" t="s">
        <v>108</v>
      </c>
      <c r="F115" s="8" t="s">
        <v>109</v>
      </c>
      <c r="G115" s="8" t="s">
        <v>110</v>
      </c>
      <c r="H115" s="8">
        <v>51314</v>
      </c>
      <c r="I115" s="8">
        <v>51315</v>
      </c>
      <c r="J115" s="8">
        <v>51315</v>
      </c>
      <c r="K115" s="8">
        <v>6430</v>
      </c>
      <c r="L115" s="8">
        <v>6430</v>
      </c>
      <c r="M115" s="8" t="s">
        <v>111</v>
      </c>
      <c r="N115" s="8" t="s">
        <v>112</v>
      </c>
      <c r="O115" s="9">
        <v>1.8993677900199999</v>
      </c>
      <c r="P115" s="9">
        <v>0.76864699999999997</v>
      </c>
      <c r="Q115" s="8" t="s">
        <v>113</v>
      </c>
      <c r="R115" s="8" t="s">
        <v>114</v>
      </c>
      <c r="S115" s="8">
        <v>16</v>
      </c>
      <c r="T115" s="8">
        <v>60</v>
      </c>
      <c r="U115" s="8" t="s">
        <v>49</v>
      </c>
      <c r="V115" s="8" t="s">
        <v>54</v>
      </c>
      <c r="W115" s="8" t="s">
        <v>53</v>
      </c>
      <c r="X115" s="10">
        <v>0.41099999999999998</v>
      </c>
      <c r="Y115" s="10">
        <v>3.7010000000000001</v>
      </c>
      <c r="Z115" s="10">
        <v>0.47</v>
      </c>
      <c r="AA115" s="10">
        <v>0.505</v>
      </c>
      <c r="AB115" s="10">
        <f t="shared" si="2"/>
        <v>0.16743437601</v>
      </c>
      <c r="AC115" s="10">
        <f t="shared" si="3"/>
        <v>1.4081574607649998</v>
      </c>
    </row>
    <row r="116" spans="1:29" x14ac:dyDescent="0.25">
      <c r="A116" s="8">
        <v>18</v>
      </c>
      <c r="B116" s="8">
        <v>432</v>
      </c>
      <c r="C116" s="8" t="s">
        <v>106</v>
      </c>
      <c r="D116" s="8" t="s">
        <v>107</v>
      </c>
      <c r="E116" s="8" t="s">
        <v>108</v>
      </c>
      <c r="F116" s="8" t="s">
        <v>109</v>
      </c>
      <c r="G116" s="8" t="s">
        <v>110</v>
      </c>
      <c r="H116" s="8">
        <v>51320</v>
      </c>
      <c r="I116" s="8">
        <v>51321</v>
      </c>
      <c r="J116" s="8">
        <v>51321</v>
      </c>
      <c r="K116" s="8">
        <v>6430</v>
      </c>
      <c r="L116" s="8">
        <v>6430</v>
      </c>
      <c r="M116" s="8" t="s">
        <v>111</v>
      </c>
      <c r="N116" s="8" t="s">
        <v>112</v>
      </c>
      <c r="O116" s="9">
        <v>5.7924101954899996</v>
      </c>
      <c r="P116" s="9">
        <v>2.3441100000000001</v>
      </c>
      <c r="Q116" s="8" t="s">
        <v>113</v>
      </c>
      <c r="R116" s="8" t="s">
        <v>114</v>
      </c>
      <c r="S116" s="8">
        <v>16</v>
      </c>
      <c r="T116" s="8">
        <v>60</v>
      </c>
      <c r="U116" s="8" t="s">
        <v>49</v>
      </c>
      <c r="V116" s="8" t="s">
        <v>54</v>
      </c>
      <c r="W116" s="8" t="s">
        <v>53</v>
      </c>
      <c r="X116" s="10">
        <v>0.41099999999999998</v>
      </c>
      <c r="Y116" s="10">
        <v>3.7010000000000001</v>
      </c>
      <c r="Z116" s="10">
        <v>0.47</v>
      </c>
      <c r="AA116" s="10">
        <v>0.505</v>
      </c>
      <c r="AB116" s="10">
        <f t="shared" si="2"/>
        <v>0.51061748130000006</v>
      </c>
      <c r="AC116" s="10">
        <f t="shared" si="3"/>
        <v>4.2943977994500004</v>
      </c>
    </row>
    <row r="117" spans="1:29" x14ac:dyDescent="0.25">
      <c r="A117" s="8">
        <v>18</v>
      </c>
      <c r="B117" s="8">
        <v>432</v>
      </c>
      <c r="C117" s="8" t="s">
        <v>106</v>
      </c>
      <c r="D117" s="8" t="s">
        <v>107</v>
      </c>
      <c r="E117" s="8" t="s">
        <v>108</v>
      </c>
      <c r="F117" s="8" t="s">
        <v>109</v>
      </c>
      <c r="G117" s="8" t="s">
        <v>110</v>
      </c>
      <c r="H117" s="8">
        <v>51321</v>
      </c>
      <c r="I117" s="8">
        <v>51322</v>
      </c>
      <c r="J117" s="8">
        <v>51322</v>
      </c>
      <c r="K117" s="8">
        <v>6430</v>
      </c>
      <c r="L117" s="8">
        <v>6430</v>
      </c>
      <c r="M117" s="8" t="s">
        <v>111</v>
      </c>
      <c r="N117" s="8" t="s">
        <v>112</v>
      </c>
      <c r="O117" s="9">
        <v>6.0565296042999996</v>
      </c>
      <c r="P117" s="9">
        <v>2.45099</v>
      </c>
      <c r="Q117" s="8" t="s">
        <v>113</v>
      </c>
      <c r="R117" s="8" t="s">
        <v>114</v>
      </c>
      <c r="S117" s="8">
        <v>16</v>
      </c>
      <c r="T117" s="8">
        <v>60</v>
      </c>
      <c r="U117" s="8" t="s">
        <v>49</v>
      </c>
      <c r="V117" s="8" t="s">
        <v>54</v>
      </c>
      <c r="W117" s="8" t="s">
        <v>53</v>
      </c>
      <c r="X117" s="10">
        <v>0.41099999999999998</v>
      </c>
      <c r="Y117" s="10">
        <v>3.7010000000000001</v>
      </c>
      <c r="Z117" s="10">
        <v>0.47</v>
      </c>
      <c r="AA117" s="10">
        <v>0.505</v>
      </c>
      <c r="AB117" s="10">
        <f t="shared" si="2"/>
        <v>0.53389915169999991</v>
      </c>
      <c r="AC117" s="10">
        <f t="shared" si="3"/>
        <v>4.4902014250500004</v>
      </c>
    </row>
    <row r="118" spans="1:29" x14ac:dyDescent="0.25">
      <c r="A118" s="8">
        <v>18</v>
      </c>
      <c r="B118" s="8">
        <v>432</v>
      </c>
      <c r="C118" s="8" t="s">
        <v>106</v>
      </c>
      <c r="D118" s="8" t="s">
        <v>107</v>
      </c>
      <c r="E118" s="8" t="s">
        <v>108</v>
      </c>
      <c r="F118" s="8" t="s">
        <v>109</v>
      </c>
      <c r="G118" s="8" t="s">
        <v>110</v>
      </c>
      <c r="H118" s="8">
        <v>51331</v>
      </c>
      <c r="I118" s="8">
        <v>51332</v>
      </c>
      <c r="J118" s="8">
        <v>51332</v>
      </c>
      <c r="K118" s="8">
        <v>6430</v>
      </c>
      <c r="L118" s="8">
        <v>6430</v>
      </c>
      <c r="M118" s="8" t="s">
        <v>111</v>
      </c>
      <c r="N118" s="8" t="s">
        <v>112</v>
      </c>
      <c r="O118" s="9">
        <v>7.3151167719999997</v>
      </c>
      <c r="P118" s="9">
        <v>2.9603199999999998</v>
      </c>
      <c r="Q118" s="8" t="s">
        <v>113</v>
      </c>
      <c r="R118" s="8" t="s">
        <v>114</v>
      </c>
      <c r="S118" s="8">
        <v>16</v>
      </c>
      <c r="T118" s="8">
        <v>60</v>
      </c>
      <c r="U118" s="8" t="s">
        <v>49</v>
      </c>
      <c r="V118" s="8" t="s">
        <v>54</v>
      </c>
      <c r="W118" s="8" t="s">
        <v>53</v>
      </c>
      <c r="X118" s="10">
        <v>0.41099999999999998</v>
      </c>
      <c r="Y118" s="10">
        <v>3.7010000000000001</v>
      </c>
      <c r="Z118" s="10">
        <v>0.47</v>
      </c>
      <c r="AA118" s="10">
        <v>0.505</v>
      </c>
      <c r="AB118" s="10">
        <f t="shared" si="2"/>
        <v>0.64484650560000001</v>
      </c>
      <c r="AC118" s="10">
        <f t="shared" si="3"/>
        <v>5.4232914383999997</v>
      </c>
    </row>
    <row r="119" spans="1:29" x14ac:dyDescent="0.25">
      <c r="A119" s="8">
        <v>18</v>
      </c>
      <c r="B119" s="8">
        <v>432</v>
      </c>
      <c r="C119" s="8" t="s">
        <v>106</v>
      </c>
      <c r="D119" s="8" t="s">
        <v>107</v>
      </c>
      <c r="E119" s="8" t="s">
        <v>108</v>
      </c>
      <c r="F119" s="8" t="s">
        <v>109</v>
      </c>
      <c r="G119" s="8" t="s">
        <v>110</v>
      </c>
      <c r="H119" s="8">
        <v>52683</v>
      </c>
      <c r="I119" s="8">
        <v>52687</v>
      </c>
      <c r="J119" s="8">
        <v>52653</v>
      </c>
      <c r="K119" s="8">
        <v>8115</v>
      </c>
      <c r="L119" s="8">
        <v>8115</v>
      </c>
      <c r="M119" s="8" t="s">
        <v>111</v>
      </c>
      <c r="N119" s="8" t="s">
        <v>112</v>
      </c>
      <c r="O119" s="9">
        <v>7.5849104179399998</v>
      </c>
      <c r="P119" s="9">
        <v>3.0695000000000001</v>
      </c>
      <c r="Q119" s="8" t="s">
        <v>113</v>
      </c>
      <c r="R119" s="8" t="s">
        <v>114</v>
      </c>
      <c r="S119" s="8">
        <v>17</v>
      </c>
      <c r="T119" s="8">
        <v>10</v>
      </c>
      <c r="U119" s="8" t="s">
        <v>24</v>
      </c>
      <c r="V119" s="8" t="s">
        <v>116</v>
      </c>
      <c r="W119" s="8" t="s">
        <v>56</v>
      </c>
      <c r="X119" s="10">
        <v>0.83986300000000003</v>
      </c>
      <c r="Y119" s="10">
        <v>4.9186860000000001</v>
      </c>
      <c r="Z119" s="10">
        <v>0.47</v>
      </c>
      <c r="AA119" s="10">
        <v>0.505</v>
      </c>
      <c r="AB119" s="10">
        <f t="shared" si="2"/>
        <v>1.3663185236050004</v>
      </c>
      <c r="AC119" s="10">
        <f t="shared" si="3"/>
        <v>7.4734638051150002</v>
      </c>
    </row>
    <row r="120" spans="1:29" x14ac:dyDescent="0.25">
      <c r="A120" s="8">
        <v>18</v>
      </c>
      <c r="B120" s="8">
        <v>432</v>
      </c>
      <c r="C120" s="8" t="s">
        <v>106</v>
      </c>
      <c r="D120" s="8" t="s">
        <v>107</v>
      </c>
      <c r="E120" s="8" t="s">
        <v>108</v>
      </c>
      <c r="F120" s="8" t="s">
        <v>109</v>
      </c>
      <c r="G120" s="8" t="s">
        <v>110</v>
      </c>
      <c r="H120" s="8">
        <v>52684</v>
      </c>
      <c r="I120" s="8">
        <v>52688</v>
      </c>
      <c r="J120" s="8">
        <v>52654</v>
      </c>
      <c r="K120" s="8">
        <v>8115</v>
      </c>
      <c r="L120" s="8">
        <v>8115</v>
      </c>
      <c r="M120" s="8" t="s">
        <v>111</v>
      </c>
      <c r="N120" s="8" t="s">
        <v>112</v>
      </c>
      <c r="O120" s="9">
        <v>11.210612750299999</v>
      </c>
      <c r="P120" s="9">
        <v>4.5367699999999997</v>
      </c>
      <c r="Q120" s="8" t="s">
        <v>113</v>
      </c>
      <c r="R120" s="8" t="s">
        <v>114</v>
      </c>
      <c r="S120" s="8">
        <v>17</v>
      </c>
      <c r="T120" s="8">
        <v>10</v>
      </c>
      <c r="U120" s="8" t="s">
        <v>24</v>
      </c>
      <c r="V120" s="8" t="s">
        <v>116</v>
      </c>
      <c r="W120" s="8" t="s">
        <v>56</v>
      </c>
      <c r="X120" s="10">
        <v>0.83986300000000003</v>
      </c>
      <c r="Y120" s="10">
        <v>4.9186860000000001</v>
      </c>
      <c r="Z120" s="10">
        <v>0.47</v>
      </c>
      <c r="AA120" s="10">
        <v>0.505</v>
      </c>
      <c r="AB120" s="10">
        <f t="shared" si="2"/>
        <v>2.0194405891303</v>
      </c>
      <c r="AC120" s="10">
        <f t="shared" si="3"/>
        <v>11.045898806688898</v>
      </c>
    </row>
    <row r="121" spans="1:29" x14ac:dyDescent="0.25">
      <c r="AB121" s="10">
        <f>SUM(AB2:AB120)</f>
        <v>1737.0865898612512</v>
      </c>
      <c r="AC121" s="10">
        <f>SUM(AC2:AC120)</f>
        <v>10346.92023723397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</row>
    <row r="2" spans="1:29" x14ac:dyDescent="0.25">
      <c r="A2" s="8">
        <v>7</v>
      </c>
      <c r="B2" s="8">
        <v>328</v>
      </c>
      <c r="C2" s="8" t="s">
        <v>128</v>
      </c>
      <c r="D2" s="8" t="s">
        <v>129</v>
      </c>
      <c r="E2" s="8" t="s">
        <v>130</v>
      </c>
      <c r="F2" s="8" t="s">
        <v>109</v>
      </c>
      <c r="G2" s="8" t="s">
        <v>131</v>
      </c>
      <c r="H2" s="8">
        <v>5289</v>
      </c>
      <c r="I2" s="8">
        <v>4895</v>
      </c>
      <c r="J2" s="8">
        <v>4873</v>
      </c>
      <c r="K2" s="8">
        <v>1620</v>
      </c>
      <c r="L2" s="8">
        <v>1620</v>
      </c>
      <c r="M2" s="8" t="s">
        <v>111</v>
      </c>
      <c r="N2" s="8" t="s">
        <v>132</v>
      </c>
      <c r="O2" s="9">
        <v>0.81698329169899997</v>
      </c>
      <c r="P2" s="9">
        <v>0.330621</v>
      </c>
      <c r="Q2" s="8" t="s">
        <v>113</v>
      </c>
      <c r="R2" s="8" t="s">
        <v>114</v>
      </c>
      <c r="S2" s="8">
        <v>73</v>
      </c>
      <c r="T2" s="8">
        <v>10</v>
      </c>
      <c r="U2" s="8" t="s">
        <v>24</v>
      </c>
      <c r="V2" s="8" t="s">
        <v>133</v>
      </c>
      <c r="W2" s="8" t="s">
        <v>66</v>
      </c>
      <c r="X2" s="10">
        <v>0.29142899999999999</v>
      </c>
      <c r="Y2" s="10">
        <v>0.46914299999999998</v>
      </c>
      <c r="Z2" s="10">
        <v>0.47</v>
      </c>
      <c r="AA2" s="10">
        <v>0.505</v>
      </c>
      <c r="AB2" s="10">
        <f t="shared" ref="AB2:AB65" si="0">P2*X2*(1-Z2)</f>
        <v>5.1066850126770001E-2</v>
      </c>
      <c r="AC2" s="10">
        <f t="shared" ref="AC2:AC65" si="1">P2*Y2*(1-AA2)</f>
        <v>7.6778721262485E-2</v>
      </c>
    </row>
    <row r="3" spans="1:29" x14ac:dyDescent="0.25">
      <c r="A3" s="8">
        <v>7</v>
      </c>
      <c r="B3" s="8">
        <v>328</v>
      </c>
      <c r="C3" s="8" t="s">
        <v>128</v>
      </c>
      <c r="D3" s="8" t="s">
        <v>129</v>
      </c>
      <c r="E3" s="8" t="s">
        <v>130</v>
      </c>
      <c r="F3" s="8" t="s">
        <v>109</v>
      </c>
      <c r="G3" s="8" t="s">
        <v>131</v>
      </c>
      <c r="H3" s="8">
        <v>7975</v>
      </c>
      <c r="I3" s="8">
        <v>7976</v>
      </c>
      <c r="J3" s="8">
        <v>7902</v>
      </c>
      <c r="K3" s="8">
        <v>2110</v>
      </c>
      <c r="L3" s="8">
        <v>2110</v>
      </c>
      <c r="M3" s="8" t="s">
        <v>111</v>
      </c>
      <c r="N3" s="8" t="s">
        <v>132</v>
      </c>
      <c r="O3" s="9">
        <v>1550.8767848499999</v>
      </c>
      <c r="P3" s="9">
        <v>627.61800000000005</v>
      </c>
      <c r="Q3" s="8" t="s">
        <v>113</v>
      </c>
      <c r="R3" s="8" t="s">
        <v>114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2.0660690000000002</v>
      </c>
      <c r="Y3" s="10">
        <v>12.512048</v>
      </c>
      <c r="Z3" s="10">
        <v>0.47</v>
      </c>
      <c r="AA3" s="10">
        <v>0.505</v>
      </c>
      <c r="AB3" s="10">
        <f t="shared" si="0"/>
        <v>687.25210963026007</v>
      </c>
      <c r="AC3" s="10">
        <f t="shared" si="1"/>
        <v>3887.1293381236801</v>
      </c>
    </row>
    <row r="4" spans="1:29" x14ac:dyDescent="0.25">
      <c r="A4" s="8">
        <v>7</v>
      </c>
      <c r="B4" s="8">
        <v>328</v>
      </c>
      <c r="C4" s="8" t="s">
        <v>128</v>
      </c>
      <c r="D4" s="8" t="s">
        <v>129</v>
      </c>
      <c r="E4" s="8" t="s">
        <v>130</v>
      </c>
      <c r="F4" s="8" t="s">
        <v>109</v>
      </c>
      <c r="G4" s="8" t="s">
        <v>131</v>
      </c>
      <c r="H4" s="8">
        <v>7976</v>
      </c>
      <c r="I4" s="8">
        <v>7977</v>
      </c>
      <c r="J4" s="8">
        <v>7903</v>
      </c>
      <c r="K4" s="8">
        <v>2110</v>
      </c>
      <c r="L4" s="8">
        <v>2110</v>
      </c>
      <c r="M4" s="8" t="s">
        <v>111</v>
      </c>
      <c r="N4" s="8" t="s">
        <v>132</v>
      </c>
      <c r="O4" s="9">
        <v>73.739300507699994</v>
      </c>
      <c r="P4" s="9">
        <v>29.841200000000001</v>
      </c>
      <c r="Q4" s="8" t="s">
        <v>113</v>
      </c>
      <c r="R4" s="8" t="s">
        <v>114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2.0660690000000002</v>
      </c>
      <c r="Y4" s="10">
        <v>12.512048</v>
      </c>
      <c r="Z4" s="10">
        <v>0.47</v>
      </c>
      <c r="AA4" s="10">
        <v>0.505</v>
      </c>
      <c r="AB4" s="10">
        <f t="shared" si="0"/>
        <v>32.676608468684009</v>
      </c>
      <c r="AC4" s="10">
        <f t="shared" si="1"/>
        <v>184.82039075491201</v>
      </c>
    </row>
    <row r="5" spans="1:29" x14ac:dyDescent="0.25">
      <c r="A5" s="8">
        <v>7</v>
      </c>
      <c r="B5" s="8">
        <v>328</v>
      </c>
      <c r="C5" s="8" t="s">
        <v>128</v>
      </c>
      <c r="D5" s="8" t="s">
        <v>129</v>
      </c>
      <c r="E5" s="8" t="s">
        <v>130</v>
      </c>
      <c r="F5" s="8" t="s">
        <v>109</v>
      </c>
      <c r="G5" s="8" t="s">
        <v>131</v>
      </c>
      <c r="H5" s="8">
        <v>7977</v>
      </c>
      <c r="I5" s="8">
        <v>7978</v>
      </c>
      <c r="J5" s="8">
        <v>7904</v>
      </c>
      <c r="K5" s="8">
        <v>2110</v>
      </c>
      <c r="L5" s="8">
        <v>2110</v>
      </c>
      <c r="M5" s="8" t="s">
        <v>111</v>
      </c>
      <c r="N5" s="8" t="s">
        <v>132</v>
      </c>
      <c r="O5" s="9">
        <v>1171.2766730799999</v>
      </c>
      <c r="P5" s="9">
        <v>473.99900000000002</v>
      </c>
      <c r="Q5" s="8" t="s">
        <v>113</v>
      </c>
      <c r="R5" s="8" t="s">
        <v>114</v>
      </c>
      <c r="S5" s="8">
        <v>26</v>
      </c>
      <c r="T5" s="8">
        <v>21</v>
      </c>
      <c r="U5" s="8" t="s">
        <v>35</v>
      </c>
      <c r="V5" s="8" t="s">
        <v>36</v>
      </c>
      <c r="W5" s="8" t="s">
        <v>35</v>
      </c>
      <c r="X5" s="10">
        <v>2.0660690000000002</v>
      </c>
      <c r="Y5" s="10">
        <v>12.512048</v>
      </c>
      <c r="Z5" s="10">
        <v>0.47</v>
      </c>
      <c r="AA5" s="10">
        <v>0.505</v>
      </c>
      <c r="AB5" s="10">
        <f t="shared" si="0"/>
        <v>519.03675916343013</v>
      </c>
      <c r="AC5" s="10">
        <f t="shared" si="1"/>
        <v>2935.69562877624</v>
      </c>
    </row>
    <row r="6" spans="1:29" x14ac:dyDescent="0.25">
      <c r="A6" s="8">
        <v>7</v>
      </c>
      <c r="B6" s="8">
        <v>328</v>
      </c>
      <c r="C6" s="8" t="s">
        <v>128</v>
      </c>
      <c r="D6" s="8" t="s">
        <v>129</v>
      </c>
      <c r="E6" s="8" t="s">
        <v>130</v>
      </c>
      <c r="F6" s="8" t="s">
        <v>109</v>
      </c>
      <c r="G6" s="8" t="s">
        <v>131</v>
      </c>
      <c r="H6" s="8">
        <v>7978</v>
      </c>
      <c r="I6" s="8">
        <v>7979</v>
      </c>
      <c r="J6" s="8">
        <v>7905</v>
      </c>
      <c r="K6" s="8">
        <v>2110</v>
      </c>
      <c r="L6" s="8">
        <v>2110</v>
      </c>
      <c r="M6" s="8" t="s">
        <v>111</v>
      </c>
      <c r="N6" s="8" t="s">
        <v>132</v>
      </c>
      <c r="O6" s="9">
        <v>813.47069681400001</v>
      </c>
      <c r="P6" s="9">
        <v>329.2</v>
      </c>
      <c r="Q6" s="8" t="s">
        <v>113</v>
      </c>
      <c r="R6" s="8" t="s">
        <v>114</v>
      </c>
      <c r="S6" s="8">
        <v>26</v>
      </c>
      <c r="T6" s="8">
        <v>21</v>
      </c>
      <c r="U6" s="8" t="s">
        <v>35</v>
      </c>
      <c r="V6" s="8" t="s">
        <v>36</v>
      </c>
      <c r="W6" s="8" t="s">
        <v>35</v>
      </c>
      <c r="X6" s="10">
        <v>2.0660690000000002</v>
      </c>
      <c r="Y6" s="10">
        <v>12.512048</v>
      </c>
      <c r="Z6" s="10">
        <v>0.47</v>
      </c>
      <c r="AA6" s="10">
        <v>0.505</v>
      </c>
      <c r="AB6" s="10">
        <f t="shared" si="0"/>
        <v>360.47945484400003</v>
      </c>
      <c r="AC6" s="10">
        <f t="shared" si="1"/>
        <v>2038.8882697920001</v>
      </c>
    </row>
    <row r="7" spans="1:29" x14ac:dyDescent="0.25">
      <c r="A7" s="8">
        <v>7</v>
      </c>
      <c r="B7" s="8">
        <v>328</v>
      </c>
      <c r="C7" s="8" t="s">
        <v>128</v>
      </c>
      <c r="D7" s="8" t="s">
        <v>129</v>
      </c>
      <c r="E7" s="8" t="s">
        <v>130</v>
      </c>
      <c r="F7" s="8" t="s">
        <v>109</v>
      </c>
      <c r="G7" s="8" t="s">
        <v>131</v>
      </c>
      <c r="H7" s="8">
        <v>7979</v>
      </c>
      <c r="I7" s="8">
        <v>7980</v>
      </c>
      <c r="J7" s="8">
        <v>7906</v>
      </c>
      <c r="K7" s="8">
        <v>2110</v>
      </c>
      <c r="L7" s="8">
        <v>2110</v>
      </c>
      <c r="M7" s="8" t="s">
        <v>111</v>
      </c>
      <c r="N7" s="8" t="s">
        <v>132</v>
      </c>
      <c r="O7" s="9">
        <v>837.415952995</v>
      </c>
      <c r="P7" s="9">
        <v>338.89</v>
      </c>
      <c r="Q7" s="8" t="s">
        <v>113</v>
      </c>
      <c r="R7" s="8" t="s">
        <v>114</v>
      </c>
      <c r="S7" s="8">
        <v>26</v>
      </c>
      <c r="T7" s="8">
        <v>21</v>
      </c>
      <c r="U7" s="8" t="s">
        <v>35</v>
      </c>
      <c r="V7" s="8" t="s">
        <v>36</v>
      </c>
      <c r="W7" s="8" t="s">
        <v>35</v>
      </c>
      <c r="X7" s="10">
        <v>2.0660690000000002</v>
      </c>
      <c r="Y7" s="10">
        <v>12.512048</v>
      </c>
      <c r="Z7" s="10">
        <v>0.47</v>
      </c>
      <c r="AA7" s="10">
        <v>0.505</v>
      </c>
      <c r="AB7" s="10">
        <f t="shared" si="0"/>
        <v>371.09016540729999</v>
      </c>
      <c r="AC7" s="10">
        <f t="shared" si="1"/>
        <v>2098.9029336264002</v>
      </c>
    </row>
    <row r="8" spans="1:29" x14ac:dyDescent="0.25">
      <c r="A8" s="8">
        <v>7</v>
      </c>
      <c r="B8" s="8">
        <v>328</v>
      </c>
      <c r="C8" s="8" t="s">
        <v>128</v>
      </c>
      <c r="D8" s="8" t="s">
        <v>129</v>
      </c>
      <c r="E8" s="8" t="s">
        <v>130</v>
      </c>
      <c r="F8" s="8" t="s">
        <v>109</v>
      </c>
      <c r="G8" s="8" t="s">
        <v>131</v>
      </c>
      <c r="H8" s="8">
        <v>7980</v>
      </c>
      <c r="I8" s="8">
        <v>7981</v>
      </c>
      <c r="J8" s="8">
        <v>7907</v>
      </c>
      <c r="K8" s="8">
        <v>2110</v>
      </c>
      <c r="L8" s="8">
        <v>2110</v>
      </c>
      <c r="M8" s="8" t="s">
        <v>111</v>
      </c>
      <c r="N8" s="8" t="s">
        <v>132</v>
      </c>
      <c r="O8" s="9">
        <v>160.89659585000001</v>
      </c>
      <c r="P8" s="9">
        <v>65.112499999999997</v>
      </c>
      <c r="Q8" s="8" t="s">
        <v>113</v>
      </c>
      <c r="R8" s="8" t="s">
        <v>114</v>
      </c>
      <c r="S8" s="8">
        <v>26</v>
      </c>
      <c r="T8" s="8">
        <v>21</v>
      </c>
      <c r="U8" s="8" t="s">
        <v>35</v>
      </c>
      <c r="V8" s="8" t="s">
        <v>36</v>
      </c>
      <c r="W8" s="8" t="s">
        <v>35</v>
      </c>
      <c r="X8" s="10">
        <v>2.0660690000000002</v>
      </c>
      <c r="Y8" s="10">
        <v>12.512048</v>
      </c>
      <c r="Z8" s="10">
        <v>0.47</v>
      </c>
      <c r="AA8" s="10">
        <v>0.505</v>
      </c>
      <c r="AB8" s="10">
        <f t="shared" si="0"/>
        <v>71.299266414125</v>
      </c>
      <c r="AC8" s="10">
        <f t="shared" si="1"/>
        <v>403.27190907300002</v>
      </c>
    </row>
    <row r="9" spans="1:29" x14ac:dyDescent="0.25">
      <c r="A9" s="8">
        <v>7</v>
      </c>
      <c r="B9" s="8">
        <v>328</v>
      </c>
      <c r="C9" s="8" t="s">
        <v>128</v>
      </c>
      <c r="D9" s="8" t="s">
        <v>129</v>
      </c>
      <c r="E9" s="8" t="s">
        <v>130</v>
      </c>
      <c r="F9" s="8" t="s">
        <v>109</v>
      </c>
      <c r="G9" s="8" t="s">
        <v>131</v>
      </c>
      <c r="H9" s="8">
        <v>7981</v>
      </c>
      <c r="I9" s="8">
        <v>7982</v>
      </c>
      <c r="J9" s="8">
        <v>7908</v>
      </c>
      <c r="K9" s="8">
        <v>2110</v>
      </c>
      <c r="L9" s="8">
        <v>2110</v>
      </c>
      <c r="M9" s="8" t="s">
        <v>111</v>
      </c>
      <c r="N9" s="8" t="s">
        <v>132</v>
      </c>
      <c r="O9" s="9">
        <v>1567.6187253799999</v>
      </c>
      <c r="P9" s="9">
        <v>634.39300000000003</v>
      </c>
      <c r="Q9" s="8" t="s">
        <v>113</v>
      </c>
      <c r="R9" s="8" t="s">
        <v>114</v>
      </c>
      <c r="S9" s="8">
        <v>26</v>
      </c>
      <c r="T9" s="8">
        <v>21</v>
      </c>
      <c r="U9" s="8" t="s">
        <v>35</v>
      </c>
      <c r="V9" s="8" t="s">
        <v>36</v>
      </c>
      <c r="W9" s="8" t="s">
        <v>35</v>
      </c>
      <c r="X9" s="10">
        <v>2.0660690000000002</v>
      </c>
      <c r="Y9" s="10">
        <v>12.512048</v>
      </c>
      <c r="Z9" s="10">
        <v>0.47</v>
      </c>
      <c r="AA9" s="10">
        <v>0.505</v>
      </c>
      <c r="AB9" s="10">
        <f t="shared" si="0"/>
        <v>694.6708468920101</v>
      </c>
      <c r="AC9" s="10">
        <f t="shared" si="1"/>
        <v>3929.0900550976799</v>
      </c>
    </row>
    <row r="10" spans="1:29" x14ac:dyDescent="0.25">
      <c r="A10" s="8">
        <v>7</v>
      </c>
      <c r="B10" s="8">
        <v>328</v>
      </c>
      <c r="C10" s="8" t="s">
        <v>128</v>
      </c>
      <c r="D10" s="8" t="s">
        <v>129</v>
      </c>
      <c r="E10" s="8" t="s">
        <v>130</v>
      </c>
      <c r="F10" s="8" t="s">
        <v>109</v>
      </c>
      <c r="G10" s="8" t="s">
        <v>131</v>
      </c>
      <c r="H10" s="8">
        <v>7982</v>
      </c>
      <c r="I10" s="8">
        <v>7983</v>
      </c>
      <c r="J10" s="8">
        <v>7909</v>
      </c>
      <c r="K10" s="8">
        <v>2110</v>
      </c>
      <c r="L10" s="8">
        <v>2110</v>
      </c>
      <c r="M10" s="8" t="s">
        <v>111</v>
      </c>
      <c r="N10" s="8" t="s">
        <v>132</v>
      </c>
      <c r="O10" s="9">
        <v>114.84500548299999</v>
      </c>
      <c r="P10" s="9">
        <v>46.476100000000002</v>
      </c>
      <c r="Q10" s="8" t="s">
        <v>113</v>
      </c>
      <c r="R10" s="8" t="s">
        <v>114</v>
      </c>
      <c r="S10" s="8">
        <v>26</v>
      </c>
      <c r="T10" s="8">
        <v>21</v>
      </c>
      <c r="U10" s="8" t="s">
        <v>35</v>
      </c>
      <c r="V10" s="8" t="s">
        <v>36</v>
      </c>
      <c r="W10" s="8" t="s">
        <v>35</v>
      </c>
      <c r="X10" s="10">
        <v>2.0660690000000002</v>
      </c>
      <c r="Y10" s="10">
        <v>12.512048</v>
      </c>
      <c r="Z10" s="10">
        <v>0.47</v>
      </c>
      <c r="AA10" s="10">
        <v>0.505</v>
      </c>
      <c r="AB10" s="10">
        <f t="shared" si="0"/>
        <v>50.892099608977006</v>
      </c>
      <c r="AC10" s="10">
        <f t="shared" si="1"/>
        <v>287.84804105613603</v>
      </c>
    </row>
    <row r="11" spans="1:29" x14ac:dyDescent="0.25">
      <c r="A11" s="8">
        <v>7</v>
      </c>
      <c r="B11" s="8">
        <v>328</v>
      </c>
      <c r="C11" s="8" t="s">
        <v>128</v>
      </c>
      <c r="D11" s="8" t="s">
        <v>129</v>
      </c>
      <c r="E11" s="8" t="s">
        <v>130</v>
      </c>
      <c r="F11" s="8" t="s">
        <v>109</v>
      </c>
      <c r="G11" s="8" t="s">
        <v>131</v>
      </c>
      <c r="H11" s="8">
        <v>7983</v>
      </c>
      <c r="I11" s="8">
        <v>7984</v>
      </c>
      <c r="J11" s="8">
        <v>7910</v>
      </c>
      <c r="K11" s="8">
        <v>2110</v>
      </c>
      <c r="L11" s="8">
        <v>2110</v>
      </c>
      <c r="M11" s="8" t="s">
        <v>111</v>
      </c>
      <c r="N11" s="8" t="s">
        <v>132</v>
      </c>
      <c r="O11" s="9">
        <v>36.499096028300002</v>
      </c>
      <c r="P11" s="9">
        <v>14.7707</v>
      </c>
      <c r="Q11" s="8" t="s">
        <v>113</v>
      </c>
      <c r="R11" s="8" t="s">
        <v>114</v>
      </c>
      <c r="S11" s="8">
        <v>26</v>
      </c>
      <c r="T11" s="8">
        <v>21</v>
      </c>
      <c r="U11" s="8" t="s">
        <v>35</v>
      </c>
      <c r="V11" s="8" t="s">
        <v>36</v>
      </c>
      <c r="W11" s="8" t="s">
        <v>35</v>
      </c>
      <c r="X11" s="10">
        <v>2.0660690000000002</v>
      </c>
      <c r="Y11" s="10">
        <v>12.512048</v>
      </c>
      <c r="Z11" s="10">
        <v>0.47</v>
      </c>
      <c r="AA11" s="10">
        <v>0.505</v>
      </c>
      <c r="AB11" s="10">
        <f t="shared" si="0"/>
        <v>16.174161250499001</v>
      </c>
      <c r="AC11" s="10">
        <f t="shared" si="1"/>
        <v>91.481795159831989</v>
      </c>
    </row>
    <row r="12" spans="1:29" x14ac:dyDescent="0.25">
      <c r="A12" s="8">
        <v>7</v>
      </c>
      <c r="B12" s="8">
        <v>328</v>
      </c>
      <c r="C12" s="8" t="s">
        <v>128</v>
      </c>
      <c r="D12" s="8" t="s">
        <v>129</v>
      </c>
      <c r="E12" s="8" t="s">
        <v>130</v>
      </c>
      <c r="F12" s="8" t="s">
        <v>109</v>
      </c>
      <c r="G12" s="8" t="s">
        <v>131</v>
      </c>
      <c r="H12" s="8">
        <v>7984</v>
      </c>
      <c r="I12" s="8">
        <v>7985</v>
      </c>
      <c r="J12" s="8">
        <v>7911</v>
      </c>
      <c r="K12" s="8">
        <v>2110</v>
      </c>
      <c r="L12" s="8">
        <v>2110</v>
      </c>
      <c r="M12" s="8" t="s">
        <v>111</v>
      </c>
      <c r="N12" s="8" t="s">
        <v>132</v>
      </c>
      <c r="O12" s="9">
        <v>20.615043315000001</v>
      </c>
      <c r="P12" s="9">
        <v>8.3426100000000005</v>
      </c>
      <c r="Q12" s="8" t="s">
        <v>113</v>
      </c>
      <c r="R12" s="8" t="s">
        <v>114</v>
      </c>
      <c r="S12" s="8">
        <v>26</v>
      </c>
      <c r="T12" s="8">
        <v>21</v>
      </c>
      <c r="U12" s="8" t="s">
        <v>35</v>
      </c>
      <c r="V12" s="8" t="s">
        <v>36</v>
      </c>
      <c r="W12" s="8" t="s">
        <v>35</v>
      </c>
      <c r="X12" s="10">
        <v>2.0660690000000002</v>
      </c>
      <c r="Y12" s="10">
        <v>12.512048</v>
      </c>
      <c r="Z12" s="10">
        <v>0.47</v>
      </c>
      <c r="AA12" s="10">
        <v>0.505</v>
      </c>
      <c r="AB12" s="10">
        <f t="shared" si="0"/>
        <v>9.1352961870477021</v>
      </c>
      <c r="AC12" s="10">
        <f t="shared" si="1"/>
        <v>51.669652698813607</v>
      </c>
    </row>
    <row r="13" spans="1:29" x14ac:dyDescent="0.25">
      <c r="A13" s="8">
        <v>7</v>
      </c>
      <c r="B13" s="8">
        <v>328</v>
      </c>
      <c r="C13" s="8" t="s">
        <v>128</v>
      </c>
      <c r="D13" s="8" t="s">
        <v>129</v>
      </c>
      <c r="E13" s="8" t="s">
        <v>130</v>
      </c>
      <c r="F13" s="8" t="s">
        <v>109</v>
      </c>
      <c r="G13" s="8" t="s">
        <v>131</v>
      </c>
      <c r="H13" s="8">
        <v>7985</v>
      </c>
      <c r="I13" s="8">
        <v>7986</v>
      </c>
      <c r="J13" s="8">
        <v>7912</v>
      </c>
      <c r="K13" s="8">
        <v>2110</v>
      </c>
      <c r="L13" s="8">
        <v>2110</v>
      </c>
      <c r="M13" s="8" t="s">
        <v>111</v>
      </c>
      <c r="N13" s="8" t="s">
        <v>132</v>
      </c>
      <c r="O13" s="9">
        <v>15.4273618428</v>
      </c>
      <c r="P13" s="9">
        <v>6.2432299999999996</v>
      </c>
      <c r="Q13" s="8" t="s">
        <v>113</v>
      </c>
      <c r="R13" s="8" t="s">
        <v>114</v>
      </c>
      <c r="S13" s="8">
        <v>26</v>
      </c>
      <c r="T13" s="8">
        <v>21</v>
      </c>
      <c r="U13" s="8" t="s">
        <v>35</v>
      </c>
      <c r="V13" s="8" t="s">
        <v>36</v>
      </c>
      <c r="W13" s="8" t="s">
        <v>35</v>
      </c>
      <c r="X13" s="10">
        <v>2.0660690000000002</v>
      </c>
      <c r="Y13" s="10">
        <v>12.512048</v>
      </c>
      <c r="Z13" s="10">
        <v>0.47</v>
      </c>
      <c r="AA13" s="10">
        <v>0.505</v>
      </c>
      <c r="AB13" s="10">
        <f t="shared" si="0"/>
        <v>6.8364403003211001</v>
      </c>
      <c r="AC13" s="10">
        <f t="shared" si="1"/>
        <v>38.667218750344801</v>
      </c>
    </row>
    <row r="14" spans="1:29" x14ac:dyDescent="0.25">
      <c r="A14" s="8">
        <v>7</v>
      </c>
      <c r="B14" s="8">
        <v>328</v>
      </c>
      <c r="C14" s="8" t="s">
        <v>128</v>
      </c>
      <c r="D14" s="8" t="s">
        <v>129</v>
      </c>
      <c r="E14" s="8" t="s">
        <v>130</v>
      </c>
      <c r="F14" s="8" t="s">
        <v>109</v>
      </c>
      <c r="G14" s="8" t="s">
        <v>131</v>
      </c>
      <c r="H14" s="8">
        <v>9445</v>
      </c>
      <c r="I14" s="8">
        <v>9446</v>
      </c>
      <c r="J14" s="8">
        <v>9403</v>
      </c>
      <c r="K14" s="8">
        <v>2120</v>
      </c>
      <c r="L14" s="8">
        <v>2120</v>
      </c>
      <c r="M14" s="8" t="s">
        <v>111</v>
      </c>
      <c r="N14" s="8" t="s">
        <v>132</v>
      </c>
      <c r="O14" s="9">
        <v>156.11065217699999</v>
      </c>
      <c r="P14" s="9">
        <v>63.175699999999999</v>
      </c>
      <c r="Q14" s="8" t="s">
        <v>113</v>
      </c>
      <c r="R14" s="8" t="s">
        <v>114</v>
      </c>
      <c r="S14" s="8">
        <v>27</v>
      </c>
      <c r="T14" s="8">
        <v>22</v>
      </c>
      <c r="U14" s="8" t="s">
        <v>37</v>
      </c>
      <c r="V14" s="8" t="s">
        <v>38</v>
      </c>
      <c r="W14" s="8" t="s">
        <v>39</v>
      </c>
      <c r="X14" s="10">
        <v>1.2824150000000001</v>
      </c>
      <c r="Y14" s="10">
        <v>9.8094619999999999</v>
      </c>
      <c r="Z14" s="10">
        <v>0.47</v>
      </c>
      <c r="AA14" s="10">
        <v>0.505</v>
      </c>
      <c r="AB14" s="10">
        <f t="shared" si="0"/>
        <v>42.939256617215001</v>
      </c>
      <c r="AC14" s="10">
        <f t="shared" si="1"/>
        <v>306.76121609433301</v>
      </c>
    </row>
    <row r="15" spans="1:29" x14ac:dyDescent="0.25">
      <c r="A15" s="8">
        <v>7</v>
      </c>
      <c r="B15" s="8">
        <v>328</v>
      </c>
      <c r="C15" s="8" t="s">
        <v>128</v>
      </c>
      <c r="D15" s="8" t="s">
        <v>129</v>
      </c>
      <c r="E15" s="8" t="s">
        <v>130</v>
      </c>
      <c r="F15" s="8" t="s">
        <v>109</v>
      </c>
      <c r="G15" s="8" t="s">
        <v>131</v>
      </c>
      <c r="H15" s="8">
        <v>9446</v>
      </c>
      <c r="I15" s="8">
        <v>9447</v>
      </c>
      <c r="J15" s="8">
        <v>9404</v>
      </c>
      <c r="K15" s="8">
        <v>2120</v>
      </c>
      <c r="L15" s="8">
        <v>2120</v>
      </c>
      <c r="M15" s="8" t="s">
        <v>111</v>
      </c>
      <c r="N15" s="8" t="s">
        <v>132</v>
      </c>
      <c r="O15" s="9">
        <v>14.7146894516</v>
      </c>
      <c r="P15" s="9">
        <v>5.9548199999999998</v>
      </c>
      <c r="Q15" s="8" t="s">
        <v>113</v>
      </c>
      <c r="R15" s="8" t="s">
        <v>114</v>
      </c>
      <c r="S15" s="8">
        <v>27</v>
      </c>
      <c r="T15" s="8">
        <v>22</v>
      </c>
      <c r="U15" s="8" t="s">
        <v>37</v>
      </c>
      <c r="V15" s="8" t="s">
        <v>38</v>
      </c>
      <c r="W15" s="8" t="s">
        <v>39</v>
      </c>
      <c r="X15" s="10">
        <v>1.2824150000000001</v>
      </c>
      <c r="Y15" s="10">
        <v>9.8094619999999999</v>
      </c>
      <c r="Z15" s="10">
        <v>0.47</v>
      </c>
      <c r="AA15" s="10">
        <v>0.505</v>
      </c>
      <c r="AB15" s="10">
        <f t="shared" si="0"/>
        <v>4.0473717598590007</v>
      </c>
      <c r="AC15" s="10">
        <f t="shared" si="1"/>
        <v>28.9147223508858</v>
      </c>
    </row>
    <row r="16" spans="1:29" x14ac:dyDescent="0.25">
      <c r="A16" s="8">
        <v>7</v>
      </c>
      <c r="B16" s="8">
        <v>328</v>
      </c>
      <c r="C16" s="8" t="s">
        <v>128</v>
      </c>
      <c r="D16" s="8" t="s">
        <v>129</v>
      </c>
      <c r="E16" s="8" t="s">
        <v>130</v>
      </c>
      <c r="F16" s="8" t="s">
        <v>109</v>
      </c>
      <c r="G16" s="8" t="s">
        <v>131</v>
      </c>
      <c r="H16" s="8">
        <v>9447</v>
      </c>
      <c r="I16" s="8">
        <v>9448</v>
      </c>
      <c r="J16" s="8">
        <v>9405</v>
      </c>
      <c r="K16" s="8">
        <v>2120</v>
      </c>
      <c r="L16" s="8">
        <v>2120</v>
      </c>
      <c r="M16" s="8" t="s">
        <v>111</v>
      </c>
      <c r="N16" s="8" t="s">
        <v>132</v>
      </c>
      <c r="O16" s="9">
        <v>29.033614894799999</v>
      </c>
      <c r="P16" s="9">
        <v>11.749499999999999</v>
      </c>
      <c r="Q16" s="8" t="s">
        <v>113</v>
      </c>
      <c r="R16" s="8" t="s">
        <v>114</v>
      </c>
      <c r="S16" s="8">
        <v>27</v>
      </c>
      <c r="T16" s="8">
        <v>22</v>
      </c>
      <c r="U16" s="8" t="s">
        <v>37</v>
      </c>
      <c r="V16" s="8" t="s">
        <v>38</v>
      </c>
      <c r="W16" s="8" t="s">
        <v>39</v>
      </c>
      <c r="X16" s="10">
        <v>1.2824150000000001</v>
      </c>
      <c r="Y16" s="10">
        <v>9.8094619999999999</v>
      </c>
      <c r="Z16" s="10">
        <v>0.47</v>
      </c>
      <c r="AA16" s="10">
        <v>0.505</v>
      </c>
      <c r="AB16" s="10">
        <f t="shared" si="0"/>
        <v>7.9858995725250006</v>
      </c>
      <c r="AC16" s="10">
        <f t="shared" si="1"/>
        <v>57.051855515654992</v>
      </c>
    </row>
    <row r="17" spans="1:29" x14ac:dyDescent="0.25">
      <c r="A17" s="8">
        <v>7</v>
      </c>
      <c r="B17" s="8">
        <v>328</v>
      </c>
      <c r="C17" s="8" t="s">
        <v>128</v>
      </c>
      <c r="D17" s="8" t="s">
        <v>129</v>
      </c>
      <c r="E17" s="8" t="s">
        <v>130</v>
      </c>
      <c r="F17" s="8" t="s">
        <v>109</v>
      </c>
      <c r="G17" s="8" t="s">
        <v>131</v>
      </c>
      <c r="H17" s="8">
        <v>9448</v>
      </c>
      <c r="I17" s="8">
        <v>9449</v>
      </c>
      <c r="J17" s="8">
        <v>9406</v>
      </c>
      <c r="K17" s="8">
        <v>2120</v>
      </c>
      <c r="L17" s="8">
        <v>2120</v>
      </c>
      <c r="M17" s="8" t="s">
        <v>111</v>
      </c>
      <c r="N17" s="8" t="s">
        <v>132</v>
      </c>
      <c r="O17" s="9">
        <v>72.205271632800006</v>
      </c>
      <c r="P17" s="9">
        <v>29.220400000000001</v>
      </c>
      <c r="Q17" s="8" t="s">
        <v>113</v>
      </c>
      <c r="R17" s="8" t="s">
        <v>114</v>
      </c>
      <c r="S17" s="8">
        <v>27</v>
      </c>
      <c r="T17" s="8">
        <v>22</v>
      </c>
      <c r="U17" s="8" t="s">
        <v>37</v>
      </c>
      <c r="V17" s="8" t="s">
        <v>38</v>
      </c>
      <c r="W17" s="8" t="s">
        <v>39</v>
      </c>
      <c r="X17" s="10">
        <v>1.2824150000000001</v>
      </c>
      <c r="Y17" s="10">
        <v>9.8094619999999999</v>
      </c>
      <c r="Z17" s="10">
        <v>0.47</v>
      </c>
      <c r="AA17" s="10">
        <v>0.505</v>
      </c>
      <c r="AB17" s="10">
        <f t="shared" si="0"/>
        <v>19.860520010980004</v>
      </c>
      <c r="AC17" s="10">
        <f t="shared" si="1"/>
        <v>141.88501969527599</v>
      </c>
    </row>
    <row r="18" spans="1:29" x14ac:dyDescent="0.25">
      <c r="A18" s="8">
        <v>7</v>
      </c>
      <c r="B18" s="8">
        <v>328</v>
      </c>
      <c r="C18" s="8" t="s">
        <v>128</v>
      </c>
      <c r="D18" s="8" t="s">
        <v>129</v>
      </c>
      <c r="E18" s="8" t="s">
        <v>130</v>
      </c>
      <c r="F18" s="8" t="s">
        <v>109</v>
      </c>
      <c r="G18" s="8" t="s">
        <v>131</v>
      </c>
      <c r="H18" s="8">
        <v>9449</v>
      </c>
      <c r="I18" s="8">
        <v>9450</v>
      </c>
      <c r="J18" s="8">
        <v>9407</v>
      </c>
      <c r="K18" s="8">
        <v>2120</v>
      </c>
      <c r="L18" s="8">
        <v>2120</v>
      </c>
      <c r="M18" s="8" t="s">
        <v>111</v>
      </c>
      <c r="N18" s="8" t="s">
        <v>132</v>
      </c>
      <c r="O18" s="9">
        <v>43.498737998199999</v>
      </c>
      <c r="P18" s="9">
        <v>17.603300000000001</v>
      </c>
      <c r="Q18" s="8" t="s">
        <v>113</v>
      </c>
      <c r="R18" s="8" t="s">
        <v>114</v>
      </c>
      <c r="S18" s="8">
        <v>27</v>
      </c>
      <c r="T18" s="8">
        <v>22</v>
      </c>
      <c r="U18" s="8" t="s">
        <v>37</v>
      </c>
      <c r="V18" s="8" t="s">
        <v>38</v>
      </c>
      <c r="W18" s="8" t="s">
        <v>39</v>
      </c>
      <c r="X18" s="10">
        <v>1.2824150000000001</v>
      </c>
      <c r="Y18" s="10">
        <v>9.8094619999999999</v>
      </c>
      <c r="Z18" s="10">
        <v>0.47</v>
      </c>
      <c r="AA18" s="10">
        <v>0.505</v>
      </c>
      <c r="AB18" s="10">
        <f t="shared" si="0"/>
        <v>11.964610063835003</v>
      </c>
      <c r="AC18" s="10">
        <f t="shared" si="1"/>
        <v>85.476056700177011</v>
      </c>
    </row>
    <row r="19" spans="1:29" x14ac:dyDescent="0.25">
      <c r="A19" s="8">
        <v>7</v>
      </c>
      <c r="B19" s="8">
        <v>328</v>
      </c>
      <c r="C19" s="8" t="s">
        <v>128</v>
      </c>
      <c r="D19" s="8" t="s">
        <v>129</v>
      </c>
      <c r="E19" s="8" t="s">
        <v>130</v>
      </c>
      <c r="F19" s="8" t="s">
        <v>109</v>
      </c>
      <c r="G19" s="8" t="s">
        <v>131</v>
      </c>
      <c r="H19" s="8">
        <v>9450</v>
      </c>
      <c r="I19" s="8">
        <v>9451</v>
      </c>
      <c r="J19" s="8">
        <v>9408</v>
      </c>
      <c r="K19" s="8">
        <v>2120</v>
      </c>
      <c r="L19" s="8">
        <v>2120</v>
      </c>
      <c r="M19" s="8" t="s">
        <v>111</v>
      </c>
      <c r="N19" s="8" t="s">
        <v>132</v>
      </c>
      <c r="O19" s="9">
        <v>8.9798514332800004</v>
      </c>
      <c r="P19" s="9">
        <v>3.63402</v>
      </c>
      <c r="Q19" s="8" t="s">
        <v>113</v>
      </c>
      <c r="R19" s="8" t="s">
        <v>114</v>
      </c>
      <c r="S19" s="8">
        <v>27</v>
      </c>
      <c r="T19" s="8">
        <v>22</v>
      </c>
      <c r="U19" s="8" t="s">
        <v>37</v>
      </c>
      <c r="V19" s="8" t="s">
        <v>38</v>
      </c>
      <c r="W19" s="8" t="s">
        <v>39</v>
      </c>
      <c r="X19" s="10">
        <v>1.2824150000000001</v>
      </c>
      <c r="Y19" s="10">
        <v>9.8094619999999999</v>
      </c>
      <c r="Z19" s="10">
        <v>0.47</v>
      </c>
      <c r="AA19" s="10">
        <v>0.505</v>
      </c>
      <c r="AB19" s="10">
        <f t="shared" si="0"/>
        <v>2.4699705318990004</v>
      </c>
      <c r="AC19" s="10">
        <f t="shared" si="1"/>
        <v>17.6456516431338</v>
      </c>
    </row>
    <row r="20" spans="1:29" x14ac:dyDescent="0.25">
      <c r="A20" s="8">
        <v>7</v>
      </c>
      <c r="B20" s="8">
        <v>328</v>
      </c>
      <c r="C20" s="8" t="s">
        <v>128</v>
      </c>
      <c r="D20" s="8" t="s">
        <v>129</v>
      </c>
      <c r="E20" s="8" t="s">
        <v>130</v>
      </c>
      <c r="F20" s="8" t="s">
        <v>109</v>
      </c>
      <c r="G20" s="8" t="s">
        <v>131</v>
      </c>
      <c r="H20" s="8">
        <v>9451</v>
      </c>
      <c r="I20" s="8">
        <v>9452</v>
      </c>
      <c r="J20" s="8">
        <v>9409</v>
      </c>
      <c r="K20" s="8">
        <v>2120</v>
      </c>
      <c r="L20" s="8">
        <v>2120</v>
      </c>
      <c r="M20" s="8" t="s">
        <v>111</v>
      </c>
      <c r="N20" s="8" t="s">
        <v>132</v>
      </c>
      <c r="O20" s="9">
        <v>30.985985850599999</v>
      </c>
      <c r="P20" s="9">
        <v>12.5396</v>
      </c>
      <c r="Q20" s="8" t="s">
        <v>113</v>
      </c>
      <c r="R20" s="8" t="s">
        <v>114</v>
      </c>
      <c r="S20" s="8">
        <v>27</v>
      </c>
      <c r="T20" s="8">
        <v>22</v>
      </c>
      <c r="U20" s="8" t="s">
        <v>37</v>
      </c>
      <c r="V20" s="8" t="s">
        <v>38</v>
      </c>
      <c r="W20" s="8" t="s">
        <v>39</v>
      </c>
      <c r="X20" s="10">
        <v>1.2824150000000001</v>
      </c>
      <c r="Y20" s="10">
        <v>9.8094619999999999</v>
      </c>
      <c r="Z20" s="10">
        <v>0.47</v>
      </c>
      <c r="AA20" s="10">
        <v>0.505</v>
      </c>
      <c r="AB20" s="10">
        <f t="shared" si="0"/>
        <v>8.5229147010200013</v>
      </c>
      <c r="AC20" s="10">
        <f t="shared" si="1"/>
        <v>60.888331199123996</v>
      </c>
    </row>
    <row r="21" spans="1:29" x14ac:dyDescent="0.25">
      <c r="A21" s="8">
        <v>7</v>
      </c>
      <c r="B21" s="8">
        <v>328</v>
      </c>
      <c r="C21" s="8" t="s">
        <v>128</v>
      </c>
      <c r="D21" s="8" t="s">
        <v>129</v>
      </c>
      <c r="E21" s="8" t="s">
        <v>130</v>
      </c>
      <c r="F21" s="8" t="s">
        <v>109</v>
      </c>
      <c r="G21" s="8" t="s">
        <v>131</v>
      </c>
      <c r="H21" s="8">
        <v>9452</v>
      </c>
      <c r="I21" s="8">
        <v>9453</v>
      </c>
      <c r="J21" s="8">
        <v>9410</v>
      </c>
      <c r="K21" s="8">
        <v>2120</v>
      </c>
      <c r="L21" s="8">
        <v>2120</v>
      </c>
      <c r="M21" s="8" t="s">
        <v>111</v>
      </c>
      <c r="N21" s="8" t="s">
        <v>132</v>
      </c>
      <c r="O21" s="9">
        <v>40.589222402099999</v>
      </c>
      <c r="P21" s="9">
        <v>16.425899999999999</v>
      </c>
      <c r="Q21" s="8" t="s">
        <v>113</v>
      </c>
      <c r="R21" s="8" t="s">
        <v>114</v>
      </c>
      <c r="S21" s="8">
        <v>27</v>
      </c>
      <c r="T21" s="8">
        <v>22</v>
      </c>
      <c r="U21" s="8" t="s">
        <v>37</v>
      </c>
      <c r="V21" s="8" t="s">
        <v>38</v>
      </c>
      <c r="W21" s="8" t="s">
        <v>39</v>
      </c>
      <c r="X21" s="10">
        <v>1.2824150000000001</v>
      </c>
      <c r="Y21" s="10">
        <v>9.8094619999999999</v>
      </c>
      <c r="Z21" s="10">
        <v>0.47</v>
      </c>
      <c r="AA21" s="10">
        <v>0.505</v>
      </c>
      <c r="AB21" s="10">
        <f t="shared" si="0"/>
        <v>11.164354890704999</v>
      </c>
      <c r="AC21" s="10">
        <f t="shared" si="1"/>
        <v>79.758974723571001</v>
      </c>
    </row>
    <row r="22" spans="1:29" x14ac:dyDescent="0.25">
      <c r="A22" s="8">
        <v>7</v>
      </c>
      <c r="B22" s="8">
        <v>328</v>
      </c>
      <c r="C22" s="8" t="s">
        <v>128</v>
      </c>
      <c r="D22" s="8" t="s">
        <v>129</v>
      </c>
      <c r="E22" s="8" t="s">
        <v>130</v>
      </c>
      <c r="F22" s="8" t="s">
        <v>109</v>
      </c>
      <c r="G22" s="8" t="s">
        <v>131</v>
      </c>
      <c r="H22" s="8">
        <v>9453</v>
      </c>
      <c r="I22" s="8">
        <v>9454</v>
      </c>
      <c r="J22" s="8">
        <v>9411</v>
      </c>
      <c r="K22" s="8">
        <v>2120</v>
      </c>
      <c r="L22" s="8">
        <v>2120</v>
      </c>
      <c r="M22" s="8" t="s">
        <v>111</v>
      </c>
      <c r="N22" s="8" t="s">
        <v>132</v>
      </c>
      <c r="O22" s="9">
        <v>179.61435556800001</v>
      </c>
      <c r="P22" s="9">
        <v>72.687299999999993</v>
      </c>
      <c r="Q22" s="8" t="s">
        <v>113</v>
      </c>
      <c r="R22" s="8" t="s">
        <v>114</v>
      </c>
      <c r="S22" s="8">
        <v>27</v>
      </c>
      <c r="T22" s="8">
        <v>22</v>
      </c>
      <c r="U22" s="8" t="s">
        <v>37</v>
      </c>
      <c r="V22" s="8" t="s">
        <v>38</v>
      </c>
      <c r="W22" s="8" t="s">
        <v>39</v>
      </c>
      <c r="X22" s="10">
        <v>1.2824150000000001</v>
      </c>
      <c r="Y22" s="10">
        <v>9.8094619999999999</v>
      </c>
      <c r="Z22" s="10">
        <v>0.47</v>
      </c>
      <c r="AA22" s="10">
        <v>0.505</v>
      </c>
      <c r="AB22" s="10">
        <f t="shared" si="0"/>
        <v>49.404100429635001</v>
      </c>
      <c r="AC22" s="10">
        <f t="shared" si="1"/>
        <v>352.94653708013698</v>
      </c>
    </row>
    <row r="23" spans="1:29" x14ac:dyDescent="0.25">
      <c r="A23" s="8">
        <v>7</v>
      </c>
      <c r="B23" s="8">
        <v>328</v>
      </c>
      <c r="C23" s="8" t="s">
        <v>128</v>
      </c>
      <c r="D23" s="8" t="s">
        <v>129</v>
      </c>
      <c r="E23" s="8" t="s">
        <v>130</v>
      </c>
      <c r="F23" s="8" t="s">
        <v>109</v>
      </c>
      <c r="G23" s="8" t="s">
        <v>131</v>
      </c>
      <c r="H23" s="8">
        <v>9454</v>
      </c>
      <c r="I23" s="8">
        <v>9455</v>
      </c>
      <c r="J23" s="8">
        <v>9412</v>
      </c>
      <c r="K23" s="8">
        <v>2120</v>
      </c>
      <c r="L23" s="8">
        <v>2120</v>
      </c>
      <c r="M23" s="8" t="s">
        <v>111</v>
      </c>
      <c r="N23" s="8" t="s">
        <v>132</v>
      </c>
      <c r="O23" s="9">
        <v>36.422555252599999</v>
      </c>
      <c r="P23" s="9">
        <v>14.739699999999999</v>
      </c>
      <c r="Q23" s="8" t="s">
        <v>113</v>
      </c>
      <c r="R23" s="8" t="s">
        <v>114</v>
      </c>
      <c r="S23" s="8">
        <v>27</v>
      </c>
      <c r="T23" s="8">
        <v>22</v>
      </c>
      <c r="U23" s="8" t="s">
        <v>37</v>
      </c>
      <c r="V23" s="8" t="s">
        <v>38</v>
      </c>
      <c r="W23" s="8" t="s">
        <v>39</v>
      </c>
      <c r="X23" s="10">
        <v>1.2824150000000001</v>
      </c>
      <c r="Y23" s="10">
        <v>9.8094619999999999</v>
      </c>
      <c r="Z23" s="10">
        <v>0.47</v>
      </c>
      <c r="AA23" s="10">
        <v>0.505</v>
      </c>
      <c r="AB23" s="10">
        <f t="shared" si="0"/>
        <v>10.018278559015</v>
      </c>
      <c r="AC23" s="10">
        <f t="shared" si="1"/>
        <v>71.571320885492995</v>
      </c>
    </row>
    <row r="24" spans="1:29" x14ac:dyDescent="0.25">
      <c r="A24" s="8">
        <v>7</v>
      </c>
      <c r="B24" s="8">
        <v>328</v>
      </c>
      <c r="C24" s="8" t="s">
        <v>128</v>
      </c>
      <c r="D24" s="8" t="s">
        <v>129</v>
      </c>
      <c r="E24" s="8" t="s">
        <v>130</v>
      </c>
      <c r="F24" s="8" t="s">
        <v>109</v>
      </c>
      <c r="G24" s="8" t="s">
        <v>131</v>
      </c>
      <c r="H24" s="8">
        <v>9455</v>
      </c>
      <c r="I24" s="8">
        <v>9456</v>
      </c>
      <c r="J24" s="8">
        <v>9413</v>
      </c>
      <c r="K24" s="8">
        <v>2120</v>
      </c>
      <c r="L24" s="8">
        <v>2120</v>
      </c>
      <c r="M24" s="8" t="s">
        <v>111</v>
      </c>
      <c r="N24" s="8" t="s">
        <v>132</v>
      </c>
      <c r="O24" s="9">
        <v>61.973372246899999</v>
      </c>
      <c r="P24" s="9">
        <v>25.079699999999999</v>
      </c>
      <c r="Q24" s="8" t="s">
        <v>113</v>
      </c>
      <c r="R24" s="8" t="s">
        <v>114</v>
      </c>
      <c r="S24" s="8">
        <v>27</v>
      </c>
      <c r="T24" s="8">
        <v>22</v>
      </c>
      <c r="U24" s="8" t="s">
        <v>37</v>
      </c>
      <c r="V24" s="8" t="s">
        <v>38</v>
      </c>
      <c r="W24" s="8" t="s">
        <v>39</v>
      </c>
      <c r="X24" s="10">
        <v>1.2824150000000001</v>
      </c>
      <c r="Y24" s="10">
        <v>9.8094619999999999</v>
      </c>
      <c r="Z24" s="10">
        <v>0.47</v>
      </c>
      <c r="AA24" s="10">
        <v>0.505</v>
      </c>
      <c r="AB24" s="10">
        <f t="shared" si="0"/>
        <v>17.046169242015001</v>
      </c>
      <c r="AC24" s="10">
        <f t="shared" si="1"/>
        <v>121.779090240093</v>
      </c>
    </row>
    <row r="25" spans="1:29" x14ac:dyDescent="0.25">
      <c r="A25" s="8">
        <v>7</v>
      </c>
      <c r="B25" s="8">
        <v>328</v>
      </c>
      <c r="C25" s="8" t="s">
        <v>128</v>
      </c>
      <c r="D25" s="8" t="s">
        <v>129</v>
      </c>
      <c r="E25" s="8" t="s">
        <v>130</v>
      </c>
      <c r="F25" s="8" t="s">
        <v>109</v>
      </c>
      <c r="G25" s="8" t="s">
        <v>131</v>
      </c>
      <c r="H25" s="8">
        <v>9456</v>
      </c>
      <c r="I25" s="8">
        <v>9457</v>
      </c>
      <c r="J25" s="8">
        <v>9414</v>
      </c>
      <c r="K25" s="8">
        <v>2120</v>
      </c>
      <c r="L25" s="8">
        <v>2120</v>
      </c>
      <c r="M25" s="8" t="s">
        <v>111</v>
      </c>
      <c r="N25" s="8" t="s">
        <v>132</v>
      </c>
      <c r="O25" s="9">
        <v>6.8960161096399997</v>
      </c>
      <c r="P25" s="9">
        <v>2.7907199999999999</v>
      </c>
      <c r="Q25" s="8" t="s">
        <v>113</v>
      </c>
      <c r="R25" s="8" t="s">
        <v>114</v>
      </c>
      <c r="S25" s="8">
        <v>27</v>
      </c>
      <c r="T25" s="8">
        <v>22</v>
      </c>
      <c r="U25" s="8" t="s">
        <v>37</v>
      </c>
      <c r="V25" s="8" t="s">
        <v>38</v>
      </c>
      <c r="W25" s="8" t="s">
        <v>39</v>
      </c>
      <c r="X25" s="10">
        <v>1.2824150000000001</v>
      </c>
      <c r="Y25" s="10">
        <v>9.8094619999999999</v>
      </c>
      <c r="Z25" s="10">
        <v>0.47</v>
      </c>
      <c r="AA25" s="10">
        <v>0.505</v>
      </c>
      <c r="AB25" s="10">
        <f t="shared" si="0"/>
        <v>1.8967964300640001</v>
      </c>
      <c r="AC25" s="10">
        <f t="shared" si="1"/>
        <v>13.5508535873568</v>
      </c>
    </row>
    <row r="26" spans="1:29" x14ac:dyDescent="0.25">
      <c r="A26" s="8">
        <v>7</v>
      </c>
      <c r="B26" s="8">
        <v>328</v>
      </c>
      <c r="C26" s="8" t="s">
        <v>128</v>
      </c>
      <c r="D26" s="8" t="s">
        <v>129</v>
      </c>
      <c r="E26" s="8" t="s">
        <v>130</v>
      </c>
      <c r="F26" s="8" t="s">
        <v>109</v>
      </c>
      <c r="G26" s="8" t="s">
        <v>131</v>
      </c>
      <c r="H26" s="8">
        <v>9457</v>
      </c>
      <c r="I26" s="8">
        <v>9458</v>
      </c>
      <c r="J26" s="8">
        <v>9415</v>
      </c>
      <c r="K26" s="8">
        <v>2120</v>
      </c>
      <c r="L26" s="8">
        <v>2120</v>
      </c>
      <c r="M26" s="8" t="s">
        <v>111</v>
      </c>
      <c r="N26" s="8" t="s">
        <v>132</v>
      </c>
      <c r="O26" s="9">
        <v>5.0152357789600002</v>
      </c>
      <c r="P26" s="9">
        <v>2.0295899999999998</v>
      </c>
      <c r="Q26" s="8" t="s">
        <v>113</v>
      </c>
      <c r="R26" s="8" t="s">
        <v>114</v>
      </c>
      <c r="S26" s="8">
        <v>27</v>
      </c>
      <c r="T26" s="8">
        <v>22</v>
      </c>
      <c r="U26" s="8" t="s">
        <v>37</v>
      </c>
      <c r="V26" s="8" t="s">
        <v>38</v>
      </c>
      <c r="W26" s="8" t="s">
        <v>39</v>
      </c>
      <c r="X26" s="10">
        <v>1.2824150000000001</v>
      </c>
      <c r="Y26" s="10">
        <v>9.8094619999999999</v>
      </c>
      <c r="Z26" s="10">
        <v>0.47</v>
      </c>
      <c r="AA26" s="10">
        <v>0.505</v>
      </c>
      <c r="AB26" s="10">
        <f t="shared" si="0"/>
        <v>1.3794716297205001</v>
      </c>
      <c r="AC26" s="10">
        <f t="shared" si="1"/>
        <v>9.8550470603870988</v>
      </c>
    </row>
    <row r="27" spans="1:29" x14ac:dyDescent="0.25">
      <c r="A27" s="8">
        <v>7</v>
      </c>
      <c r="B27" s="8">
        <v>328</v>
      </c>
      <c r="C27" s="8" t="s">
        <v>128</v>
      </c>
      <c r="D27" s="8" t="s">
        <v>129</v>
      </c>
      <c r="E27" s="8" t="s">
        <v>130</v>
      </c>
      <c r="F27" s="8" t="s">
        <v>109</v>
      </c>
      <c r="G27" s="8" t="s">
        <v>131</v>
      </c>
      <c r="H27" s="8">
        <v>9459</v>
      </c>
      <c r="I27" s="8">
        <v>9460</v>
      </c>
      <c r="J27" s="8">
        <v>9417</v>
      </c>
      <c r="K27" s="8">
        <v>2120</v>
      </c>
      <c r="L27" s="8">
        <v>2120</v>
      </c>
      <c r="M27" s="8" t="s">
        <v>111</v>
      </c>
      <c r="N27" s="8" t="s">
        <v>132</v>
      </c>
      <c r="O27" s="9">
        <v>13.580350022599999</v>
      </c>
      <c r="P27" s="9">
        <v>5.4957700000000003</v>
      </c>
      <c r="Q27" s="8" t="s">
        <v>113</v>
      </c>
      <c r="R27" s="8" t="s">
        <v>114</v>
      </c>
      <c r="S27" s="8">
        <v>27</v>
      </c>
      <c r="T27" s="8">
        <v>22</v>
      </c>
      <c r="U27" s="8" t="s">
        <v>37</v>
      </c>
      <c r="V27" s="8" t="s">
        <v>38</v>
      </c>
      <c r="W27" s="8" t="s">
        <v>39</v>
      </c>
      <c r="X27" s="10">
        <v>1.2824150000000001</v>
      </c>
      <c r="Y27" s="10">
        <v>9.8094619999999999</v>
      </c>
      <c r="Z27" s="10">
        <v>0.47</v>
      </c>
      <c r="AA27" s="10">
        <v>0.505</v>
      </c>
      <c r="AB27" s="10">
        <f t="shared" si="0"/>
        <v>3.7353646788115005</v>
      </c>
      <c r="AC27" s="10">
        <f t="shared" si="1"/>
        <v>26.685720752991301</v>
      </c>
    </row>
    <row r="28" spans="1:29" x14ac:dyDescent="0.25">
      <c r="A28" s="8">
        <v>7</v>
      </c>
      <c r="B28" s="8">
        <v>328</v>
      </c>
      <c r="C28" s="8" t="s">
        <v>128</v>
      </c>
      <c r="D28" s="8" t="s">
        <v>129</v>
      </c>
      <c r="E28" s="8" t="s">
        <v>130</v>
      </c>
      <c r="F28" s="8" t="s">
        <v>109</v>
      </c>
      <c r="G28" s="8" t="s">
        <v>131</v>
      </c>
      <c r="H28" s="8">
        <v>9460</v>
      </c>
      <c r="I28" s="8">
        <v>9461</v>
      </c>
      <c r="J28" s="8">
        <v>9418</v>
      </c>
      <c r="K28" s="8">
        <v>2120</v>
      </c>
      <c r="L28" s="8">
        <v>2120</v>
      </c>
      <c r="M28" s="8" t="s">
        <v>111</v>
      </c>
      <c r="N28" s="8" t="s">
        <v>132</v>
      </c>
      <c r="O28" s="9">
        <v>8.2967433920900007</v>
      </c>
      <c r="P28" s="9">
        <v>3.3575699999999999</v>
      </c>
      <c r="Q28" s="8" t="s">
        <v>113</v>
      </c>
      <c r="R28" s="8" t="s">
        <v>114</v>
      </c>
      <c r="S28" s="8">
        <v>27</v>
      </c>
      <c r="T28" s="8">
        <v>22</v>
      </c>
      <c r="U28" s="8" t="s">
        <v>37</v>
      </c>
      <c r="V28" s="8" t="s">
        <v>38</v>
      </c>
      <c r="W28" s="8" t="s">
        <v>39</v>
      </c>
      <c r="X28" s="10">
        <v>1.2824150000000001</v>
      </c>
      <c r="Y28" s="10">
        <v>9.8094619999999999</v>
      </c>
      <c r="Z28" s="10">
        <v>0.47</v>
      </c>
      <c r="AA28" s="10">
        <v>0.505</v>
      </c>
      <c r="AB28" s="10">
        <f t="shared" si="0"/>
        <v>2.2820730097215005</v>
      </c>
      <c r="AC28" s="10">
        <f t="shared" si="1"/>
        <v>16.303297887033299</v>
      </c>
    </row>
    <row r="29" spans="1:29" x14ac:dyDescent="0.25">
      <c r="A29" s="8">
        <v>7</v>
      </c>
      <c r="B29" s="8">
        <v>328</v>
      </c>
      <c r="C29" s="8" t="s">
        <v>128</v>
      </c>
      <c r="D29" s="8" t="s">
        <v>129</v>
      </c>
      <c r="E29" s="8" t="s">
        <v>130</v>
      </c>
      <c r="F29" s="8" t="s">
        <v>109</v>
      </c>
      <c r="G29" s="8" t="s">
        <v>131</v>
      </c>
      <c r="H29" s="8">
        <v>9461</v>
      </c>
      <c r="I29" s="8">
        <v>9462</v>
      </c>
      <c r="J29" s="8">
        <v>9419</v>
      </c>
      <c r="K29" s="8">
        <v>2120</v>
      </c>
      <c r="L29" s="8">
        <v>2120</v>
      </c>
      <c r="M29" s="8" t="s">
        <v>111</v>
      </c>
      <c r="N29" s="8" t="s">
        <v>132</v>
      </c>
      <c r="O29" s="9">
        <v>23.210207659000002</v>
      </c>
      <c r="P29" s="9">
        <v>9.3928399999999996</v>
      </c>
      <c r="Q29" s="8" t="s">
        <v>113</v>
      </c>
      <c r="R29" s="8" t="s">
        <v>114</v>
      </c>
      <c r="S29" s="8">
        <v>27</v>
      </c>
      <c r="T29" s="8">
        <v>22</v>
      </c>
      <c r="U29" s="8" t="s">
        <v>37</v>
      </c>
      <c r="V29" s="8" t="s">
        <v>38</v>
      </c>
      <c r="W29" s="8" t="s">
        <v>39</v>
      </c>
      <c r="X29" s="10">
        <v>1.2824150000000001</v>
      </c>
      <c r="Y29" s="10">
        <v>9.8094619999999999</v>
      </c>
      <c r="Z29" s="10">
        <v>0.47</v>
      </c>
      <c r="AA29" s="10">
        <v>0.505</v>
      </c>
      <c r="AB29" s="10">
        <f t="shared" si="0"/>
        <v>6.3841250215580008</v>
      </c>
      <c r="AC29" s="10">
        <f t="shared" si="1"/>
        <v>45.6086599907796</v>
      </c>
    </row>
    <row r="30" spans="1:29" x14ac:dyDescent="0.25">
      <c r="A30" s="8">
        <v>7</v>
      </c>
      <c r="B30" s="8">
        <v>328</v>
      </c>
      <c r="C30" s="8" t="s">
        <v>128</v>
      </c>
      <c r="D30" s="8" t="s">
        <v>129</v>
      </c>
      <c r="E30" s="8" t="s">
        <v>130</v>
      </c>
      <c r="F30" s="8" t="s">
        <v>109</v>
      </c>
      <c r="G30" s="8" t="s">
        <v>131</v>
      </c>
      <c r="H30" s="8">
        <v>9462</v>
      </c>
      <c r="I30" s="8">
        <v>9463</v>
      </c>
      <c r="J30" s="8">
        <v>9420</v>
      </c>
      <c r="K30" s="8">
        <v>2120</v>
      </c>
      <c r="L30" s="8">
        <v>2120</v>
      </c>
      <c r="M30" s="8" t="s">
        <v>111</v>
      </c>
      <c r="N30" s="8" t="s">
        <v>132</v>
      </c>
      <c r="O30" s="9">
        <v>5.2153525422799998</v>
      </c>
      <c r="P30" s="9">
        <v>2.1105800000000001</v>
      </c>
      <c r="Q30" s="8" t="s">
        <v>113</v>
      </c>
      <c r="R30" s="8" t="s">
        <v>114</v>
      </c>
      <c r="S30" s="8">
        <v>27</v>
      </c>
      <c r="T30" s="8">
        <v>22</v>
      </c>
      <c r="U30" s="8" t="s">
        <v>37</v>
      </c>
      <c r="V30" s="8" t="s">
        <v>38</v>
      </c>
      <c r="W30" s="8" t="s">
        <v>39</v>
      </c>
      <c r="X30" s="10">
        <v>1.2824150000000001</v>
      </c>
      <c r="Y30" s="10">
        <v>9.8094619999999999</v>
      </c>
      <c r="Z30" s="10">
        <v>0.47</v>
      </c>
      <c r="AA30" s="10">
        <v>0.505</v>
      </c>
      <c r="AB30" s="10">
        <f t="shared" si="0"/>
        <v>1.4345189088710004</v>
      </c>
      <c r="AC30" s="10">
        <f t="shared" si="1"/>
        <v>10.248308882440201</v>
      </c>
    </row>
    <row r="31" spans="1:29" x14ac:dyDescent="0.25">
      <c r="A31" s="8">
        <v>7</v>
      </c>
      <c r="B31" s="8">
        <v>328</v>
      </c>
      <c r="C31" s="8" t="s">
        <v>128</v>
      </c>
      <c r="D31" s="8" t="s">
        <v>129</v>
      </c>
      <c r="E31" s="8" t="s">
        <v>130</v>
      </c>
      <c r="F31" s="8" t="s">
        <v>109</v>
      </c>
      <c r="G31" s="8" t="s">
        <v>131</v>
      </c>
      <c r="H31" s="8">
        <v>9463</v>
      </c>
      <c r="I31" s="8">
        <v>9464</v>
      </c>
      <c r="J31" s="8">
        <v>9421</v>
      </c>
      <c r="K31" s="8">
        <v>2120</v>
      </c>
      <c r="L31" s="8">
        <v>2120</v>
      </c>
      <c r="M31" s="8" t="s">
        <v>111</v>
      </c>
      <c r="N31" s="8" t="s">
        <v>132</v>
      </c>
      <c r="O31" s="9">
        <v>116.087880234</v>
      </c>
      <c r="P31" s="9">
        <v>46.979100000000003</v>
      </c>
      <c r="Q31" s="8" t="s">
        <v>113</v>
      </c>
      <c r="R31" s="8" t="s">
        <v>114</v>
      </c>
      <c r="S31" s="8">
        <v>27</v>
      </c>
      <c r="T31" s="8">
        <v>22</v>
      </c>
      <c r="U31" s="8" t="s">
        <v>37</v>
      </c>
      <c r="V31" s="8" t="s">
        <v>38</v>
      </c>
      <c r="W31" s="8" t="s">
        <v>39</v>
      </c>
      <c r="X31" s="10">
        <v>1.2824150000000001</v>
      </c>
      <c r="Y31" s="10">
        <v>9.8094619999999999</v>
      </c>
      <c r="Z31" s="10">
        <v>0.47</v>
      </c>
      <c r="AA31" s="10">
        <v>0.505</v>
      </c>
      <c r="AB31" s="10">
        <f t="shared" si="0"/>
        <v>31.930752339045007</v>
      </c>
      <c r="AC31" s="10">
        <f t="shared" si="1"/>
        <v>228.11564964087901</v>
      </c>
    </row>
    <row r="32" spans="1:29" x14ac:dyDescent="0.25">
      <c r="A32" s="8">
        <v>7</v>
      </c>
      <c r="B32" s="8">
        <v>328</v>
      </c>
      <c r="C32" s="8" t="s">
        <v>128</v>
      </c>
      <c r="D32" s="8" t="s">
        <v>129</v>
      </c>
      <c r="E32" s="8" t="s">
        <v>130</v>
      </c>
      <c r="F32" s="8" t="s">
        <v>109</v>
      </c>
      <c r="G32" s="8" t="s">
        <v>131</v>
      </c>
      <c r="H32" s="8">
        <v>9464</v>
      </c>
      <c r="I32" s="8">
        <v>9465</v>
      </c>
      <c r="J32" s="8">
        <v>9422</v>
      </c>
      <c r="K32" s="8">
        <v>2120</v>
      </c>
      <c r="L32" s="8">
        <v>2120</v>
      </c>
      <c r="M32" s="8" t="s">
        <v>111</v>
      </c>
      <c r="N32" s="8" t="s">
        <v>132</v>
      </c>
      <c r="O32" s="9">
        <v>3.2938336401699999</v>
      </c>
      <c r="P32" s="9">
        <v>1.33297</v>
      </c>
      <c r="Q32" s="8" t="s">
        <v>113</v>
      </c>
      <c r="R32" s="8" t="s">
        <v>114</v>
      </c>
      <c r="S32" s="8">
        <v>27</v>
      </c>
      <c r="T32" s="8">
        <v>22</v>
      </c>
      <c r="U32" s="8" t="s">
        <v>37</v>
      </c>
      <c r="V32" s="8" t="s">
        <v>38</v>
      </c>
      <c r="W32" s="8" t="s">
        <v>39</v>
      </c>
      <c r="X32" s="10">
        <v>1.2824150000000001</v>
      </c>
      <c r="Y32" s="10">
        <v>9.8094619999999999</v>
      </c>
      <c r="Z32" s="10">
        <v>0.47</v>
      </c>
      <c r="AA32" s="10">
        <v>0.505</v>
      </c>
      <c r="AB32" s="10">
        <f t="shared" si="0"/>
        <v>0.90599298295149999</v>
      </c>
      <c r="AC32" s="10">
        <f t="shared" si="1"/>
        <v>6.4724806882593002</v>
      </c>
    </row>
    <row r="33" spans="1:29" x14ac:dyDescent="0.25">
      <c r="A33" s="8">
        <v>7</v>
      </c>
      <c r="B33" s="8">
        <v>328</v>
      </c>
      <c r="C33" s="8" t="s">
        <v>128</v>
      </c>
      <c r="D33" s="8" t="s">
        <v>129</v>
      </c>
      <c r="E33" s="8" t="s">
        <v>130</v>
      </c>
      <c r="F33" s="8" t="s">
        <v>109</v>
      </c>
      <c r="G33" s="8" t="s">
        <v>131</v>
      </c>
      <c r="H33" s="8">
        <v>11794</v>
      </c>
      <c r="I33" s="8">
        <v>11795</v>
      </c>
      <c r="J33" s="8">
        <v>11738</v>
      </c>
      <c r="K33" s="8">
        <v>2130</v>
      </c>
      <c r="L33" s="8">
        <v>2130</v>
      </c>
      <c r="M33" s="8" t="s">
        <v>111</v>
      </c>
      <c r="N33" s="8" t="s">
        <v>132</v>
      </c>
      <c r="O33" s="9">
        <v>1095.1963357</v>
      </c>
      <c r="P33" s="9">
        <v>443.21</v>
      </c>
      <c r="Q33" s="8" t="s">
        <v>113</v>
      </c>
      <c r="R33" s="8" t="s">
        <v>114</v>
      </c>
      <c r="S33" s="8">
        <v>28</v>
      </c>
      <c r="T33" s="8">
        <v>22</v>
      </c>
      <c r="U33" s="8" t="s">
        <v>37</v>
      </c>
      <c r="V33" s="8" t="s">
        <v>40</v>
      </c>
      <c r="W33" s="8" t="s">
        <v>41</v>
      </c>
      <c r="X33" s="10">
        <v>0.81161499999999998</v>
      </c>
      <c r="Y33" s="10">
        <v>8.1223080000000003</v>
      </c>
      <c r="Z33" s="10">
        <v>0.47</v>
      </c>
      <c r="AA33" s="10">
        <v>0.505</v>
      </c>
      <c r="AB33" s="10">
        <f t="shared" si="0"/>
        <v>190.6494185995</v>
      </c>
      <c r="AC33" s="10">
        <f t="shared" si="1"/>
        <v>1781.9446236966</v>
      </c>
    </row>
    <row r="34" spans="1:29" x14ac:dyDescent="0.25">
      <c r="A34" s="8">
        <v>7</v>
      </c>
      <c r="B34" s="8">
        <v>328</v>
      </c>
      <c r="C34" s="8" t="s">
        <v>128</v>
      </c>
      <c r="D34" s="8" t="s">
        <v>129</v>
      </c>
      <c r="E34" s="8" t="s">
        <v>130</v>
      </c>
      <c r="F34" s="8" t="s">
        <v>109</v>
      </c>
      <c r="G34" s="8" t="s">
        <v>131</v>
      </c>
      <c r="H34" s="8">
        <v>11795</v>
      </c>
      <c r="I34" s="8">
        <v>11796</v>
      </c>
      <c r="J34" s="8">
        <v>11739</v>
      </c>
      <c r="K34" s="8">
        <v>2130</v>
      </c>
      <c r="L34" s="8">
        <v>2130</v>
      </c>
      <c r="M34" s="8" t="s">
        <v>111</v>
      </c>
      <c r="N34" s="8" t="s">
        <v>132</v>
      </c>
      <c r="O34" s="9">
        <v>20.117794693699999</v>
      </c>
      <c r="P34" s="9">
        <v>8.1413799999999998</v>
      </c>
      <c r="Q34" s="8" t="s">
        <v>113</v>
      </c>
      <c r="R34" s="8" t="s">
        <v>114</v>
      </c>
      <c r="S34" s="8">
        <v>28</v>
      </c>
      <c r="T34" s="8">
        <v>22</v>
      </c>
      <c r="U34" s="8" t="s">
        <v>37</v>
      </c>
      <c r="V34" s="8" t="s">
        <v>40</v>
      </c>
      <c r="W34" s="8" t="s">
        <v>41</v>
      </c>
      <c r="X34" s="10">
        <v>0.81161499999999998</v>
      </c>
      <c r="Y34" s="10">
        <v>8.1223080000000003</v>
      </c>
      <c r="Z34" s="10">
        <v>0.47</v>
      </c>
      <c r="AA34" s="10">
        <v>0.505</v>
      </c>
      <c r="AB34" s="10">
        <f t="shared" si="0"/>
        <v>3.5020630482110002</v>
      </c>
      <c r="AC34" s="10">
        <f t="shared" si="1"/>
        <v>32.732763972994796</v>
      </c>
    </row>
    <row r="35" spans="1:29" x14ac:dyDescent="0.25">
      <c r="A35" s="8">
        <v>7</v>
      </c>
      <c r="B35" s="8">
        <v>328</v>
      </c>
      <c r="C35" s="8" t="s">
        <v>128</v>
      </c>
      <c r="D35" s="8" t="s">
        <v>129</v>
      </c>
      <c r="E35" s="8" t="s">
        <v>130</v>
      </c>
      <c r="F35" s="8" t="s">
        <v>109</v>
      </c>
      <c r="G35" s="8" t="s">
        <v>131</v>
      </c>
      <c r="H35" s="8">
        <v>11796</v>
      </c>
      <c r="I35" s="8">
        <v>11797</v>
      </c>
      <c r="J35" s="8">
        <v>11740</v>
      </c>
      <c r="K35" s="8">
        <v>2130</v>
      </c>
      <c r="L35" s="8">
        <v>2130</v>
      </c>
      <c r="M35" s="8" t="s">
        <v>111</v>
      </c>
      <c r="N35" s="8" t="s">
        <v>132</v>
      </c>
      <c r="O35" s="9">
        <v>29.357008221800001</v>
      </c>
      <c r="P35" s="9">
        <v>11.8804</v>
      </c>
      <c r="Q35" s="8" t="s">
        <v>113</v>
      </c>
      <c r="R35" s="8" t="s">
        <v>114</v>
      </c>
      <c r="S35" s="8">
        <v>28</v>
      </c>
      <c r="T35" s="8">
        <v>22</v>
      </c>
      <c r="U35" s="8" t="s">
        <v>37</v>
      </c>
      <c r="V35" s="8" t="s">
        <v>40</v>
      </c>
      <c r="W35" s="8" t="s">
        <v>41</v>
      </c>
      <c r="X35" s="10">
        <v>0.81161499999999998</v>
      </c>
      <c r="Y35" s="10">
        <v>8.1223080000000003</v>
      </c>
      <c r="Z35" s="10">
        <v>0.47</v>
      </c>
      <c r="AA35" s="10">
        <v>0.505</v>
      </c>
      <c r="AB35" s="10">
        <f t="shared" si="0"/>
        <v>5.1104247483799998</v>
      </c>
      <c r="AC35" s="10">
        <f t="shared" si="1"/>
        <v>47.765652641784001</v>
      </c>
    </row>
    <row r="36" spans="1:29" x14ac:dyDescent="0.25">
      <c r="A36" s="8">
        <v>7</v>
      </c>
      <c r="B36" s="8">
        <v>328</v>
      </c>
      <c r="C36" s="8" t="s">
        <v>128</v>
      </c>
      <c r="D36" s="8" t="s">
        <v>129</v>
      </c>
      <c r="E36" s="8" t="s">
        <v>130</v>
      </c>
      <c r="F36" s="8" t="s">
        <v>109</v>
      </c>
      <c r="G36" s="8" t="s">
        <v>131</v>
      </c>
      <c r="H36" s="8">
        <v>11797</v>
      </c>
      <c r="I36" s="8">
        <v>11798</v>
      </c>
      <c r="J36" s="8">
        <v>11741</v>
      </c>
      <c r="K36" s="8">
        <v>2130</v>
      </c>
      <c r="L36" s="8">
        <v>2130</v>
      </c>
      <c r="M36" s="8" t="s">
        <v>111</v>
      </c>
      <c r="N36" s="8" t="s">
        <v>132</v>
      </c>
      <c r="O36" s="9">
        <v>3.7270620005100001</v>
      </c>
      <c r="P36" s="9">
        <v>1.5082899999999999</v>
      </c>
      <c r="Q36" s="8" t="s">
        <v>113</v>
      </c>
      <c r="R36" s="8" t="s">
        <v>114</v>
      </c>
      <c r="S36" s="8">
        <v>28</v>
      </c>
      <c r="T36" s="8">
        <v>22</v>
      </c>
      <c r="U36" s="8" t="s">
        <v>37</v>
      </c>
      <c r="V36" s="8" t="s">
        <v>40</v>
      </c>
      <c r="W36" s="8" t="s">
        <v>41</v>
      </c>
      <c r="X36" s="10">
        <v>0.81161499999999998</v>
      </c>
      <c r="Y36" s="10">
        <v>8.1223080000000003</v>
      </c>
      <c r="Z36" s="10">
        <v>0.47</v>
      </c>
      <c r="AA36" s="10">
        <v>0.505</v>
      </c>
      <c r="AB36" s="10">
        <f t="shared" si="0"/>
        <v>0.64879991782549995</v>
      </c>
      <c r="AC36" s="10">
        <f t="shared" si="1"/>
        <v>6.0641439869933995</v>
      </c>
    </row>
    <row r="37" spans="1:29" x14ac:dyDescent="0.25">
      <c r="A37" s="8">
        <v>7</v>
      </c>
      <c r="B37" s="8">
        <v>328</v>
      </c>
      <c r="C37" s="8" t="s">
        <v>128</v>
      </c>
      <c r="D37" s="8" t="s">
        <v>129</v>
      </c>
      <c r="E37" s="8" t="s">
        <v>130</v>
      </c>
      <c r="F37" s="8" t="s">
        <v>109</v>
      </c>
      <c r="G37" s="8" t="s">
        <v>131</v>
      </c>
      <c r="H37" s="8">
        <v>11798</v>
      </c>
      <c r="I37" s="8">
        <v>11799</v>
      </c>
      <c r="J37" s="8">
        <v>11742</v>
      </c>
      <c r="K37" s="8">
        <v>2130</v>
      </c>
      <c r="L37" s="8">
        <v>2130</v>
      </c>
      <c r="M37" s="8" t="s">
        <v>111</v>
      </c>
      <c r="N37" s="8" t="s">
        <v>132</v>
      </c>
      <c r="O37" s="9">
        <v>17.884305787799999</v>
      </c>
      <c r="P37" s="9">
        <v>7.23752</v>
      </c>
      <c r="Q37" s="8" t="s">
        <v>113</v>
      </c>
      <c r="R37" s="8" t="s">
        <v>114</v>
      </c>
      <c r="S37" s="8">
        <v>28</v>
      </c>
      <c r="T37" s="8">
        <v>22</v>
      </c>
      <c r="U37" s="8" t="s">
        <v>37</v>
      </c>
      <c r="V37" s="8" t="s">
        <v>40</v>
      </c>
      <c r="W37" s="8" t="s">
        <v>41</v>
      </c>
      <c r="X37" s="10">
        <v>0.81161499999999998</v>
      </c>
      <c r="Y37" s="10">
        <v>8.1223080000000003</v>
      </c>
      <c r="Z37" s="10">
        <v>0.47</v>
      </c>
      <c r="AA37" s="10">
        <v>0.505</v>
      </c>
      <c r="AB37" s="10">
        <f t="shared" si="0"/>
        <v>3.1132622912440002</v>
      </c>
      <c r="AC37" s="10">
        <f t="shared" si="1"/>
        <v>29.0987564650992</v>
      </c>
    </row>
    <row r="38" spans="1:29" x14ac:dyDescent="0.25">
      <c r="A38" s="8">
        <v>7</v>
      </c>
      <c r="B38" s="8">
        <v>328</v>
      </c>
      <c r="C38" s="8" t="s">
        <v>128</v>
      </c>
      <c r="D38" s="8" t="s">
        <v>129</v>
      </c>
      <c r="E38" s="8" t="s">
        <v>130</v>
      </c>
      <c r="F38" s="8" t="s">
        <v>109</v>
      </c>
      <c r="G38" s="8" t="s">
        <v>131</v>
      </c>
      <c r="H38" s="8">
        <v>11799</v>
      </c>
      <c r="I38" s="8">
        <v>11800</v>
      </c>
      <c r="J38" s="8">
        <v>11743</v>
      </c>
      <c r="K38" s="8">
        <v>2130</v>
      </c>
      <c r="L38" s="8">
        <v>2130</v>
      </c>
      <c r="M38" s="8" t="s">
        <v>111</v>
      </c>
      <c r="N38" s="8" t="s">
        <v>132</v>
      </c>
      <c r="O38" s="9">
        <v>9.0154347909099997</v>
      </c>
      <c r="P38" s="9">
        <v>3.6484200000000002</v>
      </c>
      <c r="Q38" s="8" t="s">
        <v>113</v>
      </c>
      <c r="R38" s="8" t="s">
        <v>114</v>
      </c>
      <c r="S38" s="8">
        <v>28</v>
      </c>
      <c r="T38" s="8">
        <v>22</v>
      </c>
      <c r="U38" s="8" t="s">
        <v>37</v>
      </c>
      <c r="V38" s="8" t="s">
        <v>40</v>
      </c>
      <c r="W38" s="8" t="s">
        <v>41</v>
      </c>
      <c r="X38" s="10">
        <v>0.81161499999999998</v>
      </c>
      <c r="Y38" s="10">
        <v>8.1223080000000003</v>
      </c>
      <c r="Z38" s="10">
        <v>0.47</v>
      </c>
      <c r="AA38" s="10">
        <v>0.505</v>
      </c>
      <c r="AB38" s="10">
        <f t="shared" si="0"/>
        <v>1.569389571099</v>
      </c>
      <c r="AC38" s="10">
        <f t="shared" si="1"/>
        <v>14.668627521913201</v>
      </c>
    </row>
    <row r="39" spans="1:29" x14ac:dyDescent="0.25">
      <c r="A39" s="8">
        <v>7</v>
      </c>
      <c r="B39" s="8">
        <v>328</v>
      </c>
      <c r="C39" s="8" t="s">
        <v>128</v>
      </c>
      <c r="D39" s="8" t="s">
        <v>129</v>
      </c>
      <c r="E39" s="8" t="s">
        <v>130</v>
      </c>
      <c r="F39" s="8" t="s">
        <v>109</v>
      </c>
      <c r="G39" s="8" t="s">
        <v>131</v>
      </c>
      <c r="H39" s="8">
        <v>11800</v>
      </c>
      <c r="I39" s="8">
        <v>11801</v>
      </c>
      <c r="J39" s="8">
        <v>11744</v>
      </c>
      <c r="K39" s="8">
        <v>2130</v>
      </c>
      <c r="L39" s="8">
        <v>2130</v>
      </c>
      <c r="M39" s="8" t="s">
        <v>111</v>
      </c>
      <c r="N39" s="8" t="s">
        <v>132</v>
      </c>
      <c r="O39" s="9">
        <v>7.3412813307200002</v>
      </c>
      <c r="P39" s="9">
        <v>2.9709099999999999</v>
      </c>
      <c r="Q39" s="8" t="s">
        <v>113</v>
      </c>
      <c r="R39" s="8" t="s">
        <v>114</v>
      </c>
      <c r="S39" s="8">
        <v>28</v>
      </c>
      <c r="T39" s="8">
        <v>22</v>
      </c>
      <c r="U39" s="8" t="s">
        <v>37</v>
      </c>
      <c r="V39" s="8" t="s">
        <v>40</v>
      </c>
      <c r="W39" s="8" t="s">
        <v>41</v>
      </c>
      <c r="X39" s="10">
        <v>0.81161499999999998</v>
      </c>
      <c r="Y39" s="10">
        <v>8.1223080000000003</v>
      </c>
      <c r="Z39" s="10">
        <v>0.47</v>
      </c>
      <c r="AA39" s="10">
        <v>0.505</v>
      </c>
      <c r="AB39" s="10">
        <f t="shared" si="0"/>
        <v>1.2779546134144999</v>
      </c>
      <c r="AC39" s="10">
        <f t="shared" si="1"/>
        <v>11.9446697998386</v>
      </c>
    </row>
    <row r="40" spans="1:29" x14ac:dyDescent="0.25">
      <c r="A40" s="8">
        <v>7</v>
      </c>
      <c r="B40" s="8">
        <v>328</v>
      </c>
      <c r="C40" s="8" t="s">
        <v>128</v>
      </c>
      <c r="D40" s="8" t="s">
        <v>129</v>
      </c>
      <c r="E40" s="8" t="s">
        <v>130</v>
      </c>
      <c r="F40" s="8" t="s">
        <v>109</v>
      </c>
      <c r="G40" s="8" t="s">
        <v>131</v>
      </c>
      <c r="H40" s="8">
        <v>11801</v>
      </c>
      <c r="I40" s="8">
        <v>11802</v>
      </c>
      <c r="J40" s="8">
        <v>11745</v>
      </c>
      <c r="K40" s="8">
        <v>2130</v>
      </c>
      <c r="L40" s="8">
        <v>2130</v>
      </c>
      <c r="M40" s="8" t="s">
        <v>111</v>
      </c>
      <c r="N40" s="8" t="s">
        <v>132</v>
      </c>
      <c r="O40" s="9">
        <v>6.7151450832600004</v>
      </c>
      <c r="P40" s="9">
        <v>2.7175199999999999</v>
      </c>
      <c r="Q40" s="8" t="s">
        <v>113</v>
      </c>
      <c r="R40" s="8" t="s">
        <v>114</v>
      </c>
      <c r="S40" s="8">
        <v>28</v>
      </c>
      <c r="T40" s="8">
        <v>22</v>
      </c>
      <c r="U40" s="8" t="s">
        <v>37</v>
      </c>
      <c r="V40" s="8" t="s">
        <v>40</v>
      </c>
      <c r="W40" s="8" t="s">
        <v>41</v>
      </c>
      <c r="X40" s="10">
        <v>0.81161499999999998</v>
      </c>
      <c r="Y40" s="10">
        <v>8.1223080000000003</v>
      </c>
      <c r="Z40" s="10">
        <v>0.47</v>
      </c>
      <c r="AA40" s="10">
        <v>0.505</v>
      </c>
      <c r="AB40" s="10">
        <f t="shared" si="0"/>
        <v>1.1689573972439999</v>
      </c>
      <c r="AC40" s="10">
        <f t="shared" si="1"/>
        <v>10.925904545899201</v>
      </c>
    </row>
    <row r="41" spans="1:29" x14ac:dyDescent="0.25">
      <c r="A41" s="8">
        <v>7</v>
      </c>
      <c r="B41" s="8">
        <v>328</v>
      </c>
      <c r="C41" s="8" t="s">
        <v>128</v>
      </c>
      <c r="D41" s="8" t="s">
        <v>129</v>
      </c>
      <c r="E41" s="8" t="s">
        <v>130</v>
      </c>
      <c r="F41" s="8" t="s">
        <v>109</v>
      </c>
      <c r="G41" s="8" t="s">
        <v>131</v>
      </c>
      <c r="H41" s="8">
        <v>11802</v>
      </c>
      <c r="I41" s="8">
        <v>11803</v>
      </c>
      <c r="J41" s="8">
        <v>11746</v>
      </c>
      <c r="K41" s="8">
        <v>2130</v>
      </c>
      <c r="L41" s="8">
        <v>2130</v>
      </c>
      <c r="M41" s="8" t="s">
        <v>111</v>
      </c>
      <c r="N41" s="8" t="s">
        <v>132</v>
      </c>
      <c r="O41" s="9">
        <v>6.8997014750699996</v>
      </c>
      <c r="P41" s="9">
        <v>2.7922099999999999</v>
      </c>
      <c r="Q41" s="8" t="s">
        <v>113</v>
      </c>
      <c r="R41" s="8" t="s">
        <v>114</v>
      </c>
      <c r="S41" s="8">
        <v>28</v>
      </c>
      <c r="T41" s="8">
        <v>22</v>
      </c>
      <c r="U41" s="8" t="s">
        <v>37</v>
      </c>
      <c r="V41" s="8" t="s">
        <v>40</v>
      </c>
      <c r="W41" s="8" t="s">
        <v>41</v>
      </c>
      <c r="X41" s="10">
        <v>0.81161499999999998</v>
      </c>
      <c r="Y41" s="10">
        <v>8.1223080000000003</v>
      </c>
      <c r="Z41" s="10">
        <v>0.47</v>
      </c>
      <c r="AA41" s="10">
        <v>0.505</v>
      </c>
      <c r="AB41" s="10">
        <f t="shared" si="0"/>
        <v>1.2010857451494998</v>
      </c>
      <c r="AC41" s="10">
        <f t="shared" si="1"/>
        <v>11.226198862236599</v>
      </c>
    </row>
    <row r="42" spans="1:29" x14ac:dyDescent="0.25">
      <c r="A42" s="8">
        <v>7</v>
      </c>
      <c r="B42" s="8">
        <v>328</v>
      </c>
      <c r="C42" s="8" t="s">
        <v>128</v>
      </c>
      <c r="D42" s="8" t="s">
        <v>129</v>
      </c>
      <c r="E42" s="8" t="s">
        <v>130</v>
      </c>
      <c r="F42" s="8" t="s">
        <v>109</v>
      </c>
      <c r="G42" s="8" t="s">
        <v>131</v>
      </c>
      <c r="H42" s="8">
        <v>11803</v>
      </c>
      <c r="I42" s="8">
        <v>11804</v>
      </c>
      <c r="J42" s="8">
        <v>11747</v>
      </c>
      <c r="K42" s="8">
        <v>2130</v>
      </c>
      <c r="L42" s="8">
        <v>2130</v>
      </c>
      <c r="M42" s="8" t="s">
        <v>111</v>
      </c>
      <c r="N42" s="8" t="s">
        <v>132</v>
      </c>
      <c r="O42" s="9">
        <v>55.803621243599999</v>
      </c>
      <c r="P42" s="9">
        <v>22.582899999999999</v>
      </c>
      <c r="Q42" s="8" t="s">
        <v>113</v>
      </c>
      <c r="R42" s="8" t="s">
        <v>114</v>
      </c>
      <c r="S42" s="8">
        <v>28</v>
      </c>
      <c r="T42" s="8">
        <v>22</v>
      </c>
      <c r="U42" s="8" t="s">
        <v>37</v>
      </c>
      <c r="V42" s="8" t="s">
        <v>40</v>
      </c>
      <c r="W42" s="8" t="s">
        <v>41</v>
      </c>
      <c r="X42" s="10">
        <v>0.81161499999999998</v>
      </c>
      <c r="Y42" s="10">
        <v>8.1223080000000003</v>
      </c>
      <c r="Z42" s="10">
        <v>0.47</v>
      </c>
      <c r="AA42" s="10">
        <v>0.505</v>
      </c>
      <c r="AB42" s="10">
        <f t="shared" si="0"/>
        <v>9.7141688032549993</v>
      </c>
      <c r="AC42" s="10">
        <f t="shared" si="1"/>
        <v>90.795508319934001</v>
      </c>
    </row>
    <row r="43" spans="1:29" x14ac:dyDescent="0.25">
      <c r="A43" s="8">
        <v>7</v>
      </c>
      <c r="B43" s="8">
        <v>328</v>
      </c>
      <c r="C43" s="8" t="s">
        <v>128</v>
      </c>
      <c r="D43" s="8" t="s">
        <v>129</v>
      </c>
      <c r="E43" s="8" t="s">
        <v>130</v>
      </c>
      <c r="F43" s="8" t="s">
        <v>109</v>
      </c>
      <c r="G43" s="8" t="s">
        <v>131</v>
      </c>
      <c r="H43" s="8">
        <v>11804</v>
      </c>
      <c r="I43" s="8">
        <v>11805</v>
      </c>
      <c r="J43" s="8">
        <v>11748</v>
      </c>
      <c r="K43" s="8">
        <v>2130</v>
      </c>
      <c r="L43" s="8">
        <v>2130</v>
      </c>
      <c r="M43" s="8" t="s">
        <v>111</v>
      </c>
      <c r="N43" s="8" t="s">
        <v>132</v>
      </c>
      <c r="O43" s="9">
        <v>22.206094161700001</v>
      </c>
      <c r="P43" s="9">
        <v>8.9864899999999999</v>
      </c>
      <c r="Q43" s="8" t="s">
        <v>113</v>
      </c>
      <c r="R43" s="8" t="s">
        <v>114</v>
      </c>
      <c r="S43" s="8">
        <v>28</v>
      </c>
      <c r="T43" s="8">
        <v>22</v>
      </c>
      <c r="U43" s="8" t="s">
        <v>37</v>
      </c>
      <c r="V43" s="8" t="s">
        <v>40</v>
      </c>
      <c r="W43" s="8" t="s">
        <v>41</v>
      </c>
      <c r="X43" s="10">
        <v>0.81161499999999998</v>
      </c>
      <c r="Y43" s="10">
        <v>8.1223080000000003</v>
      </c>
      <c r="Z43" s="10">
        <v>0.47</v>
      </c>
      <c r="AA43" s="10">
        <v>0.505</v>
      </c>
      <c r="AB43" s="10">
        <f t="shared" si="0"/>
        <v>3.8655921431154998</v>
      </c>
      <c r="AC43" s="10">
        <f t="shared" si="1"/>
        <v>36.130564611365401</v>
      </c>
    </row>
    <row r="44" spans="1:29" x14ac:dyDescent="0.25">
      <c r="A44" s="8">
        <v>7</v>
      </c>
      <c r="B44" s="8">
        <v>328</v>
      </c>
      <c r="C44" s="8" t="s">
        <v>128</v>
      </c>
      <c r="D44" s="8" t="s">
        <v>129</v>
      </c>
      <c r="E44" s="8" t="s">
        <v>130</v>
      </c>
      <c r="F44" s="8" t="s">
        <v>109</v>
      </c>
      <c r="G44" s="8" t="s">
        <v>131</v>
      </c>
      <c r="H44" s="8">
        <v>11805</v>
      </c>
      <c r="I44" s="8">
        <v>11806</v>
      </c>
      <c r="J44" s="8">
        <v>11749</v>
      </c>
      <c r="K44" s="8">
        <v>2130</v>
      </c>
      <c r="L44" s="8">
        <v>2130</v>
      </c>
      <c r="M44" s="8" t="s">
        <v>111</v>
      </c>
      <c r="N44" s="8" t="s">
        <v>132</v>
      </c>
      <c r="O44" s="9">
        <v>9.1558169665199998</v>
      </c>
      <c r="P44" s="9">
        <v>3.7052299999999998</v>
      </c>
      <c r="Q44" s="8" t="s">
        <v>113</v>
      </c>
      <c r="R44" s="8" t="s">
        <v>114</v>
      </c>
      <c r="S44" s="8">
        <v>28</v>
      </c>
      <c r="T44" s="8">
        <v>22</v>
      </c>
      <c r="U44" s="8" t="s">
        <v>37</v>
      </c>
      <c r="V44" s="8" t="s">
        <v>40</v>
      </c>
      <c r="W44" s="8" t="s">
        <v>41</v>
      </c>
      <c r="X44" s="10">
        <v>0.81161499999999998</v>
      </c>
      <c r="Y44" s="10">
        <v>8.1223080000000003</v>
      </c>
      <c r="Z44" s="10">
        <v>0.47</v>
      </c>
      <c r="AA44" s="10">
        <v>0.505</v>
      </c>
      <c r="AB44" s="10">
        <f t="shared" si="0"/>
        <v>1.5938267306184999</v>
      </c>
      <c r="AC44" s="10">
        <f t="shared" si="1"/>
        <v>14.8970345390658</v>
      </c>
    </row>
    <row r="45" spans="1:29" x14ac:dyDescent="0.25">
      <c r="A45" s="8">
        <v>7</v>
      </c>
      <c r="B45" s="8">
        <v>328</v>
      </c>
      <c r="C45" s="8" t="s">
        <v>128</v>
      </c>
      <c r="D45" s="8" t="s">
        <v>129</v>
      </c>
      <c r="E45" s="8" t="s">
        <v>130</v>
      </c>
      <c r="F45" s="8" t="s">
        <v>109</v>
      </c>
      <c r="G45" s="8" t="s">
        <v>131</v>
      </c>
      <c r="H45" s="8">
        <v>11806</v>
      </c>
      <c r="I45" s="8">
        <v>11807</v>
      </c>
      <c r="J45" s="8">
        <v>11750</v>
      </c>
      <c r="K45" s="8">
        <v>2130</v>
      </c>
      <c r="L45" s="8">
        <v>2130</v>
      </c>
      <c r="M45" s="8" t="s">
        <v>111</v>
      </c>
      <c r="N45" s="8" t="s">
        <v>132</v>
      </c>
      <c r="O45" s="9">
        <v>5.2550584750900002</v>
      </c>
      <c r="P45" s="9">
        <v>2.1266500000000002</v>
      </c>
      <c r="Q45" s="8" t="s">
        <v>113</v>
      </c>
      <c r="R45" s="8" t="s">
        <v>114</v>
      </c>
      <c r="S45" s="8">
        <v>28</v>
      </c>
      <c r="T45" s="8">
        <v>22</v>
      </c>
      <c r="U45" s="8" t="s">
        <v>37</v>
      </c>
      <c r="V45" s="8" t="s">
        <v>40</v>
      </c>
      <c r="W45" s="8" t="s">
        <v>41</v>
      </c>
      <c r="X45" s="10">
        <v>0.81161499999999998</v>
      </c>
      <c r="Y45" s="10">
        <v>8.1223080000000003</v>
      </c>
      <c r="Z45" s="10">
        <v>0.47</v>
      </c>
      <c r="AA45" s="10">
        <v>0.505</v>
      </c>
      <c r="AB45" s="10">
        <f t="shared" si="0"/>
        <v>0.91479115106750009</v>
      </c>
      <c r="AC45" s="10">
        <f t="shared" si="1"/>
        <v>8.5502866225590015</v>
      </c>
    </row>
    <row r="46" spans="1:29" x14ac:dyDescent="0.25">
      <c r="A46" s="8">
        <v>7</v>
      </c>
      <c r="B46" s="8">
        <v>328</v>
      </c>
      <c r="C46" s="8" t="s">
        <v>128</v>
      </c>
      <c r="D46" s="8" t="s">
        <v>129</v>
      </c>
      <c r="E46" s="8" t="s">
        <v>130</v>
      </c>
      <c r="F46" s="8" t="s">
        <v>109</v>
      </c>
      <c r="G46" s="8" t="s">
        <v>131</v>
      </c>
      <c r="H46" s="8">
        <v>11807</v>
      </c>
      <c r="I46" s="8">
        <v>11808</v>
      </c>
      <c r="J46" s="8">
        <v>11751</v>
      </c>
      <c r="K46" s="8">
        <v>2130</v>
      </c>
      <c r="L46" s="8">
        <v>2130</v>
      </c>
      <c r="M46" s="8" t="s">
        <v>111</v>
      </c>
      <c r="N46" s="8" t="s">
        <v>132</v>
      </c>
      <c r="O46" s="9">
        <v>1.88672691317</v>
      </c>
      <c r="P46" s="9">
        <v>0.76353099999999996</v>
      </c>
      <c r="Q46" s="8" t="s">
        <v>113</v>
      </c>
      <c r="R46" s="8" t="s">
        <v>114</v>
      </c>
      <c r="S46" s="8">
        <v>28</v>
      </c>
      <c r="T46" s="8">
        <v>22</v>
      </c>
      <c r="U46" s="8" t="s">
        <v>37</v>
      </c>
      <c r="V46" s="8" t="s">
        <v>40</v>
      </c>
      <c r="W46" s="8" t="s">
        <v>41</v>
      </c>
      <c r="X46" s="10">
        <v>0.81161499999999998</v>
      </c>
      <c r="Y46" s="10">
        <v>8.1223080000000003</v>
      </c>
      <c r="Z46" s="10">
        <v>0.47</v>
      </c>
      <c r="AA46" s="10">
        <v>0.505</v>
      </c>
      <c r="AB46" s="10">
        <f t="shared" si="0"/>
        <v>0.32843740265944998</v>
      </c>
      <c r="AC46" s="10">
        <f t="shared" si="1"/>
        <v>3.0698088050262595</v>
      </c>
    </row>
    <row r="47" spans="1:29" x14ac:dyDescent="0.25">
      <c r="A47" s="8">
        <v>7</v>
      </c>
      <c r="B47" s="8">
        <v>328</v>
      </c>
      <c r="C47" s="8" t="s">
        <v>128</v>
      </c>
      <c r="D47" s="8" t="s">
        <v>129</v>
      </c>
      <c r="E47" s="8" t="s">
        <v>130</v>
      </c>
      <c r="F47" s="8" t="s">
        <v>109</v>
      </c>
      <c r="G47" s="8" t="s">
        <v>131</v>
      </c>
      <c r="H47" s="8">
        <v>11808</v>
      </c>
      <c r="I47" s="8">
        <v>11809</v>
      </c>
      <c r="J47" s="8">
        <v>11752</v>
      </c>
      <c r="K47" s="8">
        <v>2130</v>
      </c>
      <c r="L47" s="8">
        <v>2130</v>
      </c>
      <c r="M47" s="8" t="s">
        <v>111</v>
      </c>
      <c r="N47" s="8" t="s">
        <v>132</v>
      </c>
      <c r="O47" s="9">
        <v>47.684756577000002</v>
      </c>
      <c r="P47" s="9">
        <v>19.2973</v>
      </c>
      <c r="Q47" s="8" t="s">
        <v>113</v>
      </c>
      <c r="R47" s="8" t="s">
        <v>114</v>
      </c>
      <c r="S47" s="8">
        <v>28</v>
      </c>
      <c r="T47" s="8">
        <v>22</v>
      </c>
      <c r="U47" s="8" t="s">
        <v>37</v>
      </c>
      <c r="V47" s="8" t="s">
        <v>40</v>
      </c>
      <c r="W47" s="8" t="s">
        <v>41</v>
      </c>
      <c r="X47" s="10">
        <v>0.81161499999999998</v>
      </c>
      <c r="Y47" s="10">
        <v>8.1223080000000003</v>
      </c>
      <c r="Z47" s="10">
        <v>0.47</v>
      </c>
      <c r="AA47" s="10">
        <v>0.505</v>
      </c>
      <c r="AB47" s="10">
        <f t="shared" si="0"/>
        <v>8.3008484139350003</v>
      </c>
      <c r="AC47" s="10">
        <f t="shared" si="1"/>
        <v>77.585614013357997</v>
      </c>
    </row>
    <row r="48" spans="1:29" x14ac:dyDescent="0.25">
      <c r="A48" s="8">
        <v>7</v>
      </c>
      <c r="B48" s="8">
        <v>328</v>
      </c>
      <c r="C48" s="8" t="s">
        <v>128</v>
      </c>
      <c r="D48" s="8" t="s">
        <v>129</v>
      </c>
      <c r="E48" s="8" t="s">
        <v>130</v>
      </c>
      <c r="F48" s="8" t="s">
        <v>109</v>
      </c>
      <c r="G48" s="8" t="s">
        <v>131</v>
      </c>
      <c r="H48" s="8">
        <v>11809</v>
      </c>
      <c r="I48" s="8">
        <v>11810</v>
      </c>
      <c r="J48" s="8">
        <v>11753</v>
      </c>
      <c r="K48" s="8">
        <v>2130</v>
      </c>
      <c r="L48" s="8">
        <v>2130</v>
      </c>
      <c r="M48" s="8" t="s">
        <v>111</v>
      </c>
      <c r="N48" s="8" t="s">
        <v>132</v>
      </c>
      <c r="O48" s="9">
        <v>115.834561945</v>
      </c>
      <c r="P48" s="9">
        <v>46.876600000000003</v>
      </c>
      <c r="Q48" s="8" t="s">
        <v>113</v>
      </c>
      <c r="R48" s="8" t="s">
        <v>114</v>
      </c>
      <c r="S48" s="8">
        <v>28</v>
      </c>
      <c r="T48" s="8">
        <v>22</v>
      </c>
      <c r="U48" s="8" t="s">
        <v>37</v>
      </c>
      <c r="V48" s="8" t="s">
        <v>40</v>
      </c>
      <c r="W48" s="8" t="s">
        <v>41</v>
      </c>
      <c r="X48" s="10">
        <v>0.81161499999999998</v>
      </c>
      <c r="Y48" s="10">
        <v>8.1223080000000003</v>
      </c>
      <c r="Z48" s="10">
        <v>0.47</v>
      </c>
      <c r="AA48" s="10">
        <v>0.505</v>
      </c>
      <c r="AB48" s="10">
        <f t="shared" si="0"/>
        <v>20.164248405770003</v>
      </c>
      <c r="AC48" s="10">
        <f t="shared" si="1"/>
        <v>188.46936068043604</v>
      </c>
    </row>
    <row r="49" spans="1:29" x14ac:dyDescent="0.25">
      <c r="A49" s="8">
        <v>7</v>
      </c>
      <c r="B49" s="8">
        <v>328</v>
      </c>
      <c r="C49" s="8" t="s">
        <v>128</v>
      </c>
      <c r="D49" s="8" t="s">
        <v>129</v>
      </c>
      <c r="E49" s="8" t="s">
        <v>130</v>
      </c>
      <c r="F49" s="8" t="s">
        <v>109</v>
      </c>
      <c r="G49" s="8" t="s">
        <v>131</v>
      </c>
      <c r="H49" s="8">
        <v>11810</v>
      </c>
      <c r="I49" s="8">
        <v>11811</v>
      </c>
      <c r="J49" s="8">
        <v>11754</v>
      </c>
      <c r="K49" s="8">
        <v>2130</v>
      </c>
      <c r="L49" s="8">
        <v>2130</v>
      </c>
      <c r="M49" s="8" t="s">
        <v>111</v>
      </c>
      <c r="N49" s="8" t="s">
        <v>132</v>
      </c>
      <c r="O49" s="9">
        <v>32.006841453100002</v>
      </c>
      <c r="P49" s="9">
        <v>12.9527</v>
      </c>
      <c r="Q49" s="8" t="s">
        <v>113</v>
      </c>
      <c r="R49" s="8" t="s">
        <v>114</v>
      </c>
      <c r="S49" s="8">
        <v>28</v>
      </c>
      <c r="T49" s="8">
        <v>22</v>
      </c>
      <c r="U49" s="8" t="s">
        <v>37</v>
      </c>
      <c r="V49" s="8" t="s">
        <v>40</v>
      </c>
      <c r="W49" s="8" t="s">
        <v>41</v>
      </c>
      <c r="X49" s="10">
        <v>0.81161499999999998</v>
      </c>
      <c r="Y49" s="10">
        <v>8.1223080000000003</v>
      </c>
      <c r="Z49" s="10">
        <v>0.47</v>
      </c>
      <c r="AA49" s="10">
        <v>0.505</v>
      </c>
      <c r="AB49" s="10">
        <f t="shared" si="0"/>
        <v>5.5716809735649999</v>
      </c>
      <c r="AC49" s="10">
        <f t="shared" si="1"/>
        <v>52.076880321642001</v>
      </c>
    </row>
    <row r="50" spans="1:29" x14ac:dyDescent="0.25">
      <c r="A50" s="8">
        <v>7</v>
      </c>
      <c r="B50" s="8">
        <v>328</v>
      </c>
      <c r="C50" s="8" t="s">
        <v>128</v>
      </c>
      <c r="D50" s="8" t="s">
        <v>129</v>
      </c>
      <c r="E50" s="8" t="s">
        <v>130</v>
      </c>
      <c r="F50" s="8" t="s">
        <v>109</v>
      </c>
      <c r="G50" s="8" t="s">
        <v>131</v>
      </c>
      <c r="H50" s="8">
        <v>11811</v>
      </c>
      <c r="I50" s="8">
        <v>11812</v>
      </c>
      <c r="J50" s="8">
        <v>11755</v>
      </c>
      <c r="K50" s="8">
        <v>2130</v>
      </c>
      <c r="L50" s="8">
        <v>2130</v>
      </c>
      <c r="M50" s="8" t="s">
        <v>111</v>
      </c>
      <c r="N50" s="8" t="s">
        <v>132</v>
      </c>
      <c r="O50" s="9">
        <v>356.930952531</v>
      </c>
      <c r="P50" s="9">
        <v>144.44499999999999</v>
      </c>
      <c r="Q50" s="8" t="s">
        <v>113</v>
      </c>
      <c r="R50" s="8" t="s">
        <v>114</v>
      </c>
      <c r="S50" s="8">
        <v>28</v>
      </c>
      <c r="T50" s="8">
        <v>22</v>
      </c>
      <c r="U50" s="8" t="s">
        <v>37</v>
      </c>
      <c r="V50" s="8" t="s">
        <v>40</v>
      </c>
      <c r="W50" s="8" t="s">
        <v>41</v>
      </c>
      <c r="X50" s="10">
        <v>0.81161499999999998</v>
      </c>
      <c r="Y50" s="10">
        <v>8.1223080000000003</v>
      </c>
      <c r="Z50" s="10">
        <v>0.47</v>
      </c>
      <c r="AA50" s="10">
        <v>0.505</v>
      </c>
      <c r="AB50" s="10">
        <f t="shared" si="0"/>
        <v>62.133876197749998</v>
      </c>
      <c r="AC50" s="10">
        <f t="shared" si="1"/>
        <v>580.74725563469997</v>
      </c>
    </row>
    <row r="51" spans="1:29" x14ac:dyDescent="0.25">
      <c r="A51" s="8">
        <v>7</v>
      </c>
      <c r="B51" s="8">
        <v>328</v>
      </c>
      <c r="C51" s="8" t="s">
        <v>128</v>
      </c>
      <c r="D51" s="8" t="s">
        <v>129</v>
      </c>
      <c r="E51" s="8" t="s">
        <v>130</v>
      </c>
      <c r="F51" s="8" t="s">
        <v>109</v>
      </c>
      <c r="G51" s="8" t="s">
        <v>131</v>
      </c>
      <c r="H51" s="8">
        <v>11812</v>
      </c>
      <c r="I51" s="8">
        <v>11813</v>
      </c>
      <c r="J51" s="8">
        <v>11756</v>
      </c>
      <c r="K51" s="8">
        <v>2130</v>
      </c>
      <c r="L51" s="8">
        <v>2130</v>
      </c>
      <c r="M51" s="8" t="s">
        <v>111</v>
      </c>
      <c r="N51" s="8" t="s">
        <v>132</v>
      </c>
      <c r="O51" s="9">
        <v>93.740650373299999</v>
      </c>
      <c r="P51" s="9">
        <v>37.935499999999998</v>
      </c>
      <c r="Q51" s="8" t="s">
        <v>113</v>
      </c>
      <c r="R51" s="8" t="s">
        <v>114</v>
      </c>
      <c r="S51" s="8">
        <v>28</v>
      </c>
      <c r="T51" s="8">
        <v>22</v>
      </c>
      <c r="U51" s="8" t="s">
        <v>37</v>
      </c>
      <c r="V51" s="8" t="s">
        <v>40</v>
      </c>
      <c r="W51" s="8" t="s">
        <v>41</v>
      </c>
      <c r="X51" s="10">
        <v>0.81161499999999998</v>
      </c>
      <c r="Y51" s="10">
        <v>8.1223080000000003</v>
      </c>
      <c r="Z51" s="10">
        <v>0.47</v>
      </c>
      <c r="AA51" s="10">
        <v>0.505</v>
      </c>
      <c r="AB51" s="10">
        <f t="shared" si="0"/>
        <v>16.318181041224999</v>
      </c>
      <c r="AC51" s="10">
        <f t="shared" si="1"/>
        <v>152.52128849132998</v>
      </c>
    </row>
    <row r="52" spans="1:29" x14ac:dyDescent="0.25">
      <c r="A52" s="8">
        <v>7</v>
      </c>
      <c r="B52" s="8">
        <v>328</v>
      </c>
      <c r="C52" s="8" t="s">
        <v>128</v>
      </c>
      <c r="D52" s="8" t="s">
        <v>129</v>
      </c>
      <c r="E52" s="8" t="s">
        <v>130</v>
      </c>
      <c r="F52" s="8" t="s">
        <v>109</v>
      </c>
      <c r="G52" s="8" t="s">
        <v>131</v>
      </c>
      <c r="H52" s="8">
        <v>11813</v>
      </c>
      <c r="I52" s="8">
        <v>11814</v>
      </c>
      <c r="J52" s="8">
        <v>11757</v>
      </c>
      <c r="K52" s="8">
        <v>2130</v>
      </c>
      <c r="L52" s="8">
        <v>2130</v>
      </c>
      <c r="M52" s="8" t="s">
        <v>111</v>
      </c>
      <c r="N52" s="8" t="s">
        <v>132</v>
      </c>
      <c r="O52" s="9">
        <v>22.576524402899999</v>
      </c>
      <c r="P52" s="9">
        <v>9.1364000000000001</v>
      </c>
      <c r="Q52" s="8" t="s">
        <v>113</v>
      </c>
      <c r="R52" s="8" t="s">
        <v>114</v>
      </c>
      <c r="S52" s="8">
        <v>28</v>
      </c>
      <c r="T52" s="8">
        <v>22</v>
      </c>
      <c r="U52" s="8" t="s">
        <v>37</v>
      </c>
      <c r="V52" s="8" t="s">
        <v>40</v>
      </c>
      <c r="W52" s="8" t="s">
        <v>41</v>
      </c>
      <c r="X52" s="10">
        <v>0.81161499999999998</v>
      </c>
      <c r="Y52" s="10">
        <v>8.1223080000000003</v>
      </c>
      <c r="Z52" s="10">
        <v>0.47</v>
      </c>
      <c r="AA52" s="10">
        <v>0.505</v>
      </c>
      <c r="AB52" s="10">
        <f t="shared" si="0"/>
        <v>3.9300768215800002</v>
      </c>
      <c r="AC52" s="10">
        <f t="shared" si="1"/>
        <v>36.733284131544004</v>
      </c>
    </row>
    <row r="53" spans="1:29" x14ac:dyDescent="0.25">
      <c r="A53" s="8">
        <v>7</v>
      </c>
      <c r="B53" s="8">
        <v>328</v>
      </c>
      <c r="C53" s="8" t="s">
        <v>128</v>
      </c>
      <c r="D53" s="8" t="s">
        <v>129</v>
      </c>
      <c r="E53" s="8" t="s">
        <v>130</v>
      </c>
      <c r="F53" s="8" t="s">
        <v>109</v>
      </c>
      <c r="G53" s="8" t="s">
        <v>131</v>
      </c>
      <c r="H53" s="8">
        <v>11814</v>
      </c>
      <c r="I53" s="8">
        <v>11815</v>
      </c>
      <c r="J53" s="8">
        <v>11758</v>
      </c>
      <c r="K53" s="8">
        <v>2130</v>
      </c>
      <c r="L53" s="8">
        <v>2130</v>
      </c>
      <c r="M53" s="8" t="s">
        <v>111</v>
      </c>
      <c r="N53" s="8" t="s">
        <v>132</v>
      </c>
      <c r="O53" s="9">
        <v>23.626782359100002</v>
      </c>
      <c r="P53" s="9">
        <v>9.56142</v>
      </c>
      <c r="Q53" s="8" t="s">
        <v>113</v>
      </c>
      <c r="R53" s="8" t="s">
        <v>114</v>
      </c>
      <c r="S53" s="8">
        <v>28</v>
      </c>
      <c r="T53" s="8">
        <v>22</v>
      </c>
      <c r="U53" s="8" t="s">
        <v>37</v>
      </c>
      <c r="V53" s="8" t="s">
        <v>40</v>
      </c>
      <c r="W53" s="8" t="s">
        <v>41</v>
      </c>
      <c r="X53" s="10">
        <v>0.81161499999999998</v>
      </c>
      <c r="Y53" s="10">
        <v>8.1223080000000003</v>
      </c>
      <c r="Z53" s="10">
        <v>0.47</v>
      </c>
      <c r="AA53" s="10">
        <v>0.505</v>
      </c>
      <c r="AB53" s="10">
        <f t="shared" si="0"/>
        <v>4.1129017034490003</v>
      </c>
      <c r="AC53" s="10">
        <f t="shared" si="1"/>
        <v>38.4420950878932</v>
      </c>
    </row>
    <row r="54" spans="1:29" x14ac:dyDescent="0.25">
      <c r="A54" s="8">
        <v>7</v>
      </c>
      <c r="B54" s="8">
        <v>328</v>
      </c>
      <c r="C54" s="8" t="s">
        <v>128</v>
      </c>
      <c r="D54" s="8" t="s">
        <v>129</v>
      </c>
      <c r="E54" s="8" t="s">
        <v>130</v>
      </c>
      <c r="F54" s="8" t="s">
        <v>109</v>
      </c>
      <c r="G54" s="8" t="s">
        <v>131</v>
      </c>
      <c r="H54" s="8">
        <v>11815</v>
      </c>
      <c r="I54" s="8">
        <v>11816</v>
      </c>
      <c r="J54" s="8">
        <v>11759</v>
      </c>
      <c r="K54" s="8">
        <v>2130</v>
      </c>
      <c r="L54" s="8">
        <v>2130</v>
      </c>
      <c r="M54" s="8" t="s">
        <v>111</v>
      </c>
      <c r="N54" s="8" t="s">
        <v>132</v>
      </c>
      <c r="O54" s="9">
        <v>14.616534785500001</v>
      </c>
      <c r="P54" s="9">
        <v>5.9150999999999998</v>
      </c>
      <c r="Q54" s="8" t="s">
        <v>113</v>
      </c>
      <c r="R54" s="8" t="s">
        <v>114</v>
      </c>
      <c r="S54" s="8">
        <v>28</v>
      </c>
      <c r="T54" s="8">
        <v>22</v>
      </c>
      <c r="U54" s="8" t="s">
        <v>37</v>
      </c>
      <c r="V54" s="8" t="s">
        <v>40</v>
      </c>
      <c r="W54" s="8" t="s">
        <v>41</v>
      </c>
      <c r="X54" s="10">
        <v>0.81161499999999998</v>
      </c>
      <c r="Y54" s="10">
        <v>8.1223080000000003</v>
      </c>
      <c r="Z54" s="10">
        <v>0.47</v>
      </c>
      <c r="AA54" s="10">
        <v>0.505</v>
      </c>
      <c r="AB54" s="10">
        <f t="shared" si="0"/>
        <v>2.5444154598449997</v>
      </c>
      <c r="AC54" s="10">
        <f t="shared" si="1"/>
        <v>23.781910705146</v>
      </c>
    </row>
    <row r="55" spans="1:29" x14ac:dyDescent="0.25">
      <c r="A55" s="8">
        <v>7</v>
      </c>
      <c r="B55" s="8">
        <v>328</v>
      </c>
      <c r="C55" s="8" t="s">
        <v>128</v>
      </c>
      <c r="D55" s="8" t="s">
        <v>129</v>
      </c>
      <c r="E55" s="8" t="s">
        <v>130</v>
      </c>
      <c r="F55" s="8" t="s">
        <v>109</v>
      </c>
      <c r="G55" s="8" t="s">
        <v>131</v>
      </c>
      <c r="H55" s="8">
        <v>11816</v>
      </c>
      <c r="I55" s="8">
        <v>11817</v>
      </c>
      <c r="J55" s="8">
        <v>11760</v>
      </c>
      <c r="K55" s="8">
        <v>2130</v>
      </c>
      <c r="L55" s="8">
        <v>2130</v>
      </c>
      <c r="M55" s="8" t="s">
        <v>111</v>
      </c>
      <c r="N55" s="8" t="s">
        <v>132</v>
      </c>
      <c r="O55" s="9">
        <v>7.3508978203900002</v>
      </c>
      <c r="P55" s="9">
        <v>2.9748000000000001</v>
      </c>
      <c r="Q55" s="8" t="s">
        <v>113</v>
      </c>
      <c r="R55" s="8" t="s">
        <v>114</v>
      </c>
      <c r="S55" s="8">
        <v>28</v>
      </c>
      <c r="T55" s="8">
        <v>22</v>
      </c>
      <c r="U55" s="8" t="s">
        <v>37</v>
      </c>
      <c r="V55" s="8" t="s">
        <v>40</v>
      </c>
      <c r="W55" s="8" t="s">
        <v>41</v>
      </c>
      <c r="X55" s="10">
        <v>0.81161499999999998</v>
      </c>
      <c r="Y55" s="10">
        <v>8.1223080000000003</v>
      </c>
      <c r="Z55" s="10">
        <v>0.47</v>
      </c>
      <c r="AA55" s="10">
        <v>0.505</v>
      </c>
      <c r="AB55" s="10">
        <f t="shared" si="0"/>
        <v>1.27962792006</v>
      </c>
      <c r="AC55" s="10">
        <f t="shared" si="1"/>
        <v>11.960309710008001</v>
      </c>
    </row>
    <row r="56" spans="1:29" x14ac:dyDescent="0.25">
      <c r="A56" s="8">
        <v>7</v>
      </c>
      <c r="B56" s="8">
        <v>328</v>
      </c>
      <c r="C56" s="8" t="s">
        <v>128</v>
      </c>
      <c r="D56" s="8" t="s">
        <v>129</v>
      </c>
      <c r="E56" s="8" t="s">
        <v>130</v>
      </c>
      <c r="F56" s="8" t="s">
        <v>109</v>
      </c>
      <c r="G56" s="8" t="s">
        <v>131</v>
      </c>
      <c r="H56" s="8">
        <v>12824</v>
      </c>
      <c r="I56" s="8">
        <v>12419</v>
      </c>
      <c r="J56" s="8">
        <v>12373</v>
      </c>
      <c r="K56" s="8">
        <v>2156</v>
      </c>
      <c r="L56" s="8">
        <v>2156</v>
      </c>
      <c r="M56" s="8" t="s">
        <v>111</v>
      </c>
      <c r="N56" s="8" t="s">
        <v>132</v>
      </c>
      <c r="O56" s="9">
        <v>7.11699072604</v>
      </c>
      <c r="P56" s="9">
        <v>2.8801399999999999</v>
      </c>
      <c r="Q56" s="8" t="s">
        <v>113</v>
      </c>
      <c r="R56" s="8" t="s">
        <v>114</v>
      </c>
      <c r="S56" s="8">
        <v>68</v>
      </c>
      <c r="T56" s="8">
        <v>24</v>
      </c>
      <c r="U56" s="8" t="s">
        <v>134</v>
      </c>
      <c r="V56" s="8" t="s">
        <v>135</v>
      </c>
      <c r="W56" s="8" t="s">
        <v>134</v>
      </c>
      <c r="X56" s="10">
        <v>0.53029599999999999</v>
      </c>
      <c r="Y56" s="10">
        <v>4.0339840000000002</v>
      </c>
      <c r="Z56" s="10">
        <v>0.47</v>
      </c>
      <c r="AA56" s="10">
        <v>0.505</v>
      </c>
      <c r="AB56" s="10">
        <f t="shared" si="0"/>
        <v>0.80948316236319995</v>
      </c>
      <c r="AC56" s="10">
        <f t="shared" si="1"/>
        <v>5.7511271454911999</v>
      </c>
    </row>
    <row r="57" spans="1:29" x14ac:dyDescent="0.25">
      <c r="A57" s="8">
        <v>7</v>
      </c>
      <c r="B57" s="8">
        <v>328</v>
      </c>
      <c r="C57" s="8" t="s">
        <v>128</v>
      </c>
      <c r="D57" s="8" t="s">
        <v>129</v>
      </c>
      <c r="E57" s="8" t="s">
        <v>130</v>
      </c>
      <c r="F57" s="8" t="s">
        <v>109</v>
      </c>
      <c r="G57" s="8" t="s">
        <v>131</v>
      </c>
      <c r="H57" s="8">
        <v>12825</v>
      </c>
      <c r="I57" s="8">
        <v>12420</v>
      </c>
      <c r="J57" s="8">
        <v>12374</v>
      </c>
      <c r="K57" s="8">
        <v>2156</v>
      </c>
      <c r="L57" s="8">
        <v>2156</v>
      </c>
      <c r="M57" s="8" t="s">
        <v>111</v>
      </c>
      <c r="N57" s="8" t="s">
        <v>132</v>
      </c>
      <c r="O57" s="9">
        <v>12.5490155674</v>
      </c>
      <c r="P57" s="9">
        <v>5.0784099999999999</v>
      </c>
      <c r="Q57" s="8" t="s">
        <v>113</v>
      </c>
      <c r="R57" s="8" t="s">
        <v>114</v>
      </c>
      <c r="S57" s="8">
        <v>68</v>
      </c>
      <c r="T57" s="8">
        <v>24</v>
      </c>
      <c r="U57" s="8" t="s">
        <v>134</v>
      </c>
      <c r="V57" s="8" t="s">
        <v>135</v>
      </c>
      <c r="W57" s="8" t="s">
        <v>134</v>
      </c>
      <c r="X57" s="10">
        <v>0.53029599999999999</v>
      </c>
      <c r="Y57" s="10">
        <v>4.0339840000000002</v>
      </c>
      <c r="Z57" s="10">
        <v>0.47</v>
      </c>
      <c r="AA57" s="10">
        <v>0.505</v>
      </c>
      <c r="AB57" s="10">
        <f t="shared" si="0"/>
        <v>1.4273220699608</v>
      </c>
      <c r="AC57" s="10">
        <f t="shared" si="1"/>
        <v>10.1406812192928</v>
      </c>
    </row>
    <row r="58" spans="1:29" x14ac:dyDescent="0.25">
      <c r="A58" s="8">
        <v>7</v>
      </c>
      <c r="B58" s="8">
        <v>328</v>
      </c>
      <c r="C58" s="8" t="s">
        <v>128</v>
      </c>
      <c r="D58" s="8" t="s">
        <v>129</v>
      </c>
      <c r="E58" s="8" t="s">
        <v>130</v>
      </c>
      <c r="F58" s="8" t="s">
        <v>109</v>
      </c>
      <c r="G58" s="8" t="s">
        <v>131</v>
      </c>
      <c r="H58" s="8">
        <v>14301</v>
      </c>
      <c r="I58" s="8">
        <v>14302</v>
      </c>
      <c r="J58" s="8">
        <v>14302</v>
      </c>
      <c r="K58" s="8">
        <v>3100</v>
      </c>
      <c r="L58" s="8">
        <v>3100</v>
      </c>
      <c r="M58" s="8" t="s">
        <v>111</v>
      </c>
      <c r="N58" s="8" t="s">
        <v>132</v>
      </c>
      <c r="O58" s="9">
        <v>16.797978064300001</v>
      </c>
      <c r="P58" s="9">
        <v>6.7979000000000003</v>
      </c>
      <c r="Q58" s="8" t="s">
        <v>113</v>
      </c>
      <c r="R58" s="8" t="s">
        <v>114</v>
      </c>
      <c r="S58" s="8">
        <v>5</v>
      </c>
      <c r="T58" s="8">
        <v>30</v>
      </c>
      <c r="U58" s="8" t="s">
        <v>43</v>
      </c>
      <c r="V58" s="8" t="s">
        <v>55</v>
      </c>
      <c r="W58" s="8" t="s">
        <v>45</v>
      </c>
      <c r="X58" s="10">
        <v>0.14108699999999999</v>
      </c>
      <c r="Y58" s="10">
        <v>8.5323279999999997</v>
      </c>
      <c r="Z58" s="10">
        <v>0.47</v>
      </c>
      <c r="AA58" s="10">
        <v>0.505</v>
      </c>
      <c r="AB58" s="10">
        <f t="shared" si="0"/>
        <v>0.50832051816900004</v>
      </c>
      <c r="AC58" s="10">
        <f t="shared" si="1"/>
        <v>28.710946693043997</v>
      </c>
    </row>
    <row r="59" spans="1:29" x14ac:dyDescent="0.25">
      <c r="A59" s="8">
        <v>7</v>
      </c>
      <c r="B59" s="8">
        <v>328</v>
      </c>
      <c r="C59" s="8" t="s">
        <v>128</v>
      </c>
      <c r="D59" s="8" t="s">
        <v>129</v>
      </c>
      <c r="E59" s="8" t="s">
        <v>130</v>
      </c>
      <c r="F59" s="8" t="s">
        <v>109</v>
      </c>
      <c r="G59" s="8" t="s">
        <v>131</v>
      </c>
      <c r="H59" s="8">
        <v>14302</v>
      </c>
      <c r="I59" s="8">
        <v>14303</v>
      </c>
      <c r="J59" s="8">
        <v>14303</v>
      </c>
      <c r="K59" s="8">
        <v>3100</v>
      </c>
      <c r="L59" s="8">
        <v>3100</v>
      </c>
      <c r="M59" s="8" t="s">
        <v>111</v>
      </c>
      <c r="N59" s="8" t="s">
        <v>132</v>
      </c>
      <c r="O59" s="9">
        <v>20.866297987199999</v>
      </c>
      <c r="P59" s="9">
        <v>8.4442900000000005</v>
      </c>
      <c r="Q59" s="8" t="s">
        <v>113</v>
      </c>
      <c r="R59" s="8" t="s">
        <v>114</v>
      </c>
      <c r="S59" s="8">
        <v>5</v>
      </c>
      <c r="T59" s="8">
        <v>30</v>
      </c>
      <c r="U59" s="8" t="s">
        <v>43</v>
      </c>
      <c r="V59" s="8" t="s">
        <v>55</v>
      </c>
      <c r="W59" s="8" t="s">
        <v>45</v>
      </c>
      <c r="X59" s="10">
        <v>0.14108699999999999</v>
      </c>
      <c r="Y59" s="10">
        <v>8.5323279999999997</v>
      </c>
      <c r="Z59" s="10">
        <v>0.47</v>
      </c>
      <c r="AA59" s="10">
        <v>0.505</v>
      </c>
      <c r="AB59" s="10">
        <f t="shared" si="0"/>
        <v>0.63143115791190008</v>
      </c>
      <c r="AC59" s="10">
        <f t="shared" si="1"/>
        <v>35.664478743524398</v>
      </c>
    </row>
    <row r="60" spans="1:29" x14ac:dyDescent="0.25">
      <c r="A60" s="8">
        <v>7</v>
      </c>
      <c r="B60" s="8">
        <v>328</v>
      </c>
      <c r="C60" s="8" t="s">
        <v>128</v>
      </c>
      <c r="D60" s="8" t="s">
        <v>129</v>
      </c>
      <c r="E60" s="8" t="s">
        <v>130</v>
      </c>
      <c r="F60" s="8" t="s">
        <v>109</v>
      </c>
      <c r="G60" s="8" t="s">
        <v>131</v>
      </c>
      <c r="H60" s="8">
        <v>14303</v>
      </c>
      <c r="I60" s="8">
        <v>14304</v>
      </c>
      <c r="J60" s="8">
        <v>14304</v>
      </c>
      <c r="K60" s="8">
        <v>3100</v>
      </c>
      <c r="L60" s="8">
        <v>3100</v>
      </c>
      <c r="M60" s="8" t="s">
        <v>111</v>
      </c>
      <c r="N60" s="8" t="s">
        <v>132</v>
      </c>
      <c r="O60" s="9">
        <v>293.63408807799999</v>
      </c>
      <c r="P60" s="9">
        <v>118.82899999999999</v>
      </c>
      <c r="Q60" s="8" t="s">
        <v>113</v>
      </c>
      <c r="R60" s="8" t="s">
        <v>114</v>
      </c>
      <c r="S60" s="8">
        <v>5</v>
      </c>
      <c r="T60" s="8">
        <v>30</v>
      </c>
      <c r="U60" s="8" t="s">
        <v>43</v>
      </c>
      <c r="V60" s="8" t="s">
        <v>55</v>
      </c>
      <c r="W60" s="8" t="s">
        <v>45</v>
      </c>
      <c r="X60" s="10">
        <v>0.14108699999999999</v>
      </c>
      <c r="Y60" s="10">
        <v>8.5323279999999997</v>
      </c>
      <c r="Z60" s="10">
        <v>0.47</v>
      </c>
      <c r="AA60" s="10">
        <v>0.505</v>
      </c>
      <c r="AB60" s="10">
        <f t="shared" si="0"/>
        <v>8.8855703751899995</v>
      </c>
      <c r="AC60" s="10">
        <f t="shared" si="1"/>
        <v>501.87456193643999</v>
      </c>
    </row>
    <row r="61" spans="1:29" x14ac:dyDescent="0.25">
      <c r="A61" s="8">
        <v>7</v>
      </c>
      <c r="B61" s="8">
        <v>328</v>
      </c>
      <c r="C61" s="8" t="s">
        <v>128</v>
      </c>
      <c r="D61" s="8" t="s">
        <v>129</v>
      </c>
      <c r="E61" s="8" t="s">
        <v>130</v>
      </c>
      <c r="F61" s="8" t="s">
        <v>109</v>
      </c>
      <c r="G61" s="8" t="s">
        <v>131</v>
      </c>
      <c r="H61" s="8">
        <v>14304</v>
      </c>
      <c r="I61" s="8">
        <v>14305</v>
      </c>
      <c r="J61" s="8">
        <v>14305</v>
      </c>
      <c r="K61" s="8">
        <v>3100</v>
      </c>
      <c r="L61" s="8">
        <v>3100</v>
      </c>
      <c r="M61" s="8" t="s">
        <v>111</v>
      </c>
      <c r="N61" s="8" t="s">
        <v>132</v>
      </c>
      <c r="O61" s="9">
        <v>22.129977463900001</v>
      </c>
      <c r="P61" s="9">
        <v>8.9556799999999992</v>
      </c>
      <c r="Q61" s="8" t="s">
        <v>113</v>
      </c>
      <c r="R61" s="8" t="s">
        <v>114</v>
      </c>
      <c r="S61" s="8">
        <v>5</v>
      </c>
      <c r="T61" s="8">
        <v>30</v>
      </c>
      <c r="U61" s="8" t="s">
        <v>43</v>
      </c>
      <c r="V61" s="8" t="s">
        <v>55</v>
      </c>
      <c r="W61" s="8" t="s">
        <v>45</v>
      </c>
      <c r="X61" s="10">
        <v>0.14108699999999999</v>
      </c>
      <c r="Y61" s="10">
        <v>8.5323279999999997</v>
      </c>
      <c r="Z61" s="10">
        <v>0.47</v>
      </c>
      <c r="AA61" s="10">
        <v>0.505</v>
      </c>
      <c r="AB61" s="10">
        <f t="shared" si="0"/>
        <v>0.66967091280479996</v>
      </c>
      <c r="AC61" s="10">
        <f t="shared" si="1"/>
        <v>37.824335615404799</v>
      </c>
    </row>
    <row r="62" spans="1:29" x14ac:dyDescent="0.25">
      <c r="A62" s="8">
        <v>7</v>
      </c>
      <c r="B62" s="8">
        <v>328</v>
      </c>
      <c r="C62" s="8" t="s">
        <v>128</v>
      </c>
      <c r="D62" s="8" t="s">
        <v>129</v>
      </c>
      <c r="E62" s="8" t="s">
        <v>130</v>
      </c>
      <c r="F62" s="8" t="s">
        <v>109</v>
      </c>
      <c r="G62" s="8" t="s">
        <v>131</v>
      </c>
      <c r="H62" s="8">
        <v>14305</v>
      </c>
      <c r="I62" s="8">
        <v>14306</v>
      </c>
      <c r="J62" s="8">
        <v>14306</v>
      </c>
      <c r="K62" s="8">
        <v>3100</v>
      </c>
      <c r="L62" s="8">
        <v>3100</v>
      </c>
      <c r="M62" s="8" t="s">
        <v>111</v>
      </c>
      <c r="N62" s="8" t="s">
        <v>132</v>
      </c>
      <c r="O62" s="9">
        <v>30.0622322551</v>
      </c>
      <c r="P62" s="9">
        <v>12.165800000000001</v>
      </c>
      <c r="Q62" s="8" t="s">
        <v>113</v>
      </c>
      <c r="R62" s="8" t="s">
        <v>114</v>
      </c>
      <c r="S62" s="8">
        <v>5</v>
      </c>
      <c r="T62" s="8">
        <v>30</v>
      </c>
      <c r="U62" s="8" t="s">
        <v>43</v>
      </c>
      <c r="V62" s="8" t="s">
        <v>55</v>
      </c>
      <c r="W62" s="8" t="s">
        <v>45</v>
      </c>
      <c r="X62" s="10">
        <v>0.14108699999999999</v>
      </c>
      <c r="Y62" s="10">
        <v>8.5323279999999997</v>
      </c>
      <c r="Z62" s="10">
        <v>0.47</v>
      </c>
      <c r="AA62" s="10">
        <v>0.505</v>
      </c>
      <c r="AB62" s="10">
        <f t="shared" si="0"/>
        <v>0.90971119903800002</v>
      </c>
      <c r="AC62" s="10">
        <f t="shared" si="1"/>
        <v>51.382285011288005</v>
      </c>
    </row>
    <row r="63" spans="1:29" x14ac:dyDescent="0.25">
      <c r="A63" s="8">
        <v>7</v>
      </c>
      <c r="B63" s="8">
        <v>328</v>
      </c>
      <c r="C63" s="8" t="s">
        <v>128</v>
      </c>
      <c r="D63" s="8" t="s">
        <v>129</v>
      </c>
      <c r="E63" s="8" t="s">
        <v>130</v>
      </c>
      <c r="F63" s="8" t="s">
        <v>109</v>
      </c>
      <c r="G63" s="8" t="s">
        <v>131</v>
      </c>
      <c r="H63" s="8">
        <v>14307</v>
      </c>
      <c r="I63" s="8">
        <v>14308</v>
      </c>
      <c r="J63" s="8">
        <v>14308</v>
      </c>
      <c r="K63" s="8">
        <v>3100</v>
      </c>
      <c r="L63" s="8">
        <v>3100</v>
      </c>
      <c r="M63" s="8" t="s">
        <v>111</v>
      </c>
      <c r="N63" s="8" t="s">
        <v>132</v>
      </c>
      <c r="O63" s="9">
        <v>13.2017589887</v>
      </c>
      <c r="P63" s="9">
        <v>5.3425599999999998</v>
      </c>
      <c r="Q63" s="8" t="s">
        <v>113</v>
      </c>
      <c r="R63" s="8" t="s">
        <v>114</v>
      </c>
      <c r="S63" s="8">
        <v>5</v>
      </c>
      <c r="T63" s="8">
        <v>30</v>
      </c>
      <c r="U63" s="8" t="s">
        <v>43</v>
      </c>
      <c r="V63" s="8" t="s">
        <v>55</v>
      </c>
      <c r="W63" s="8" t="s">
        <v>45</v>
      </c>
      <c r="X63" s="10">
        <v>0.14108699999999999</v>
      </c>
      <c r="Y63" s="10">
        <v>8.5323279999999997</v>
      </c>
      <c r="Z63" s="10">
        <v>0.47</v>
      </c>
      <c r="AA63" s="10">
        <v>0.505</v>
      </c>
      <c r="AB63" s="10">
        <f t="shared" si="0"/>
        <v>0.3994958542416</v>
      </c>
      <c r="AC63" s="10">
        <f t="shared" si="1"/>
        <v>22.564314768441598</v>
      </c>
    </row>
    <row r="64" spans="1:29" x14ac:dyDescent="0.25">
      <c r="A64" s="8">
        <v>7</v>
      </c>
      <c r="B64" s="8">
        <v>328</v>
      </c>
      <c r="C64" s="8" t="s">
        <v>128</v>
      </c>
      <c r="D64" s="8" t="s">
        <v>129</v>
      </c>
      <c r="E64" s="8" t="s">
        <v>130</v>
      </c>
      <c r="F64" s="8" t="s">
        <v>109</v>
      </c>
      <c r="G64" s="8" t="s">
        <v>131</v>
      </c>
      <c r="H64" s="8">
        <v>14308</v>
      </c>
      <c r="I64" s="8">
        <v>14309</v>
      </c>
      <c r="J64" s="8">
        <v>14309</v>
      </c>
      <c r="K64" s="8">
        <v>3100</v>
      </c>
      <c r="L64" s="8">
        <v>3100</v>
      </c>
      <c r="M64" s="8" t="s">
        <v>111</v>
      </c>
      <c r="N64" s="8" t="s">
        <v>132</v>
      </c>
      <c r="O64" s="9">
        <v>224.60722230799999</v>
      </c>
      <c r="P64" s="9">
        <v>90.895300000000006</v>
      </c>
      <c r="Q64" s="8" t="s">
        <v>113</v>
      </c>
      <c r="R64" s="8" t="s">
        <v>114</v>
      </c>
      <c r="S64" s="8">
        <v>5</v>
      </c>
      <c r="T64" s="8">
        <v>30</v>
      </c>
      <c r="U64" s="8" t="s">
        <v>43</v>
      </c>
      <c r="V64" s="8" t="s">
        <v>55</v>
      </c>
      <c r="W64" s="8" t="s">
        <v>45</v>
      </c>
      <c r="X64" s="10">
        <v>0.14108699999999999</v>
      </c>
      <c r="Y64" s="10">
        <v>8.5323279999999997</v>
      </c>
      <c r="Z64" s="10">
        <v>0.47</v>
      </c>
      <c r="AA64" s="10">
        <v>0.505</v>
      </c>
      <c r="AB64" s="10">
        <f t="shared" si="0"/>
        <v>6.7967969512830004</v>
      </c>
      <c r="AC64" s="10">
        <f t="shared" si="1"/>
        <v>383.89651406290801</v>
      </c>
    </row>
    <row r="65" spans="1:29" x14ac:dyDescent="0.25">
      <c r="A65" s="8">
        <v>7</v>
      </c>
      <c r="B65" s="8">
        <v>328</v>
      </c>
      <c r="C65" s="8" t="s">
        <v>128</v>
      </c>
      <c r="D65" s="8" t="s">
        <v>129</v>
      </c>
      <c r="E65" s="8" t="s">
        <v>130</v>
      </c>
      <c r="F65" s="8" t="s">
        <v>109</v>
      </c>
      <c r="G65" s="8" t="s">
        <v>131</v>
      </c>
      <c r="H65" s="8">
        <v>14309</v>
      </c>
      <c r="I65" s="8">
        <v>14310</v>
      </c>
      <c r="J65" s="8">
        <v>14310</v>
      </c>
      <c r="K65" s="8">
        <v>3100</v>
      </c>
      <c r="L65" s="8">
        <v>3100</v>
      </c>
      <c r="M65" s="8" t="s">
        <v>111</v>
      </c>
      <c r="N65" s="8" t="s">
        <v>132</v>
      </c>
      <c r="O65" s="9">
        <v>29.846637391600002</v>
      </c>
      <c r="P65" s="9">
        <v>12.0785</v>
      </c>
      <c r="Q65" s="8" t="s">
        <v>113</v>
      </c>
      <c r="R65" s="8" t="s">
        <v>114</v>
      </c>
      <c r="S65" s="8">
        <v>5</v>
      </c>
      <c r="T65" s="8">
        <v>30</v>
      </c>
      <c r="U65" s="8" t="s">
        <v>43</v>
      </c>
      <c r="V65" s="8" t="s">
        <v>55</v>
      </c>
      <c r="W65" s="8" t="s">
        <v>45</v>
      </c>
      <c r="X65" s="10">
        <v>0.14108699999999999</v>
      </c>
      <c r="Y65" s="10">
        <v>8.5323279999999997</v>
      </c>
      <c r="Z65" s="10">
        <v>0.47</v>
      </c>
      <c r="AA65" s="10">
        <v>0.505</v>
      </c>
      <c r="AB65" s="10">
        <f t="shared" si="0"/>
        <v>0.90318324463499999</v>
      </c>
      <c r="AC65" s="10">
        <f t="shared" si="1"/>
        <v>51.013573255259999</v>
      </c>
    </row>
    <row r="66" spans="1:29" x14ac:dyDescent="0.25">
      <c r="A66" s="8">
        <v>7</v>
      </c>
      <c r="B66" s="8">
        <v>328</v>
      </c>
      <c r="C66" s="8" t="s">
        <v>128</v>
      </c>
      <c r="D66" s="8" t="s">
        <v>129</v>
      </c>
      <c r="E66" s="8" t="s">
        <v>130</v>
      </c>
      <c r="F66" s="8" t="s">
        <v>109</v>
      </c>
      <c r="G66" s="8" t="s">
        <v>131</v>
      </c>
      <c r="H66" s="8">
        <v>14310</v>
      </c>
      <c r="I66" s="8">
        <v>14311</v>
      </c>
      <c r="J66" s="8">
        <v>14311</v>
      </c>
      <c r="K66" s="8">
        <v>3100</v>
      </c>
      <c r="L66" s="8">
        <v>3100</v>
      </c>
      <c r="M66" s="8" t="s">
        <v>111</v>
      </c>
      <c r="N66" s="8" t="s">
        <v>132</v>
      </c>
      <c r="O66" s="9">
        <v>25.488678971100001</v>
      </c>
      <c r="P66" s="9">
        <v>10.3149</v>
      </c>
      <c r="Q66" s="8" t="s">
        <v>113</v>
      </c>
      <c r="R66" s="8" t="s">
        <v>114</v>
      </c>
      <c r="S66" s="8">
        <v>5</v>
      </c>
      <c r="T66" s="8">
        <v>30</v>
      </c>
      <c r="U66" s="8" t="s">
        <v>43</v>
      </c>
      <c r="V66" s="8" t="s">
        <v>55</v>
      </c>
      <c r="W66" s="8" t="s">
        <v>45</v>
      </c>
      <c r="X66" s="10">
        <v>0.14108699999999999</v>
      </c>
      <c r="Y66" s="10">
        <v>8.5323279999999997</v>
      </c>
      <c r="Z66" s="10">
        <v>0.47</v>
      </c>
      <c r="AA66" s="10">
        <v>0.505</v>
      </c>
      <c r="AB66" s="10">
        <f t="shared" ref="AB66:AB129" si="2">P66*X66*(1-Z66)</f>
        <v>0.77130809703899994</v>
      </c>
      <c r="AC66" s="10">
        <f t="shared" ref="AC66:AC129" si="3">P66*Y66*(1-AA66)</f>
        <v>43.565004493163997</v>
      </c>
    </row>
    <row r="67" spans="1:29" x14ac:dyDescent="0.25">
      <c r="A67" s="8">
        <v>7</v>
      </c>
      <c r="B67" s="8">
        <v>328</v>
      </c>
      <c r="C67" s="8" t="s">
        <v>128</v>
      </c>
      <c r="D67" s="8" t="s">
        <v>129</v>
      </c>
      <c r="E67" s="8" t="s">
        <v>130</v>
      </c>
      <c r="F67" s="8" t="s">
        <v>109</v>
      </c>
      <c r="G67" s="8" t="s">
        <v>131</v>
      </c>
      <c r="H67" s="8">
        <v>14311</v>
      </c>
      <c r="I67" s="8">
        <v>14312</v>
      </c>
      <c r="J67" s="8">
        <v>14312</v>
      </c>
      <c r="K67" s="8">
        <v>3100</v>
      </c>
      <c r="L67" s="8">
        <v>3100</v>
      </c>
      <c r="M67" s="8" t="s">
        <v>111</v>
      </c>
      <c r="N67" s="8" t="s">
        <v>132</v>
      </c>
      <c r="O67" s="9">
        <v>13.356489462900001</v>
      </c>
      <c r="P67" s="9">
        <v>5.4051799999999997</v>
      </c>
      <c r="Q67" s="8" t="s">
        <v>113</v>
      </c>
      <c r="R67" s="8" t="s">
        <v>114</v>
      </c>
      <c r="S67" s="8">
        <v>5</v>
      </c>
      <c r="T67" s="8">
        <v>30</v>
      </c>
      <c r="U67" s="8" t="s">
        <v>43</v>
      </c>
      <c r="V67" s="8" t="s">
        <v>55</v>
      </c>
      <c r="W67" s="8" t="s">
        <v>45</v>
      </c>
      <c r="X67" s="10">
        <v>0.14108699999999999</v>
      </c>
      <c r="Y67" s="10">
        <v>8.5323279999999997</v>
      </c>
      <c r="Z67" s="10">
        <v>0.47</v>
      </c>
      <c r="AA67" s="10">
        <v>0.505</v>
      </c>
      <c r="AB67" s="10">
        <f t="shared" si="2"/>
        <v>0.40417833424979999</v>
      </c>
      <c r="AC67" s="10">
        <f t="shared" si="3"/>
        <v>22.828790486224797</v>
      </c>
    </row>
    <row r="68" spans="1:29" x14ac:dyDescent="0.25">
      <c r="A68" s="8">
        <v>7</v>
      </c>
      <c r="B68" s="8">
        <v>328</v>
      </c>
      <c r="C68" s="8" t="s">
        <v>128</v>
      </c>
      <c r="D68" s="8" t="s">
        <v>129</v>
      </c>
      <c r="E68" s="8" t="s">
        <v>130</v>
      </c>
      <c r="F68" s="8" t="s">
        <v>109</v>
      </c>
      <c r="G68" s="8" t="s">
        <v>131</v>
      </c>
      <c r="H68" s="8">
        <v>15308</v>
      </c>
      <c r="I68" s="8">
        <v>15309</v>
      </c>
      <c r="J68" s="8">
        <v>15241</v>
      </c>
      <c r="K68" s="8">
        <v>3200</v>
      </c>
      <c r="L68" s="8">
        <v>3200</v>
      </c>
      <c r="M68" s="8" t="s">
        <v>111</v>
      </c>
      <c r="N68" s="8" t="s">
        <v>132</v>
      </c>
      <c r="O68" s="9">
        <v>5.8811010526</v>
      </c>
      <c r="P68" s="9">
        <v>2.38</v>
      </c>
      <c r="Q68" s="8" t="s">
        <v>113</v>
      </c>
      <c r="R68" s="8" t="s">
        <v>114</v>
      </c>
      <c r="S68" s="8">
        <v>5</v>
      </c>
      <c r="T68" s="8">
        <v>30</v>
      </c>
      <c r="U68" s="8" t="s">
        <v>43</v>
      </c>
      <c r="V68" s="8" t="s">
        <v>44</v>
      </c>
      <c r="W68" s="8" t="s">
        <v>45</v>
      </c>
      <c r="X68" s="10">
        <v>0.14108699999999999</v>
      </c>
      <c r="Y68" s="10">
        <v>8.5323279999999997</v>
      </c>
      <c r="Z68" s="10">
        <v>0.47</v>
      </c>
      <c r="AA68" s="10">
        <v>0.505</v>
      </c>
      <c r="AB68" s="10">
        <f t="shared" si="2"/>
        <v>0.17796714180000001</v>
      </c>
      <c r="AC68" s="10">
        <f t="shared" si="3"/>
        <v>10.051935616799998</v>
      </c>
    </row>
    <row r="69" spans="1:29" x14ac:dyDescent="0.25">
      <c r="A69" s="8">
        <v>7</v>
      </c>
      <c r="B69" s="8">
        <v>328</v>
      </c>
      <c r="C69" s="8" t="s">
        <v>128</v>
      </c>
      <c r="D69" s="8" t="s">
        <v>129</v>
      </c>
      <c r="E69" s="8" t="s">
        <v>130</v>
      </c>
      <c r="F69" s="8" t="s">
        <v>109</v>
      </c>
      <c r="G69" s="8" t="s">
        <v>131</v>
      </c>
      <c r="H69" s="8">
        <v>15309</v>
      </c>
      <c r="I69" s="8">
        <v>15310</v>
      </c>
      <c r="J69" s="8">
        <v>15242</v>
      </c>
      <c r="K69" s="8">
        <v>3200</v>
      </c>
      <c r="L69" s="8">
        <v>3200</v>
      </c>
      <c r="M69" s="8" t="s">
        <v>111</v>
      </c>
      <c r="N69" s="8" t="s">
        <v>132</v>
      </c>
      <c r="O69" s="9">
        <v>6.4295399414299998</v>
      </c>
      <c r="P69" s="9">
        <v>2.6019399999999999</v>
      </c>
      <c r="Q69" s="8" t="s">
        <v>113</v>
      </c>
      <c r="R69" s="8" t="s">
        <v>114</v>
      </c>
      <c r="S69" s="8">
        <v>5</v>
      </c>
      <c r="T69" s="8">
        <v>30</v>
      </c>
      <c r="U69" s="8" t="s">
        <v>43</v>
      </c>
      <c r="V69" s="8" t="s">
        <v>44</v>
      </c>
      <c r="W69" s="8" t="s">
        <v>45</v>
      </c>
      <c r="X69" s="10">
        <v>0.14108699999999999</v>
      </c>
      <c r="Y69" s="10">
        <v>8.5323279999999997</v>
      </c>
      <c r="Z69" s="10">
        <v>0.47</v>
      </c>
      <c r="AA69" s="10">
        <v>0.505</v>
      </c>
      <c r="AB69" s="10">
        <f t="shared" si="2"/>
        <v>0.19456295165340001</v>
      </c>
      <c r="AC69" s="10">
        <f t="shared" si="3"/>
        <v>10.9892997305784</v>
      </c>
    </row>
    <row r="70" spans="1:29" x14ac:dyDescent="0.25">
      <c r="A70" s="8">
        <v>7</v>
      </c>
      <c r="B70" s="8">
        <v>328</v>
      </c>
      <c r="C70" s="8" t="s">
        <v>128</v>
      </c>
      <c r="D70" s="8" t="s">
        <v>129</v>
      </c>
      <c r="E70" s="8" t="s">
        <v>130</v>
      </c>
      <c r="F70" s="8" t="s">
        <v>109</v>
      </c>
      <c r="G70" s="8" t="s">
        <v>131</v>
      </c>
      <c r="H70" s="8">
        <v>15310</v>
      </c>
      <c r="I70" s="8">
        <v>15311</v>
      </c>
      <c r="J70" s="8">
        <v>15243</v>
      </c>
      <c r="K70" s="8">
        <v>3200</v>
      </c>
      <c r="L70" s="8">
        <v>3200</v>
      </c>
      <c r="M70" s="8" t="s">
        <v>111</v>
      </c>
      <c r="N70" s="8" t="s">
        <v>132</v>
      </c>
      <c r="O70" s="9">
        <v>29.9312023982</v>
      </c>
      <c r="P70" s="9">
        <v>12.1127</v>
      </c>
      <c r="Q70" s="8" t="s">
        <v>113</v>
      </c>
      <c r="R70" s="8" t="s">
        <v>114</v>
      </c>
      <c r="S70" s="8">
        <v>5</v>
      </c>
      <c r="T70" s="8">
        <v>30</v>
      </c>
      <c r="U70" s="8" t="s">
        <v>43</v>
      </c>
      <c r="V70" s="8" t="s">
        <v>44</v>
      </c>
      <c r="W70" s="8" t="s">
        <v>45</v>
      </c>
      <c r="X70" s="10">
        <v>0.14108699999999999</v>
      </c>
      <c r="Y70" s="10">
        <v>8.5323279999999997</v>
      </c>
      <c r="Z70" s="10">
        <v>0.47</v>
      </c>
      <c r="AA70" s="10">
        <v>0.505</v>
      </c>
      <c r="AB70" s="10">
        <f t="shared" si="2"/>
        <v>0.90574058759699994</v>
      </c>
      <c r="AC70" s="10">
        <f t="shared" si="3"/>
        <v>51.158017035971994</v>
      </c>
    </row>
    <row r="71" spans="1:29" x14ac:dyDescent="0.25">
      <c r="A71" s="8">
        <v>7</v>
      </c>
      <c r="B71" s="8">
        <v>328</v>
      </c>
      <c r="C71" s="8" t="s">
        <v>128</v>
      </c>
      <c r="D71" s="8" t="s">
        <v>129</v>
      </c>
      <c r="E71" s="8" t="s">
        <v>130</v>
      </c>
      <c r="F71" s="8" t="s">
        <v>109</v>
      </c>
      <c r="G71" s="8" t="s">
        <v>131</v>
      </c>
      <c r="H71" s="8">
        <v>15311</v>
      </c>
      <c r="I71" s="8">
        <v>15312</v>
      </c>
      <c r="J71" s="8">
        <v>15244</v>
      </c>
      <c r="K71" s="8">
        <v>3200</v>
      </c>
      <c r="L71" s="8">
        <v>3200</v>
      </c>
      <c r="M71" s="8" t="s">
        <v>111</v>
      </c>
      <c r="N71" s="8" t="s">
        <v>132</v>
      </c>
      <c r="O71" s="9">
        <v>91.446387213600005</v>
      </c>
      <c r="P71" s="9">
        <v>37.006999999999998</v>
      </c>
      <c r="Q71" s="8" t="s">
        <v>113</v>
      </c>
      <c r="R71" s="8" t="s">
        <v>114</v>
      </c>
      <c r="S71" s="8">
        <v>5</v>
      </c>
      <c r="T71" s="8">
        <v>30</v>
      </c>
      <c r="U71" s="8" t="s">
        <v>43</v>
      </c>
      <c r="V71" s="8" t="s">
        <v>44</v>
      </c>
      <c r="W71" s="8" t="s">
        <v>45</v>
      </c>
      <c r="X71" s="10">
        <v>0.14108699999999999</v>
      </c>
      <c r="Y71" s="10">
        <v>8.5323279999999997</v>
      </c>
      <c r="Z71" s="10">
        <v>0.47</v>
      </c>
      <c r="AA71" s="10">
        <v>0.505</v>
      </c>
      <c r="AB71" s="10">
        <f t="shared" si="2"/>
        <v>2.7672395027699999</v>
      </c>
      <c r="AC71" s="10">
        <f t="shared" si="3"/>
        <v>156.29915183652</v>
      </c>
    </row>
    <row r="72" spans="1:29" x14ac:dyDescent="0.25">
      <c r="A72" s="8">
        <v>7</v>
      </c>
      <c r="B72" s="8">
        <v>328</v>
      </c>
      <c r="C72" s="8" t="s">
        <v>128</v>
      </c>
      <c r="D72" s="8" t="s">
        <v>129</v>
      </c>
      <c r="E72" s="8" t="s">
        <v>130</v>
      </c>
      <c r="F72" s="8" t="s">
        <v>109</v>
      </c>
      <c r="G72" s="8" t="s">
        <v>131</v>
      </c>
      <c r="H72" s="8">
        <v>15312</v>
      </c>
      <c r="I72" s="8">
        <v>15313</v>
      </c>
      <c r="J72" s="8">
        <v>15245</v>
      </c>
      <c r="K72" s="8">
        <v>3200</v>
      </c>
      <c r="L72" s="8">
        <v>3200</v>
      </c>
      <c r="M72" s="8" t="s">
        <v>111</v>
      </c>
      <c r="N72" s="8" t="s">
        <v>132</v>
      </c>
      <c r="O72" s="9">
        <v>24.621779627199999</v>
      </c>
      <c r="P72" s="9">
        <v>9.9640799999999992</v>
      </c>
      <c r="Q72" s="8" t="s">
        <v>113</v>
      </c>
      <c r="R72" s="8" t="s">
        <v>114</v>
      </c>
      <c r="S72" s="8">
        <v>5</v>
      </c>
      <c r="T72" s="8">
        <v>30</v>
      </c>
      <c r="U72" s="8" t="s">
        <v>43</v>
      </c>
      <c r="V72" s="8" t="s">
        <v>44</v>
      </c>
      <c r="W72" s="8" t="s">
        <v>45</v>
      </c>
      <c r="X72" s="10">
        <v>0.14108699999999999</v>
      </c>
      <c r="Y72" s="10">
        <v>8.5323279999999997</v>
      </c>
      <c r="Z72" s="10">
        <v>0.47</v>
      </c>
      <c r="AA72" s="10">
        <v>0.505</v>
      </c>
      <c r="AB72" s="10">
        <f t="shared" si="2"/>
        <v>0.74507514212879988</v>
      </c>
      <c r="AC72" s="10">
        <f t="shared" si="3"/>
        <v>42.083315395228794</v>
      </c>
    </row>
    <row r="73" spans="1:29" x14ac:dyDescent="0.25">
      <c r="A73" s="8">
        <v>7</v>
      </c>
      <c r="B73" s="8">
        <v>328</v>
      </c>
      <c r="C73" s="8" t="s">
        <v>128</v>
      </c>
      <c r="D73" s="8" t="s">
        <v>129</v>
      </c>
      <c r="E73" s="8" t="s">
        <v>130</v>
      </c>
      <c r="F73" s="8" t="s">
        <v>109</v>
      </c>
      <c r="G73" s="8" t="s">
        <v>131</v>
      </c>
      <c r="H73" s="8">
        <v>15313</v>
      </c>
      <c r="I73" s="8">
        <v>15314</v>
      </c>
      <c r="J73" s="8">
        <v>15246</v>
      </c>
      <c r="K73" s="8">
        <v>3200</v>
      </c>
      <c r="L73" s="8">
        <v>3200</v>
      </c>
      <c r="M73" s="8" t="s">
        <v>111</v>
      </c>
      <c r="N73" s="8" t="s">
        <v>132</v>
      </c>
      <c r="O73" s="9">
        <v>27.682673967100001</v>
      </c>
      <c r="P73" s="9">
        <v>11.2028</v>
      </c>
      <c r="Q73" s="8" t="s">
        <v>113</v>
      </c>
      <c r="R73" s="8" t="s">
        <v>114</v>
      </c>
      <c r="S73" s="8">
        <v>5</v>
      </c>
      <c r="T73" s="8">
        <v>30</v>
      </c>
      <c r="U73" s="8" t="s">
        <v>43</v>
      </c>
      <c r="V73" s="8" t="s">
        <v>44</v>
      </c>
      <c r="W73" s="8" t="s">
        <v>45</v>
      </c>
      <c r="X73" s="10">
        <v>0.14108699999999999</v>
      </c>
      <c r="Y73" s="10">
        <v>8.5323279999999997</v>
      </c>
      <c r="Z73" s="10">
        <v>0.47</v>
      </c>
      <c r="AA73" s="10">
        <v>0.505</v>
      </c>
      <c r="AB73" s="10">
        <f t="shared" si="2"/>
        <v>0.83770180510799996</v>
      </c>
      <c r="AC73" s="10">
        <f t="shared" si="3"/>
        <v>47.315052238607997</v>
      </c>
    </row>
    <row r="74" spans="1:29" x14ac:dyDescent="0.25">
      <c r="A74" s="8">
        <v>7</v>
      </c>
      <c r="B74" s="8">
        <v>328</v>
      </c>
      <c r="C74" s="8" t="s">
        <v>128</v>
      </c>
      <c r="D74" s="8" t="s">
        <v>129</v>
      </c>
      <c r="E74" s="8" t="s">
        <v>130</v>
      </c>
      <c r="F74" s="8" t="s">
        <v>109</v>
      </c>
      <c r="G74" s="8" t="s">
        <v>131</v>
      </c>
      <c r="H74" s="8">
        <v>16299</v>
      </c>
      <c r="I74" s="8">
        <v>16300</v>
      </c>
      <c r="J74" s="8">
        <v>16244</v>
      </c>
      <c r="K74" s="8">
        <v>3300</v>
      </c>
      <c r="L74" s="8">
        <v>3300</v>
      </c>
      <c r="M74" s="8" t="s">
        <v>111</v>
      </c>
      <c r="N74" s="8" t="s">
        <v>132</v>
      </c>
      <c r="O74" s="9">
        <v>193.531894502</v>
      </c>
      <c r="P74" s="9">
        <v>78.319599999999994</v>
      </c>
      <c r="Q74" s="8" t="s">
        <v>113</v>
      </c>
      <c r="R74" s="8" t="s">
        <v>114</v>
      </c>
      <c r="S74" s="8">
        <v>5</v>
      </c>
      <c r="T74" s="8">
        <v>30</v>
      </c>
      <c r="U74" s="8" t="s">
        <v>43</v>
      </c>
      <c r="V74" s="8" t="s">
        <v>79</v>
      </c>
      <c r="W74" s="8" t="s">
        <v>45</v>
      </c>
      <c r="X74" s="10">
        <v>0.14108699999999999</v>
      </c>
      <c r="Y74" s="10">
        <v>8.5323279999999997</v>
      </c>
      <c r="Z74" s="10">
        <v>0.47</v>
      </c>
      <c r="AA74" s="10">
        <v>0.505</v>
      </c>
      <c r="AB74" s="10">
        <f t="shared" si="2"/>
        <v>5.8564350247559993</v>
      </c>
      <c r="AC74" s="10">
        <f t="shared" si="3"/>
        <v>330.78301543425596</v>
      </c>
    </row>
    <row r="75" spans="1:29" x14ac:dyDescent="0.25">
      <c r="A75" s="8">
        <v>7</v>
      </c>
      <c r="B75" s="8">
        <v>328</v>
      </c>
      <c r="C75" s="8" t="s">
        <v>128</v>
      </c>
      <c r="D75" s="8" t="s">
        <v>129</v>
      </c>
      <c r="E75" s="8" t="s">
        <v>130</v>
      </c>
      <c r="F75" s="8" t="s">
        <v>109</v>
      </c>
      <c r="G75" s="8" t="s">
        <v>131</v>
      </c>
      <c r="H75" s="8">
        <v>18237</v>
      </c>
      <c r="I75" s="8">
        <v>18239</v>
      </c>
      <c r="J75" s="8">
        <v>18239</v>
      </c>
      <c r="K75" s="8">
        <v>4270</v>
      </c>
      <c r="L75" s="8">
        <v>4270</v>
      </c>
      <c r="M75" s="8" t="s">
        <v>111</v>
      </c>
      <c r="N75" s="8" t="s">
        <v>132</v>
      </c>
      <c r="O75" s="9">
        <v>1285.3826674100001</v>
      </c>
      <c r="P75" s="9">
        <v>520.17600000000004</v>
      </c>
      <c r="Q75" s="8" t="s">
        <v>113</v>
      </c>
      <c r="R75" s="8" t="s">
        <v>114</v>
      </c>
      <c r="S75" s="8">
        <v>6</v>
      </c>
      <c r="T75" s="8">
        <v>40</v>
      </c>
      <c r="U75" s="8" t="s">
        <v>60</v>
      </c>
      <c r="V75" s="8" t="s">
        <v>125</v>
      </c>
      <c r="W75" s="8" t="s">
        <v>126</v>
      </c>
      <c r="X75" s="10">
        <v>5.7361000000000002E-2</v>
      </c>
      <c r="Y75" s="10">
        <v>10.026113</v>
      </c>
      <c r="Z75" s="10">
        <v>0.47</v>
      </c>
      <c r="AA75" s="10">
        <v>0.505</v>
      </c>
      <c r="AB75" s="10">
        <f t="shared" si="2"/>
        <v>15.814042234080004</v>
      </c>
      <c r="AC75" s="10">
        <f t="shared" si="3"/>
        <v>2581.5949611645601</v>
      </c>
    </row>
    <row r="76" spans="1:29" x14ac:dyDescent="0.25">
      <c r="A76" s="8">
        <v>7</v>
      </c>
      <c r="B76" s="8">
        <v>328</v>
      </c>
      <c r="C76" s="8" t="s">
        <v>128</v>
      </c>
      <c r="D76" s="8" t="s">
        <v>129</v>
      </c>
      <c r="E76" s="8" t="s">
        <v>130</v>
      </c>
      <c r="F76" s="8" t="s">
        <v>109</v>
      </c>
      <c r="G76" s="8" t="s">
        <v>131</v>
      </c>
      <c r="H76" s="8">
        <v>18238</v>
      </c>
      <c r="I76" s="8">
        <v>18240</v>
      </c>
      <c r="J76" s="8">
        <v>18240</v>
      </c>
      <c r="K76" s="8">
        <v>4270</v>
      </c>
      <c r="L76" s="8">
        <v>4270</v>
      </c>
      <c r="M76" s="8" t="s">
        <v>111</v>
      </c>
      <c r="N76" s="8" t="s">
        <v>132</v>
      </c>
      <c r="O76" s="9">
        <v>36.145946066900002</v>
      </c>
      <c r="P76" s="9">
        <v>14.627700000000001</v>
      </c>
      <c r="Q76" s="8" t="s">
        <v>113</v>
      </c>
      <c r="R76" s="8" t="s">
        <v>114</v>
      </c>
      <c r="S76" s="8">
        <v>6</v>
      </c>
      <c r="T76" s="8">
        <v>40</v>
      </c>
      <c r="U76" s="8" t="s">
        <v>60</v>
      </c>
      <c r="V76" s="8" t="s">
        <v>125</v>
      </c>
      <c r="W76" s="8" t="s">
        <v>126</v>
      </c>
      <c r="X76" s="10">
        <v>5.7361000000000002E-2</v>
      </c>
      <c r="Y76" s="10">
        <v>10.026113</v>
      </c>
      <c r="Z76" s="10">
        <v>0.47</v>
      </c>
      <c r="AA76" s="10">
        <v>0.505</v>
      </c>
      <c r="AB76" s="10">
        <f t="shared" si="2"/>
        <v>0.44470153484100006</v>
      </c>
      <c r="AC76" s="10">
        <f t="shared" si="3"/>
        <v>72.596191699399498</v>
      </c>
    </row>
    <row r="77" spans="1:29" x14ac:dyDescent="0.25">
      <c r="A77" s="8">
        <v>7</v>
      </c>
      <c r="B77" s="8">
        <v>328</v>
      </c>
      <c r="C77" s="8" t="s">
        <v>128</v>
      </c>
      <c r="D77" s="8" t="s">
        <v>129</v>
      </c>
      <c r="E77" s="8" t="s">
        <v>130</v>
      </c>
      <c r="F77" s="8" t="s">
        <v>109</v>
      </c>
      <c r="G77" s="8" t="s">
        <v>131</v>
      </c>
      <c r="H77" s="8">
        <v>18449</v>
      </c>
      <c r="I77" s="8">
        <v>18450</v>
      </c>
      <c r="J77" s="8">
        <v>18450</v>
      </c>
      <c r="K77" s="8">
        <v>4271</v>
      </c>
      <c r="L77" s="8">
        <v>4271</v>
      </c>
      <c r="M77" s="8" t="s">
        <v>111</v>
      </c>
      <c r="N77" s="8" t="s">
        <v>132</v>
      </c>
      <c r="O77" s="9">
        <v>11.192382954499999</v>
      </c>
      <c r="P77" s="9">
        <v>4.5293999999999999</v>
      </c>
      <c r="Q77" s="8" t="s">
        <v>113</v>
      </c>
      <c r="R77" s="8" t="s">
        <v>114</v>
      </c>
      <c r="S77" s="8">
        <v>7</v>
      </c>
      <c r="T77" s="8">
        <v>40</v>
      </c>
      <c r="U77" s="8" t="s">
        <v>60</v>
      </c>
      <c r="V77" s="8" t="s">
        <v>67</v>
      </c>
      <c r="W77" s="8" t="s">
        <v>62</v>
      </c>
      <c r="X77" s="10">
        <v>8.9882000000000004E-2</v>
      </c>
      <c r="Y77" s="10">
        <v>8.0594009999999994</v>
      </c>
      <c r="Z77" s="10">
        <v>0.47</v>
      </c>
      <c r="AA77" s="10">
        <v>0.505</v>
      </c>
      <c r="AB77" s="10">
        <f t="shared" si="2"/>
        <v>0.21576911132400001</v>
      </c>
      <c r="AC77" s="10">
        <f t="shared" si="3"/>
        <v>18.069604190252999</v>
      </c>
    </row>
    <row r="78" spans="1:29" x14ac:dyDescent="0.25">
      <c r="A78" s="8">
        <v>7</v>
      </c>
      <c r="B78" s="8">
        <v>328</v>
      </c>
      <c r="C78" s="8" t="s">
        <v>128</v>
      </c>
      <c r="D78" s="8" t="s">
        <v>129</v>
      </c>
      <c r="E78" s="8" t="s">
        <v>130</v>
      </c>
      <c r="F78" s="8" t="s">
        <v>109</v>
      </c>
      <c r="G78" s="8" t="s">
        <v>131</v>
      </c>
      <c r="H78" s="8">
        <v>18450</v>
      </c>
      <c r="I78" s="8">
        <v>18451</v>
      </c>
      <c r="J78" s="8">
        <v>18451</v>
      </c>
      <c r="K78" s="8">
        <v>4271</v>
      </c>
      <c r="L78" s="8">
        <v>4271</v>
      </c>
      <c r="M78" s="8" t="s">
        <v>111</v>
      </c>
      <c r="N78" s="8" t="s">
        <v>132</v>
      </c>
      <c r="O78" s="9">
        <v>9.3174238932400009</v>
      </c>
      <c r="P78" s="9">
        <v>3.7706300000000001</v>
      </c>
      <c r="Q78" s="8" t="s">
        <v>113</v>
      </c>
      <c r="R78" s="8" t="s">
        <v>114</v>
      </c>
      <c r="S78" s="8">
        <v>7</v>
      </c>
      <c r="T78" s="8">
        <v>40</v>
      </c>
      <c r="U78" s="8" t="s">
        <v>60</v>
      </c>
      <c r="V78" s="8" t="s">
        <v>67</v>
      </c>
      <c r="W78" s="8" t="s">
        <v>62</v>
      </c>
      <c r="X78" s="10">
        <v>8.9882000000000004E-2</v>
      </c>
      <c r="Y78" s="10">
        <v>8.0594009999999994</v>
      </c>
      <c r="Z78" s="10">
        <v>0.47</v>
      </c>
      <c r="AA78" s="10">
        <v>0.505</v>
      </c>
      <c r="AB78" s="10">
        <f t="shared" si="2"/>
        <v>0.17962323579980002</v>
      </c>
      <c r="AC78" s="10">
        <f t="shared" si="3"/>
        <v>15.042564500351849</v>
      </c>
    </row>
    <row r="79" spans="1:29" x14ac:dyDescent="0.25">
      <c r="A79" s="8">
        <v>7</v>
      </c>
      <c r="B79" s="8">
        <v>328</v>
      </c>
      <c r="C79" s="8" t="s">
        <v>128</v>
      </c>
      <c r="D79" s="8" t="s">
        <v>129</v>
      </c>
      <c r="E79" s="8" t="s">
        <v>130</v>
      </c>
      <c r="F79" s="8" t="s">
        <v>109</v>
      </c>
      <c r="G79" s="8" t="s">
        <v>131</v>
      </c>
      <c r="H79" s="8">
        <v>18451</v>
      </c>
      <c r="I79" s="8">
        <v>18452</v>
      </c>
      <c r="J79" s="8">
        <v>18452</v>
      </c>
      <c r="K79" s="8">
        <v>4271</v>
      </c>
      <c r="L79" s="8">
        <v>4271</v>
      </c>
      <c r="M79" s="8" t="s">
        <v>111</v>
      </c>
      <c r="N79" s="8" t="s">
        <v>132</v>
      </c>
      <c r="O79" s="9">
        <v>9.1401582530100001</v>
      </c>
      <c r="P79" s="9">
        <v>3.69889</v>
      </c>
      <c r="Q79" s="8" t="s">
        <v>113</v>
      </c>
      <c r="R79" s="8" t="s">
        <v>114</v>
      </c>
      <c r="S79" s="8">
        <v>7</v>
      </c>
      <c r="T79" s="8">
        <v>40</v>
      </c>
      <c r="U79" s="8" t="s">
        <v>60</v>
      </c>
      <c r="V79" s="8" t="s">
        <v>67</v>
      </c>
      <c r="W79" s="8" t="s">
        <v>62</v>
      </c>
      <c r="X79" s="10">
        <v>8.9882000000000004E-2</v>
      </c>
      <c r="Y79" s="10">
        <v>8.0594009999999994</v>
      </c>
      <c r="Z79" s="10">
        <v>0.47</v>
      </c>
      <c r="AA79" s="10">
        <v>0.505</v>
      </c>
      <c r="AB79" s="10">
        <f t="shared" si="2"/>
        <v>0.17620572441940002</v>
      </c>
      <c r="AC79" s="10">
        <f t="shared" si="3"/>
        <v>14.756364693620547</v>
      </c>
    </row>
    <row r="80" spans="1:29" x14ac:dyDescent="0.25">
      <c r="A80" s="8">
        <v>7</v>
      </c>
      <c r="B80" s="8">
        <v>328</v>
      </c>
      <c r="C80" s="8" t="s">
        <v>128</v>
      </c>
      <c r="D80" s="8" t="s">
        <v>129</v>
      </c>
      <c r="E80" s="8" t="s">
        <v>130</v>
      </c>
      <c r="F80" s="8" t="s">
        <v>109</v>
      </c>
      <c r="G80" s="8" t="s">
        <v>131</v>
      </c>
      <c r="H80" s="8">
        <v>18452</v>
      </c>
      <c r="I80" s="8">
        <v>18453</v>
      </c>
      <c r="J80" s="8">
        <v>18453</v>
      </c>
      <c r="K80" s="8">
        <v>4271</v>
      </c>
      <c r="L80" s="8">
        <v>4271</v>
      </c>
      <c r="M80" s="8" t="s">
        <v>111</v>
      </c>
      <c r="N80" s="8" t="s">
        <v>132</v>
      </c>
      <c r="O80" s="9">
        <v>206.7215903</v>
      </c>
      <c r="P80" s="9">
        <v>83.657300000000006</v>
      </c>
      <c r="Q80" s="8" t="s">
        <v>113</v>
      </c>
      <c r="R80" s="8" t="s">
        <v>114</v>
      </c>
      <c r="S80" s="8">
        <v>7</v>
      </c>
      <c r="T80" s="8">
        <v>40</v>
      </c>
      <c r="U80" s="8" t="s">
        <v>60</v>
      </c>
      <c r="V80" s="8" t="s">
        <v>67</v>
      </c>
      <c r="W80" s="8" t="s">
        <v>62</v>
      </c>
      <c r="X80" s="10">
        <v>8.9882000000000004E-2</v>
      </c>
      <c r="Y80" s="10">
        <v>8.0594009999999994</v>
      </c>
      <c r="Z80" s="10">
        <v>0.47</v>
      </c>
      <c r="AA80" s="10">
        <v>0.505</v>
      </c>
      <c r="AB80" s="10">
        <f t="shared" si="2"/>
        <v>3.9852212824580007</v>
      </c>
      <c r="AC80" s="10">
        <f t="shared" si="3"/>
        <v>333.74272500226351</v>
      </c>
    </row>
    <row r="81" spans="1:29" x14ac:dyDescent="0.25">
      <c r="A81" s="8">
        <v>7</v>
      </c>
      <c r="B81" s="8">
        <v>328</v>
      </c>
      <c r="C81" s="8" t="s">
        <v>128</v>
      </c>
      <c r="D81" s="8" t="s">
        <v>129</v>
      </c>
      <c r="E81" s="8" t="s">
        <v>130</v>
      </c>
      <c r="F81" s="8" t="s">
        <v>109</v>
      </c>
      <c r="G81" s="8" t="s">
        <v>131</v>
      </c>
      <c r="H81" s="8">
        <v>18453</v>
      </c>
      <c r="I81" s="8">
        <v>18454</v>
      </c>
      <c r="J81" s="8">
        <v>18454</v>
      </c>
      <c r="K81" s="8">
        <v>4271</v>
      </c>
      <c r="L81" s="8">
        <v>4271</v>
      </c>
      <c r="M81" s="8" t="s">
        <v>111</v>
      </c>
      <c r="N81" s="8" t="s">
        <v>132</v>
      </c>
      <c r="O81" s="9">
        <v>7.07396409453</v>
      </c>
      <c r="P81" s="9">
        <v>2.86273</v>
      </c>
      <c r="Q81" s="8" t="s">
        <v>113</v>
      </c>
      <c r="R81" s="8" t="s">
        <v>114</v>
      </c>
      <c r="S81" s="8">
        <v>7</v>
      </c>
      <c r="T81" s="8">
        <v>40</v>
      </c>
      <c r="U81" s="8" t="s">
        <v>60</v>
      </c>
      <c r="V81" s="8" t="s">
        <v>67</v>
      </c>
      <c r="W81" s="8" t="s">
        <v>62</v>
      </c>
      <c r="X81" s="10">
        <v>8.9882000000000004E-2</v>
      </c>
      <c r="Y81" s="10">
        <v>8.0594009999999994</v>
      </c>
      <c r="Z81" s="10">
        <v>0.47</v>
      </c>
      <c r="AA81" s="10">
        <v>0.505</v>
      </c>
      <c r="AB81" s="10">
        <f t="shared" si="2"/>
        <v>0.13637318586580002</v>
      </c>
      <c r="AC81" s="10">
        <f t="shared" si="3"/>
        <v>11.420585067241349</v>
      </c>
    </row>
    <row r="82" spans="1:29" x14ac:dyDescent="0.25">
      <c r="A82" s="8">
        <v>7</v>
      </c>
      <c r="B82" s="8">
        <v>328</v>
      </c>
      <c r="C82" s="8" t="s">
        <v>128</v>
      </c>
      <c r="D82" s="8" t="s">
        <v>129</v>
      </c>
      <c r="E82" s="8" t="s">
        <v>130</v>
      </c>
      <c r="F82" s="8" t="s">
        <v>109</v>
      </c>
      <c r="G82" s="8" t="s">
        <v>131</v>
      </c>
      <c r="H82" s="8">
        <v>18454</v>
      </c>
      <c r="I82" s="8">
        <v>18455</v>
      </c>
      <c r="J82" s="8">
        <v>18455</v>
      </c>
      <c r="K82" s="8">
        <v>4271</v>
      </c>
      <c r="L82" s="8">
        <v>4271</v>
      </c>
      <c r="M82" s="8" t="s">
        <v>111</v>
      </c>
      <c r="N82" s="8" t="s">
        <v>132</v>
      </c>
      <c r="O82" s="9">
        <v>16.149638853399999</v>
      </c>
      <c r="P82" s="9">
        <v>6.5355299999999996</v>
      </c>
      <c r="Q82" s="8" t="s">
        <v>113</v>
      </c>
      <c r="R82" s="8" t="s">
        <v>114</v>
      </c>
      <c r="S82" s="8">
        <v>7</v>
      </c>
      <c r="T82" s="8">
        <v>40</v>
      </c>
      <c r="U82" s="8" t="s">
        <v>60</v>
      </c>
      <c r="V82" s="8" t="s">
        <v>67</v>
      </c>
      <c r="W82" s="8" t="s">
        <v>62</v>
      </c>
      <c r="X82" s="10">
        <v>8.9882000000000004E-2</v>
      </c>
      <c r="Y82" s="10">
        <v>8.0594009999999994</v>
      </c>
      <c r="Z82" s="10">
        <v>0.47</v>
      </c>
      <c r="AA82" s="10">
        <v>0.505</v>
      </c>
      <c r="AB82" s="10">
        <f t="shared" si="2"/>
        <v>0.31133604895380002</v>
      </c>
      <c r="AC82" s="10">
        <f t="shared" si="3"/>
        <v>26.072866223677348</v>
      </c>
    </row>
    <row r="83" spans="1:29" x14ac:dyDescent="0.25">
      <c r="A83" s="8">
        <v>7</v>
      </c>
      <c r="B83" s="8">
        <v>328</v>
      </c>
      <c r="C83" s="8" t="s">
        <v>128</v>
      </c>
      <c r="D83" s="8" t="s">
        <v>129</v>
      </c>
      <c r="E83" s="8" t="s">
        <v>130</v>
      </c>
      <c r="F83" s="8" t="s">
        <v>109</v>
      </c>
      <c r="G83" s="8" t="s">
        <v>131</v>
      </c>
      <c r="H83" s="8">
        <v>18455</v>
      </c>
      <c r="I83" s="8">
        <v>18456</v>
      </c>
      <c r="J83" s="8">
        <v>18456</v>
      </c>
      <c r="K83" s="8">
        <v>4271</v>
      </c>
      <c r="L83" s="8">
        <v>4271</v>
      </c>
      <c r="M83" s="8" t="s">
        <v>111</v>
      </c>
      <c r="N83" s="8" t="s">
        <v>132</v>
      </c>
      <c r="O83" s="9">
        <v>8.5119411171700001</v>
      </c>
      <c r="P83" s="9">
        <v>3.4446599999999998</v>
      </c>
      <c r="Q83" s="8" t="s">
        <v>113</v>
      </c>
      <c r="R83" s="8" t="s">
        <v>114</v>
      </c>
      <c r="S83" s="8">
        <v>7</v>
      </c>
      <c r="T83" s="8">
        <v>40</v>
      </c>
      <c r="U83" s="8" t="s">
        <v>60</v>
      </c>
      <c r="V83" s="8" t="s">
        <v>67</v>
      </c>
      <c r="W83" s="8" t="s">
        <v>62</v>
      </c>
      <c r="X83" s="10">
        <v>8.9882000000000004E-2</v>
      </c>
      <c r="Y83" s="10">
        <v>8.0594009999999994</v>
      </c>
      <c r="Z83" s="10">
        <v>0.47</v>
      </c>
      <c r="AA83" s="10">
        <v>0.505</v>
      </c>
      <c r="AB83" s="10">
        <f t="shared" si="2"/>
        <v>0.16409485296360002</v>
      </c>
      <c r="AC83" s="10">
        <f t="shared" si="3"/>
        <v>13.742138643086699</v>
      </c>
    </row>
    <row r="84" spans="1:29" x14ac:dyDescent="0.25">
      <c r="A84" s="8">
        <v>7</v>
      </c>
      <c r="B84" s="8">
        <v>328</v>
      </c>
      <c r="C84" s="8" t="s">
        <v>128</v>
      </c>
      <c r="D84" s="8" t="s">
        <v>129</v>
      </c>
      <c r="E84" s="8" t="s">
        <v>130</v>
      </c>
      <c r="F84" s="8" t="s">
        <v>109</v>
      </c>
      <c r="G84" s="8" t="s">
        <v>131</v>
      </c>
      <c r="H84" s="8">
        <v>18456</v>
      </c>
      <c r="I84" s="8">
        <v>18457</v>
      </c>
      <c r="J84" s="8">
        <v>18457</v>
      </c>
      <c r="K84" s="8">
        <v>4271</v>
      </c>
      <c r="L84" s="8">
        <v>4271</v>
      </c>
      <c r="M84" s="8" t="s">
        <v>111</v>
      </c>
      <c r="N84" s="8" t="s">
        <v>132</v>
      </c>
      <c r="O84" s="9">
        <v>10.298955821</v>
      </c>
      <c r="P84" s="9">
        <v>4.16784</v>
      </c>
      <c r="Q84" s="8" t="s">
        <v>113</v>
      </c>
      <c r="R84" s="8" t="s">
        <v>114</v>
      </c>
      <c r="S84" s="8">
        <v>7</v>
      </c>
      <c r="T84" s="8">
        <v>40</v>
      </c>
      <c r="U84" s="8" t="s">
        <v>60</v>
      </c>
      <c r="V84" s="8" t="s">
        <v>67</v>
      </c>
      <c r="W84" s="8" t="s">
        <v>62</v>
      </c>
      <c r="X84" s="10">
        <v>8.9882000000000004E-2</v>
      </c>
      <c r="Y84" s="10">
        <v>8.0594009999999994</v>
      </c>
      <c r="Z84" s="10">
        <v>0.47</v>
      </c>
      <c r="AA84" s="10">
        <v>0.505</v>
      </c>
      <c r="AB84" s="10">
        <f t="shared" si="2"/>
        <v>0.19854531128640002</v>
      </c>
      <c r="AC84" s="10">
        <f t="shared" si="3"/>
        <v>16.627195462600799</v>
      </c>
    </row>
    <row r="85" spans="1:29" x14ac:dyDescent="0.25">
      <c r="A85" s="8">
        <v>7</v>
      </c>
      <c r="B85" s="8">
        <v>328</v>
      </c>
      <c r="C85" s="8" t="s">
        <v>128</v>
      </c>
      <c r="D85" s="8" t="s">
        <v>129</v>
      </c>
      <c r="E85" s="8" t="s">
        <v>130</v>
      </c>
      <c r="F85" s="8" t="s">
        <v>109</v>
      </c>
      <c r="G85" s="8" t="s">
        <v>131</v>
      </c>
      <c r="H85" s="8">
        <v>18774</v>
      </c>
      <c r="I85" s="8">
        <v>18775</v>
      </c>
      <c r="J85" s="8">
        <v>18694</v>
      </c>
      <c r="K85" s="8">
        <v>4280</v>
      </c>
      <c r="L85" s="8">
        <v>4280</v>
      </c>
      <c r="M85" s="8" t="s">
        <v>111</v>
      </c>
      <c r="N85" s="8" t="s">
        <v>132</v>
      </c>
      <c r="O85" s="9">
        <v>124.547297841</v>
      </c>
      <c r="P85" s="9">
        <v>50.402500000000003</v>
      </c>
      <c r="Q85" s="8" t="s">
        <v>113</v>
      </c>
      <c r="R85" s="8" t="s">
        <v>114</v>
      </c>
      <c r="S85" s="8">
        <v>7</v>
      </c>
      <c r="T85" s="8">
        <v>40</v>
      </c>
      <c r="U85" s="8" t="s">
        <v>60</v>
      </c>
      <c r="V85" s="8" t="s">
        <v>136</v>
      </c>
      <c r="W85" s="8" t="s">
        <v>62</v>
      </c>
      <c r="X85" s="10">
        <v>8.9882000000000004E-2</v>
      </c>
      <c r="Y85" s="10">
        <v>8.0594009999999994</v>
      </c>
      <c r="Z85" s="10">
        <v>0.47</v>
      </c>
      <c r="AA85" s="10">
        <v>0.505</v>
      </c>
      <c r="AB85" s="10">
        <f t="shared" si="2"/>
        <v>2.4010470776500004</v>
      </c>
      <c r="AC85" s="10">
        <f t="shared" si="3"/>
        <v>201.07590965673751</v>
      </c>
    </row>
    <row r="86" spans="1:29" x14ac:dyDescent="0.25">
      <c r="A86" s="8">
        <v>7</v>
      </c>
      <c r="B86" s="8">
        <v>328</v>
      </c>
      <c r="C86" s="8" t="s">
        <v>128</v>
      </c>
      <c r="D86" s="8" t="s">
        <v>129</v>
      </c>
      <c r="E86" s="8" t="s">
        <v>130</v>
      </c>
      <c r="F86" s="8" t="s">
        <v>109</v>
      </c>
      <c r="G86" s="8" t="s">
        <v>131</v>
      </c>
      <c r="H86" s="8">
        <v>18775</v>
      </c>
      <c r="I86" s="8">
        <v>18776</v>
      </c>
      <c r="J86" s="8">
        <v>18695</v>
      </c>
      <c r="K86" s="8">
        <v>4280</v>
      </c>
      <c r="L86" s="8">
        <v>4280</v>
      </c>
      <c r="M86" s="8" t="s">
        <v>111</v>
      </c>
      <c r="N86" s="8" t="s">
        <v>132</v>
      </c>
      <c r="O86" s="9">
        <v>149.96257134199999</v>
      </c>
      <c r="P86" s="9">
        <v>60.6877</v>
      </c>
      <c r="Q86" s="8" t="s">
        <v>113</v>
      </c>
      <c r="R86" s="8" t="s">
        <v>114</v>
      </c>
      <c r="S86" s="8">
        <v>7</v>
      </c>
      <c r="T86" s="8">
        <v>40</v>
      </c>
      <c r="U86" s="8" t="s">
        <v>60</v>
      </c>
      <c r="V86" s="8" t="s">
        <v>136</v>
      </c>
      <c r="W86" s="8" t="s">
        <v>62</v>
      </c>
      <c r="X86" s="10">
        <v>8.9882000000000004E-2</v>
      </c>
      <c r="Y86" s="10">
        <v>8.0594009999999994</v>
      </c>
      <c r="Z86" s="10">
        <v>0.47</v>
      </c>
      <c r="AA86" s="10">
        <v>0.505</v>
      </c>
      <c r="AB86" s="10">
        <f t="shared" si="2"/>
        <v>2.8910078812420004</v>
      </c>
      <c r="AC86" s="10">
        <f t="shared" si="3"/>
        <v>242.10772248351148</v>
      </c>
    </row>
    <row r="87" spans="1:29" x14ac:dyDescent="0.25">
      <c r="A87" s="8">
        <v>7</v>
      </c>
      <c r="B87" s="8">
        <v>328</v>
      </c>
      <c r="C87" s="8" t="s">
        <v>128</v>
      </c>
      <c r="D87" s="8" t="s">
        <v>129</v>
      </c>
      <c r="E87" s="8" t="s">
        <v>130</v>
      </c>
      <c r="F87" s="8" t="s">
        <v>109</v>
      </c>
      <c r="G87" s="8" t="s">
        <v>131</v>
      </c>
      <c r="H87" s="8">
        <v>19508</v>
      </c>
      <c r="I87" s="8">
        <v>19509</v>
      </c>
      <c r="J87" s="8">
        <v>19448</v>
      </c>
      <c r="K87" s="8">
        <v>4340</v>
      </c>
      <c r="L87" s="8">
        <v>4340</v>
      </c>
      <c r="M87" s="8" t="s">
        <v>111</v>
      </c>
      <c r="N87" s="8" t="s">
        <v>132</v>
      </c>
      <c r="O87" s="9">
        <v>206.874634195</v>
      </c>
      <c r="P87" s="9">
        <v>83.719200000000001</v>
      </c>
      <c r="Q87" s="8" t="s">
        <v>113</v>
      </c>
      <c r="R87" s="8" t="s">
        <v>114</v>
      </c>
      <c r="S87" s="8">
        <v>7</v>
      </c>
      <c r="T87" s="8">
        <v>40</v>
      </c>
      <c r="U87" s="8" t="s">
        <v>60</v>
      </c>
      <c r="V87" s="8" t="s">
        <v>63</v>
      </c>
      <c r="W87" s="8" t="s">
        <v>62</v>
      </c>
      <c r="X87" s="10">
        <v>8.9882000000000004E-2</v>
      </c>
      <c r="Y87" s="10">
        <v>8.0594009999999994</v>
      </c>
      <c r="Z87" s="10">
        <v>0.47</v>
      </c>
      <c r="AA87" s="10">
        <v>0.505</v>
      </c>
      <c r="AB87" s="10">
        <f t="shared" si="2"/>
        <v>3.9881700412320003</v>
      </c>
      <c r="AC87" s="10">
        <f t="shared" si="3"/>
        <v>333.98966907860398</v>
      </c>
    </row>
    <row r="88" spans="1:29" x14ac:dyDescent="0.25">
      <c r="A88" s="8">
        <v>7</v>
      </c>
      <c r="B88" s="8">
        <v>328</v>
      </c>
      <c r="C88" s="8" t="s">
        <v>128</v>
      </c>
      <c r="D88" s="8" t="s">
        <v>129</v>
      </c>
      <c r="E88" s="8" t="s">
        <v>130</v>
      </c>
      <c r="F88" s="8" t="s">
        <v>109</v>
      </c>
      <c r="G88" s="8" t="s">
        <v>131</v>
      </c>
      <c r="H88" s="8">
        <v>19509</v>
      </c>
      <c r="I88" s="8">
        <v>19510</v>
      </c>
      <c r="J88" s="8">
        <v>19449</v>
      </c>
      <c r="K88" s="8">
        <v>4340</v>
      </c>
      <c r="L88" s="8">
        <v>4340</v>
      </c>
      <c r="M88" s="8" t="s">
        <v>111</v>
      </c>
      <c r="N88" s="8" t="s">
        <v>132</v>
      </c>
      <c r="O88" s="9">
        <v>109.518172341</v>
      </c>
      <c r="P88" s="9">
        <v>44.320399999999999</v>
      </c>
      <c r="Q88" s="8" t="s">
        <v>113</v>
      </c>
      <c r="R88" s="8" t="s">
        <v>114</v>
      </c>
      <c r="S88" s="8">
        <v>7</v>
      </c>
      <c r="T88" s="8">
        <v>40</v>
      </c>
      <c r="U88" s="8" t="s">
        <v>60</v>
      </c>
      <c r="V88" s="8" t="s">
        <v>63</v>
      </c>
      <c r="W88" s="8" t="s">
        <v>62</v>
      </c>
      <c r="X88" s="10">
        <v>8.9882000000000004E-2</v>
      </c>
      <c r="Y88" s="10">
        <v>8.0594009999999994</v>
      </c>
      <c r="Z88" s="10">
        <v>0.47</v>
      </c>
      <c r="AA88" s="10">
        <v>0.505</v>
      </c>
      <c r="AB88" s="10">
        <f t="shared" si="2"/>
        <v>2.1113112821839999</v>
      </c>
      <c r="AC88" s="10">
        <f t="shared" si="3"/>
        <v>176.81195865979797</v>
      </c>
    </row>
    <row r="89" spans="1:29" x14ac:dyDescent="0.25">
      <c r="A89" s="8">
        <v>7</v>
      </c>
      <c r="B89" s="8">
        <v>328</v>
      </c>
      <c r="C89" s="8" t="s">
        <v>128</v>
      </c>
      <c r="D89" s="8" t="s">
        <v>129</v>
      </c>
      <c r="E89" s="8" t="s">
        <v>130</v>
      </c>
      <c r="F89" s="8" t="s">
        <v>109</v>
      </c>
      <c r="G89" s="8" t="s">
        <v>131</v>
      </c>
      <c r="H89" s="8">
        <v>20313</v>
      </c>
      <c r="I89" s="8">
        <v>19854</v>
      </c>
      <c r="J89" s="8">
        <v>19804</v>
      </c>
      <c r="K89" s="8">
        <v>5110</v>
      </c>
      <c r="L89" s="8">
        <v>5110</v>
      </c>
      <c r="M89" s="8" t="s">
        <v>111</v>
      </c>
      <c r="N89" s="8" t="s">
        <v>132</v>
      </c>
      <c r="O89" s="9">
        <v>2.8006368777300001</v>
      </c>
      <c r="P89" s="9">
        <v>1.1333800000000001</v>
      </c>
      <c r="Q89" s="8" t="s">
        <v>113</v>
      </c>
      <c r="R89" s="8" t="s">
        <v>114</v>
      </c>
      <c r="S89" s="8">
        <v>9</v>
      </c>
      <c r="T89" s="8">
        <v>50</v>
      </c>
      <c r="U89" s="8" t="s">
        <v>46</v>
      </c>
      <c r="V89" s="8" t="s">
        <v>137</v>
      </c>
      <c r="W89" s="8" t="s">
        <v>48</v>
      </c>
      <c r="X89" s="10">
        <v>0.114593</v>
      </c>
      <c r="Y89" s="10">
        <v>1.800333</v>
      </c>
      <c r="Z89" s="10">
        <v>0.47</v>
      </c>
      <c r="AA89" s="10">
        <v>0.505</v>
      </c>
      <c r="AB89" s="10">
        <f t="shared" si="2"/>
        <v>6.8835029600200007E-2</v>
      </c>
      <c r="AC89" s="10">
        <f t="shared" si="3"/>
        <v>1.0100284006923002</v>
      </c>
    </row>
    <row r="90" spans="1:29" x14ac:dyDescent="0.25">
      <c r="A90" s="8">
        <v>7</v>
      </c>
      <c r="B90" s="8">
        <v>328</v>
      </c>
      <c r="C90" s="8" t="s">
        <v>128</v>
      </c>
      <c r="D90" s="8" t="s">
        <v>129</v>
      </c>
      <c r="E90" s="8" t="s">
        <v>130</v>
      </c>
      <c r="F90" s="8" t="s">
        <v>109</v>
      </c>
      <c r="G90" s="8" t="s">
        <v>131</v>
      </c>
      <c r="H90" s="8">
        <v>23765</v>
      </c>
      <c r="I90" s="8">
        <v>23522</v>
      </c>
      <c r="J90" s="8">
        <v>23511</v>
      </c>
      <c r="K90" s="8">
        <v>5300</v>
      </c>
      <c r="L90" s="8">
        <v>5300</v>
      </c>
      <c r="M90" s="8" t="s">
        <v>111</v>
      </c>
      <c r="N90" s="8" t="s">
        <v>132</v>
      </c>
      <c r="O90" s="9">
        <v>6.0157960721999997</v>
      </c>
      <c r="P90" s="9">
        <v>2.43451</v>
      </c>
      <c r="Q90" s="8" t="s">
        <v>113</v>
      </c>
      <c r="R90" s="8" t="s">
        <v>114</v>
      </c>
      <c r="S90" s="8">
        <v>9</v>
      </c>
      <c r="T90" s="8">
        <v>50</v>
      </c>
      <c r="U90" s="8" t="s">
        <v>46</v>
      </c>
      <c r="V90" s="8" t="s">
        <v>47</v>
      </c>
      <c r="W90" s="8" t="s">
        <v>48</v>
      </c>
      <c r="X90" s="10">
        <v>0.114593</v>
      </c>
      <c r="Y90" s="10">
        <v>1.800333</v>
      </c>
      <c r="Z90" s="10">
        <v>0.47</v>
      </c>
      <c r="AA90" s="10">
        <v>0.505</v>
      </c>
      <c r="AB90" s="10">
        <f t="shared" si="2"/>
        <v>0.14785823634789999</v>
      </c>
      <c r="AC90" s="10">
        <f t="shared" si="3"/>
        <v>2.1695497024558499</v>
      </c>
    </row>
    <row r="91" spans="1:29" x14ac:dyDescent="0.25">
      <c r="A91" s="8">
        <v>7</v>
      </c>
      <c r="B91" s="8">
        <v>328</v>
      </c>
      <c r="C91" s="8" t="s">
        <v>128</v>
      </c>
      <c r="D91" s="8" t="s">
        <v>129</v>
      </c>
      <c r="E91" s="8" t="s">
        <v>130</v>
      </c>
      <c r="F91" s="8" t="s">
        <v>109</v>
      </c>
      <c r="G91" s="8" t="s">
        <v>131</v>
      </c>
      <c r="H91" s="8">
        <v>28640</v>
      </c>
      <c r="I91" s="8">
        <v>28641</v>
      </c>
      <c r="J91" s="8">
        <v>28575</v>
      </c>
      <c r="K91" s="8">
        <v>6172</v>
      </c>
      <c r="L91" s="8">
        <v>6172</v>
      </c>
      <c r="M91" s="8" t="s">
        <v>111</v>
      </c>
      <c r="N91" s="8" t="s">
        <v>132</v>
      </c>
      <c r="O91" s="9">
        <v>13.180844237700001</v>
      </c>
      <c r="P91" s="9">
        <v>5.3341000000000003</v>
      </c>
      <c r="Q91" s="8" t="s">
        <v>113</v>
      </c>
      <c r="R91" s="8" t="s">
        <v>114</v>
      </c>
      <c r="S91" s="8">
        <v>12</v>
      </c>
      <c r="T91" s="8">
        <v>60</v>
      </c>
      <c r="U91" s="8" t="s">
        <v>49</v>
      </c>
      <c r="V91" s="8" t="s">
        <v>50</v>
      </c>
      <c r="W91" s="8" t="s">
        <v>51</v>
      </c>
      <c r="X91" s="10">
        <v>0.51412000000000002</v>
      </c>
      <c r="Y91" s="10">
        <v>4.7782419999999997</v>
      </c>
      <c r="Z91" s="10">
        <v>0.47</v>
      </c>
      <c r="AA91" s="10">
        <v>0.505</v>
      </c>
      <c r="AB91" s="10">
        <f t="shared" si="2"/>
        <v>1.4534547707600001</v>
      </c>
      <c r="AC91" s="10">
        <f t="shared" si="3"/>
        <v>12.616372222839001</v>
      </c>
    </row>
    <row r="92" spans="1:29" x14ac:dyDescent="0.25">
      <c r="A92" s="8">
        <v>7</v>
      </c>
      <c r="B92" s="8">
        <v>328</v>
      </c>
      <c r="C92" s="8" t="s">
        <v>128</v>
      </c>
      <c r="D92" s="8" t="s">
        <v>129</v>
      </c>
      <c r="E92" s="8" t="s">
        <v>130</v>
      </c>
      <c r="F92" s="8" t="s">
        <v>109</v>
      </c>
      <c r="G92" s="8" t="s">
        <v>131</v>
      </c>
      <c r="H92" s="8">
        <v>28641</v>
      </c>
      <c r="I92" s="8">
        <v>28642</v>
      </c>
      <c r="J92" s="8">
        <v>28576</v>
      </c>
      <c r="K92" s="8">
        <v>6172</v>
      </c>
      <c r="L92" s="8">
        <v>6172</v>
      </c>
      <c r="M92" s="8" t="s">
        <v>111</v>
      </c>
      <c r="N92" s="8" t="s">
        <v>132</v>
      </c>
      <c r="O92" s="9">
        <v>10.011654888000001</v>
      </c>
      <c r="P92" s="9">
        <v>4.0515699999999999</v>
      </c>
      <c r="Q92" s="8" t="s">
        <v>113</v>
      </c>
      <c r="R92" s="8" t="s">
        <v>114</v>
      </c>
      <c r="S92" s="8">
        <v>12</v>
      </c>
      <c r="T92" s="8">
        <v>60</v>
      </c>
      <c r="U92" s="8" t="s">
        <v>49</v>
      </c>
      <c r="V92" s="8" t="s">
        <v>50</v>
      </c>
      <c r="W92" s="8" t="s">
        <v>51</v>
      </c>
      <c r="X92" s="10">
        <v>0.51412000000000002</v>
      </c>
      <c r="Y92" s="10">
        <v>4.7782419999999997</v>
      </c>
      <c r="Z92" s="10">
        <v>0.47</v>
      </c>
      <c r="AA92" s="10">
        <v>0.505</v>
      </c>
      <c r="AB92" s="10">
        <f t="shared" si="2"/>
        <v>1.1039863792519999</v>
      </c>
      <c r="AC92" s="10">
        <f t="shared" si="3"/>
        <v>9.5828940602702986</v>
      </c>
    </row>
    <row r="93" spans="1:29" x14ac:dyDescent="0.25">
      <c r="A93" s="8">
        <v>7</v>
      </c>
      <c r="B93" s="8">
        <v>328</v>
      </c>
      <c r="C93" s="8" t="s">
        <v>128</v>
      </c>
      <c r="D93" s="8" t="s">
        <v>129</v>
      </c>
      <c r="E93" s="8" t="s">
        <v>130</v>
      </c>
      <c r="F93" s="8" t="s">
        <v>109</v>
      </c>
      <c r="G93" s="8" t="s">
        <v>131</v>
      </c>
      <c r="H93" s="8">
        <v>28642</v>
      </c>
      <c r="I93" s="8">
        <v>28643</v>
      </c>
      <c r="J93" s="8">
        <v>28577</v>
      </c>
      <c r="K93" s="8">
        <v>6172</v>
      </c>
      <c r="L93" s="8">
        <v>6172</v>
      </c>
      <c r="M93" s="8" t="s">
        <v>111</v>
      </c>
      <c r="N93" s="8" t="s">
        <v>132</v>
      </c>
      <c r="O93" s="9">
        <v>1.6279426109999999</v>
      </c>
      <c r="P93" s="9">
        <v>0.65880499999999997</v>
      </c>
      <c r="Q93" s="8" t="s">
        <v>113</v>
      </c>
      <c r="R93" s="8" t="s">
        <v>114</v>
      </c>
      <c r="S93" s="8">
        <v>12</v>
      </c>
      <c r="T93" s="8">
        <v>60</v>
      </c>
      <c r="U93" s="8" t="s">
        <v>49</v>
      </c>
      <c r="V93" s="8" t="s">
        <v>50</v>
      </c>
      <c r="W93" s="8" t="s">
        <v>51</v>
      </c>
      <c r="X93" s="10">
        <v>0.51412000000000002</v>
      </c>
      <c r="Y93" s="10">
        <v>4.7782419999999997</v>
      </c>
      <c r="Z93" s="10">
        <v>0.47</v>
      </c>
      <c r="AA93" s="10">
        <v>0.505</v>
      </c>
      <c r="AB93" s="10">
        <f t="shared" si="2"/>
        <v>0.17951355809800001</v>
      </c>
      <c r="AC93" s="10">
        <f t="shared" si="3"/>
        <v>1.5582252118009499</v>
      </c>
    </row>
    <row r="94" spans="1:29" x14ac:dyDescent="0.25">
      <c r="A94" s="8">
        <v>7</v>
      </c>
      <c r="B94" s="8">
        <v>328</v>
      </c>
      <c r="C94" s="8" t="s">
        <v>128</v>
      </c>
      <c r="D94" s="8" t="s">
        <v>129</v>
      </c>
      <c r="E94" s="8" t="s">
        <v>130</v>
      </c>
      <c r="F94" s="8" t="s">
        <v>109</v>
      </c>
      <c r="G94" s="8" t="s">
        <v>131</v>
      </c>
      <c r="H94" s="8">
        <v>28643</v>
      </c>
      <c r="I94" s="8">
        <v>28644</v>
      </c>
      <c r="J94" s="8">
        <v>28578</v>
      </c>
      <c r="K94" s="8">
        <v>6172</v>
      </c>
      <c r="L94" s="8">
        <v>6172</v>
      </c>
      <c r="M94" s="8" t="s">
        <v>111</v>
      </c>
      <c r="N94" s="8" t="s">
        <v>132</v>
      </c>
      <c r="O94" s="9">
        <v>1.81481914786</v>
      </c>
      <c r="P94" s="9">
        <v>0.73443099999999994</v>
      </c>
      <c r="Q94" s="8" t="s">
        <v>113</v>
      </c>
      <c r="R94" s="8" t="s">
        <v>114</v>
      </c>
      <c r="S94" s="8">
        <v>12</v>
      </c>
      <c r="T94" s="8">
        <v>60</v>
      </c>
      <c r="U94" s="8" t="s">
        <v>49</v>
      </c>
      <c r="V94" s="8" t="s">
        <v>50</v>
      </c>
      <c r="W94" s="8" t="s">
        <v>51</v>
      </c>
      <c r="X94" s="10">
        <v>0.51412000000000002</v>
      </c>
      <c r="Y94" s="10">
        <v>4.7782419999999997</v>
      </c>
      <c r="Z94" s="10">
        <v>0.47</v>
      </c>
      <c r="AA94" s="10">
        <v>0.505</v>
      </c>
      <c r="AB94" s="10">
        <f t="shared" si="2"/>
        <v>0.20012040283159999</v>
      </c>
      <c r="AC94" s="10">
        <f t="shared" si="3"/>
        <v>1.7370980798994897</v>
      </c>
    </row>
    <row r="95" spans="1:29" x14ac:dyDescent="0.25">
      <c r="A95" s="8">
        <v>7</v>
      </c>
      <c r="B95" s="8">
        <v>328</v>
      </c>
      <c r="C95" s="8" t="s">
        <v>128</v>
      </c>
      <c r="D95" s="8" t="s">
        <v>129</v>
      </c>
      <c r="E95" s="8" t="s">
        <v>130</v>
      </c>
      <c r="F95" s="8" t="s">
        <v>109</v>
      </c>
      <c r="G95" s="8" t="s">
        <v>131</v>
      </c>
      <c r="H95" s="8">
        <v>28644</v>
      </c>
      <c r="I95" s="8">
        <v>28645</v>
      </c>
      <c r="J95" s="8">
        <v>28579</v>
      </c>
      <c r="K95" s="8">
        <v>6172</v>
      </c>
      <c r="L95" s="8">
        <v>6172</v>
      </c>
      <c r="M95" s="8" t="s">
        <v>111</v>
      </c>
      <c r="N95" s="8" t="s">
        <v>132</v>
      </c>
      <c r="O95" s="9">
        <v>1.5945011877599999</v>
      </c>
      <c r="P95" s="9">
        <v>0.64527199999999996</v>
      </c>
      <c r="Q95" s="8" t="s">
        <v>113</v>
      </c>
      <c r="R95" s="8" t="s">
        <v>114</v>
      </c>
      <c r="S95" s="8">
        <v>12</v>
      </c>
      <c r="T95" s="8">
        <v>60</v>
      </c>
      <c r="U95" s="8" t="s">
        <v>49</v>
      </c>
      <c r="V95" s="8" t="s">
        <v>50</v>
      </c>
      <c r="W95" s="8" t="s">
        <v>51</v>
      </c>
      <c r="X95" s="10">
        <v>0.51412000000000002</v>
      </c>
      <c r="Y95" s="10">
        <v>4.7782419999999997</v>
      </c>
      <c r="Z95" s="10">
        <v>0.47</v>
      </c>
      <c r="AA95" s="10">
        <v>0.505</v>
      </c>
      <c r="AB95" s="10">
        <f t="shared" si="2"/>
        <v>0.17582603753920001</v>
      </c>
      <c r="AC95" s="10">
        <f t="shared" si="3"/>
        <v>1.5262165570528798</v>
      </c>
    </row>
    <row r="96" spans="1:29" x14ac:dyDescent="0.25">
      <c r="A96" s="8">
        <v>7</v>
      </c>
      <c r="B96" s="8">
        <v>328</v>
      </c>
      <c r="C96" s="8" t="s">
        <v>128</v>
      </c>
      <c r="D96" s="8" t="s">
        <v>129</v>
      </c>
      <c r="E96" s="8" t="s">
        <v>130</v>
      </c>
      <c r="F96" s="8" t="s">
        <v>109</v>
      </c>
      <c r="G96" s="8" t="s">
        <v>131</v>
      </c>
      <c r="H96" s="8">
        <v>28645</v>
      </c>
      <c r="I96" s="8">
        <v>28646</v>
      </c>
      <c r="J96" s="8">
        <v>28580</v>
      </c>
      <c r="K96" s="8">
        <v>6172</v>
      </c>
      <c r="L96" s="8">
        <v>6172</v>
      </c>
      <c r="M96" s="8" t="s">
        <v>111</v>
      </c>
      <c r="N96" s="8" t="s">
        <v>132</v>
      </c>
      <c r="O96" s="9">
        <v>28.198825643100001</v>
      </c>
      <c r="P96" s="9">
        <v>11.4117</v>
      </c>
      <c r="Q96" s="8" t="s">
        <v>113</v>
      </c>
      <c r="R96" s="8" t="s">
        <v>114</v>
      </c>
      <c r="S96" s="8">
        <v>12</v>
      </c>
      <c r="T96" s="8">
        <v>60</v>
      </c>
      <c r="U96" s="8" t="s">
        <v>49</v>
      </c>
      <c r="V96" s="8" t="s">
        <v>50</v>
      </c>
      <c r="W96" s="8" t="s">
        <v>51</v>
      </c>
      <c r="X96" s="10">
        <v>0.51412000000000002</v>
      </c>
      <c r="Y96" s="10">
        <v>4.7782419999999997</v>
      </c>
      <c r="Z96" s="10">
        <v>0.47</v>
      </c>
      <c r="AA96" s="10">
        <v>0.505</v>
      </c>
      <c r="AB96" s="10">
        <f t="shared" si="2"/>
        <v>3.1095010981200004</v>
      </c>
      <c r="AC96" s="10">
        <f t="shared" si="3"/>
        <v>26.991292794542996</v>
      </c>
    </row>
    <row r="97" spans="1:29" x14ac:dyDescent="0.25">
      <c r="A97" s="8">
        <v>7</v>
      </c>
      <c r="B97" s="8">
        <v>328</v>
      </c>
      <c r="C97" s="8" t="s">
        <v>128</v>
      </c>
      <c r="D97" s="8" t="s">
        <v>129</v>
      </c>
      <c r="E97" s="8" t="s">
        <v>130</v>
      </c>
      <c r="F97" s="8" t="s">
        <v>109</v>
      </c>
      <c r="G97" s="8" t="s">
        <v>131</v>
      </c>
      <c r="H97" s="8">
        <v>28646</v>
      </c>
      <c r="I97" s="8">
        <v>28647</v>
      </c>
      <c r="J97" s="8">
        <v>28581</v>
      </c>
      <c r="K97" s="8">
        <v>6172</v>
      </c>
      <c r="L97" s="8">
        <v>6172</v>
      </c>
      <c r="M97" s="8" t="s">
        <v>111</v>
      </c>
      <c r="N97" s="8" t="s">
        <v>132</v>
      </c>
      <c r="O97" s="9">
        <v>6.6651534969100004</v>
      </c>
      <c r="P97" s="9">
        <v>2.6972900000000002</v>
      </c>
      <c r="Q97" s="8" t="s">
        <v>113</v>
      </c>
      <c r="R97" s="8" t="s">
        <v>114</v>
      </c>
      <c r="S97" s="8">
        <v>12</v>
      </c>
      <c r="T97" s="8">
        <v>60</v>
      </c>
      <c r="U97" s="8" t="s">
        <v>49</v>
      </c>
      <c r="V97" s="8" t="s">
        <v>50</v>
      </c>
      <c r="W97" s="8" t="s">
        <v>51</v>
      </c>
      <c r="X97" s="10">
        <v>0.51412000000000002</v>
      </c>
      <c r="Y97" s="10">
        <v>4.7782419999999997</v>
      </c>
      <c r="Z97" s="10">
        <v>0.47</v>
      </c>
      <c r="AA97" s="10">
        <v>0.505</v>
      </c>
      <c r="AB97" s="10">
        <f t="shared" si="2"/>
        <v>0.73496728944400014</v>
      </c>
      <c r="AC97" s="10">
        <f t="shared" si="3"/>
        <v>6.3797106602691001</v>
      </c>
    </row>
    <row r="98" spans="1:29" x14ac:dyDescent="0.25">
      <c r="A98" s="8">
        <v>7</v>
      </c>
      <c r="B98" s="8">
        <v>328</v>
      </c>
      <c r="C98" s="8" t="s">
        <v>128</v>
      </c>
      <c r="D98" s="8" t="s">
        <v>129</v>
      </c>
      <c r="E98" s="8" t="s">
        <v>130</v>
      </c>
      <c r="F98" s="8" t="s">
        <v>109</v>
      </c>
      <c r="G98" s="8" t="s">
        <v>131</v>
      </c>
      <c r="H98" s="8">
        <v>28647</v>
      </c>
      <c r="I98" s="8">
        <v>28648</v>
      </c>
      <c r="J98" s="8">
        <v>28582</v>
      </c>
      <c r="K98" s="8">
        <v>6172</v>
      </c>
      <c r="L98" s="8">
        <v>6172</v>
      </c>
      <c r="M98" s="8" t="s">
        <v>111</v>
      </c>
      <c r="N98" s="8" t="s">
        <v>132</v>
      </c>
      <c r="O98" s="9">
        <v>2.1690153646899999</v>
      </c>
      <c r="P98" s="9">
        <v>0.87776900000000002</v>
      </c>
      <c r="Q98" s="8" t="s">
        <v>113</v>
      </c>
      <c r="R98" s="8" t="s">
        <v>114</v>
      </c>
      <c r="S98" s="8">
        <v>12</v>
      </c>
      <c r="T98" s="8">
        <v>60</v>
      </c>
      <c r="U98" s="8" t="s">
        <v>49</v>
      </c>
      <c r="V98" s="8" t="s">
        <v>50</v>
      </c>
      <c r="W98" s="8" t="s">
        <v>51</v>
      </c>
      <c r="X98" s="10">
        <v>0.51412000000000002</v>
      </c>
      <c r="Y98" s="10">
        <v>4.7782419999999997</v>
      </c>
      <c r="Z98" s="10">
        <v>0.47</v>
      </c>
      <c r="AA98" s="10">
        <v>0.505</v>
      </c>
      <c r="AB98" s="10">
        <f t="shared" si="2"/>
        <v>0.23917765708840005</v>
      </c>
      <c r="AC98" s="10">
        <f t="shared" si="3"/>
        <v>2.0761253875385095</v>
      </c>
    </row>
    <row r="99" spans="1:29" x14ac:dyDescent="0.25">
      <c r="A99" s="8">
        <v>7</v>
      </c>
      <c r="B99" s="8">
        <v>328</v>
      </c>
      <c r="C99" s="8" t="s">
        <v>128</v>
      </c>
      <c r="D99" s="8" t="s">
        <v>129</v>
      </c>
      <c r="E99" s="8" t="s">
        <v>130</v>
      </c>
      <c r="F99" s="8" t="s">
        <v>109</v>
      </c>
      <c r="G99" s="8" t="s">
        <v>131</v>
      </c>
      <c r="H99" s="8">
        <v>28648</v>
      </c>
      <c r="I99" s="8">
        <v>28649</v>
      </c>
      <c r="J99" s="8">
        <v>28583</v>
      </c>
      <c r="K99" s="8">
        <v>6172</v>
      </c>
      <c r="L99" s="8">
        <v>6172</v>
      </c>
      <c r="M99" s="8" t="s">
        <v>111</v>
      </c>
      <c r="N99" s="8" t="s">
        <v>132</v>
      </c>
      <c r="O99" s="9">
        <v>1.7325685871100001</v>
      </c>
      <c r="P99" s="9">
        <v>0.70114600000000005</v>
      </c>
      <c r="Q99" s="8" t="s">
        <v>113</v>
      </c>
      <c r="R99" s="8" t="s">
        <v>114</v>
      </c>
      <c r="S99" s="8">
        <v>12</v>
      </c>
      <c r="T99" s="8">
        <v>60</v>
      </c>
      <c r="U99" s="8" t="s">
        <v>49</v>
      </c>
      <c r="V99" s="8" t="s">
        <v>50</v>
      </c>
      <c r="W99" s="8" t="s">
        <v>51</v>
      </c>
      <c r="X99" s="10">
        <v>0.51412000000000002</v>
      </c>
      <c r="Y99" s="10">
        <v>4.7782419999999997</v>
      </c>
      <c r="Z99" s="10">
        <v>0.47</v>
      </c>
      <c r="AA99" s="10">
        <v>0.505</v>
      </c>
      <c r="AB99" s="10">
        <f t="shared" si="2"/>
        <v>0.19105078620560001</v>
      </c>
      <c r="AC99" s="10">
        <f t="shared" si="3"/>
        <v>1.65837140633934</v>
      </c>
    </row>
    <row r="100" spans="1:29" x14ac:dyDescent="0.25">
      <c r="A100" s="8">
        <v>7</v>
      </c>
      <c r="B100" s="8">
        <v>328</v>
      </c>
      <c r="C100" s="8" t="s">
        <v>128</v>
      </c>
      <c r="D100" s="8" t="s">
        <v>129</v>
      </c>
      <c r="E100" s="8" t="s">
        <v>130</v>
      </c>
      <c r="F100" s="8" t="s">
        <v>109</v>
      </c>
      <c r="G100" s="8" t="s">
        <v>131</v>
      </c>
      <c r="H100" s="8">
        <v>28649</v>
      </c>
      <c r="I100" s="8">
        <v>28650</v>
      </c>
      <c r="J100" s="8">
        <v>28584</v>
      </c>
      <c r="K100" s="8">
        <v>6172</v>
      </c>
      <c r="L100" s="8">
        <v>6172</v>
      </c>
      <c r="M100" s="8" t="s">
        <v>111</v>
      </c>
      <c r="N100" s="8" t="s">
        <v>132</v>
      </c>
      <c r="O100" s="9">
        <v>3.3319980251099999</v>
      </c>
      <c r="P100" s="9">
        <v>1.3484100000000001</v>
      </c>
      <c r="Q100" s="8" t="s">
        <v>113</v>
      </c>
      <c r="R100" s="8" t="s">
        <v>114</v>
      </c>
      <c r="S100" s="8">
        <v>12</v>
      </c>
      <c r="T100" s="8">
        <v>60</v>
      </c>
      <c r="U100" s="8" t="s">
        <v>49</v>
      </c>
      <c r="V100" s="8" t="s">
        <v>50</v>
      </c>
      <c r="W100" s="8" t="s">
        <v>51</v>
      </c>
      <c r="X100" s="10">
        <v>0.51412000000000002</v>
      </c>
      <c r="Y100" s="10">
        <v>4.7782419999999997</v>
      </c>
      <c r="Z100" s="10">
        <v>0.47</v>
      </c>
      <c r="AA100" s="10">
        <v>0.505</v>
      </c>
      <c r="AB100" s="10">
        <f t="shared" si="2"/>
        <v>0.36741961107600007</v>
      </c>
      <c r="AC100" s="10">
        <f t="shared" si="3"/>
        <v>3.1892995011338998</v>
      </c>
    </row>
    <row r="101" spans="1:29" x14ac:dyDescent="0.25">
      <c r="A101" s="8">
        <v>7</v>
      </c>
      <c r="B101" s="8">
        <v>328</v>
      </c>
      <c r="C101" s="8" t="s">
        <v>128</v>
      </c>
      <c r="D101" s="8" t="s">
        <v>129</v>
      </c>
      <c r="E101" s="8" t="s">
        <v>130</v>
      </c>
      <c r="F101" s="8" t="s">
        <v>109</v>
      </c>
      <c r="G101" s="8" t="s">
        <v>131</v>
      </c>
      <c r="H101" s="8">
        <v>28650</v>
      </c>
      <c r="I101" s="8">
        <v>28651</v>
      </c>
      <c r="J101" s="8">
        <v>28585</v>
      </c>
      <c r="K101" s="8">
        <v>6172</v>
      </c>
      <c r="L101" s="8">
        <v>6172</v>
      </c>
      <c r="M101" s="8" t="s">
        <v>111</v>
      </c>
      <c r="N101" s="8" t="s">
        <v>132</v>
      </c>
      <c r="O101" s="9">
        <v>1.54984691496</v>
      </c>
      <c r="P101" s="9">
        <v>0.62720100000000001</v>
      </c>
      <c r="Q101" s="8" t="s">
        <v>113</v>
      </c>
      <c r="R101" s="8" t="s">
        <v>114</v>
      </c>
      <c r="S101" s="8">
        <v>12</v>
      </c>
      <c r="T101" s="8">
        <v>60</v>
      </c>
      <c r="U101" s="8" t="s">
        <v>49</v>
      </c>
      <c r="V101" s="8" t="s">
        <v>50</v>
      </c>
      <c r="W101" s="8" t="s">
        <v>51</v>
      </c>
      <c r="X101" s="10">
        <v>0.51412000000000002</v>
      </c>
      <c r="Y101" s="10">
        <v>4.7782419999999997</v>
      </c>
      <c r="Z101" s="10">
        <v>0.47</v>
      </c>
      <c r="AA101" s="10">
        <v>0.505</v>
      </c>
      <c r="AB101" s="10">
        <f t="shared" si="2"/>
        <v>0.17090198640360002</v>
      </c>
      <c r="AC101" s="10">
        <f t="shared" si="3"/>
        <v>1.4834744895177898</v>
      </c>
    </row>
    <row r="102" spans="1:29" x14ac:dyDescent="0.25">
      <c r="A102" s="8">
        <v>7</v>
      </c>
      <c r="B102" s="8">
        <v>328</v>
      </c>
      <c r="C102" s="8" t="s">
        <v>128</v>
      </c>
      <c r="D102" s="8" t="s">
        <v>129</v>
      </c>
      <c r="E102" s="8" t="s">
        <v>130</v>
      </c>
      <c r="F102" s="8" t="s">
        <v>109</v>
      </c>
      <c r="G102" s="8" t="s">
        <v>131</v>
      </c>
      <c r="H102" s="8">
        <v>28653</v>
      </c>
      <c r="I102" s="8">
        <v>28654</v>
      </c>
      <c r="J102" s="8">
        <v>28588</v>
      </c>
      <c r="K102" s="8">
        <v>6172</v>
      </c>
      <c r="L102" s="8">
        <v>6172</v>
      </c>
      <c r="M102" s="8" t="s">
        <v>111</v>
      </c>
      <c r="N102" s="8" t="s">
        <v>132</v>
      </c>
      <c r="O102" s="9">
        <v>3.6868495066600002</v>
      </c>
      <c r="P102" s="9">
        <v>1.4920199999999999</v>
      </c>
      <c r="Q102" s="8" t="s">
        <v>113</v>
      </c>
      <c r="R102" s="8" t="s">
        <v>114</v>
      </c>
      <c r="S102" s="8">
        <v>12</v>
      </c>
      <c r="T102" s="8">
        <v>60</v>
      </c>
      <c r="U102" s="8" t="s">
        <v>49</v>
      </c>
      <c r="V102" s="8" t="s">
        <v>50</v>
      </c>
      <c r="W102" s="8" t="s">
        <v>51</v>
      </c>
      <c r="X102" s="10">
        <v>0.51412000000000002</v>
      </c>
      <c r="Y102" s="10">
        <v>4.7782419999999997</v>
      </c>
      <c r="Z102" s="10">
        <v>0.47</v>
      </c>
      <c r="AA102" s="10">
        <v>0.505</v>
      </c>
      <c r="AB102" s="10">
        <f t="shared" si="2"/>
        <v>0.40655098087199998</v>
      </c>
      <c r="AC102" s="10">
        <f t="shared" si="3"/>
        <v>3.5289701512757992</v>
      </c>
    </row>
    <row r="103" spans="1:29" x14ac:dyDescent="0.25">
      <c r="A103" s="8">
        <v>7</v>
      </c>
      <c r="B103" s="8">
        <v>328</v>
      </c>
      <c r="C103" s="8" t="s">
        <v>128</v>
      </c>
      <c r="D103" s="8" t="s">
        <v>129</v>
      </c>
      <c r="E103" s="8" t="s">
        <v>130</v>
      </c>
      <c r="F103" s="8" t="s">
        <v>109</v>
      </c>
      <c r="G103" s="8" t="s">
        <v>131</v>
      </c>
      <c r="H103" s="8">
        <v>28654</v>
      </c>
      <c r="I103" s="8">
        <v>28655</v>
      </c>
      <c r="J103" s="8">
        <v>28589</v>
      </c>
      <c r="K103" s="8">
        <v>6172</v>
      </c>
      <c r="L103" s="8">
        <v>6172</v>
      </c>
      <c r="M103" s="8" t="s">
        <v>111</v>
      </c>
      <c r="N103" s="8" t="s">
        <v>132</v>
      </c>
      <c r="O103" s="9">
        <v>2.63467526656</v>
      </c>
      <c r="P103" s="9">
        <v>1.0662199999999999</v>
      </c>
      <c r="Q103" s="8" t="s">
        <v>113</v>
      </c>
      <c r="R103" s="8" t="s">
        <v>114</v>
      </c>
      <c r="S103" s="8">
        <v>12</v>
      </c>
      <c r="T103" s="8">
        <v>60</v>
      </c>
      <c r="U103" s="8" t="s">
        <v>49</v>
      </c>
      <c r="V103" s="8" t="s">
        <v>50</v>
      </c>
      <c r="W103" s="8" t="s">
        <v>51</v>
      </c>
      <c r="X103" s="10">
        <v>0.51412000000000002</v>
      </c>
      <c r="Y103" s="10">
        <v>4.7782419999999997</v>
      </c>
      <c r="Z103" s="10">
        <v>0.47</v>
      </c>
      <c r="AA103" s="10">
        <v>0.505</v>
      </c>
      <c r="AB103" s="10">
        <f t="shared" si="2"/>
        <v>0.29052746399200002</v>
      </c>
      <c r="AC103" s="10">
        <f t="shared" si="3"/>
        <v>2.5218553066937996</v>
      </c>
    </row>
    <row r="104" spans="1:29" x14ac:dyDescent="0.25">
      <c r="A104" s="8">
        <v>7</v>
      </c>
      <c r="B104" s="8">
        <v>328</v>
      </c>
      <c r="C104" s="8" t="s">
        <v>128</v>
      </c>
      <c r="D104" s="8" t="s">
        <v>129</v>
      </c>
      <c r="E104" s="8" t="s">
        <v>130</v>
      </c>
      <c r="F104" s="8" t="s">
        <v>109</v>
      </c>
      <c r="G104" s="8" t="s">
        <v>131</v>
      </c>
      <c r="H104" s="8">
        <v>28655</v>
      </c>
      <c r="I104" s="8">
        <v>28656</v>
      </c>
      <c r="J104" s="8">
        <v>28590</v>
      </c>
      <c r="K104" s="8">
        <v>6172</v>
      </c>
      <c r="L104" s="8">
        <v>6172</v>
      </c>
      <c r="M104" s="8" t="s">
        <v>111</v>
      </c>
      <c r="N104" s="8" t="s">
        <v>132</v>
      </c>
      <c r="O104" s="9">
        <v>2.3143157056699999</v>
      </c>
      <c r="P104" s="9">
        <v>0.93657000000000001</v>
      </c>
      <c r="Q104" s="8" t="s">
        <v>113</v>
      </c>
      <c r="R104" s="8" t="s">
        <v>114</v>
      </c>
      <c r="S104" s="8">
        <v>12</v>
      </c>
      <c r="T104" s="8">
        <v>60</v>
      </c>
      <c r="U104" s="8" t="s">
        <v>49</v>
      </c>
      <c r="V104" s="8" t="s">
        <v>50</v>
      </c>
      <c r="W104" s="8" t="s">
        <v>51</v>
      </c>
      <c r="X104" s="10">
        <v>0.51412000000000002</v>
      </c>
      <c r="Y104" s="10">
        <v>4.7782419999999997</v>
      </c>
      <c r="Z104" s="10">
        <v>0.47</v>
      </c>
      <c r="AA104" s="10">
        <v>0.505</v>
      </c>
      <c r="AB104" s="10">
        <f t="shared" si="2"/>
        <v>0.25519996525200001</v>
      </c>
      <c r="AC104" s="10">
        <f t="shared" si="3"/>
        <v>2.2152032644202997</v>
      </c>
    </row>
    <row r="105" spans="1:29" x14ac:dyDescent="0.25">
      <c r="A105" s="8">
        <v>7</v>
      </c>
      <c r="B105" s="8">
        <v>328</v>
      </c>
      <c r="C105" s="8" t="s">
        <v>128</v>
      </c>
      <c r="D105" s="8" t="s">
        <v>129</v>
      </c>
      <c r="E105" s="8" t="s">
        <v>130</v>
      </c>
      <c r="F105" s="8" t="s">
        <v>109</v>
      </c>
      <c r="G105" s="8" t="s">
        <v>131</v>
      </c>
      <c r="H105" s="8">
        <v>28656</v>
      </c>
      <c r="I105" s="8">
        <v>28657</v>
      </c>
      <c r="J105" s="8">
        <v>28591</v>
      </c>
      <c r="K105" s="8">
        <v>6172</v>
      </c>
      <c r="L105" s="8">
        <v>6172</v>
      </c>
      <c r="M105" s="8" t="s">
        <v>111</v>
      </c>
      <c r="N105" s="8" t="s">
        <v>132</v>
      </c>
      <c r="O105" s="9">
        <v>4.67160521973</v>
      </c>
      <c r="P105" s="9">
        <v>1.89053</v>
      </c>
      <c r="Q105" s="8" t="s">
        <v>113</v>
      </c>
      <c r="R105" s="8" t="s">
        <v>114</v>
      </c>
      <c r="S105" s="8">
        <v>12</v>
      </c>
      <c r="T105" s="8">
        <v>60</v>
      </c>
      <c r="U105" s="8" t="s">
        <v>49</v>
      </c>
      <c r="V105" s="8" t="s">
        <v>50</v>
      </c>
      <c r="W105" s="8" t="s">
        <v>51</v>
      </c>
      <c r="X105" s="10">
        <v>0.51412000000000002</v>
      </c>
      <c r="Y105" s="10">
        <v>4.7782419999999997</v>
      </c>
      <c r="Z105" s="10">
        <v>0.47</v>
      </c>
      <c r="AA105" s="10">
        <v>0.505</v>
      </c>
      <c r="AB105" s="10">
        <f t="shared" si="2"/>
        <v>0.51513842030800006</v>
      </c>
      <c r="AC105" s="10">
        <f t="shared" si="3"/>
        <v>4.4715378748886998</v>
      </c>
    </row>
    <row r="106" spans="1:29" x14ac:dyDescent="0.25">
      <c r="A106" s="8">
        <v>7</v>
      </c>
      <c r="B106" s="8">
        <v>328</v>
      </c>
      <c r="C106" s="8" t="s">
        <v>128</v>
      </c>
      <c r="D106" s="8" t="s">
        <v>129</v>
      </c>
      <c r="E106" s="8" t="s">
        <v>130</v>
      </c>
      <c r="F106" s="8" t="s">
        <v>109</v>
      </c>
      <c r="G106" s="8" t="s">
        <v>131</v>
      </c>
      <c r="H106" s="8">
        <v>28658</v>
      </c>
      <c r="I106" s="8">
        <v>28659</v>
      </c>
      <c r="J106" s="8">
        <v>28593</v>
      </c>
      <c r="K106" s="8">
        <v>6172</v>
      </c>
      <c r="L106" s="8">
        <v>6172</v>
      </c>
      <c r="M106" s="8" t="s">
        <v>111</v>
      </c>
      <c r="N106" s="8" t="s">
        <v>132</v>
      </c>
      <c r="O106" s="9">
        <v>10.217970365899999</v>
      </c>
      <c r="P106" s="9">
        <v>4.1350699999999998</v>
      </c>
      <c r="Q106" s="8" t="s">
        <v>113</v>
      </c>
      <c r="R106" s="8" t="s">
        <v>114</v>
      </c>
      <c r="S106" s="8">
        <v>12</v>
      </c>
      <c r="T106" s="8">
        <v>60</v>
      </c>
      <c r="U106" s="8" t="s">
        <v>49</v>
      </c>
      <c r="V106" s="8" t="s">
        <v>50</v>
      </c>
      <c r="W106" s="8" t="s">
        <v>51</v>
      </c>
      <c r="X106" s="10">
        <v>0.51412000000000002</v>
      </c>
      <c r="Y106" s="10">
        <v>4.7782419999999997</v>
      </c>
      <c r="Z106" s="10">
        <v>0.47</v>
      </c>
      <c r="AA106" s="10">
        <v>0.505</v>
      </c>
      <c r="AB106" s="10">
        <f t="shared" si="2"/>
        <v>1.1267387598520002</v>
      </c>
      <c r="AC106" s="10">
        <f t="shared" si="3"/>
        <v>9.7803907477352983</v>
      </c>
    </row>
    <row r="107" spans="1:29" x14ac:dyDescent="0.25">
      <c r="A107" s="8">
        <v>7</v>
      </c>
      <c r="B107" s="8">
        <v>328</v>
      </c>
      <c r="C107" s="8" t="s">
        <v>128</v>
      </c>
      <c r="D107" s="8" t="s">
        <v>129</v>
      </c>
      <c r="E107" s="8" t="s">
        <v>130</v>
      </c>
      <c r="F107" s="8" t="s">
        <v>109</v>
      </c>
      <c r="G107" s="8" t="s">
        <v>131</v>
      </c>
      <c r="H107" s="8">
        <v>28659</v>
      </c>
      <c r="I107" s="8">
        <v>28660</v>
      </c>
      <c r="J107" s="8">
        <v>28594</v>
      </c>
      <c r="K107" s="8">
        <v>6172</v>
      </c>
      <c r="L107" s="8">
        <v>6172</v>
      </c>
      <c r="M107" s="8" t="s">
        <v>111</v>
      </c>
      <c r="N107" s="8" t="s">
        <v>132</v>
      </c>
      <c r="O107" s="9">
        <v>2.7517859840300001</v>
      </c>
      <c r="P107" s="9">
        <v>1.11361</v>
      </c>
      <c r="Q107" s="8" t="s">
        <v>113</v>
      </c>
      <c r="R107" s="8" t="s">
        <v>114</v>
      </c>
      <c r="S107" s="8">
        <v>12</v>
      </c>
      <c r="T107" s="8">
        <v>60</v>
      </c>
      <c r="U107" s="8" t="s">
        <v>49</v>
      </c>
      <c r="V107" s="8" t="s">
        <v>50</v>
      </c>
      <c r="W107" s="8" t="s">
        <v>51</v>
      </c>
      <c r="X107" s="10">
        <v>0.51412000000000002</v>
      </c>
      <c r="Y107" s="10">
        <v>4.7782419999999997</v>
      </c>
      <c r="Z107" s="10">
        <v>0.47</v>
      </c>
      <c r="AA107" s="10">
        <v>0.505</v>
      </c>
      <c r="AB107" s="10">
        <f t="shared" si="2"/>
        <v>0.30344046179599998</v>
      </c>
      <c r="AC107" s="10">
        <f t="shared" si="3"/>
        <v>2.6339435464419001</v>
      </c>
    </row>
    <row r="108" spans="1:29" x14ac:dyDescent="0.25">
      <c r="A108" s="8">
        <v>7</v>
      </c>
      <c r="B108" s="8">
        <v>328</v>
      </c>
      <c r="C108" s="8" t="s">
        <v>128</v>
      </c>
      <c r="D108" s="8" t="s">
        <v>129</v>
      </c>
      <c r="E108" s="8" t="s">
        <v>130</v>
      </c>
      <c r="F108" s="8" t="s">
        <v>109</v>
      </c>
      <c r="G108" s="8" t="s">
        <v>131</v>
      </c>
      <c r="H108" s="8">
        <v>30429</v>
      </c>
      <c r="I108" s="8">
        <v>30430</v>
      </c>
      <c r="J108" s="8">
        <v>30352</v>
      </c>
      <c r="K108" s="8">
        <v>6210</v>
      </c>
      <c r="L108" s="8">
        <v>6210</v>
      </c>
      <c r="M108" s="8" t="s">
        <v>111</v>
      </c>
      <c r="N108" s="8" t="s">
        <v>132</v>
      </c>
      <c r="O108" s="9">
        <v>15.870616056799999</v>
      </c>
      <c r="P108" s="9">
        <v>6.4226099999999997</v>
      </c>
      <c r="Q108" s="8" t="s">
        <v>113</v>
      </c>
      <c r="R108" s="8" t="s">
        <v>114</v>
      </c>
      <c r="S108" s="8">
        <v>14</v>
      </c>
      <c r="T108" s="8">
        <v>60</v>
      </c>
      <c r="U108" s="8" t="s">
        <v>49</v>
      </c>
      <c r="V108" s="8" t="s">
        <v>83</v>
      </c>
      <c r="W108" s="8" t="s">
        <v>83</v>
      </c>
      <c r="X108" s="10">
        <v>0.26800000000000002</v>
      </c>
      <c r="Y108" s="10">
        <v>3.7909999999999999</v>
      </c>
      <c r="Z108" s="10">
        <v>0.47</v>
      </c>
      <c r="AA108" s="10">
        <v>0.505</v>
      </c>
      <c r="AB108" s="10">
        <f t="shared" si="2"/>
        <v>0.91226752440000003</v>
      </c>
      <c r="AC108" s="10">
        <f t="shared" si="3"/>
        <v>12.05231668245</v>
      </c>
    </row>
    <row r="109" spans="1:29" x14ac:dyDescent="0.25">
      <c r="A109" s="8">
        <v>7</v>
      </c>
      <c r="B109" s="8">
        <v>328</v>
      </c>
      <c r="C109" s="8" t="s">
        <v>128</v>
      </c>
      <c r="D109" s="8" t="s">
        <v>129</v>
      </c>
      <c r="E109" s="8" t="s">
        <v>130</v>
      </c>
      <c r="F109" s="8" t="s">
        <v>109</v>
      </c>
      <c r="G109" s="8" t="s">
        <v>131</v>
      </c>
      <c r="H109" s="8">
        <v>30430</v>
      </c>
      <c r="I109" s="8">
        <v>30431</v>
      </c>
      <c r="J109" s="8">
        <v>30353</v>
      </c>
      <c r="K109" s="8">
        <v>6210</v>
      </c>
      <c r="L109" s="8">
        <v>6210</v>
      </c>
      <c r="M109" s="8" t="s">
        <v>111</v>
      </c>
      <c r="N109" s="8" t="s">
        <v>132</v>
      </c>
      <c r="O109" s="9">
        <v>8.3847293723400007</v>
      </c>
      <c r="P109" s="9">
        <v>3.3931800000000001</v>
      </c>
      <c r="Q109" s="8" t="s">
        <v>113</v>
      </c>
      <c r="R109" s="8" t="s">
        <v>114</v>
      </c>
      <c r="S109" s="8">
        <v>14</v>
      </c>
      <c r="T109" s="8">
        <v>60</v>
      </c>
      <c r="U109" s="8" t="s">
        <v>49</v>
      </c>
      <c r="V109" s="8" t="s">
        <v>83</v>
      </c>
      <c r="W109" s="8" t="s">
        <v>83</v>
      </c>
      <c r="X109" s="10">
        <v>0.26800000000000002</v>
      </c>
      <c r="Y109" s="10">
        <v>3.7909999999999999</v>
      </c>
      <c r="Z109" s="10">
        <v>0.47</v>
      </c>
      <c r="AA109" s="10">
        <v>0.505</v>
      </c>
      <c r="AB109" s="10">
        <f t="shared" si="2"/>
        <v>0.48196728720000004</v>
      </c>
      <c r="AC109" s="10">
        <f t="shared" si="3"/>
        <v>6.3674549631000001</v>
      </c>
    </row>
    <row r="110" spans="1:29" x14ac:dyDescent="0.25">
      <c r="A110" s="8">
        <v>7</v>
      </c>
      <c r="B110" s="8">
        <v>328</v>
      </c>
      <c r="C110" s="8" t="s">
        <v>128</v>
      </c>
      <c r="D110" s="8" t="s">
        <v>129</v>
      </c>
      <c r="E110" s="8" t="s">
        <v>130</v>
      </c>
      <c r="F110" s="8" t="s">
        <v>109</v>
      </c>
      <c r="G110" s="8" t="s">
        <v>131</v>
      </c>
      <c r="H110" s="8">
        <v>30431</v>
      </c>
      <c r="I110" s="8">
        <v>30432</v>
      </c>
      <c r="J110" s="8">
        <v>30354</v>
      </c>
      <c r="K110" s="8">
        <v>6210</v>
      </c>
      <c r="L110" s="8">
        <v>6210</v>
      </c>
      <c r="M110" s="8" t="s">
        <v>111</v>
      </c>
      <c r="N110" s="8" t="s">
        <v>132</v>
      </c>
      <c r="O110" s="9">
        <v>1.7880637295599999</v>
      </c>
      <c r="P110" s="9">
        <v>0.72360400000000002</v>
      </c>
      <c r="Q110" s="8" t="s">
        <v>113</v>
      </c>
      <c r="R110" s="8" t="s">
        <v>114</v>
      </c>
      <c r="S110" s="8">
        <v>14</v>
      </c>
      <c r="T110" s="8">
        <v>60</v>
      </c>
      <c r="U110" s="8" t="s">
        <v>49</v>
      </c>
      <c r="V110" s="8" t="s">
        <v>83</v>
      </c>
      <c r="W110" s="8" t="s">
        <v>83</v>
      </c>
      <c r="X110" s="10">
        <v>0.26800000000000002</v>
      </c>
      <c r="Y110" s="10">
        <v>3.7909999999999999</v>
      </c>
      <c r="Z110" s="10">
        <v>0.47</v>
      </c>
      <c r="AA110" s="10">
        <v>0.505</v>
      </c>
      <c r="AB110" s="10">
        <f t="shared" si="2"/>
        <v>0.10278071216000002</v>
      </c>
      <c r="AC110" s="10">
        <f t="shared" si="3"/>
        <v>1.35787546818</v>
      </c>
    </row>
    <row r="111" spans="1:29" x14ac:dyDescent="0.25">
      <c r="A111" s="8">
        <v>7</v>
      </c>
      <c r="B111" s="8">
        <v>328</v>
      </c>
      <c r="C111" s="8" t="s">
        <v>128</v>
      </c>
      <c r="D111" s="8" t="s">
        <v>129</v>
      </c>
      <c r="E111" s="8" t="s">
        <v>130</v>
      </c>
      <c r="F111" s="8" t="s">
        <v>109</v>
      </c>
      <c r="G111" s="8" t="s">
        <v>131</v>
      </c>
      <c r="H111" s="8">
        <v>30432</v>
      </c>
      <c r="I111" s="8">
        <v>30433</v>
      </c>
      <c r="J111" s="8">
        <v>30355</v>
      </c>
      <c r="K111" s="8">
        <v>6210</v>
      </c>
      <c r="L111" s="8">
        <v>6210</v>
      </c>
      <c r="M111" s="8" t="s">
        <v>111</v>
      </c>
      <c r="N111" s="8" t="s">
        <v>132</v>
      </c>
      <c r="O111" s="9">
        <v>16.100979550200002</v>
      </c>
      <c r="P111" s="9">
        <v>6.5158399999999999</v>
      </c>
      <c r="Q111" s="8" t="s">
        <v>113</v>
      </c>
      <c r="R111" s="8" t="s">
        <v>114</v>
      </c>
      <c r="S111" s="8">
        <v>14</v>
      </c>
      <c r="T111" s="8">
        <v>60</v>
      </c>
      <c r="U111" s="8" t="s">
        <v>49</v>
      </c>
      <c r="V111" s="8" t="s">
        <v>83</v>
      </c>
      <c r="W111" s="8" t="s">
        <v>83</v>
      </c>
      <c r="X111" s="10">
        <v>0.26800000000000002</v>
      </c>
      <c r="Y111" s="10">
        <v>3.7909999999999999</v>
      </c>
      <c r="Z111" s="10">
        <v>0.47</v>
      </c>
      <c r="AA111" s="10">
        <v>0.505</v>
      </c>
      <c r="AB111" s="10">
        <f t="shared" si="2"/>
        <v>0.92550991360000001</v>
      </c>
      <c r="AC111" s="10">
        <f t="shared" si="3"/>
        <v>12.227266972799999</v>
      </c>
    </row>
    <row r="112" spans="1:29" x14ac:dyDescent="0.25">
      <c r="A112" s="8">
        <v>7</v>
      </c>
      <c r="B112" s="8">
        <v>328</v>
      </c>
      <c r="C112" s="8" t="s">
        <v>128</v>
      </c>
      <c r="D112" s="8" t="s">
        <v>129</v>
      </c>
      <c r="E112" s="8" t="s">
        <v>130</v>
      </c>
      <c r="F112" s="8" t="s">
        <v>109</v>
      </c>
      <c r="G112" s="8" t="s">
        <v>131</v>
      </c>
      <c r="H112" s="8">
        <v>31676</v>
      </c>
      <c r="I112" s="8">
        <v>31677</v>
      </c>
      <c r="J112" s="8">
        <v>31633</v>
      </c>
      <c r="K112" s="8">
        <v>6215</v>
      </c>
      <c r="L112" s="8">
        <v>6215</v>
      </c>
      <c r="M112" s="8" t="s">
        <v>111</v>
      </c>
      <c r="N112" s="8" t="s">
        <v>132</v>
      </c>
      <c r="O112" s="9">
        <v>3.1361445579599998</v>
      </c>
      <c r="P112" s="9">
        <v>1.26915</v>
      </c>
      <c r="Q112" s="8" t="s">
        <v>113</v>
      </c>
      <c r="R112" s="8" t="s">
        <v>114</v>
      </c>
      <c r="S112" s="8">
        <v>16</v>
      </c>
      <c r="T112" s="8">
        <v>60</v>
      </c>
      <c r="U112" s="8" t="s">
        <v>49</v>
      </c>
      <c r="V112" s="8" t="s">
        <v>84</v>
      </c>
      <c r="W112" s="8" t="s">
        <v>53</v>
      </c>
      <c r="X112" s="10">
        <v>0.41099999999999998</v>
      </c>
      <c r="Y112" s="10">
        <v>3.7010000000000001</v>
      </c>
      <c r="Z112" s="10">
        <v>0.47</v>
      </c>
      <c r="AA112" s="10">
        <v>0.505</v>
      </c>
      <c r="AB112" s="10">
        <f t="shared" si="2"/>
        <v>0.27645894450000003</v>
      </c>
      <c r="AC112" s="10">
        <f t="shared" si="3"/>
        <v>2.3250764542500004</v>
      </c>
    </row>
    <row r="113" spans="1:29" x14ac:dyDescent="0.25">
      <c r="A113" s="8">
        <v>7</v>
      </c>
      <c r="B113" s="8">
        <v>328</v>
      </c>
      <c r="C113" s="8" t="s">
        <v>128</v>
      </c>
      <c r="D113" s="8" t="s">
        <v>129</v>
      </c>
      <c r="E113" s="8" t="s">
        <v>130</v>
      </c>
      <c r="F113" s="8" t="s">
        <v>109</v>
      </c>
      <c r="G113" s="8" t="s">
        <v>131</v>
      </c>
      <c r="H113" s="8">
        <v>45358</v>
      </c>
      <c r="I113" s="8">
        <v>45359</v>
      </c>
      <c r="J113" s="8">
        <v>45359</v>
      </c>
      <c r="K113" s="8">
        <v>6410</v>
      </c>
      <c r="L113" s="8">
        <v>6410</v>
      </c>
      <c r="M113" s="8" t="s">
        <v>111</v>
      </c>
      <c r="N113" s="8" t="s">
        <v>132</v>
      </c>
      <c r="O113" s="9">
        <v>2.01498171774</v>
      </c>
      <c r="P113" s="9">
        <v>0.81543399999999999</v>
      </c>
      <c r="Q113" s="8" t="s">
        <v>113</v>
      </c>
      <c r="R113" s="8" t="s">
        <v>114</v>
      </c>
      <c r="S113" s="8">
        <v>16</v>
      </c>
      <c r="T113" s="8">
        <v>60</v>
      </c>
      <c r="U113" s="8" t="s">
        <v>49</v>
      </c>
      <c r="V113" s="8" t="s">
        <v>52</v>
      </c>
      <c r="W113" s="8" t="s">
        <v>53</v>
      </c>
      <c r="X113" s="10">
        <v>0.41099999999999998</v>
      </c>
      <c r="Y113" s="10">
        <v>3.7010000000000001</v>
      </c>
      <c r="Z113" s="10">
        <v>0.47</v>
      </c>
      <c r="AA113" s="10">
        <v>0.505</v>
      </c>
      <c r="AB113" s="10">
        <f t="shared" si="2"/>
        <v>0.17762598822</v>
      </c>
      <c r="AC113" s="10">
        <f t="shared" si="3"/>
        <v>1.49387101083</v>
      </c>
    </row>
    <row r="114" spans="1:29" x14ac:dyDescent="0.25">
      <c r="A114" s="8">
        <v>7</v>
      </c>
      <c r="B114" s="8">
        <v>328</v>
      </c>
      <c r="C114" s="8" t="s">
        <v>128</v>
      </c>
      <c r="D114" s="8" t="s">
        <v>129</v>
      </c>
      <c r="E114" s="8" t="s">
        <v>130</v>
      </c>
      <c r="F114" s="8" t="s">
        <v>109</v>
      </c>
      <c r="G114" s="8" t="s">
        <v>131</v>
      </c>
      <c r="H114" s="8">
        <v>45359</v>
      </c>
      <c r="I114" s="8">
        <v>45360</v>
      </c>
      <c r="J114" s="8">
        <v>45360</v>
      </c>
      <c r="K114" s="8">
        <v>6410</v>
      </c>
      <c r="L114" s="8">
        <v>6410</v>
      </c>
      <c r="M114" s="8" t="s">
        <v>111</v>
      </c>
      <c r="N114" s="8" t="s">
        <v>132</v>
      </c>
      <c r="O114" s="9">
        <v>1.54333539595</v>
      </c>
      <c r="P114" s="9">
        <v>0.62456599999999995</v>
      </c>
      <c r="Q114" s="8" t="s">
        <v>113</v>
      </c>
      <c r="R114" s="8" t="s">
        <v>114</v>
      </c>
      <c r="S114" s="8">
        <v>16</v>
      </c>
      <c r="T114" s="8">
        <v>60</v>
      </c>
      <c r="U114" s="8" t="s">
        <v>49</v>
      </c>
      <c r="V114" s="8" t="s">
        <v>52</v>
      </c>
      <c r="W114" s="8" t="s">
        <v>53</v>
      </c>
      <c r="X114" s="10">
        <v>0.41099999999999998</v>
      </c>
      <c r="Y114" s="10">
        <v>3.7010000000000001</v>
      </c>
      <c r="Z114" s="10">
        <v>0.47</v>
      </c>
      <c r="AA114" s="10">
        <v>0.505</v>
      </c>
      <c r="AB114" s="10">
        <f t="shared" si="2"/>
        <v>0.13604921177999998</v>
      </c>
      <c r="AC114" s="10">
        <f t="shared" si="3"/>
        <v>1.1442017891699998</v>
      </c>
    </row>
    <row r="115" spans="1:29" x14ac:dyDescent="0.25">
      <c r="A115" s="8">
        <v>7</v>
      </c>
      <c r="B115" s="8">
        <v>328</v>
      </c>
      <c r="C115" s="8" t="s">
        <v>128</v>
      </c>
      <c r="D115" s="8" t="s">
        <v>129</v>
      </c>
      <c r="E115" s="8" t="s">
        <v>130</v>
      </c>
      <c r="F115" s="8" t="s">
        <v>109</v>
      </c>
      <c r="G115" s="8" t="s">
        <v>131</v>
      </c>
      <c r="H115" s="8">
        <v>45360</v>
      </c>
      <c r="I115" s="8">
        <v>45361</v>
      </c>
      <c r="J115" s="8">
        <v>45361</v>
      </c>
      <c r="K115" s="8">
        <v>6410</v>
      </c>
      <c r="L115" s="8">
        <v>6410</v>
      </c>
      <c r="M115" s="8" t="s">
        <v>111</v>
      </c>
      <c r="N115" s="8" t="s">
        <v>132</v>
      </c>
      <c r="O115" s="9">
        <v>36.713916479200002</v>
      </c>
      <c r="P115" s="9">
        <v>14.8576</v>
      </c>
      <c r="Q115" s="8" t="s">
        <v>113</v>
      </c>
      <c r="R115" s="8" t="s">
        <v>114</v>
      </c>
      <c r="S115" s="8">
        <v>16</v>
      </c>
      <c r="T115" s="8">
        <v>60</v>
      </c>
      <c r="U115" s="8" t="s">
        <v>49</v>
      </c>
      <c r="V115" s="8" t="s">
        <v>52</v>
      </c>
      <c r="W115" s="8" t="s">
        <v>53</v>
      </c>
      <c r="X115" s="10">
        <v>0.41099999999999998</v>
      </c>
      <c r="Y115" s="10">
        <v>3.7010000000000001</v>
      </c>
      <c r="Z115" s="10">
        <v>0.47</v>
      </c>
      <c r="AA115" s="10">
        <v>0.505</v>
      </c>
      <c r="AB115" s="10">
        <f t="shared" si="2"/>
        <v>3.2364310079999998</v>
      </c>
      <c r="AC115" s="10">
        <f t="shared" si="3"/>
        <v>27.219048912000002</v>
      </c>
    </row>
    <row r="116" spans="1:29" x14ac:dyDescent="0.25">
      <c r="A116" s="8">
        <v>7</v>
      </c>
      <c r="B116" s="8">
        <v>328</v>
      </c>
      <c r="C116" s="8" t="s">
        <v>128</v>
      </c>
      <c r="D116" s="8" t="s">
        <v>129</v>
      </c>
      <c r="E116" s="8" t="s">
        <v>130</v>
      </c>
      <c r="F116" s="8" t="s">
        <v>109</v>
      </c>
      <c r="G116" s="8" t="s">
        <v>131</v>
      </c>
      <c r="H116" s="8">
        <v>45361</v>
      </c>
      <c r="I116" s="8">
        <v>45362</v>
      </c>
      <c r="J116" s="8">
        <v>45362</v>
      </c>
      <c r="K116" s="8">
        <v>6410</v>
      </c>
      <c r="L116" s="8">
        <v>6410</v>
      </c>
      <c r="M116" s="8" t="s">
        <v>111</v>
      </c>
      <c r="N116" s="8" t="s">
        <v>132</v>
      </c>
      <c r="O116" s="9">
        <v>6.1572843156300001</v>
      </c>
      <c r="P116" s="9">
        <v>2.4917600000000002</v>
      </c>
      <c r="Q116" s="8" t="s">
        <v>113</v>
      </c>
      <c r="R116" s="8" t="s">
        <v>114</v>
      </c>
      <c r="S116" s="8">
        <v>16</v>
      </c>
      <c r="T116" s="8">
        <v>60</v>
      </c>
      <c r="U116" s="8" t="s">
        <v>49</v>
      </c>
      <c r="V116" s="8" t="s">
        <v>52</v>
      </c>
      <c r="W116" s="8" t="s">
        <v>53</v>
      </c>
      <c r="X116" s="10">
        <v>0.41099999999999998</v>
      </c>
      <c r="Y116" s="10">
        <v>3.7010000000000001</v>
      </c>
      <c r="Z116" s="10">
        <v>0.47</v>
      </c>
      <c r="AA116" s="10">
        <v>0.505</v>
      </c>
      <c r="AB116" s="10">
        <f t="shared" si="2"/>
        <v>0.54278008080000006</v>
      </c>
      <c r="AC116" s="10">
        <f t="shared" si="3"/>
        <v>4.5648918612000005</v>
      </c>
    </row>
    <row r="117" spans="1:29" x14ac:dyDescent="0.25">
      <c r="A117" s="8">
        <v>7</v>
      </c>
      <c r="B117" s="8">
        <v>328</v>
      </c>
      <c r="C117" s="8" t="s">
        <v>128</v>
      </c>
      <c r="D117" s="8" t="s">
        <v>129</v>
      </c>
      <c r="E117" s="8" t="s">
        <v>130</v>
      </c>
      <c r="F117" s="8" t="s">
        <v>109</v>
      </c>
      <c r="G117" s="8" t="s">
        <v>131</v>
      </c>
      <c r="H117" s="8">
        <v>45362</v>
      </c>
      <c r="I117" s="8">
        <v>45363</v>
      </c>
      <c r="J117" s="8">
        <v>45363</v>
      </c>
      <c r="K117" s="8">
        <v>6410</v>
      </c>
      <c r="L117" s="8">
        <v>6410</v>
      </c>
      <c r="M117" s="8" t="s">
        <v>111</v>
      </c>
      <c r="N117" s="8" t="s">
        <v>132</v>
      </c>
      <c r="O117" s="9">
        <v>3.6770942629599999</v>
      </c>
      <c r="P117" s="9">
        <v>1.48807</v>
      </c>
      <c r="Q117" s="8" t="s">
        <v>113</v>
      </c>
      <c r="R117" s="8" t="s">
        <v>114</v>
      </c>
      <c r="S117" s="8">
        <v>16</v>
      </c>
      <c r="T117" s="8">
        <v>60</v>
      </c>
      <c r="U117" s="8" t="s">
        <v>49</v>
      </c>
      <c r="V117" s="8" t="s">
        <v>52</v>
      </c>
      <c r="W117" s="8" t="s">
        <v>53</v>
      </c>
      <c r="X117" s="10">
        <v>0.41099999999999998</v>
      </c>
      <c r="Y117" s="10">
        <v>3.7010000000000001</v>
      </c>
      <c r="Z117" s="10">
        <v>0.47</v>
      </c>
      <c r="AA117" s="10">
        <v>0.505</v>
      </c>
      <c r="AB117" s="10">
        <f t="shared" si="2"/>
        <v>0.32414628810000001</v>
      </c>
      <c r="AC117" s="10">
        <f t="shared" si="3"/>
        <v>2.7261367996499999</v>
      </c>
    </row>
    <row r="118" spans="1:29" x14ac:dyDescent="0.25">
      <c r="A118" s="8">
        <v>7</v>
      </c>
      <c r="B118" s="8">
        <v>328</v>
      </c>
      <c r="C118" s="8" t="s">
        <v>128</v>
      </c>
      <c r="D118" s="8" t="s">
        <v>129</v>
      </c>
      <c r="E118" s="8" t="s">
        <v>130</v>
      </c>
      <c r="F118" s="8" t="s">
        <v>109</v>
      </c>
      <c r="G118" s="8" t="s">
        <v>131</v>
      </c>
      <c r="H118" s="8">
        <v>45363</v>
      </c>
      <c r="I118" s="8">
        <v>45364</v>
      </c>
      <c r="J118" s="8">
        <v>45364</v>
      </c>
      <c r="K118" s="8">
        <v>6410</v>
      </c>
      <c r="L118" s="8">
        <v>6410</v>
      </c>
      <c r="M118" s="8" t="s">
        <v>111</v>
      </c>
      <c r="N118" s="8" t="s">
        <v>132</v>
      </c>
      <c r="O118" s="9">
        <v>12.747980919</v>
      </c>
      <c r="P118" s="9">
        <v>5.1589299999999998</v>
      </c>
      <c r="Q118" s="8" t="s">
        <v>113</v>
      </c>
      <c r="R118" s="8" t="s">
        <v>114</v>
      </c>
      <c r="S118" s="8">
        <v>16</v>
      </c>
      <c r="T118" s="8">
        <v>60</v>
      </c>
      <c r="U118" s="8" t="s">
        <v>49</v>
      </c>
      <c r="V118" s="8" t="s">
        <v>52</v>
      </c>
      <c r="W118" s="8" t="s">
        <v>53</v>
      </c>
      <c r="X118" s="10">
        <v>0.41099999999999998</v>
      </c>
      <c r="Y118" s="10">
        <v>3.7010000000000001</v>
      </c>
      <c r="Z118" s="10">
        <v>0.47</v>
      </c>
      <c r="AA118" s="10">
        <v>0.505</v>
      </c>
      <c r="AB118" s="10">
        <f t="shared" si="2"/>
        <v>1.1237697219</v>
      </c>
      <c r="AC118" s="10">
        <f t="shared" si="3"/>
        <v>9.4511339653499995</v>
      </c>
    </row>
    <row r="119" spans="1:29" x14ac:dyDescent="0.25">
      <c r="A119" s="8">
        <v>7</v>
      </c>
      <c r="B119" s="8">
        <v>328</v>
      </c>
      <c r="C119" s="8" t="s">
        <v>128</v>
      </c>
      <c r="D119" s="8" t="s">
        <v>129</v>
      </c>
      <c r="E119" s="8" t="s">
        <v>130</v>
      </c>
      <c r="F119" s="8" t="s">
        <v>109</v>
      </c>
      <c r="G119" s="8" t="s">
        <v>131</v>
      </c>
      <c r="H119" s="8">
        <v>45364</v>
      </c>
      <c r="I119" s="8">
        <v>45365</v>
      </c>
      <c r="J119" s="8">
        <v>45365</v>
      </c>
      <c r="K119" s="8">
        <v>6410</v>
      </c>
      <c r="L119" s="8">
        <v>6410</v>
      </c>
      <c r="M119" s="8" t="s">
        <v>111</v>
      </c>
      <c r="N119" s="8" t="s">
        <v>132</v>
      </c>
      <c r="O119" s="9">
        <v>1.66651267951</v>
      </c>
      <c r="P119" s="9">
        <v>0.67441399999999996</v>
      </c>
      <c r="Q119" s="8" t="s">
        <v>113</v>
      </c>
      <c r="R119" s="8" t="s">
        <v>114</v>
      </c>
      <c r="S119" s="8">
        <v>16</v>
      </c>
      <c r="T119" s="8">
        <v>60</v>
      </c>
      <c r="U119" s="8" t="s">
        <v>49</v>
      </c>
      <c r="V119" s="8" t="s">
        <v>52</v>
      </c>
      <c r="W119" s="8" t="s">
        <v>53</v>
      </c>
      <c r="X119" s="10">
        <v>0.41099999999999998</v>
      </c>
      <c r="Y119" s="10">
        <v>3.7010000000000001</v>
      </c>
      <c r="Z119" s="10">
        <v>0.47</v>
      </c>
      <c r="AA119" s="10">
        <v>0.505</v>
      </c>
      <c r="AB119" s="10">
        <f t="shared" si="2"/>
        <v>0.14690760161999999</v>
      </c>
      <c r="AC119" s="10">
        <f t="shared" si="3"/>
        <v>1.23552307593</v>
      </c>
    </row>
    <row r="120" spans="1:29" x14ac:dyDescent="0.25">
      <c r="A120" s="8">
        <v>7</v>
      </c>
      <c r="B120" s="8">
        <v>328</v>
      </c>
      <c r="C120" s="8" t="s">
        <v>128</v>
      </c>
      <c r="D120" s="8" t="s">
        <v>129</v>
      </c>
      <c r="E120" s="8" t="s">
        <v>130</v>
      </c>
      <c r="F120" s="8" t="s">
        <v>109</v>
      </c>
      <c r="G120" s="8" t="s">
        <v>131</v>
      </c>
      <c r="H120" s="8">
        <v>45365</v>
      </c>
      <c r="I120" s="8">
        <v>45366</v>
      </c>
      <c r="J120" s="8">
        <v>45366</v>
      </c>
      <c r="K120" s="8">
        <v>6410</v>
      </c>
      <c r="L120" s="8">
        <v>6410</v>
      </c>
      <c r="M120" s="8" t="s">
        <v>111</v>
      </c>
      <c r="N120" s="8" t="s">
        <v>132</v>
      </c>
      <c r="O120" s="9">
        <v>2.8072499363299999</v>
      </c>
      <c r="P120" s="9">
        <v>1.13605</v>
      </c>
      <c r="Q120" s="8" t="s">
        <v>113</v>
      </c>
      <c r="R120" s="8" t="s">
        <v>114</v>
      </c>
      <c r="S120" s="8">
        <v>16</v>
      </c>
      <c r="T120" s="8">
        <v>60</v>
      </c>
      <c r="U120" s="8" t="s">
        <v>49</v>
      </c>
      <c r="V120" s="8" t="s">
        <v>52</v>
      </c>
      <c r="W120" s="8" t="s">
        <v>53</v>
      </c>
      <c r="X120" s="10">
        <v>0.41099999999999998</v>
      </c>
      <c r="Y120" s="10">
        <v>3.7010000000000001</v>
      </c>
      <c r="Z120" s="10">
        <v>0.47</v>
      </c>
      <c r="AA120" s="10">
        <v>0.505</v>
      </c>
      <c r="AB120" s="10">
        <f t="shared" si="2"/>
        <v>0.24746577150000001</v>
      </c>
      <c r="AC120" s="10">
        <f t="shared" si="3"/>
        <v>2.0812379197499999</v>
      </c>
    </row>
    <row r="121" spans="1:29" x14ac:dyDescent="0.25">
      <c r="A121" s="8">
        <v>7</v>
      </c>
      <c r="B121" s="8">
        <v>328</v>
      </c>
      <c r="C121" s="8" t="s">
        <v>128</v>
      </c>
      <c r="D121" s="8" t="s">
        <v>129</v>
      </c>
      <c r="E121" s="8" t="s">
        <v>130</v>
      </c>
      <c r="F121" s="8" t="s">
        <v>109</v>
      </c>
      <c r="G121" s="8" t="s">
        <v>131</v>
      </c>
      <c r="H121" s="8">
        <v>45366</v>
      </c>
      <c r="I121" s="8">
        <v>45367</v>
      </c>
      <c r="J121" s="8">
        <v>45367</v>
      </c>
      <c r="K121" s="8">
        <v>6410</v>
      </c>
      <c r="L121" s="8">
        <v>6410</v>
      </c>
      <c r="M121" s="8" t="s">
        <v>111</v>
      </c>
      <c r="N121" s="8" t="s">
        <v>132</v>
      </c>
      <c r="O121" s="9">
        <v>4.3542154655100003</v>
      </c>
      <c r="P121" s="9">
        <v>1.7620899999999999</v>
      </c>
      <c r="Q121" s="8" t="s">
        <v>113</v>
      </c>
      <c r="R121" s="8" t="s">
        <v>114</v>
      </c>
      <c r="S121" s="8">
        <v>16</v>
      </c>
      <c r="T121" s="8">
        <v>60</v>
      </c>
      <c r="U121" s="8" t="s">
        <v>49</v>
      </c>
      <c r="V121" s="8" t="s">
        <v>52</v>
      </c>
      <c r="W121" s="8" t="s">
        <v>53</v>
      </c>
      <c r="X121" s="10">
        <v>0.41099999999999998</v>
      </c>
      <c r="Y121" s="10">
        <v>3.7010000000000001</v>
      </c>
      <c r="Z121" s="10">
        <v>0.47</v>
      </c>
      <c r="AA121" s="10">
        <v>0.505</v>
      </c>
      <c r="AB121" s="10">
        <f t="shared" si="2"/>
        <v>0.38383606469999998</v>
      </c>
      <c r="AC121" s="10">
        <f t="shared" si="3"/>
        <v>3.2281400695500002</v>
      </c>
    </row>
    <row r="122" spans="1:29" x14ac:dyDescent="0.25">
      <c r="A122" s="8">
        <v>7</v>
      </c>
      <c r="B122" s="8">
        <v>328</v>
      </c>
      <c r="C122" s="8" t="s">
        <v>128</v>
      </c>
      <c r="D122" s="8" t="s">
        <v>129</v>
      </c>
      <c r="E122" s="8" t="s">
        <v>130</v>
      </c>
      <c r="F122" s="8" t="s">
        <v>109</v>
      </c>
      <c r="G122" s="8" t="s">
        <v>131</v>
      </c>
      <c r="H122" s="8">
        <v>45367</v>
      </c>
      <c r="I122" s="8">
        <v>45368</v>
      </c>
      <c r="J122" s="8">
        <v>45368</v>
      </c>
      <c r="K122" s="8">
        <v>6410</v>
      </c>
      <c r="L122" s="8">
        <v>6410</v>
      </c>
      <c r="M122" s="8" t="s">
        <v>111</v>
      </c>
      <c r="N122" s="8" t="s">
        <v>132</v>
      </c>
      <c r="O122" s="9">
        <v>2.7547177537800001</v>
      </c>
      <c r="P122" s="9">
        <v>1.1147899999999999</v>
      </c>
      <c r="Q122" s="8" t="s">
        <v>113</v>
      </c>
      <c r="R122" s="8" t="s">
        <v>114</v>
      </c>
      <c r="S122" s="8">
        <v>16</v>
      </c>
      <c r="T122" s="8">
        <v>60</v>
      </c>
      <c r="U122" s="8" t="s">
        <v>49</v>
      </c>
      <c r="V122" s="8" t="s">
        <v>52</v>
      </c>
      <c r="W122" s="8" t="s">
        <v>53</v>
      </c>
      <c r="X122" s="10">
        <v>0.41099999999999998</v>
      </c>
      <c r="Y122" s="10">
        <v>3.7010000000000001</v>
      </c>
      <c r="Z122" s="10">
        <v>0.47</v>
      </c>
      <c r="AA122" s="10">
        <v>0.505</v>
      </c>
      <c r="AB122" s="10">
        <f t="shared" si="2"/>
        <v>0.24283470569999999</v>
      </c>
      <c r="AC122" s="10">
        <f t="shared" si="3"/>
        <v>2.04228970605</v>
      </c>
    </row>
    <row r="123" spans="1:29" x14ac:dyDescent="0.25">
      <c r="A123" s="8">
        <v>7</v>
      </c>
      <c r="B123" s="8">
        <v>328</v>
      </c>
      <c r="C123" s="8" t="s">
        <v>128</v>
      </c>
      <c r="D123" s="8" t="s">
        <v>129</v>
      </c>
      <c r="E123" s="8" t="s">
        <v>130</v>
      </c>
      <c r="F123" s="8" t="s">
        <v>109</v>
      </c>
      <c r="G123" s="8" t="s">
        <v>131</v>
      </c>
      <c r="H123" s="8">
        <v>45368</v>
      </c>
      <c r="I123" s="8">
        <v>45369</v>
      </c>
      <c r="J123" s="8">
        <v>45369</v>
      </c>
      <c r="K123" s="8">
        <v>6410</v>
      </c>
      <c r="L123" s="8">
        <v>6410</v>
      </c>
      <c r="M123" s="8" t="s">
        <v>111</v>
      </c>
      <c r="N123" s="8" t="s">
        <v>132</v>
      </c>
      <c r="O123" s="9">
        <v>1.61372330094</v>
      </c>
      <c r="P123" s="9">
        <v>0.65305100000000005</v>
      </c>
      <c r="Q123" s="8" t="s">
        <v>113</v>
      </c>
      <c r="R123" s="8" t="s">
        <v>114</v>
      </c>
      <c r="S123" s="8">
        <v>16</v>
      </c>
      <c r="T123" s="8">
        <v>60</v>
      </c>
      <c r="U123" s="8" t="s">
        <v>49</v>
      </c>
      <c r="V123" s="8" t="s">
        <v>52</v>
      </c>
      <c r="W123" s="8" t="s">
        <v>53</v>
      </c>
      <c r="X123" s="10">
        <v>0.41099999999999998</v>
      </c>
      <c r="Y123" s="10">
        <v>3.7010000000000001</v>
      </c>
      <c r="Z123" s="10">
        <v>0.47</v>
      </c>
      <c r="AA123" s="10">
        <v>0.505</v>
      </c>
      <c r="AB123" s="10">
        <f t="shared" si="2"/>
        <v>0.14225409933000002</v>
      </c>
      <c r="AC123" s="10">
        <f t="shared" si="3"/>
        <v>1.1963861667450002</v>
      </c>
    </row>
    <row r="124" spans="1:29" x14ac:dyDescent="0.25">
      <c r="A124" s="8">
        <v>7</v>
      </c>
      <c r="B124" s="8">
        <v>328</v>
      </c>
      <c r="C124" s="8" t="s">
        <v>128</v>
      </c>
      <c r="D124" s="8" t="s">
        <v>129</v>
      </c>
      <c r="E124" s="8" t="s">
        <v>130</v>
      </c>
      <c r="F124" s="8" t="s">
        <v>109</v>
      </c>
      <c r="G124" s="8" t="s">
        <v>131</v>
      </c>
      <c r="H124" s="8">
        <v>45369</v>
      </c>
      <c r="I124" s="8">
        <v>45370</v>
      </c>
      <c r="J124" s="8">
        <v>45370</v>
      </c>
      <c r="K124" s="8">
        <v>6410</v>
      </c>
      <c r="L124" s="8">
        <v>6410</v>
      </c>
      <c r="M124" s="8" t="s">
        <v>111</v>
      </c>
      <c r="N124" s="8" t="s">
        <v>132</v>
      </c>
      <c r="O124" s="9">
        <v>7.1623882734700004</v>
      </c>
      <c r="P124" s="9">
        <v>2.89852</v>
      </c>
      <c r="Q124" s="8" t="s">
        <v>113</v>
      </c>
      <c r="R124" s="8" t="s">
        <v>114</v>
      </c>
      <c r="S124" s="8">
        <v>16</v>
      </c>
      <c r="T124" s="8">
        <v>60</v>
      </c>
      <c r="U124" s="8" t="s">
        <v>49</v>
      </c>
      <c r="V124" s="8" t="s">
        <v>52</v>
      </c>
      <c r="W124" s="8" t="s">
        <v>53</v>
      </c>
      <c r="X124" s="10">
        <v>0.41099999999999998</v>
      </c>
      <c r="Y124" s="10">
        <v>3.7010000000000001</v>
      </c>
      <c r="Z124" s="10">
        <v>0.47</v>
      </c>
      <c r="AA124" s="10">
        <v>0.505</v>
      </c>
      <c r="AB124" s="10">
        <f t="shared" si="2"/>
        <v>0.63138461160000003</v>
      </c>
      <c r="AC124" s="10">
        <f t="shared" si="3"/>
        <v>5.3100741473999999</v>
      </c>
    </row>
    <row r="125" spans="1:29" x14ac:dyDescent="0.25">
      <c r="A125" s="8">
        <v>7</v>
      </c>
      <c r="B125" s="8">
        <v>328</v>
      </c>
      <c r="C125" s="8" t="s">
        <v>128</v>
      </c>
      <c r="D125" s="8" t="s">
        <v>129</v>
      </c>
      <c r="E125" s="8" t="s">
        <v>130</v>
      </c>
      <c r="F125" s="8" t="s">
        <v>109</v>
      </c>
      <c r="G125" s="8" t="s">
        <v>131</v>
      </c>
      <c r="H125" s="8">
        <v>45370</v>
      </c>
      <c r="I125" s="8">
        <v>45371</v>
      </c>
      <c r="J125" s="8">
        <v>45371</v>
      </c>
      <c r="K125" s="8">
        <v>6410</v>
      </c>
      <c r="L125" s="8">
        <v>6410</v>
      </c>
      <c r="M125" s="8" t="s">
        <v>111</v>
      </c>
      <c r="N125" s="8" t="s">
        <v>132</v>
      </c>
      <c r="O125" s="9">
        <v>1.3339700450900001</v>
      </c>
      <c r="P125" s="9">
        <v>0.53983899999999996</v>
      </c>
      <c r="Q125" s="8" t="s">
        <v>113</v>
      </c>
      <c r="R125" s="8" t="s">
        <v>114</v>
      </c>
      <c r="S125" s="8">
        <v>16</v>
      </c>
      <c r="T125" s="8">
        <v>60</v>
      </c>
      <c r="U125" s="8" t="s">
        <v>49</v>
      </c>
      <c r="V125" s="8" t="s">
        <v>52</v>
      </c>
      <c r="W125" s="8" t="s">
        <v>53</v>
      </c>
      <c r="X125" s="10">
        <v>0.41099999999999998</v>
      </c>
      <c r="Y125" s="10">
        <v>3.7010000000000001</v>
      </c>
      <c r="Z125" s="10">
        <v>0.47</v>
      </c>
      <c r="AA125" s="10">
        <v>0.505</v>
      </c>
      <c r="AB125" s="10">
        <f t="shared" si="2"/>
        <v>0.11759312936999999</v>
      </c>
      <c r="AC125" s="10">
        <f t="shared" si="3"/>
        <v>0.98898234880499991</v>
      </c>
    </row>
    <row r="126" spans="1:29" x14ac:dyDescent="0.25">
      <c r="A126" s="8">
        <v>7</v>
      </c>
      <c r="B126" s="8">
        <v>328</v>
      </c>
      <c r="C126" s="8" t="s">
        <v>128</v>
      </c>
      <c r="D126" s="8" t="s">
        <v>129</v>
      </c>
      <c r="E126" s="8" t="s">
        <v>130</v>
      </c>
      <c r="F126" s="8" t="s">
        <v>109</v>
      </c>
      <c r="G126" s="8" t="s">
        <v>131</v>
      </c>
      <c r="H126" s="8">
        <v>45371</v>
      </c>
      <c r="I126" s="8">
        <v>45372</v>
      </c>
      <c r="J126" s="8">
        <v>45372</v>
      </c>
      <c r="K126" s="8">
        <v>6410</v>
      </c>
      <c r="L126" s="8">
        <v>6410</v>
      </c>
      <c r="M126" s="8" t="s">
        <v>111</v>
      </c>
      <c r="N126" s="8" t="s">
        <v>132</v>
      </c>
      <c r="O126" s="9">
        <v>2.8840531835299998</v>
      </c>
      <c r="P126" s="9">
        <v>1.16713</v>
      </c>
      <c r="Q126" s="8" t="s">
        <v>113</v>
      </c>
      <c r="R126" s="8" t="s">
        <v>114</v>
      </c>
      <c r="S126" s="8">
        <v>16</v>
      </c>
      <c r="T126" s="8">
        <v>60</v>
      </c>
      <c r="U126" s="8" t="s">
        <v>49</v>
      </c>
      <c r="V126" s="8" t="s">
        <v>52</v>
      </c>
      <c r="W126" s="8" t="s">
        <v>53</v>
      </c>
      <c r="X126" s="10">
        <v>0.41099999999999998</v>
      </c>
      <c r="Y126" s="10">
        <v>3.7010000000000001</v>
      </c>
      <c r="Z126" s="10">
        <v>0.47</v>
      </c>
      <c r="AA126" s="10">
        <v>0.505</v>
      </c>
      <c r="AB126" s="10">
        <f t="shared" si="2"/>
        <v>0.25423592789999999</v>
      </c>
      <c r="AC126" s="10">
        <f t="shared" si="3"/>
        <v>2.1381763243500003</v>
      </c>
    </row>
    <row r="127" spans="1:29" x14ac:dyDescent="0.25">
      <c r="A127" s="8">
        <v>7</v>
      </c>
      <c r="B127" s="8">
        <v>328</v>
      </c>
      <c r="C127" s="8" t="s">
        <v>128</v>
      </c>
      <c r="D127" s="8" t="s">
        <v>129</v>
      </c>
      <c r="E127" s="8" t="s">
        <v>130</v>
      </c>
      <c r="F127" s="8" t="s">
        <v>109</v>
      </c>
      <c r="G127" s="8" t="s">
        <v>131</v>
      </c>
      <c r="H127" s="8">
        <v>45372</v>
      </c>
      <c r="I127" s="8">
        <v>45373</v>
      </c>
      <c r="J127" s="8">
        <v>45373</v>
      </c>
      <c r="K127" s="8">
        <v>6410</v>
      </c>
      <c r="L127" s="8">
        <v>6410</v>
      </c>
      <c r="M127" s="8" t="s">
        <v>111</v>
      </c>
      <c r="N127" s="8" t="s">
        <v>132</v>
      </c>
      <c r="O127" s="9">
        <v>5.3326575100199998</v>
      </c>
      <c r="P127" s="9">
        <v>2.1580499999999998</v>
      </c>
      <c r="Q127" s="8" t="s">
        <v>113</v>
      </c>
      <c r="R127" s="8" t="s">
        <v>114</v>
      </c>
      <c r="S127" s="8">
        <v>16</v>
      </c>
      <c r="T127" s="8">
        <v>60</v>
      </c>
      <c r="U127" s="8" t="s">
        <v>49</v>
      </c>
      <c r="V127" s="8" t="s">
        <v>52</v>
      </c>
      <c r="W127" s="8" t="s">
        <v>53</v>
      </c>
      <c r="X127" s="10">
        <v>0.41099999999999998</v>
      </c>
      <c r="Y127" s="10">
        <v>3.7010000000000001</v>
      </c>
      <c r="Z127" s="10">
        <v>0.47</v>
      </c>
      <c r="AA127" s="10">
        <v>0.505</v>
      </c>
      <c r="AB127" s="10">
        <f t="shared" si="2"/>
        <v>0.47008803149999995</v>
      </c>
      <c r="AC127" s="10">
        <f t="shared" si="3"/>
        <v>3.9535368097499997</v>
      </c>
    </row>
    <row r="128" spans="1:29" x14ac:dyDescent="0.25">
      <c r="A128" s="8">
        <v>7</v>
      </c>
      <c r="B128" s="8">
        <v>328</v>
      </c>
      <c r="C128" s="8" t="s">
        <v>128</v>
      </c>
      <c r="D128" s="8" t="s">
        <v>129</v>
      </c>
      <c r="E128" s="8" t="s">
        <v>130</v>
      </c>
      <c r="F128" s="8" t="s">
        <v>109</v>
      </c>
      <c r="G128" s="8" t="s">
        <v>131</v>
      </c>
      <c r="H128" s="8">
        <v>45373</v>
      </c>
      <c r="I128" s="8">
        <v>45374</v>
      </c>
      <c r="J128" s="8">
        <v>45374</v>
      </c>
      <c r="K128" s="8">
        <v>6410</v>
      </c>
      <c r="L128" s="8">
        <v>6410</v>
      </c>
      <c r="M128" s="8" t="s">
        <v>111</v>
      </c>
      <c r="N128" s="8" t="s">
        <v>132</v>
      </c>
      <c r="O128" s="9">
        <v>4.9362420577200004</v>
      </c>
      <c r="P128" s="9">
        <v>1.99763</v>
      </c>
      <c r="Q128" s="8" t="s">
        <v>113</v>
      </c>
      <c r="R128" s="8" t="s">
        <v>114</v>
      </c>
      <c r="S128" s="8">
        <v>16</v>
      </c>
      <c r="T128" s="8">
        <v>60</v>
      </c>
      <c r="U128" s="8" t="s">
        <v>49</v>
      </c>
      <c r="V128" s="8" t="s">
        <v>52</v>
      </c>
      <c r="W128" s="8" t="s">
        <v>53</v>
      </c>
      <c r="X128" s="10">
        <v>0.41099999999999998</v>
      </c>
      <c r="Y128" s="10">
        <v>3.7010000000000001</v>
      </c>
      <c r="Z128" s="10">
        <v>0.47</v>
      </c>
      <c r="AA128" s="10">
        <v>0.505</v>
      </c>
      <c r="AB128" s="10">
        <f t="shared" si="2"/>
        <v>0.43514374290000002</v>
      </c>
      <c r="AC128" s="10">
        <f t="shared" si="3"/>
        <v>3.6596481718500002</v>
      </c>
    </row>
    <row r="129" spans="1:29" x14ac:dyDescent="0.25">
      <c r="A129" s="8">
        <v>7</v>
      </c>
      <c r="B129" s="8">
        <v>328</v>
      </c>
      <c r="C129" s="8" t="s">
        <v>128</v>
      </c>
      <c r="D129" s="8" t="s">
        <v>129</v>
      </c>
      <c r="E129" s="8" t="s">
        <v>130</v>
      </c>
      <c r="F129" s="8" t="s">
        <v>109</v>
      </c>
      <c r="G129" s="8" t="s">
        <v>131</v>
      </c>
      <c r="H129" s="8">
        <v>45374</v>
      </c>
      <c r="I129" s="8">
        <v>45375</v>
      </c>
      <c r="J129" s="8">
        <v>45375</v>
      </c>
      <c r="K129" s="8">
        <v>6410</v>
      </c>
      <c r="L129" s="8">
        <v>6410</v>
      </c>
      <c r="M129" s="8" t="s">
        <v>111</v>
      </c>
      <c r="N129" s="8" t="s">
        <v>132</v>
      </c>
      <c r="O129" s="9">
        <v>23.822461237700001</v>
      </c>
      <c r="P129" s="9">
        <v>9.6406100000000006</v>
      </c>
      <c r="Q129" s="8" t="s">
        <v>113</v>
      </c>
      <c r="R129" s="8" t="s">
        <v>114</v>
      </c>
      <c r="S129" s="8">
        <v>16</v>
      </c>
      <c r="T129" s="8">
        <v>60</v>
      </c>
      <c r="U129" s="8" t="s">
        <v>49</v>
      </c>
      <c r="V129" s="8" t="s">
        <v>52</v>
      </c>
      <c r="W129" s="8" t="s">
        <v>53</v>
      </c>
      <c r="X129" s="10">
        <v>0.41099999999999998</v>
      </c>
      <c r="Y129" s="10">
        <v>3.7010000000000001</v>
      </c>
      <c r="Z129" s="10">
        <v>0.47</v>
      </c>
      <c r="AA129" s="10">
        <v>0.505</v>
      </c>
      <c r="AB129" s="10">
        <f t="shared" si="2"/>
        <v>2.1000140762999999</v>
      </c>
      <c r="AC129" s="10">
        <f t="shared" si="3"/>
        <v>17.661549316950001</v>
      </c>
    </row>
    <row r="130" spans="1:29" x14ac:dyDescent="0.25">
      <c r="A130" s="8">
        <v>7</v>
      </c>
      <c r="B130" s="8">
        <v>328</v>
      </c>
      <c r="C130" s="8" t="s">
        <v>128</v>
      </c>
      <c r="D130" s="8" t="s">
        <v>129</v>
      </c>
      <c r="E130" s="8" t="s">
        <v>130</v>
      </c>
      <c r="F130" s="8" t="s">
        <v>109</v>
      </c>
      <c r="G130" s="8" t="s">
        <v>131</v>
      </c>
      <c r="H130" s="8">
        <v>45375</v>
      </c>
      <c r="I130" s="8">
        <v>45376</v>
      </c>
      <c r="J130" s="8">
        <v>45376</v>
      </c>
      <c r="K130" s="8">
        <v>6410</v>
      </c>
      <c r="L130" s="8">
        <v>6410</v>
      </c>
      <c r="M130" s="8" t="s">
        <v>111</v>
      </c>
      <c r="N130" s="8" t="s">
        <v>132</v>
      </c>
      <c r="O130" s="9">
        <v>4.3110296007200004</v>
      </c>
      <c r="P130" s="9">
        <v>1.74461</v>
      </c>
      <c r="Q130" s="8" t="s">
        <v>113</v>
      </c>
      <c r="R130" s="8" t="s">
        <v>114</v>
      </c>
      <c r="S130" s="8">
        <v>16</v>
      </c>
      <c r="T130" s="8">
        <v>60</v>
      </c>
      <c r="U130" s="8" t="s">
        <v>49</v>
      </c>
      <c r="V130" s="8" t="s">
        <v>52</v>
      </c>
      <c r="W130" s="8" t="s">
        <v>53</v>
      </c>
      <c r="X130" s="10">
        <v>0.41099999999999998</v>
      </c>
      <c r="Y130" s="10">
        <v>3.7010000000000001</v>
      </c>
      <c r="Z130" s="10">
        <v>0.47</v>
      </c>
      <c r="AA130" s="10">
        <v>0.505</v>
      </c>
      <c r="AB130" s="10">
        <f t="shared" ref="AB130:AB193" si="4">P130*X130*(1-Z130)</f>
        <v>0.38002839630000002</v>
      </c>
      <c r="AC130" s="10">
        <f t="shared" ref="AC130:AC193" si="5">P130*Y130*(1-AA130)</f>
        <v>3.1961167969500002</v>
      </c>
    </row>
    <row r="131" spans="1:29" x14ac:dyDescent="0.25">
      <c r="A131" s="8">
        <v>7</v>
      </c>
      <c r="B131" s="8">
        <v>328</v>
      </c>
      <c r="C131" s="8" t="s">
        <v>128</v>
      </c>
      <c r="D131" s="8" t="s">
        <v>129</v>
      </c>
      <c r="E131" s="8" t="s">
        <v>130</v>
      </c>
      <c r="F131" s="8" t="s">
        <v>109</v>
      </c>
      <c r="G131" s="8" t="s">
        <v>131</v>
      </c>
      <c r="H131" s="8">
        <v>45376</v>
      </c>
      <c r="I131" s="8">
        <v>45377</v>
      </c>
      <c r="J131" s="8">
        <v>45377</v>
      </c>
      <c r="K131" s="8">
        <v>6410</v>
      </c>
      <c r="L131" s="8">
        <v>6410</v>
      </c>
      <c r="M131" s="8" t="s">
        <v>111</v>
      </c>
      <c r="N131" s="8" t="s">
        <v>132</v>
      </c>
      <c r="O131" s="9">
        <v>4.4836551008400001</v>
      </c>
      <c r="P131" s="9">
        <v>1.81447</v>
      </c>
      <c r="Q131" s="8" t="s">
        <v>113</v>
      </c>
      <c r="R131" s="8" t="s">
        <v>114</v>
      </c>
      <c r="S131" s="8">
        <v>16</v>
      </c>
      <c r="T131" s="8">
        <v>60</v>
      </c>
      <c r="U131" s="8" t="s">
        <v>49</v>
      </c>
      <c r="V131" s="8" t="s">
        <v>52</v>
      </c>
      <c r="W131" s="8" t="s">
        <v>53</v>
      </c>
      <c r="X131" s="10">
        <v>0.41099999999999998</v>
      </c>
      <c r="Y131" s="10">
        <v>3.7010000000000001</v>
      </c>
      <c r="Z131" s="10">
        <v>0.47</v>
      </c>
      <c r="AA131" s="10">
        <v>0.505</v>
      </c>
      <c r="AB131" s="10">
        <f t="shared" si="4"/>
        <v>0.39524600010000005</v>
      </c>
      <c r="AC131" s="10">
        <f t="shared" si="5"/>
        <v>3.32409996765</v>
      </c>
    </row>
    <row r="132" spans="1:29" x14ac:dyDescent="0.25">
      <c r="A132" s="8">
        <v>7</v>
      </c>
      <c r="B132" s="8">
        <v>328</v>
      </c>
      <c r="C132" s="8" t="s">
        <v>128</v>
      </c>
      <c r="D132" s="8" t="s">
        <v>129</v>
      </c>
      <c r="E132" s="8" t="s">
        <v>130</v>
      </c>
      <c r="F132" s="8" t="s">
        <v>109</v>
      </c>
      <c r="G132" s="8" t="s">
        <v>131</v>
      </c>
      <c r="H132" s="8">
        <v>45377</v>
      </c>
      <c r="I132" s="8">
        <v>45378</v>
      </c>
      <c r="J132" s="8">
        <v>45378</v>
      </c>
      <c r="K132" s="8">
        <v>6410</v>
      </c>
      <c r="L132" s="8">
        <v>6410</v>
      </c>
      <c r="M132" s="8" t="s">
        <v>111</v>
      </c>
      <c r="N132" s="8" t="s">
        <v>132</v>
      </c>
      <c r="O132" s="9">
        <v>2.1729967673499999</v>
      </c>
      <c r="P132" s="9">
        <v>0.87938099999999997</v>
      </c>
      <c r="Q132" s="8" t="s">
        <v>113</v>
      </c>
      <c r="R132" s="8" t="s">
        <v>114</v>
      </c>
      <c r="S132" s="8">
        <v>16</v>
      </c>
      <c r="T132" s="8">
        <v>60</v>
      </c>
      <c r="U132" s="8" t="s">
        <v>49</v>
      </c>
      <c r="V132" s="8" t="s">
        <v>52</v>
      </c>
      <c r="W132" s="8" t="s">
        <v>53</v>
      </c>
      <c r="X132" s="10">
        <v>0.41099999999999998</v>
      </c>
      <c r="Y132" s="10">
        <v>3.7010000000000001</v>
      </c>
      <c r="Z132" s="10">
        <v>0.47</v>
      </c>
      <c r="AA132" s="10">
        <v>0.505</v>
      </c>
      <c r="AB132" s="10">
        <f t="shared" si="4"/>
        <v>0.19155556323</v>
      </c>
      <c r="AC132" s="10">
        <f t="shared" si="5"/>
        <v>1.611021595095</v>
      </c>
    </row>
    <row r="133" spans="1:29" x14ac:dyDescent="0.25">
      <c r="A133" s="8">
        <v>7</v>
      </c>
      <c r="B133" s="8">
        <v>328</v>
      </c>
      <c r="C133" s="8" t="s">
        <v>128</v>
      </c>
      <c r="D133" s="8" t="s">
        <v>129</v>
      </c>
      <c r="E133" s="8" t="s">
        <v>130</v>
      </c>
      <c r="F133" s="8" t="s">
        <v>109</v>
      </c>
      <c r="G133" s="8" t="s">
        <v>131</v>
      </c>
      <c r="H133" s="8">
        <v>45378</v>
      </c>
      <c r="I133" s="8">
        <v>45379</v>
      </c>
      <c r="J133" s="8">
        <v>45379</v>
      </c>
      <c r="K133" s="8">
        <v>6410</v>
      </c>
      <c r="L133" s="8">
        <v>6410</v>
      </c>
      <c r="M133" s="8" t="s">
        <v>111</v>
      </c>
      <c r="N133" s="8" t="s">
        <v>132</v>
      </c>
      <c r="O133" s="9">
        <v>3.4947802162600001</v>
      </c>
      <c r="P133" s="9">
        <v>1.41429</v>
      </c>
      <c r="Q133" s="8" t="s">
        <v>113</v>
      </c>
      <c r="R133" s="8" t="s">
        <v>114</v>
      </c>
      <c r="S133" s="8">
        <v>16</v>
      </c>
      <c r="T133" s="8">
        <v>60</v>
      </c>
      <c r="U133" s="8" t="s">
        <v>49</v>
      </c>
      <c r="V133" s="8" t="s">
        <v>52</v>
      </c>
      <c r="W133" s="8" t="s">
        <v>53</v>
      </c>
      <c r="X133" s="10">
        <v>0.41099999999999998</v>
      </c>
      <c r="Y133" s="10">
        <v>3.7010000000000001</v>
      </c>
      <c r="Z133" s="10">
        <v>0.47</v>
      </c>
      <c r="AA133" s="10">
        <v>0.505</v>
      </c>
      <c r="AB133" s="10">
        <f t="shared" si="4"/>
        <v>0.30807479069999999</v>
      </c>
      <c r="AC133" s="10">
        <f t="shared" si="5"/>
        <v>2.5909722085500002</v>
      </c>
    </row>
    <row r="134" spans="1:29" x14ac:dyDescent="0.25">
      <c r="A134" s="8">
        <v>7</v>
      </c>
      <c r="B134" s="8">
        <v>328</v>
      </c>
      <c r="C134" s="8" t="s">
        <v>128</v>
      </c>
      <c r="D134" s="8" t="s">
        <v>129</v>
      </c>
      <c r="E134" s="8" t="s">
        <v>130</v>
      </c>
      <c r="F134" s="8" t="s">
        <v>109</v>
      </c>
      <c r="G134" s="8" t="s">
        <v>131</v>
      </c>
      <c r="H134" s="8">
        <v>45379</v>
      </c>
      <c r="I134" s="8">
        <v>45380</v>
      </c>
      <c r="J134" s="8">
        <v>45380</v>
      </c>
      <c r="K134" s="8">
        <v>6410</v>
      </c>
      <c r="L134" s="8">
        <v>6410</v>
      </c>
      <c r="M134" s="8" t="s">
        <v>111</v>
      </c>
      <c r="N134" s="8" t="s">
        <v>132</v>
      </c>
      <c r="O134" s="9">
        <v>3.8079510458599999</v>
      </c>
      <c r="P134" s="9">
        <v>1.5410200000000001</v>
      </c>
      <c r="Q134" s="8" t="s">
        <v>113</v>
      </c>
      <c r="R134" s="8" t="s">
        <v>114</v>
      </c>
      <c r="S134" s="8">
        <v>16</v>
      </c>
      <c r="T134" s="8">
        <v>60</v>
      </c>
      <c r="U134" s="8" t="s">
        <v>49</v>
      </c>
      <c r="V134" s="8" t="s">
        <v>52</v>
      </c>
      <c r="W134" s="8" t="s">
        <v>53</v>
      </c>
      <c r="X134" s="10">
        <v>0.41099999999999998</v>
      </c>
      <c r="Y134" s="10">
        <v>3.7010000000000001</v>
      </c>
      <c r="Z134" s="10">
        <v>0.47</v>
      </c>
      <c r="AA134" s="10">
        <v>0.505</v>
      </c>
      <c r="AB134" s="10">
        <f t="shared" si="4"/>
        <v>0.33568038659999999</v>
      </c>
      <c r="AC134" s="10">
        <f t="shared" si="5"/>
        <v>2.8231409349000005</v>
      </c>
    </row>
    <row r="135" spans="1:29" x14ac:dyDescent="0.25">
      <c r="A135" s="8">
        <v>7</v>
      </c>
      <c r="B135" s="8">
        <v>328</v>
      </c>
      <c r="C135" s="8" t="s">
        <v>128</v>
      </c>
      <c r="D135" s="8" t="s">
        <v>129</v>
      </c>
      <c r="E135" s="8" t="s">
        <v>130</v>
      </c>
      <c r="F135" s="8" t="s">
        <v>109</v>
      </c>
      <c r="G135" s="8" t="s">
        <v>131</v>
      </c>
      <c r="H135" s="8">
        <v>45380</v>
      </c>
      <c r="I135" s="8">
        <v>45381</v>
      </c>
      <c r="J135" s="8">
        <v>45381</v>
      </c>
      <c r="K135" s="8">
        <v>6410</v>
      </c>
      <c r="L135" s="8">
        <v>6410</v>
      </c>
      <c r="M135" s="8" t="s">
        <v>111</v>
      </c>
      <c r="N135" s="8" t="s">
        <v>132</v>
      </c>
      <c r="O135" s="9">
        <v>1.9990533129700001</v>
      </c>
      <c r="P135" s="9">
        <v>0.80898800000000004</v>
      </c>
      <c r="Q135" s="8" t="s">
        <v>113</v>
      </c>
      <c r="R135" s="8" t="s">
        <v>114</v>
      </c>
      <c r="S135" s="8">
        <v>16</v>
      </c>
      <c r="T135" s="8">
        <v>60</v>
      </c>
      <c r="U135" s="8" t="s">
        <v>49</v>
      </c>
      <c r="V135" s="8" t="s">
        <v>52</v>
      </c>
      <c r="W135" s="8" t="s">
        <v>53</v>
      </c>
      <c r="X135" s="10">
        <v>0.41099999999999998</v>
      </c>
      <c r="Y135" s="10">
        <v>3.7010000000000001</v>
      </c>
      <c r="Z135" s="10">
        <v>0.47</v>
      </c>
      <c r="AA135" s="10">
        <v>0.505</v>
      </c>
      <c r="AB135" s="10">
        <f t="shared" si="4"/>
        <v>0.17622185603999999</v>
      </c>
      <c r="AC135" s="10">
        <f t="shared" si="5"/>
        <v>1.48206197106</v>
      </c>
    </row>
    <row r="136" spans="1:29" x14ac:dyDescent="0.25">
      <c r="A136" s="8">
        <v>7</v>
      </c>
      <c r="B136" s="8">
        <v>328</v>
      </c>
      <c r="C136" s="8" t="s">
        <v>128</v>
      </c>
      <c r="D136" s="8" t="s">
        <v>129</v>
      </c>
      <c r="E136" s="8" t="s">
        <v>130</v>
      </c>
      <c r="F136" s="8" t="s">
        <v>109</v>
      </c>
      <c r="G136" s="8" t="s">
        <v>131</v>
      </c>
      <c r="H136" s="8">
        <v>45381</v>
      </c>
      <c r="I136" s="8">
        <v>45382</v>
      </c>
      <c r="J136" s="8">
        <v>45382</v>
      </c>
      <c r="K136" s="8">
        <v>6410</v>
      </c>
      <c r="L136" s="8">
        <v>6410</v>
      </c>
      <c r="M136" s="8" t="s">
        <v>111</v>
      </c>
      <c r="N136" s="8" t="s">
        <v>132</v>
      </c>
      <c r="O136" s="9">
        <v>12.5223787971</v>
      </c>
      <c r="P136" s="9">
        <v>5.0676300000000003</v>
      </c>
      <c r="Q136" s="8" t="s">
        <v>113</v>
      </c>
      <c r="R136" s="8" t="s">
        <v>114</v>
      </c>
      <c r="S136" s="8">
        <v>16</v>
      </c>
      <c r="T136" s="8">
        <v>60</v>
      </c>
      <c r="U136" s="8" t="s">
        <v>49</v>
      </c>
      <c r="V136" s="8" t="s">
        <v>52</v>
      </c>
      <c r="W136" s="8" t="s">
        <v>53</v>
      </c>
      <c r="X136" s="10">
        <v>0.41099999999999998</v>
      </c>
      <c r="Y136" s="10">
        <v>3.7010000000000001</v>
      </c>
      <c r="Z136" s="10">
        <v>0.47</v>
      </c>
      <c r="AA136" s="10">
        <v>0.505</v>
      </c>
      <c r="AB136" s="10">
        <f t="shared" si="4"/>
        <v>1.1038818429000001</v>
      </c>
      <c r="AC136" s="10">
        <f t="shared" si="5"/>
        <v>9.2838728218500002</v>
      </c>
    </row>
    <row r="137" spans="1:29" x14ac:dyDescent="0.25">
      <c r="A137" s="8">
        <v>7</v>
      </c>
      <c r="B137" s="8">
        <v>328</v>
      </c>
      <c r="C137" s="8" t="s">
        <v>128</v>
      </c>
      <c r="D137" s="8" t="s">
        <v>129</v>
      </c>
      <c r="E137" s="8" t="s">
        <v>130</v>
      </c>
      <c r="F137" s="8" t="s">
        <v>109</v>
      </c>
      <c r="G137" s="8" t="s">
        <v>131</v>
      </c>
      <c r="H137" s="8">
        <v>45382</v>
      </c>
      <c r="I137" s="8">
        <v>45383</v>
      </c>
      <c r="J137" s="8">
        <v>45383</v>
      </c>
      <c r="K137" s="8">
        <v>6410</v>
      </c>
      <c r="L137" s="8">
        <v>6410</v>
      </c>
      <c r="M137" s="8" t="s">
        <v>111</v>
      </c>
      <c r="N137" s="8" t="s">
        <v>132</v>
      </c>
      <c r="O137" s="9">
        <v>6.1817064816</v>
      </c>
      <c r="P137" s="9">
        <v>2.5016500000000002</v>
      </c>
      <c r="Q137" s="8" t="s">
        <v>113</v>
      </c>
      <c r="R137" s="8" t="s">
        <v>114</v>
      </c>
      <c r="S137" s="8">
        <v>16</v>
      </c>
      <c r="T137" s="8">
        <v>60</v>
      </c>
      <c r="U137" s="8" t="s">
        <v>49</v>
      </c>
      <c r="V137" s="8" t="s">
        <v>52</v>
      </c>
      <c r="W137" s="8" t="s">
        <v>53</v>
      </c>
      <c r="X137" s="10">
        <v>0.41099999999999998</v>
      </c>
      <c r="Y137" s="10">
        <v>3.7010000000000001</v>
      </c>
      <c r="Z137" s="10">
        <v>0.47</v>
      </c>
      <c r="AA137" s="10">
        <v>0.505</v>
      </c>
      <c r="AB137" s="10">
        <f t="shared" si="4"/>
        <v>0.54493441949999999</v>
      </c>
      <c r="AC137" s="10">
        <f t="shared" si="5"/>
        <v>4.58301029175</v>
      </c>
    </row>
    <row r="138" spans="1:29" x14ac:dyDescent="0.25">
      <c r="A138" s="8">
        <v>7</v>
      </c>
      <c r="B138" s="8">
        <v>328</v>
      </c>
      <c r="C138" s="8" t="s">
        <v>128</v>
      </c>
      <c r="D138" s="8" t="s">
        <v>129</v>
      </c>
      <c r="E138" s="8" t="s">
        <v>130</v>
      </c>
      <c r="F138" s="8" t="s">
        <v>109</v>
      </c>
      <c r="G138" s="8" t="s">
        <v>131</v>
      </c>
      <c r="H138" s="8">
        <v>45383</v>
      </c>
      <c r="I138" s="8">
        <v>45384</v>
      </c>
      <c r="J138" s="8">
        <v>45384</v>
      </c>
      <c r="K138" s="8">
        <v>6410</v>
      </c>
      <c r="L138" s="8">
        <v>6410</v>
      </c>
      <c r="M138" s="8" t="s">
        <v>111</v>
      </c>
      <c r="N138" s="8" t="s">
        <v>132</v>
      </c>
      <c r="O138" s="9">
        <v>2.87347253055</v>
      </c>
      <c r="P138" s="9">
        <v>1.1628499999999999</v>
      </c>
      <c r="Q138" s="8" t="s">
        <v>113</v>
      </c>
      <c r="R138" s="8" t="s">
        <v>114</v>
      </c>
      <c r="S138" s="8">
        <v>16</v>
      </c>
      <c r="T138" s="8">
        <v>60</v>
      </c>
      <c r="U138" s="8" t="s">
        <v>49</v>
      </c>
      <c r="V138" s="8" t="s">
        <v>52</v>
      </c>
      <c r="W138" s="8" t="s">
        <v>53</v>
      </c>
      <c r="X138" s="10">
        <v>0.41099999999999998</v>
      </c>
      <c r="Y138" s="10">
        <v>3.7010000000000001</v>
      </c>
      <c r="Z138" s="10">
        <v>0.47</v>
      </c>
      <c r="AA138" s="10">
        <v>0.505</v>
      </c>
      <c r="AB138" s="10">
        <f t="shared" si="4"/>
        <v>0.25330361549999997</v>
      </c>
      <c r="AC138" s="10">
        <f t="shared" si="5"/>
        <v>2.1303353857499996</v>
      </c>
    </row>
    <row r="139" spans="1:29" x14ac:dyDescent="0.25">
      <c r="A139" s="8">
        <v>7</v>
      </c>
      <c r="B139" s="8">
        <v>328</v>
      </c>
      <c r="C139" s="8" t="s">
        <v>128</v>
      </c>
      <c r="D139" s="8" t="s">
        <v>129</v>
      </c>
      <c r="E139" s="8" t="s">
        <v>130</v>
      </c>
      <c r="F139" s="8" t="s">
        <v>109</v>
      </c>
      <c r="G139" s="8" t="s">
        <v>131</v>
      </c>
      <c r="H139" s="8">
        <v>45384</v>
      </c>
      <c r="I139" s="8">
        <v>45385</v>
      </c>
      <c r="J139" s="8">
        <v>45385</v>
      </c>
      <c r="K139" s="8">
        <v>6410</v>
      </c>
      <c r="L139" s="8">
        <v>6410</v>
      </c>
      <c r="M139" s="8" t="s">
        <v>111</v>
      </c>
      <c r="N139" s="8" t="s">
        <v>132</v>
      </c>
      <c r="O139" s="9">
        <v>5.7784630663199996</v>
      </c>
      <c r="P139" s="9">
        <v>2.33846</v>
      </c>
      <c r="Q139" s="8" t="s">
        <v>113</v>
      </c>
      <c r="R139" s="8" t="s">
        <v>114</v>
      </c>
      <c r="S139" s="8">
        <v>16</v>
      </c>
      <c r="T139" s="8">
        <v>60</v>
      </c>
      <c r="U139" s="8" t="s">
        <v>49</v>
      </c>
      <c r="V139" s="8" t="s">
        <v>52</v>
      </c>
      <c r="W139" s="8" t="s">
        <v>53</v>
      </c>
      <c r="X139" s="10">
        <v>0.41099999999999998</v>
      </c>
      <c r="Y139" s="10">
        <v>3.7010000000000001</v>
      </c>
      <c r="Z139" s="10">
        <v>0.47</v>
      </c>
      <c r="AA139" s="10">
        <v>0.505</v>
      </c>
      <c r="AB139" s="10">
        <f t="shared" si="4"/>
        <v>0.50938674179999999</v>
      </c>
      <c r="AC139" s="10">
        <f t="shared" si="5"/>
        <v>4.2840470276999998</v>
      </c>
    </row>
    <row r="140" spans="1:29" x14ac:dyDescent="0.25">
      <c r="A140" s="8">
        <v>7</v>
      </c>
      <c r="B140" s="8">
        <v>328</v>
      </c>
      <c r="C140" s="8" t="s">
        <v>128</v>
      </c>
      <c r="D140" s="8" t="s">
        <v>129</v>
      </c>
      <c r="E140" s="8" t="s">
        <v>130</v>
      </c>
      <c r="F140" s="8" t="s">
        <v>109</v>
      </c>
      <c r="G140" s="8" t="s">
        <v>131</v>
      </c>
      <c r="H140" s="8">
        <v>45385</v>
      </c>
      <c r="I140" s="8">
        <v>45386</v>
      </c>
      <c r="J140" s="8">
        <v>45386</v>
      </c>
      <c r="K140" s="8">
        <v>6410</v>
      </c>
      <c r="L140" s="8">
        <v>6410</v>
      </c>
      <c r="M140" s="8" t="s">
        <v>111</v>
      </c>
      <c r="N140" s="8" t="s">
        <v>132</v>
      </c>
      <c r="O140" s="9">
        <v>10.4475199202</v>
      </c>
      <c r="P140" s="9">
        <v>4.2279600000000004</v>
      </c>
      <c r="Q140" s="8" t="s">
        <v>113</v>
      </c>
      <c r="R140" s="8" t="s">
        <v>114</v>
      </c>
      <c r="S140" s="8">
        <v>16</v>
      </c>
      <c r="T140" s="8">
        <v>60</v>
      </c>
      <c r="U140" s="8" t="s">
        <v>49</v>
      </c>
      <c r="V140" s="8" t="s">
        <v>52</v>
      </c>
      <c r="W140" s="8" t="s">
        <v>53</v>
      </c>
      <c r="X140" s="10">
        <v>0.41099999999999998</v>
      </c>
      <c r="Y140" s="10">
        <v>3.7010000000000001</v>
      </c>
      <c r="Z140" s="10">
        <v>0.47</v>
      </c>
      <c r="AA140" s="10">
        <v>0.505</v>
      </c>
      <c r="AB140" s="10">
        <f t="shared" si="4"/>
        <v>0.92097652680000008</v>
      </c>
      <c r="AC140" s="10">
        <f t="shared" si="5"/>
        <v>7.7456015802000007</v>
      </c>
    </row>
    <row r="141" spans="1:29" x14ac:dyDescent="0.25">
      <c r="A141" s="8">
        <v>7</v>
      </c>
      <c r="B141" s="8">
        <v>328</v>
      </c>
      <c r="C141" s="8" t="s">
        <v>128</v>
      </c>
      <c r="D141" s="8" t="s">
        <v>129</v>
      </c>
      <c r="E141" s="8" t="s">
        <v>130</v>
      </c>
      <c r="F141" s="8" t="s">
        <v>109</v>
      </c>
      <c r="G141" s="8" t="s">
        <v>131</v>
      </c>
      <c r="H141" s="8">
        <v>45386</v>
      </c>
      <c r="I141" s="8">
        <v>45387</v>
      </c>
      <c r="J141" s="8">
        <v>45387</v>
      </c>
      <c r="K141" s="8">
        <v>6410</v>
      </c>
      <c r="L141" s="8">
        <v>6410</v>
      </c>
      <c r="M141" s="8" t="s">
        <v>111</v>
      </c>
      <c r="N141" s="8" t="s">
        <v>132</v>
      </c>
      <c r="O141" s="9">
        <v>13.065232739500001</v>
      </c>
      <c r="P141" s="9">
        <v>5.2873099999999997</v>
      </c>
      <c r="Q141" s="8" t="s">
        <v>113</v>
      </c>
      <c r="R141" s="8" t="s">
        <v>114</v>
      </c>
      <c r="S141" s="8">
        <v>16</v>
      </c>
      <c r="T141" s="8">
        <v>60</v>
      </c>
      <c r="U141" s="8" t="s">
        <v>49</v>
      </c>
      <c r="V141" s="8" t="s">
        <v>52</v>
      </c>
      <c r="W141" s="8" t="s">
        <v>53</v>
      </c>
      <c r="X141" s="10">
        <v>0.41099999999999998</v>
      </c>
      <c r="Y141" s="10">
        <v>3.7010000000000001</v>
      </c>
      <c r="Z141" s="10">
        <v>0.47</v>
      </c>
      <c r="AA141" s="10">
        <v>0.505</v>
      </c>
      <c r="AB141" s="10">
        <f t="shared" si="4"/>
        <v>1.1517347373</v>
      </c>
      <c r="AC141" s="10">
        <f t="shared" si="5"/>
        <v>9.6863254834500001</v>
      </c>
    </row>
    <row r="142" spans="1:29" x14ac:dyDescent="0.25">
      <c r="A142" s="8">
        <v>7</v>
      </c>
      <c r="B142" s="8">
        <v>328</v>
      </c>
      <c r="C142" s="8" t="s">
        <v>128</v>
      </c>
      <c r="D142" s="8" t="s">
        <v>129</v>
      </c>
      <c r="E142" s="8" t="s">
        <v>130</v>
      </c>
      <c r="F142" s="8" t="s">
        <v>109</v>
      </c>
      <c r="G142" s="8" t="s">
        <v>131</v>
      </c>
      <c r="H142" s="8">
        <v>45457</v>
      </c>
      <c r="I142" s="8">
        <v>45458</v>
      </c>
      <c r="J142" s="8">
        <v>45388</v>
      </c>
      <c r="K142" s="8">
        <v>6410</v>
      </c>
      <c r="L142" s="8">
        <v>6410</v>
      </c>
      <c r="M142" s="8" t="s">
        <v>111</v>
      </c>
      <c r="N142" s="8" t="s">
        <v>132</v>
      </c>
      <c r="O142" s="9">
        <v>24.169007027599999</v>
      </c>
      <c r="P142" s="9">
        <v>9.7808499999999992</v>
      </c>
      <c r="Q142" s="8" t="s">
        <v>113</v>
      </c>
      <c r="R142" s="8" t="s">
        <v>114</v>
      </c>
      <c r="S142" s="8">
        <v>16</v>
      </c>
      <c r="T142" s="8">
        <v>60</v>
      </c>
      <c r="U142" s="8" t="s">
        <v>49</v>
      </c>
      <c r="V142" s="8" t="s">
        <v>52</v>
      </c>
      <c r="W142" s="8" t="s">
        <v>53</v>
      </c>
      <c r="X142" s="10">
        <v>0.41099999999999998</v>
      </c>
      <c r="Y142" s="10">
        <v>3.7010000000000001</v>
      </c>
      <c r="Z142" s="10">
        <v>0.47</v>
      </c>
      <c r="AA142" s="10">
        <v>0.505</v>
      </c>
      <c r="AB142" s="10">
        <f t="shared" si="4"/>
        <v>2.1305625554999996</v>
      </c>
      <c r="AC142" s="10">
        <f t="shared" si="5"/>
        <v>17.918468295749996</v>
      </c>
    </row>
    <row r="143" spans="1:29" x14ac:dyDescent="0.25">
      <c r="A143" s="8">
        <v>7</v>
      </c>
      <c r="B143" s="8">
        <v>328</v>
      </c>
      <c r="C143" s="8" t="s">
        <v>128</v>
      </c>
      <c r="D143" s="8" t="s">
        <v>129</v>
      </c>
      <c r="E143" s="8" t="s">
        <v>130</v>
      </c>
      <c r="F143" s="8" t="s">
        <v>109</v>
      </c>
      <c r="G143" s="8" t="s">
        <v>131</v>
      </c>
      <c r="H143" s="8">
        <v>45458</v>
      </c>
      <c r="I143" s="8">
        <v>45459</v>
      </c>
      <c r="J143" s="8">
        <v>45389</v>
      </c>
      <c r="K143" s="8">
        <v>6410</v>
      </c>
      <c r="L143" s="8">
        <v>6410</v>
      </c>
      <c r="M143" s="8" t="s">
        <v>111</v>
      </c>
      <c r="N143" s="8" t="s">
        <v>132</v>
      </c>
      <c r="O143" s="9">
        <v>2.0987391830000002</v>
      </c>
      <c r="P143" s="9">
        <v>0.84933000000000003</v>
      </c>
      <c r="Q143" s="8" t="s">
        <v>113</v>
      </c>
      <c r="R143" s="8" t="s">
        <v>114</v>
      </c>
      <c r="S143" s="8">
        <v>16</v>
      </c>
      <c r="T143" s="8">
        <v>60</v>
      </c>
      <c r="U143" s="8" t="s">
        <v>49</v>
      </c>
      <c r="V143" s="8" t="s">
        <v>52</v>
      </c>
      <c r="W143" s="8" t="s">
        <v>53</v>
      </c>
      <c r="X143" s="10">
        <v>0.41099999999999998</v>
      </c>
      <c r="Y143" s="10">
        <v>3.7010000000000001</v>
      </c>
      <c r="Z143" s="10">
        <v>0.47</v>
      </c>
      <c r="AA143" s="10">
        <v>0.505</v>
      </c>
      <c r="AB143" s="10">
        <f t="shared" si="4"/>
        <v>0.18500955390000001</v>
      </c>
      <c r="AC143" s="10">
        <f t="shared" si="5"/>
        <v>1.5559683133500002</v>
      </c>
    </row>
    <row r="144" spans="1:29" x14ac:dyDescent="0.25">
      <c r="A144" s="8">
        <v>7</v>
      </c>
      <c r="B144" s="8">
        <v>328</v>
      </c>
      <c r="C144" s="8" t="s">
        <v>128</v>
      </c>
      <c r="D144" s="8" t="s">
        <v>129</v>
      </c>
      <c r="E144" s="8" t="s">
        <v>130</v>
      </c>
      <c r="F144" s="8" t="s">
        <v>109</v>
      </c>
      <c r="G144" s="8" t="s">
        <v>131</v>
      </c>
      <c r="H144" s="8">
        <v>45459</v>
      </c>
      <c r="I144" s="8">
        <v>45460</v>
      </c>
      <c r="J144" s="8">
        <v>45390</v>
      </c>
      <c r="K144" s="8">
        <v>6410</v>
      </c>
      <c r="L144" s="8">
        <v>6410</v>
      </c>
      <c r="M144" s="8" t="s">
        <v>111</v>
      </c>
      <c r="N144" s="8" t="s">
        <v>132</v>
      </c>
      <c r="O144" s="9">
        <v>1.98523618764</v>
      </c>
      <c r="P144" s="9">
        <v>0.80339700000000003</v>
      </c>
      <c r="Q144" s="8" t="s">
        <v>113</v>
      </c>
      <c r="R144" s="8" t="s">
        <v>114</v>
      </c>
      <c r="S144" s="8">
        <v>16</v>
      </c>
      <c r="T144" s="8">
        <v>60</v>
      </c>
      <c r="U144" s="8" t="s">
        <v>49</v>
      </c>
      <c r="V144" s="8" t="s">
        <v>52</v>
      </c>
      <c r="W144" s="8" t="s">
        <v>53</v>
      </c>
      <c r="X144" s="10">
        <v>0.41099999999999998</v>
      </c>
      <c r="Y144" s="10">
        <v>3.7010000000000001</v>
      </c>
      <c r="Z144" s="10">
        <v>0.47</v>
      </c>
      <c r="AA144" s="10">
        <v>0.505</v>
      </c>
      <c r="AB144" s="10">
        <f t="shared" si="4"/>
        <v>0.17500396851</v>
      </c>
      <c r="AC144" s="10">
        <f t="shared" si="5"/>
        <v>1.471819287015</v>
      </c>
    </row>
    <row r="145" spans="1:29" x14ac:dyDescent="0.25">
      <c r="A145" s="8">
        <v>7</v>
      </c>
      <c r="B145" s="8">
        <v>328</v>
      </c>
      <c r="C145" s="8" t="s">
        <v>128</v>
      </c>
      <c r="D145" s="8" t="s">
        <v>129</v>
      </c>
      <c r="E145" s="8" t="s">
        <v>130</v>
      </c>
      <c r="F145" s="8" t="s">
        <v>109</v>
      </c>
      <c r="G145" s="8" t="s">
        <v>131</v>
      </c>
      <c r="H145" s="8">
        <v>45460</v>
      </c>
      <c r="I145" s="8">
        <v>45461</v>
      </c>
      <c r="J145" s="8">
        <v>45391</v>
      </c>
      <c r="K145" s="8">
        <v>6410</v>
      </c>
      <c r="L145" s="8">
        <v>6410</v>
      </c>
      <c r="M145" s="8" t="s">
        <v>111</v>
      </c>
      <c r="N145" s="8" t="s">
        <v>132</v>
      </c>
      <c r="O145" s="9">
        <v>1.59034379144</v>
      </c>
      <c r="P145" s="9">
        <v>0.64358899999999997</v>
      </c>
      <c r="Q145" s="8" t="s">
        <v>113</v>
      </c>
      <c r="R145" s="8" t="s">
        <v>114</v>
      </c>
      <c r="S145" s="8">
        <v>16</v>
      </c>
      <c r="T145" s="8">
        <v>60</v>
      </c>
      <c r="U145" s="8" t="s">
        <v>49</v>
      </c>
      <c r="V145" s="8" t="s">
        <v>52</v>
      </c>
      <c r="W145" s="8" t="s">
        <v>53</v>
      </c>
      <c r="X145" s="10">
        <v>0.41099999999999998</v>
      </c>
      <c r="Y145" s="10">
        <v>3.7010000000000001</v>
      </c>
      <c r="Z145" s="10">
        <v>0.47</v>
      </c>
      <c r="AA145" s="10">
        <v>0.505</v>
      </c>
      <c r="AB145" s="10">
        <f t="shared" si="4"/>
        <v>0.14019299187000001</v>
      </c>
      <c r="AC145" s="10">
        <f t="shared" si="5"/>
        <v>1.1790518300549999</v>
      </c>
    </row>
    <row r="146" spans="1:29" x14ac:dyDescent="0.25">
      <c r="A146" s="8">
        <v>7</v>
      </c>
      <c r="B146" s="8">
        <v>328</v>
      </c>
      <c r="C146" s="8" t="s">
        <v>128</v>
      </c>
      <c r="D146" s="8" t="s">
        <v>129</v>
      </c>
      <c r="E146" s="8" t="s">
        <v>130</v>
      </c>
      <c r="F146" s="8" t="s">
        <v>109</v>
      </c>
      <c r="G146" s="8" t="s">
        <v>131</v>
      </c>
      <c r="H146" s="8">
        <v>45461</v>
      </c>
      <c r="I146" s="8">
        <v>45462</v>
      </c>
      <c r="J146" s="8">
        <v>45392</v>
      </c>
      <c r="K146" s="8">
        <v>6410</v>
      </c>
      <c r="L146" s="8">
        <v>6410</v>
      </c>
      <c r="M146" s="8" t="s">
        <v>111</v>
      </c>
      <c r="N146" s="8" t="s">
        <v>132</v>
      </c>
      <c r="O146" s="9">
        <v>3.32230924484</v>
      </c>
      <c r="P146" s="9">
        <v>1.34449</v>
      </c>
      <c r="Q146" s="8" t="s">
        <v>113</v>
      </c>
      <c r="R146" s="8" t="s">
        <v>114</v>
      </c>
      <c r="S146" s="8">
        <v>16</v>
      </c>
      <c r="T146" s="8">
        <v>60</v>
      </c>
      <c r="U146" s="8" t="s">
        <v>49</v>
      </c>
      <c r="V146" s="8" t="s">
        <v>52</v>
      </c>
      <c r="W146" s="8" t="s">
        <v>53</v>
      </c>
      <c r="X146" s="10">
        <v>0.41099999999999998</v>
      </c>
      <c r="Y146" s="10">
        <v>3.7010000000000001</v>
      </c>
      <c r="Z146" s="10">
        <v>0.47</v>
      </c>
      <c r="AA146" s="10">
        <v>0.505</v>
      </c>
      <c r="AB146" s="10">
        <f t="shared" si="4"/>
        <v>0.2928702567</v>
      </c>
      <c r="AC146" s="10">
        <f t="shared" si="5"/>
        <v>2.4630989575499997</v>
      </c>
    </row>
    <row r="147" spans="1:29" x14ac:dyDescent="0.25">
      <c r="A147" s="8">
        <v>7</v>
      </c>
      <c r="B147" s="8">
        <v>328</v>
      </c>
      <c r="C147" s="8" t="s">
        <v>128</v>
      </c>
      <c r="D147" s="8" t="s">
        <v>129</v>
      </c>
      <c r="E147" s="8" t="s">
        <v>130</v>
      </c>
      <c r="F147" s="8" t="s">
        <v>109</v>
      </c>
      <c r="G147" s="8" t="s">
        <v>131</v>
      </c>
      <c r="H147" s="8">
        <v>45462</v>
      </c>
      <c r="I147" s="8">
        <v>45463</v>
      </c>
      <c r="J147" s="8">
        <v>45393</v>
      </c>
      <c r="K147" s="8">
        <v>6410</v>
      </c>
      <c r="L147" s="8">
        <v>6410</v>
      </c>
      <c r="M147" s="8" t="s">
        <v>111</v>
      </c>
      <c r="N147" s="8" t="s">
        <v>132</v>
      </c>
      <c r="O147" s="9">
        <v>2.43936026551</v>
      </c>
      <c r="P147" s="9">
        <v>0.987174</v>
      </c>
      <c r="Q147" s="8" t="s">
        <v>113</v>
      </c>
      <c r="R147" s="8" t="s">
        <v>114</v>
      </c>
      <c r="S147" s="8">
        <v>16</v>
      </c>
      <c r="T147" s="8">
        <v>60</v>
      </c>
      <c r="U147" s="8" t="s">
        <v>49</v>
      </c>
      <c r="V147" s="8" t="s">
        <v>52</v>
      </c>
      <c r="W147" s="8" t="s">
        <v>53</v>
      </c>
      <c r="X147" s="10">
        <v>0.41099999999999998</v>
      </c>
      <c r="Y147" s="10">
        <v>3.7010000000000001</v>
      </c>
      <c r="Z147" s="10">
        <v>0.47</v>
      </c>
      <c r="AA147" s="10">
        <v>0.505</v>
      </c>
      <c r="AB147" s="10">
        <f t="shared" si="4"/>
        <v>0.21503611242000001</v>
      </c>
      <c r="AC147" s="10">
        <f t="shared" si="5"/>
        <v>1.80849783213</v>
      </c>
    </row>
    <row r="148" spans="1:29" x14ac:dyDescent="0.25">
      <c r="A148" s="8">
        <v>7</v>
      </c>
      <c r="B148" s="8">
        <v>328</v>
      </c>
      <c r="C148" s="8" t="s">
        <v>128</v>
      </c>
      <c r="D148" s="8" t="s">
        <v>129</v>
      </c>
      <c r="E148" s="8" t="s">
        <v>130</v>
      </c>
      <c r="F148" s="8" t="s">
        <v>109</v>
      </c>
      <c r="G148" s="8" t="s">
        <v>131</v>
      </c>
      <c r="H148" s="8">
        <v>45463</v>
      </c>
      <c r="I148" s="8">
        <v>45464</v>
      </c>
      <c r="J148" s="8">
        <v>45394</v>
      </c>
      <c r="K148" s="8">
        <v>6410</v>
      </c>
      <c r="L148" s="8">
        <v>6410</v>
      </c>
      <c r="M148" s="8" t="s">
        <v>111</v>
      </c>
      <c r="N148" s="8" t="s">
        <v>132</v>
      </c>
      <c r="O148" s="9">
        <v>3.1477660753099999</v>
      </c>
      <c r="P148" s="9">
        <v>1.27386</v>
      </c>
      <c r="Q148" s="8" t="s">
        <v>113</v>
      </c>
      <c r="R148" s="8" t="s">
        <v>114</v>
      </c>
      <c r="S148" s="8">
        <v>16</v>
      </c>
      <c r="T148" s="8">
        <v>60</v>
      </c>
      <c r="U148" s="8" t="s">
        <v>49</v>
      </c>
      <c r="V148" s="8" t="s">
        <v>52</v>
      </c>
      <c r="W148" s="8" t="s">
        <v>53</v>
      </c>
      <c r="X148" s="10">
        <v>0.41099999999999998</v>
      </c>
      <c r="Y148" s="10">
        <v>3.7010000000000001</v>
      </c>
      <c r="Z148" s="10">
        <v>0.47</v>
      </c>
      <c r="AA148" s="10">
        <v>0.505</v>
      </c>
      <c r="AB148" s="10">
        <f t="shared" si="4"/>
        <v>0.27748492380000001</v>
      </c>
      <c r="AC148" s="10">
        <f t="shared" si="5"/>
        <v>2.3337051506999997</v>
      </c>
    </row>
    <row r="149" spans="1:29" x14ac:dyDescent="0.25">
      <c r="A149" s="8">
        <v>7</v>
      </c>
      <c r="B149" s="8">
        <v>328</v>
      </c>
      <c r="C149" s="8" t="s">
        <v>128</v>
      </c>
      <c r="D149" s="8" t="s">
        <v>129</v>
      </c>
      <c r="E149" s="8" t="s">
        <v>130</v>
      </c>
      <c r="F149" s="8" t="s">
        <v>109</v>
      </c>
      <c r="G149" s="8" t="s">
        <v>131</v>
      </c>
      <c r="H149" s="8">
        <v>45464</v>
      </c>
      <c r="I149" s="8">
        <v>45465</v>
      </c>
      <c r="J149" s="8">
        <v>45395</v>
      </c>
      <c r="K149" s="8">
        <v>6410</v>
      </c>
      <c r="L149" s="8">
        <v>6410</v>
      </c>
      <c r="M149" s="8" t="s">
        <v>111</v>
      </c>
      <c r="N149" s="8" t="s">
        <v>132</v>
      </c>
      <c r="O149" s="9">
        <v>2.2263983914300001</v>
      </c>
      <c r="P149" s="9">
        <v>0.90099099999999999</v>
      </c>
      <c r="Q149" s="8" t="s">
        <v>113</v>
      </c>
      <c r="R149" s="8" t="s">
        <v>114</v>
      </c>
      <c r="S149" s="8">
        <v>16</v>
      </c>
      <c r="T149" s="8">
        <v>60</v>
      </c>
      <c r="U149" s="8" t="s">
        <v>49</v>
      </c>
      <c r="V149" s="8" t="s">
        <v>52</v>
      </c>
      <c r="W149" s="8" t="s">
        <v>53</v>
      </c>
      <c r="X149" s="10">
        <v>0.41099999999999998</v>
      </c>
      <c r="Y149" s="10">
        <v>3.7010000000000001</v>
      </c>
      <c r="Z149" s="10">
        <v>0.47</v>
      </c>
      <c r="AA149" s="10">
        <v>0.505</v>
      </c>
      <c r="AB149" s="10">
        <f t="shared" si="4"/>
        <v>0.19626286952999999</v>
      </c>
      <c r="AC149" s="10">
        <f t="shared" si="5"/>
        <v>1.650611007045</v>
      </c>
    </row>
    <row r="150" spans="1:29" x14ac:dyDescent="0.25">
      <c r="A150" s="8">
        <v>7</v>
      </c>
      <c r="B150" s="8">
        <v>328</v>
      </c>
      <c r="C150" s="8" t="s">
        <v>128</v>
      </c>
      <c r="D150" s="8" t="s">
        <v>129</v>
      </c>
      <c r="E150" s="8" t="s">
        <v>130</v>
      </c>
      <c r="F150" s="8" t="s">
        <v>109</v>
      </c>
      <c r="G150" s="8" t="s">
        <v>131</v>
      </c>
      <c r="H150" s="8">
        <v>45465</v>
      </c>
      <c r="I150" s="8">
        <v>45466</v>
      </c>
      <c r="J150" s="8">
        <v>45396</v>
      </c>
      <c r="K150" s="8">
        <v>6410</v>
      </c>
      <c r="L150" s="8">
        <v>6410</v>
      </c>
      <c r="M150" s="8" t="s">
        <v>111</v>
      </c>
      <c r="N150" s="8" t="s">
        <v>132</v>
      </c>
      <c r="O150" s="9">
        <v>4.0326116462900004</v>
      </c>
      <c r="P150" s="9">
        <v>1.6319399999999999</v>
      </c>
      <c r="Q150" s="8" t="s">
        <v>113</v>
      </c>
      <c r="R150" s="8" t="s">
        <v>114</v>
      </c>
      <c r="S150" s="8">
        <v>16</v>
      </c>
      <c r="T150" s="8">
        <v>60</v>
      </c>
      <c r="U150" s="8" t="s">
        <v>49</v>
      </c>
      <c r="V150" s="8" t="s">
        <v>52</v>
      </c>
      <c r="W150" s="8" t="s">
        <v>53</v>
      </c>
      <c r="X150" s="10">
        <v>0.41099999999999998</v>
      </c>
      <c r="Y150" s="10">
        <v>3.7010000000000001</v>
      </c>
      <c r="Z150" s="10">
        <v>0.47</v>
      </c>
      <c r="AA150" s="10">
        <v>0.505</v>
      </c>
      <c r="AB150" s="10">
        <f t="shared" si="4"/>
        <v>0.35548549019999998</v>
      </c>
      <c r="AC150" s="10">
        <f t="shared" si="5"/>
        <v>2.9897059202999996</v>
      </c>
    </row>
    <row r="151" spans="1:29" x14ac:dyDescent="0.25">
      <c r="A151" s="8">
        <v>7</v>
      </c>
      <c r="B151" s="8">
        <v>328</v>
      </c>
      <c r="C151" s="8" t="s">
        <v>128</v>
      </c>
      <c r="D151" s="8" t="s">
        <v>129</v>
      </c>
      <c r="E151" s="8" t="s">
        <v>130</v>
      </c>
      <c r="F151" s="8" t="s">
        <v>109</v>
      </c>
      <c r="G151" s="8" t="s">
        <v>131</v>
      </c>
      <c r="H151" s="8">
        <v>45466</v>
      </c>
      <c r="I151" s="8">
        <v>45467</v>
      </c>
      <c r="J151" s="8">
        <v>45397</v>
      </c>
      <c r="K151" s="8">
        <v>6410</v>
      </c>
      <c r="L151" s="8">
        <v>6410</v>
      </c>
      <c r="M151" s="8" t="s">
        <v>111</v>
      </c>
      <c r="N151" s="8" t="s">
        <v>132</v>
      </c>
      <c r="O151" s="9">
        <v>3.6514858969000001</v>
      </c>
      <c r="P151" s="9">
        <v>1.4777</v>
      </c>
      <c r="Q151" s="8" t="s">
        <v>113</v>
      </c>
      <c r="R151" s="8" t="s">
        <v>114</v>
      </c>
      <c r="S151" s="8">
        <v>16</v>
      </c>
      <c r="T151" s="8">
        <v>60</v>
      </c>
      <c r="U151" s="8" t="s">
        <v>49</v>
      </c>
      <c r="V151" s="8" t="s">
        <v>52</v>
      </c>
      <c r="W151" s="8" t="s">
        <v>53</v>
      </c>
      <c r="X151" s="10">
        <v>0.41099999999999998</v>
      </c>
      <c r="Y151" s="10">
        <v>3.7010000000000001</v>
      </c>
      <c r="Z151" s="10">
        <v>0.47</v>
      </c>
      <c r="AA151" s="10">
        <v>0.505</v>
      </c>
      <c r="AB151" s="10">
        <f t="shared" si="4"/>
        <v>0.32188739100000002</v>
      </c>
      <c r="AC151" s="10">
        <f t="shared" si="5"/>
        <v>2.7071390115000002</v>
      </c>
    </row>
    <row r="152" spans="1:29" x14ac:dyDescent="0.25">
      <c r="A152" s="8">
        <v>7</v>
      </c>
      <c r="B152" s="8">
        <v>328</v>
      </c>
      <c r="C152" s="8" t="s">
        <v>128</v>
      </c>
      <c r="D152" s="8" t="s">
        <v>129</v>
      </c>
      <c r="E152" s="8" t="s">
        <v>130</v>
      </c>
      <c r="F152" s="8" t="s">
        <v>109</v>
      </c>
      <c r="G152" s="8" t="s">
        <v>131</v>
      </c>
      <c r="H152" s="8">
        <v>45467</v>
      </c>
      <c r="I152" s="8">
        <v>45468</v>
      </c>
      <c r="J152" s="8">
        <v>45398</v>
      </c>
      <c r="K152" s="8">
        <v>6410</v>
      </c>
      <c r="L152" s="8">
        <v>6410</v>
      </c>
      <c r="M152" s="8" t="s">
        <v>111</v>
      </c>
      <c r="N152" s="8" t="s">
        <v>132</v>
      </c>
      <c r="O152" s="9">
        <v>5.5041285816099998</v>
      </c>
      <c r="P152" s="9">
        <v>2.2274400000000001</v>
      </c>
      <c r="Q152" s="8" t="s">
        <v>113</v>
      </c>
      <c r="R152" s="8" t="s">
        <v>114</v>
      </c>
      <c r="S152" s="8">
        <v>16</v>
      </c>
      <c r="T152" s="8">
        <v>60</v>
      </c>
      <c r="U152" s="8" t="s">
        <v>49</v>
      </c>
      <c r="V152" s="8" t="s">
        <v>52</v>
      </c>
      <c r="W152" s="8" t="s">
        <v>53</v>
      </c>
      <c r="X152" s="10">
        <v>0.41099999999999998</v>
      </c>
      <c r="Y152" s="10">
        <v>3.7010000000000001</v>
      </c>
      <c r="Z152" s="10">
        <v>0.47</v>
      </c>
      <c r="AA152" s="10">
        <v>0.505</v>
      </c>
      <c r="AB152" s="10">
        <f t="shared" si="4"/>
        <v>0.48520325520000002</v>
      </c>
      <c r="AC152" s="10">
        <f t="shared" si="5"/>
        <v>4.0806589428000004</v>
      </c>
    </row>
    <row r="153" spans="1:29" x14ac:dyDescent="0.25">
      <c r="A153" s="8">
        <v>7</v>
      </c>
      <c r="B153" s="8">
        <v>328</v>
      </c>
      <c r="C153" s="8" t="s">
        <v>128</v>
      </c>
      <c r="D153" s="8" t="s">
        <v>129</v>
      </c>
      <c r="E153" s="8" t="s">
        <v>130</v>
      </c>
      <c r="F153" s="8" t="s">
        <v>109</v>
      </c>
      <c r="G153" s="8" t="s">
        <v>131</v>
      </c>
      <c r="H153" s="8">
        <v>45468</v>
      </c>
      <c r="I153" s="8">
        <v>45469</v>
      </c>
      <c r="J153" s="8">
        <v>45399</v>
      </c>
      <c r="K153" s="8">
        <v>6410</v>
      </c>
      <c r="L153" s="8">
        <v>6410</v>
      </c>
      <c r="M153" s="8" t="s">
        <v>111</v>
      </c>
      <c r="N153" s="8" t="s">
        <v>132</v>
      </c>
      <c r="O153" s="9">
        <v>2.08887918894</v>
      </c>
      <c r="P153" s="9">
        <v>0.84533899999999995</v>
      </c>
      <c r="Q153" s="8" t="s">
        <v>113</v>
      </c>
      <c r="R153" s="8" t="s">
        <v>114</v>
      </c>
      <c r="S153" s="8">
        <v>16</v>
      </c>
      <c r="T153" s="8">
        <v>60</v>
      </c>
      <c r="U153" s="8" t="s">
        <v>49</v>
      </c>
      <c r="V153" s="8" t="s">
        <v>52</v>
      </c>
      <c r="W153" s="8" t="s">
        <v>53</v>
      </c>
      <c r="X153" s="10">
        <v>0.41099999999999998</v>
      </c>
      <c r="Y153" s="10">
        <v>3.7010000000000001</v>
      </c>
      <c r="Z153" s="10">
        <v>0.47</v>
      </c>
      <c r="AA153" s="10">
        <v>0.505</v>
      </c>
      <c r="AB153" s="10">
        <f t="shared" si="4"/>
        <v>0.18414019437000001</v>
      </c>
      <c r="AC153" s="10">
        <f t="shared" si="5"/>
        <v>1.548656821305</v>
      </c>
    </row>
    <row r="154" spans="1:29" x14ac:dyDescent="0.25">
      <c r="A154" s="8">
        <v>7</v>
      </c>
      <c r="B154" s="8">
        <v>328</v>
      </c>
      <c r="C154" s="8" t="s">
        <v>128</v>
      </c>
      <c r="D154" s="8" t="s">
        <v>129</v>
      </c>
      <c r="E154" s="8" t="s">
        <v>130</v>
      </c>
      <c r="F154" s="8" t="s">
        <v>109</v>
      </c>
      <c r="G154" s="8" t="s">
        <v>131</v>
      </c>
      <c r="H154" s="8">
        <v>45469</v>
      </c>
      <c r="I154" s="8">
        <v>45470</v>
      </c>
      <c r="J154" s="8">
        <v>45400</v>
      </c>
      <c r="K154" s="8">
        <v>6410</v>
      </c>
      <c r="L154" s="8">
        <v>6410</v>
      </c>
      <c r="M154" s="8" t="s">
        <v>111</v>
      </c>
      <c r="N154" s="8" t="s">
        <v>132</v>
      </c>
      <c r="O154" s="9">
        <v>1.8231224888399999</v>
      </c>
      <c r="P154" s="9">
        <v>0.73779099999999997</v>
      </c>
      <c r="Q154" s="8" t="s">
        <v>113</v>
      </c>
      <c r="R154" s="8" t="s">
        <v>114</v>
      </c>
      <c r="S154" s="8">
        <v>16</v>
      </c>
      <c r="T154" s="8">
        <v>60</v>
      </c>
      <c r="U154" s="8" t="s">
        <v>49</v>
      </c>
      <c r="V154" s="8" t="s">
        <v>52</v>
      </c>
      <c r="W154" s="8" t="s">
        <v>53</v>
      </c>
      <c r="X154" s="10">
        <v>0.41099999999999998</v>
      </c>
      <c r="Y154" s="10">
        <v>3.7010000000000001</v>
      </c>
      <c r="Z154" s="10">
        <v>0.47</v>
      </c>
      <c r="AA154" s="10">
        <v>0.505</v>
      </c>
      <c r="AB154" s="10">
        <f t="shared" si="4"/>
        <v>0.16071301353</v>
      </c>
      <c r="AC154" s="10">
        <f t="shared" si="5"/>
        <v>1.3516294230449999</v>
      </c>
    </row>
    <row r="155" spans="1:29" x14ac:dyDescent="0.25">
      <c r="A155" s="8">
        <v>7</v>
      </c>
      <c r="B155" s="8">
        <v>328</v>
      </c>
      <c r="C155" s="8" t="s">
        <v>128</v>
      </c>
      <c r="D155" s="8" t="s">
        <v>129</v>
      </c>
      <c r="E155" s="8" t="s">
        <v>130</v>
      </c>
      <c r="F155" s="8" t="s">
        <v>109</v>
      </c>
      <c r="G155" s="8" t="s">
        <v>131</v>
      </c>
      <c r="H155" s="8">
        <v>45470</v>
      </c>
      <c r="I155" s="8">
        <v>45471</v>
      </c>
      <c r="J155" s="8">
        <v>45401</v>
      </c>
      <c r="K155" s="8">
        <v>6410</v>
      </c>
      <c r="L155" s="8">
        <v>6410</v>
      </c>
      <c r="M155" s="8" t="s">
        <v>111</v>
      </c>
      <c r="N155" s="8" t="s">
        <v>132</v>
      </c>
      <c r="O155" s="9">
        <v>2.9272386808999999</v>
      </c>
      <c r="P155" s="9">
        <v>1.1846099999999999</v>
      </c>
      <c r="Q155" s="8" t="s">
        <v>113</v>
      </c>
      <c r="R155" s="8" t="s">
        <v>114</v>
      </c>
      <c r="S155" s="8">
        <v>16</v>
      </c>
      <c r="T155" s="8">
        <v>60</v>
      </c>
      <c r="U155" s="8" t="s">
        <v>49</v>
      </c>
      <c r="V155" s="8" t="s">
        <v>52</v>
      </c>
      <c r="W155" s="8" t="s">
        <v>53</v>
      </c>
      <c r="X155" s="10">
        <v>0.41099999999999998</v>
      </c>
      <c r="Y155" s="10">
        <v>3.7010000000000001</v>
      </c>
      <c r="Z155" s="10">
        <v>0.47</v>
      </c>
      <c r="AA155" s="10">
        <v>0.505</v>
      </c>
      <c r="AB155" s="10">
        <f t="shared" si="4"/>
        <v>0.25804359629999996</v>
      </c>
      <c r="AC155" s="10">
        <f t="shared" si="5"/>
        <v>2.1701995969499999</v>
      </c>
    </row>
    <row r="156" spans="1:29" x14ac:dyDescent="0.25">
      <c r="A156" s="8">
        <v>7</v>
      </c>
      <c r="B156" s="8">
        <v>328</v>
      </c>
      <c r="C156" s="8" t="s">
        <v>128</v>
      </c>
      <c r="D156" s="8" t="s">
        <v>129</v>
      </c>
      <c r="E156" s="8" t="s">
        <v>130</v>
      </c>
      <c r="F156" s="8" t="s">
        <v>109</v>
      </c>
      <c r="G156" s="8" t="s">
        <v>131</v>
      </c>
      <c r="H156" s="8">
        <v>45471</v>
      </c>
      <c r="I156" s="8">
        <v>45472</v>
      </c>
      <c r="J156" s="8">
        <v>45402</v>
      </c>
      <c r="K156" s="8">
        <v>6410</v>
      </c>
      <c r="L156" s="8">
        <v>6410</v>
      </c>
      <c r="M156" s="8" t="s">
        <v>111</v>
      </c>
      <c r="N156" s="8" t="s">
        <v>132</v>
      </c>
      <c r="O156" s="9">
        <v>2.36769618765</v>
      </c>
      <c r="P156" s="9">
        <v>0.95817300000000005</v>
      </c>
      <c r="Q156" s="8" t="s">
        <v>113</v>
      </c>
      <c r="R156" s="8" t="s">
        <v>114</v>
      </c>
      <c r="S156" s="8">
        <v>16</v>
      </c>
      <c r="T156" s="8">
        <v>60</v>
      </c>
      <c r="U156" s="8" t="s">
        <v>49</v>
      </c>
      <c r="V156" s="8" t="s">
        <v>52</v>
      </c>
      <c r="W156" s="8" t="s">
        <v>53</v>
      </c>
      <c r="X156" s="10">
        <v>0.41099999999999998</v>
      </c>
      <c r="Y156" s="10">
        <v>3.7010000000000001</v>
      </c>
      <c r="Z156" s="10">
        <v>0.47</v>
      </c>
      <c r="AA156" s="10">
        <v>0.505</v>
      </c>
      <c r="AB156" s="10">
        <f t="shared" si="4"/>
        <v>0.20871882459000002</v>
      </c>
      <c r="AC156" s="10">
        <f t="shared" si="5"/>
        <v>1.7553681451350001</v>
      </c>
    </row>
    <row r="157" spans="1:29" x14ac:dyDescent="0.25">
      <c r="A157" s="8">
        <v>7</v>
      </c>
      <c r="B157" s="8">
        <v>328</v>
      </c>
      <c r="C157" s="8" t="s">
        <v>128</v>
      </c>
      <c r="D157" s="8" t="s">
        <v>129</v>
      </c>
      <c r="E157" s="8" t="s">
        <v>130</v>
      </c>
      <c r="F157" s="8" t="s">
        <v>109</v>
      </c>
      <c r="G157" s="8" t="s">
        <v>131</v>
      </c>
      <c r="H157" s="8">
        <v>45472</v>
      </c>
      <c r="I157" s="8">
        <v>45473</v>
      </c>
      <c r="J157" s="8">
        <v>45403</v>
      </c>
      <c r="K157" s="8">
        <v>6410</v>
      </c>
      <c r="L157" s="8">
        <v>6410</v>
      </c>
      <c r="M157" s="8" t="s">
        <v>111</v>
      </c>
      <c r="N157" s="8" t="s">
        <v>132</v>
      </c>
      <c r="O157" s="9">
        <v>1.0505660591999999</v>
      </c>
      <c r="P157" s="9">
        <v>0.425149</v>
      </c>
      <c r="Q157" s="8" t="s">
        <v>113</v>
      </c>
      <c r="R157" s="8" t="s">
        <v>114</v>
      </c>
      <c r="S157" s="8">
        <v>16</v>
      </c>
      <c r="T157" s="8">
        <v>60</v>
      </c>
      <c r="U157" s="8" t="s">
        <v>49</v>
      </c>
      <c r="V157" s="8" t="s">
        <v>52</v>
      </c>
      <c r="W157" s="8" t="s">
        <v>53</v>
      </c>
      <c r="X157" s="10">
        <v>0.41099999999999998</v>
      </c>
      <c r="Y157" s="10">
        <v>3.7010000000000001</v>
      </c>
      <c r="Z157" s="10">
        <v>0.47</v>
      </c>
      <c r="AA157" s="10">
        <v>0.505</v>
      </c>
      <c r="AB157" s="10">
        <f t="shared" si="4"/>
        <v>9.261020667E-2</v>
      </c>
      <c r="AC157" s="10">
        <f t="shared" si="5"/>
        <v>0.77887084225499992</v>
      </c>
    </row>
    <row r="158" spans="1:29" x14ac:dyDescent="0.25">
      <c r="A158" s="8">
        <v>7</v>
      </c>
      <c r="B158" s="8">
        <v>328</v>
      </c>
      <c r="C158" s="8" t="s">
        <v>128</v>
      </c>
      <c r="D158" s="8" t="s">
        <v>129</v>
      </c>
      <c r="E158" s="8" t="s">
        <v>130</v>
      </c>
      <c r="F158" s="8" t="s">
        <v>109</v>
      </c>
      <c r="G158" s="8" t="s">
        <v>131</v>
      </c>
      <c r="H158" s="8">
        <v>45473</v>
      </c>
      <c r="I158" s="8">
        <v>45474</v>
      </c>
      <c r="J158" s="8">
        <v>45404</v>
      </c>
      <c r="K158" s="8">
        <v>6410</v>
      </c>
      <c r="L158" s="8">
        <v>6410</v>
      </c>
      <c r="M158" s="8" t="s">
        <v>111</v>
      </c>
      <c r="N158" s="8" t="s">
        <v>132</v>
      </c>
      <c r="O158" s="9">
        <v>39.427870232499998</v>
      </c>
      <c r="P158" s="9">
        <v>15.9559</v>
      </c>
      <c r="Q158" s="8" t="s">
        <v>113</v>
      </c>
      <c r="R158" s="8" t="s">
        <v>114</v>
      </c>
      <c r="S158" s="8">
        <v>16</v>
      </c>
      <c r="T158" s="8">
        <v>60</v>
      </c>
      <c r="U158" s="8" t="s">
        <v>49</v>
      </c>
      <c r="V158" s="8" t="s">
        <v>52</v>
      </c>
      <c r="W158" s="8" t="s">
        <v>53</v>
      </c>
      <c r="X158" s="10">
        <v>0.41099999999999998</v>
      </c>
      <c r="Y158" s="10">
        <v>3.7010000000000001</v>
      </c>
      <c r="Z158" s="10">
        <v>0.47</v>
      </c>
      <c r="AA158" s="10">
        <v>0.505</v>
      </c>
      <c r="AB158" s="10">
        <f t="shared" si="4"/>
        <v>3.475673697</v>
      </c>
      <c r="AC158" s="10">
        <f t="shared" si="5"/>
        <v>29.231129020500003</v>
      </c>
    </row>
    <row r="159" spans="1:29" x14ac:dyDescent="0.25">
      <c r="A159" s="8">
        <v>7</v>
      </c>
      <c r="B159" s="8">
        <v>328</v>
      </c>
      <c r="C159" s="8" t="s">
        <v>128</v>
      </c>
      <c r="D159" s="8" t="s">
        <v>129</v>
      </c>
      <c r="E159" s="8" t="s">
        <v>130</v>
      </c>
      <c r="F159" s="8" t="s">
        <v>109</v>
      </c>
      <c r="G159" s="8" t="s">
        <v>131</v>
      </c>
      <c r="H159" s="8">
        <v>45474</v>
      </c>
      <c r="I159" s="8">
        <v>45475</v>
      </c>
      <c r="J159" s="8">
        <v>45405</v>
      </c>
      <c r="K159" s="8">
        <v>6410</v>
      </c>
      <c r="L159" s="8">
        <v>6410</v>
      </c>
      <c r="M159" s="8" t="s">
        <v>111</v>
      </c>
      <c r="N159" s="8" t="s">
        <v>132</v>
      </c>
      <c r="O159" s="9">
        <v>2.2840436686399999</v>
      </c>
      <c r="P159" s="9">
        <v>0.92432000000000003</v>
      </c>
      <c r="Q159" s="8" t="s">
        <v>113</v>
      </c>
      <c r="R159" s="8" t="s">
        <v>114</v>
      </c>
      <c r="S159" s="8">
        <v>16</v>
      </c>
      <c r="T159" s="8">
        <v>60</v>
      </c>
      <c r="U159" s="8" t="s">
        <v>49</v>
      </c>
      <c r="V159" s="8" t="s">
        <v>52</v>
      </c>
      <c r="W159" s="8" t="s">
        <v>53</v>
      </c>
      <c r="X159" s="10">
        <v>0.41099999999999998</v>
      </c>
      <c r="Y159" s="10">
        <v>3.7010000000000001</v>
      </c>
      <c r="Z159" s="10">
        <v>0.47</v>
      </c>
      <c r="AA159" s="10">
        <v>0.505</v>
      </c>
      <c r="AB159" s="10">
        <f t="shared" si="4"/>
        <v>0.20134462559999999</v>
      </c>
      <c r="AC159" s="10">
        <f t="shared" si="5"/>
        <v>1.6933496184000001</v>
      </c>
    </row>
    <row r="160" spans="1:29" x14ac:dyDescent="0.25">
      <c r="A160" s="8">
        <v>7</v>
      </c>
      <c r="B160" s="8">
        <v>328</v>
      </c>
      <c r="C160" s="8" t="s">
        <v>128</v>
      </c>
      <c r="D160" s="8" t="s">
        <v>129</v>
      </c>
      <c r="E160" s="8" t="s">
        <v>130</v>
      </c>
      <c r="F160" s="8" t="s">
        <v>109</v>
      </c>
      <c r="G160" s="8" t="s">
        <v>131</v>
      </c>
      <c r="H160" s="8">
        <v>45475</v>
      </c>
      <c r="I160" s="8">
        <v>45476</v>
      </c>
      <c r="J160" s="8">
        <v>45406</v>
      </c>
      <c r="K160" s="8">
        <v>6410</v>
      </c>
      <c r="L160" s="8">
        <v>6410</v>
      </c>
      <c r="M160" s="8" t="s">
        <v>111</v>
      </c>
      <c r="N160" s="8" t="s">
        <v>132</v>
      </c>
      <c r="O160" s="9">
        <v>3.0829154461099999</v>
      </c>
      <c r="P160" s="9">
        <v>1.2476100000000001</v>
      </c>
      <c r="Q160" s="8" t="s">
        <v>113</v>
      </c>
      <c r="R160" s="8" t="s">
        <v>114</v>
      </c>
      <c r="S160" s="8">
        <v>16</v>
      </c>
      <c r="T160" s="8">
        <v>60</v>
      </c>
      <c r="U160" s="8" t="s">
        <v>49</v>
      </c>
      <c r="V160" s="8" t="s">
        <v>52</v>
      </c>
      <c r="W160" s="8" t="s">
        <v>53</v>
      </c>
      <c r="X160" s="10">
        <v>0.41099999999999998</v>
      </c>
      <c r="Y160" s="10">
        <v>3.7010000000000001</v>
      </c>
      <c r="Z160" s="10">
        <v>0.47</v>
      </c>
      <c r="AA160" s="10">
        <v>0.505</v>
      </c>
      <c r="AB160" s="10">
        <f t="shared" si="4"/>
        <v>0.27176688630000001</v>
      </c>
      <c r="AC160" s="10">
        <f t="shared" si="5"/>
        <v>2.2856152819500002</v>
      </c>
    </row>
    <row r="161" spans="1:29" x14ac:dyDescent="0.25">
      <c r="A161" s="8">
        <v>7</v>
      </c>
      <c r="B161" s="8">
        <v>328</v>
      </c>
      <c r="C161" s="8" t="s">
        <v>128</v>
      </c>
      <c r="D161" s="8" t="s">
        <v>129</v>
      </c>
      <c r="E161" s="8" t="s">
        <v>130</v>
      </c>
      <c r="F161" s="8" t="s">
        <v>109</v>
      </c>
      <c r="G161" s="8" t="s">
        <v>131</v>
      </c>
      <c r="H161" s="8">
        <v>45476</v>
      </c>
      <c r="I161" s="8">
        <v>45477</v>
      </c>
      <c r="J161" s="8">
        <v>45407</v>
      </c>
      <c r="K161" s="8">
        <v>6410</v>
      </c>
      <c r="L161" s="8">
        <v>6410</v>
      </c>
      <c r="M161" s="8" t="s">
        <v>111</v>
      </c>
      <c r="N161" s="8" t="s">
        <v>132</v>
      </c>
      <c r="O161" s="9">
        <v>27.757624898500001</v>
      </c>
      <c r="P161" s="9">
        <v>11.2331</v>
      </c>
      <c r="Q161" s="8" t="s">
        <v>113</v>
      </c>
      <c r="R161" s="8" t="s">
        <v>114</v>
      </c>
      <c r="S161" s="8">
        <v>16</v>
      </c>
      <c r="T161" s="8">
        <v>60</v>
      </c>
      <c r="U161" s="8" t="s">
        <v>49</v>
      </c>
      <c r="V161" s="8" t="s">
        <v>52</v>
      </c>
      <c r="W161" s="8" t="s">
        <v>53</v>
      </c>
      <c r="X161" s="10">
        <v>0.41099999999999998</v>
      </c>
      <c r="Y161" s="10">
        <v>3.7010000000000001</v>
      </c>
      <c r="Z161" s="10">
        <v>0.47</v>
      </c>
      <c r="AA161" s="10">
        <v>0.505</v>
      </c>
      <c r="AB161" s="10">
        <f t="shared" si="4"/>
        <v>2.4469061729999999</v>
      </c>
      <c r="AC161" s="10">
        <f t="shared" si="5"/>
        <v>20.578983034500002</v>
      </c>
    </row>
    <row r="162" spans="1:29" x14ac:dyDescent="0.25">
      <c r="A162" s="8">
        <v>7</v>
      </c>
      <c r="B162" s="8">
        <v>328</v>
      </c>
      <c r="C162" s="8" t="s">
        <v>128</v>
      </c>
      <c r="D162" s="8" t="s">
        <v>129</v>
      </c>
      <c r="E162" s="8" t="s">
        <v>130</v>
      </c>
      <c r="F162" s="8" t="s">
        <v>109</v>
      </c>
      <c r="G162" s="8" t="s">
        <v>131</v>
      </c>
      <c r="H162" s="8">
        <v>45477</v>
      </c>
      <c r="I162" s="8">
        <v>45478</v>
      </c>
      <c r="J162" s="8">
        <v>45408</v>
      </c>
      <c r="K162" s="8">
        <v>6410</v>
      </c>
      <c r="L162" s="8">
        <v>6410</v>
      </c>
      <c r="M162" s="8" t="s">
        <v>111</v>
      </c>
      <c r="N162" s="8" t="s">
        <v>132</v>
      </c>
      <c r="O162" s="9">
        <v>15.0433016765</v>
      </c>
      <c r="P162" s="9">
        <v>6.0878100000000002</v>
      </c>
      <c r="Q162" s="8" t="s">
        <v>113</v>
      </c>
      <c r="R162" s="8" t="s">
        <v>114</v>
      </c>
      <c r="S162" s="8">
        <v>16</v>
      </c>
      <c r="T162" s="8">
        <v>60</v>
      </c>
      <c r="U162" s="8" t="s">
        <v>49</v>
      </c>
      <c r="V162" s="8" t="s">
        <v>52</v>
      </c>
      <c r="W162" s="8" t="s">
        <v>53</v>
      </c>
      <c r="X162" s="10">
        <v>0.41099999999999998</v>
      </c>
      <c r="Y162" s="10">
        <v>3.7010000000000001</v>
      </c>
      <c r="Z162" s="10">
        <v>0.47</v>
      </c>
      <c r="AA162" s="10">
        <v>0.505</v>
      </c>
      <c r="AB162" s="10">
        <f t="shared" si="4"/>
        <v>1.3261076523000002</v>
      </c>
      <c r="AC162" s="10">
        <f t="shared" si="5"/>
        <v>11.15283748095</v>
      </c>
    </row>
    <row r="163" spans="1:29" x14ac:dyDescent="0.25">
      <c r="A163" s="8">
        <v>7</v>
      </c>
      <c r="B163" s="8">
        <v>328</v>
      </c>
      <c r="C163" s="8" t="s">
        <v>128</v>
      </c>
      <c r="D163" s="8" t="s">
        <v>129</v>
      </c>
      <c r="E163" s="8" t="s">
        <v>130</v>
      </c>
      <c r="F163" s="8" t="s">
        <v>109</v>
      </c>
      <c r="G163" s="8" t="s">
        <v>131</v>
      </c>
      <c r="H163" s="8">
        <v>45478</v>
      </c>
      <c r="I163" s="8">
        <v>45479</v>
      </c>
      <c r="J163" s="8">
        <v>45409</v>
      </c>
      <c r="K163" s="8">
        <v>6410</v>
      </c>
      <c r="L163" s="8">
        <v>6410</v>
      </c>
      <c r="M163" s="8" t="s">
        <v>111</v>
      </c>
      <c r="N163" s="8" t="s">
        <v>132</v>
      </c>
      <c r="O163" s="9">
        <v>1.5614446694499999</v>
      </c>
      <c r="P163" s="9">
        <v>0.63189399999999996</v>
      </c>
      <c r="Q163" s="8" t="s">
        <v>113</v>
      </c>
      <c r="R163" s="8" t="s">
        <v>114</v>
      </c>
      <c r="S163" s="8">
        <v>16</v>
      </c>
      <c r="T163" s="8">
        <v>60</v>
      </c>
      <c r="U163" s="8" t="s">
        <v>49</v>
      </c>
      <c r="V163" s="8" t="s">
        <v>52</v>
      </c>
      <c r="W163" s="8" t="s">
        <v>53</v>
      </c>
      <c r="X163" s="10">
        <v>0.41099999999999998</v>
      </c>
      <c r="Y163" s="10">
        <v>3.7010000000000001</v>
      </c>
      <c r="Z163" s="10">
        <v>0.47</v>
      </c>
      <c r="AA163" s="10">
        <v>0.505</v>
      </c>
      <c r="AB163" s="10">
        <f t="shared" si="4"/>
        <v>0.13764547001999999</v>
      </c>
      <c r="AC163" s="10">
        <f t="shared" si="5"/>
        <v>1.15762664853</v>
      </c>
    </row>
    <row r="164" spans="1:29" x14ac:dyDescent="0.25">
      <c r="A164" s="8">
        <v>7</v>
      </c>
      <c r="B164" s="8">
        <v>328</v>
      </c>
      <c r="C164" s="8" t="s">
        <v>128</v>
      </c>
      <c r="D164" s="8" t="s">
        <v>129</v>
      </c>
      <c r="E164" s="8" t="s">
        <v>130</v>
      </c>
      <c r="F164" s="8" t="s">
        <v>109</v>
      </c>
      <c r="G164" s="8" t="s">
        <v>131</v>
      </c>
      <c r="H164" s="8">
        <v>45479</v>
      </c>
      <c r="I164" s="8">
        <v>45480</v>
      </c>
      <c r="J164" s="8">
        <v>45410</v>
      </c>
      <c r="K164" s="8">
        <v>6410</v>
      </c>
      <c r="L164" s="8">
        <v>6410</v>
      </c>
      <c r="M164" s="8" t="s">
        <v>111</v>
      </c>
      <c r="N164" s="8" t="s">
        <v>132</v>
      </c>
      <c r="O164" s="9">
        <v>4.35286998628</v>
      </c>
      <c r="P164" s="9">
        <v>1.7615400000000001</v>
      </c>
      <c r="Q164" s="8" t="s">
        <v>113</v>
      </c>
      <c r="R164" s="8" t="s">
        <v>114</v>
      </c>
      <c r="S164" s="8">
        <v>16</v>
      </c>
      <c r="T164" s="8">
        <v>60</v>
      </c>
      <c r="U164" s="8" t="s">
        <v>49</v>
      </c>
      <c r="V164" s="8" t="s">
        <v>52</v>
      </c>
      <c r="W164" s="8" t="s">
        <v>53</v>
      </c>
      <c r="X164" s="10">
        <v>0.41099999999999998</v>
      </c>
      <c r="Y164" s="10">
        <v>3.7010000000000001</v>
      </c>
      <c r="Z164" s="10">
        <v>0.47</v>
      </c>
      <c r="AA164" s="10">
        <v>0.505</v>
      </c>
      <c r="AB164" s="10">
        <f t="shared" si="4"/>
        <v>0.38371625820000005</v>
      </c>
      <c r="AC164" s="10">
        <f t="shared" si="5"/>
        <v>3.2271324723000001</v>
      </c>
    </row>
    <row r="165" spans="1:29" x14ac:dyDescent="0.25">
      <c r="A165" s="8">
        <v>7</v>
      </c>
      <c r="B165" s="8">
        <v>328</v>
      </c>
      <c r="C165" s="8" t="s">
        <v>128</v>
      </c>
      <c r="D165" s="8" t="s">
        <v>129</v>
      </c>
      <c r="E165" s="8" t="s">
        <v>130</v>
      </c>
      <c r="F165" s="8" t="s">
        <v>109</v>
      </c>
      <c r="G165" s="8" t="s">
        <v>131</v>
      </c>
      <c r="H165" s="8">
        <v>45480</v>
      </c>
      <c r="I165" s="8">
        <v>45481</v>
      </c>
      <c r="J165" s="8">
        <v>45411</v>
      </c>
      <c r="K165" s="8">
        <v>6410</v>
      </c>
      <c r="L165" s="8">
        <v>6410</v>
      </c>
      <c r="M165" s="8" t="s">
        <v>111</v>
      </c>
      <c r="N165" s="8" t="s">
        <v>132</v>
      </c>
      <c r="O165" s="9">
        <v>10.143462076900001</v>
      </c>
      <c r="P165" s="9">
        <v>4.1049100000000003</v>
      </c>
      <c r="Q165" s="8" t="s">
        <v>113</v>
      </c>
      <c r="R165" s="8" t="s">
        <v>114</v>
      </c>
      <c r="S165" s="8">
        <v>16</v>
      </c>
      <c r="T165" s="8">
        <v>60</v>
      </c>
      <c r="U165" s="8" t="s">
        <v>49</v>
      </c>
      <c r="V165" s="8" t="s">
        <v>52</v>
      </c>
      <c r="W165" s="8" t="s">
        <v>53</v>
      </c>
      <c r="X165" s="10">
        <v>0.41099999999999998</v>
      </c>
      <c r="Y165" s="10">
        <v>3.7010000000000001</v>
      </c>
      <c r="Z165" s="10">
        <v>0.47</v>
      </c>
      <c r="AA165" s="10">
        <v>0.505</v>
      </c>
      <c r="AB165" s="10">
        <f t="shared" si="4"/>
        <v>0.89417254530000012</v>
      </c>
      <c r="AC165" s="10">
        <f t="shared" si="5"/>
        <v>7.5201745954500003</v>
      </c>
    </row>
    <row r="166" spans="1:29" x14ac:dyDescent="0.25">
      <c r="A166" s="8">
        <v>7</v>
      </c>
      <c r="B166" s="8">
        <v>328</v>
      </c>
      <c r="C166" s="8" t="s">
        <v>128</v>
      </c>
      <c r="D166" s="8" t="s">
        <v>129</v>
      </c>
      <c r="E166" s="8" t="s">
        <v>130</v>
      </c>
      <c r="F166" s="8" t="s">
        <v>109</v>
      </c>
      <c r="G166" s="8" t="s">
        <v>131</v>
      </c>
      <c r="H166" s="8">
        <v>45481</v>
      </c>
      <c r="I166" s="8">
        <v>45482</v>
      </c>
      <c r="J166" s="8">
        <v>45412</v>
      </c>
      <c r="K166" s="8">
        <v>6410</v>
      </c>
      <c r="L166" s="8">
        <v>6410</v>
      </c>
      <c r="M166" s="8" t="s">
        <v>111</v>
      </c>
      <c r="N166" s="8" t="s">
        <v>132</v>
      </c>
      <c r="O166" s="9">
        <v>3.46438537486</v>
      </c>
      <c r="P166" s="9">
        <v>1.4019900000000001</v>
      </c>
      <c r="Q166" s="8" t="s">
        <v>113</v>
      </c>
      <c r="R166" s="8" t="s">
        <v>114</v>
      </c>
      <c r="S166" s="8">
        <v>16</v>
      </c>
      <c r="T166" s="8">
        <v>60</v>
      </c>
      <c r="U166" s="8" t="s">
        <v>49</v>
      </c>
      <c r="V166" s="8" t="s">
        <v>52</v>
      </c>
      <c r="W166" s="8" t="s">
        <v>53</v>
      </c>
      <c r="X166" s="10">
        <v>0.41099999999999998</v>
      </c>
      <c r="Y166" s="10">
        <v>3.7010000000000001</v>
      </c>
      <c r="Z166" s="10">
        <v>0.47</v>
      </c>
      <c r="AA166" s="10">
        <v>0.505</v>
      </c>
      <c r="AB166" s="10">
        <f t="shared" si="4"/>
        <v>0.30539548170000003</v>
      </c>
      <c r="AC166" s="10">
        <f t="shared" si="5"/>
        <v>2.5684386700499999</v>
      </c>
    </row>
    <row r="167" spans="1:29" x14ac:dyDescent="0.25">
      <c r="A167" s="8">
        <v>7</v>
      </c>
      <c r="B167" s="8">
        <v>328</v>
      </c>
      <c r="C167" s="8" t="s">
        <v>128</v>
      </c>
      <c r="D167" s="8" t="s">
        <v>129</v>
      </c>
      <c r="E167" s="8" t="s">
        <v>130</v>
      </c>
      <c r="F167" s="8" t="s">
        <v>109</v>
      </c>
      <c r="G167" s="8" t="s">
        <v>131</v>
      </c>
      <c r="H167" s="8">
        <v>45482</v>
      </c>
      <c r="I167" s="8">
        <v>45483</v>
      </c>
      <c r="J167" s="8">
        <v>45413</v>
      </c>
      <c r="K167" s="8">
        <v>6410</v>
      </c>
      <c r="L167" s="8">
        <v>6410</v>
      </c>
      <c r="M167" s="8" t="s">
        <v>111</v>
      </c>
      <c r="N167" s="8" t="s">
        <v>132</v>
      </c>
      <c r="O167" s="9">
        <v>6.8851395822999999</v>
      </c>
      <c r="P167" s="9">
        <v>2.7863199999999999</v>
      </c>
      <c r="Q167" s="8" t="s">
        <v>113</v>
      </c>
      <c r="R167" s="8" t="s">
        <v>114</v>
      </c>
      <c r="S167" s="8">
        <v>16</v>
      </c>
      <c r="T167" s="8">
        <v>60</v>
      </c>
      <c r="U167" s="8" t="s">
        <v>49</v>
      </c>
      <c r="V167" s="8" t="s">
        <v>52</v>
      </c>
      <c r="W167" s="8" t="s">
        <v>53</v>
      </c>
      <c r="X167" s="10">
        <v>0.41099999999999998</v>
      </c>
      <c r="Y167" s="10">
        <v>3.7010000000000001</v>
      </c>
      <c r="Z167" s="10">
        <v>0.47</v>
      </c>
      <c r="AA167" s="10">
        <v>0.505</v>
      </c>
      <c r="AB167" s="10">
        <f t="shared" si="4"/>
        <v>0.60694408559999991</v>
      </c>
      <c r="AC167" s="10">
        <f t="shared" si="5"/>
        <v>5.1045243084000003</v>
      </c>
    </row>
    <row r="168" spans="1:29" x14ac:dyDescent="0.25">
      <c r="A168" s="8">
        <v>7</v>
      </c>
      <c r="B168" s="8">
        <v>328</v>
      </c>
      <c r="C168" s="8" t="s">
        <v>128</v>
      </c>
      <c r="D168" s="8" t="s">
        <v>129</v>
      </c>
      <c r="E168" s="8" t="s">
        <v>130</v>
      </c>
      <c r="F168" s="8" t="s">
        <v>109</v>
      </c>
      <c r="G168" s="8" t="s">
        <v>131</v>
      </c>
      <c r="H168" s="8">
        <v>45483</v>
      </c>
      <c r="I168" s="8">
        <v>45484</v>
      </c>
      <c r="J168" s="8">
        <v>45414</v>
      </c>
      <c r="K168" s="8">
        <v>6410</v>
      </c>
      <c r="L168" s="8">
        <v>6410</v>
      </c>
      <c r="M168" s="8" t="s">
        <v>111</v>
      </c>
      <c r="N168" s="8" t="s">
        <v>132</v>
      </c>
      <c r="O168" s="9">
        <v>3.4017951457</v>
      </c>
      <c r="P168" s="9">
        <v>1.37666</v>
      </c>
      <c r="Q168" s="8" t="s">
        <v>113</v>
      </c>
      <c r="R168" s="8" t="s">
        <v>114</v>
      </c>
      <c r="S168" s="8">
        <v>16</v>
      </c>
      <c r="T168" s="8">
        <v>60</v>
      </c>
      <c r="U168" s="8" t="s">
        <v>49</v>
      </c>
      <c r="V168" s="8" t="s">
        <v>52</v>
      </c>
      <c r="W168" s="8" t="s">
        <v>53</v>
      </c>
      <c r="X168" s="10">
        <v>0.41099999999999998</v>
      </c>
      <c r="Y168" s="10">
        <v>3.7010000000000001</v>
      </c>
      <c r="Z168" s="10">
        <v>0.47</v>
      </c>
      <c r="AA168" s="10">
        <v>0.505</v>
      </c>
      <c r="AB168" s="10">
        <f t="shared" si="4"/>
        <v>0.29987784779999999</v>
      </c>
      <c r="AC168" s="10">
        <f t="shared" si="5"/>
        <v>2.5220342367000002</v>
      </c>
    </row>
    <row r="169" spans="1:29" x14ac:dyDescent="0.25">
      <c r="A169" s="8">
        <v>7</v>
      </c>
      <c r="B169" s="8">
        <v>328</v>
      </c>
      <c r="C169" s="8" t="s">
        <v>128</v>
      </c>
      <c r="D169" s="8" t="s">
        <v>129</v>
      </c>
      <c r="E169" s="8" t="s">
        <v>130</v>
      </c>
      <c r="F169" s="8" t="s">
        <v>109</v>
      </c>
      <c r="G169" s="8" t="s">
        <v>131</v>
      </c>
      <c r="H169" s="8">
        <v>45484</v>
      </c>
      <c r="I169" s="8">
        <v>45485</v>
      </c>
      <c r="J169" s="8">
        <v>45415</v>
      </c>
      <c r="K169" s="8">
        <v>6410</v>
      </c>
      <c r="L169" s="8">
        <v>6410</v>
      </c>
      <c r="M169" s="8" t="s">
        <v>111</v>
      </c>
      <c r="N169" s="8" t="s">
        <v>132</v>
      </c>
      <c r="O169" s="9">
        <v>4.2113585863700003</v>
      </c>
      <c r="P169" s="9">
        <v>1.70428</v>
      </c>
      <c r="Q169" s="8" t="s">
        <v>113</v>
      </c>
      <c r="R169" s="8" t="s">
        <v>114</v>
      </c>
      <c r="S169" s="8">
        <v>16</v>
      </c>
      <c r="T169" s="8">
        <v>60</v>
      </c>
      <c r="U169" s="8" t="s">
        <v>49</v>
      </c>
      <c r="V169" s="8" t="s">
        <v>52</v>
      </c>
      <c r="W169" s="8" t="s">
        <v>53</v>
      </c>
      <c r="X169" s="10">
        <v>0.41099999999999998</v>
      </c>
      <c r="Y169" s="10">
        <v>3.7010000000000001</v>
      </c>
      <c r="Z169" s="10">
        <v>0.47</v>
      </c>
      <c r="AA169" s="10">
        <v>0.505</v>
      </c>
      <c r="AB169" s="10">
        <f t="shared" si="4"/>
        <v>0.37124331240000003</v>
      </c>
      <c r="AC169" s="10">
        <f t="shared" si="5"/>
        <v>3.1222324386000002</v>
      </c>
    </row>
    <row r="170" spans="1:29" x14ac:dyDescent="0.25">
      <c r="A170" s="8">
        <v>7</v>
      </c>
      <c r="B170" s="8">
        <v>328</v>
      </c>
      <c r="C170" s="8" t="s">
        <v>128</v>
      </c>
      <c r="D170" s="8" t="s">
        <v>129</v>
      </c>
      <c r="E170" s="8" t="s">
        <v>130</v>
      </c>
      <c r="F170" s="8" t="s">
        <v>109</v>
      </c>
      <c r="G170" s="8" t="s">
        <v>131</v>
      </c>
      <c r="H170" s="8">
        <v>45485</v>
      </c>
      <c r="I170" s="8">
        <v>45486</v>
      </c>
      <c r="J170" s="8">
        <v>45416</v>
      </c>
      <c r="K170" s="8">
        <v>6410</v>
      </c>
      <c r="L170" s="8">
        <v>6410</v>
      </c>
      <c r="M170" s="8" t="s">
        <v>111</v>
      </c>
      <c r="N170" s="8" t="s">
        <v>132</v>
      </c>
      <c r="O170" s="9">
        <v>3.63317272949</v>
      </c>
      <c r="P170" s="9">
        <v>1.4702900000000001</v>
      </c>
      <c r="Q170" s="8" t="s">
        <v>113</v>
      </c>
      <c r="R170" s="8" t="s">
        <v>114</v>
      </c>
      <c r="S170" s="8">
        <v>16</v>
      </c>
      <c r="T170" s="8">
        <v>60</v>
      </c>
      <c r="U170" s="8" t="s">
        <v>49</v>
      </c>
      <c r="V170" s="8" t="s">
        <v>52</v>
      </c>
      <c r="W170" s="8" t="s">
        <v>53</v>
      </c>
      <c r="X170" s="10">
        <v>0.41099999999999998</v>
      </c>
      <c r="Y170" s="10">
        <v>3.7010000000000001</v>
      </c>
      <c r="Z170" s="10">
        <v>0.47</v>
      </c>
      <c r="AA170" s="10">
        <v>0.505</v>
      </c>
      <c r="AB170" s="10">
        <f t="shared" si="4"/>
        <v>0.32027327070000006</v>
      </c>
      <c r="AC170" s="10">
        <f t="shared" si="5"/>
        <v>2.6935639285500002</v>
      </c>
    </row>
    <row r="171" spans="1:29" x14ac:dyDescent="0.25">
      <c r="A171" s="8">
        <v>7</v>
      </c>
      <c r="B171" s="8">
        <v>328</v>
      </c>
      <c r="C171" s="8" t="s">
        <v>128</v>
      </c>
      <c r="D171" s="8" t="s">
        <v>129</v>
      </c>
      <c r="E171" s="8" t="s">
        <v>130</v>
      </c>
      <c r="F171" s="8" t="s">
        <v>109</v>
      </c>
      <c r="G171" s="8" t="s">
        <v>131</v>
      </c>
      <c r="H171" s="8">
        <v>45486</v>
      </c>
      <c r="I171" s="8">
        <v>45487</v>
      </c>
      <c r="J171" s="8">
        <v>45417</v>
      </c>
      <c r="K171" s="8">
        <v>6410</v>
      </c>
      <c r="L171" s="8">
        <v>6410</v>
      </c>
      <c r="M171" s="8" t="s">
        <v>111</v>
      </c>
      <c r="N171" s="8" t="s">
        <v>132</v>
      </c>
      <c r="O171" s="9">
        <v>1.8871408406400001</v>
      </c>
      <c r="P171" s="9">
        <v>0.76369900000000002</v>
      </c>
      <c r="Q171" s="8" t="s">
        <v>113</v>
      </c>
      <c r="R171" s="8" t="s">
        <v>114</v>
      </c>
      <c r="S171" s="8">
        <v>16</v>
      </c>
      <c r="T171" s="8">
        <v>60</v>
      </c>
      <c r="U171" s="8" t="s">
        <v>49</v>
      </c>
      <c r="V171" s="8" t="s">
        <v>52</v>
      </c>
      <c r="W171" s="8" t="s">
        <v>53</v>
      </c>
      <c r="X171" s="10">
        <v>0.41099999999999998</v>
      </c>
      <c r="Y171" s="10">
        <v>3.7010000000000001</v>
      </c>
      <c r="Z171" s="10">
        <v>0.47</v>
      </c>
      <c r="AA171" s="10">
        <v>0.505</v>
      </c>
      <c r="AB171" s="10">
        <f t="shared" si="4"/>
        <v>0.16635655317</v>
      </c>
      <c r="AC171" s="10">
        <f t="shared" si="5"/>
        <v>1.3990927495050001</v>
      </c>
    </row>
    <row r="172" spans="1:29" x14ac:dyDescent="0.25">
      <c r="A172" s="8">
        <v>7</v>
      </c>
      <c r="B172" s="8">
        <v>328</v>
      </c>
      <c r="C172" s="8" t="s">
        <v>128</v>
      </c>
      <c r="D172" s="8" t="s">
        <v>129</v>
      </c>
      <c r="E172" s="8" t="s">
        <v>130</v>
      </c>
      <c r="F172" s="8" t="s">
        <v>109</v>
      </c>
      <c r="G172" s="8" t="s">
        <v>131</v>
      </c>
      <c r="H172" s="8">
        <v>45487</v>
      </c>
      <c r="I172" s="8">
        <v>45488</v>
      </c>
      <c r="J172" s="8">
        <v>45418</v>
      </c>
      <c r="K172" s="8">
        <v>6410</v>
      </c>
      <c r="L172" s="8">
        <v>6410</v>
      </c>
      <c r="M172" s="8" t="s">
        <v>111</v>
      </c>
      <c r="N172" s="8" t="s">
        <v>132</v>
      </c>
      <c r="O172" s="9">
        <v>2.0306343994299998</v>
      </c>
      <c r="P172" s="9">
        <v>0.82176899999999997</v>
      </c>
      <c r="Q172" s="8" t="s">
        <v>113</v>
      </c>
      <c r="R172" s="8" t="s">
        <v>114</v>
      </c>
      <c r="S172" s="8">
        <v>16</v>
      </c>
      <c r="T172" s="8">
        <v>60</v>
      </c>
      <c r="U172" s="8" t="s">
        <v>49</v>
      </c>
      <c r="V172" s="8" t="s">
        <v>52</v>
      </c>
      <c r="W172" s="8" t="s">
        <v>53</v>
      </c>
      <c r="X172" s="10">
        <v>0.41099999999999998</v>
      </c>
      <c r="Y172" s="10">
        <v>3.7010000000000001</v>
      </c>
      <c r="Z172" s="10">
        <v>0.47</v>
      </c>
      <c r="AA172" s="10">
        <v>0.505</v>
      </c>
      <c r="AB172" s="10">
        <f t="shared" si="4"/>
        <v>0.17900594127</v>
      </c>
      <c r="AC172" s="10">
        <f t="shared" si="5"/>
        <v>1.5054766991549999</v>
      </c>
    </row>
    <row r="173" spans="1:29" x14ac:dyDescent="0.25">
      <c r="A173" s="8">
        <v>7</v>
      </c>
      <c r="B173" s="8">
        <v>328</v>
      </c>
      <c r="C173" s="8" t="s">
        <v>128</v>
      </c>
      <c r="D173" s="8" t="s">
        <v>129</v>
      </c>
      <c r="E173" s="8" t="s">
        <v>130</v>
      </c>
      <c r="F173" s="8" t="s">
        <v>109</v>
      </c>
      <c r="G173" s="8" t="s">
        <v>131</v>
      </c>
      <c r="H173" s="8">
        <v>45488</v>
      </c>
      <c r="I173" s="8">
        <v>45489</v>
      </c>
      <c r="J173" s="8">
        <v>45419</v>
      </c>
      <c r="K173" s="8">
        <v>6410</v>
      </c>
      <c r="L173" s="8">
        <v>6410</v>
      </c>
      <c r="M173" s="8" t="s">
        <v>111</v>
      </c>
      <c r="N173" s="8" t="s">
        <v>132</v>
      </c>
      <c r="O173" s="9">
        <v>1.6624733549999999</v>
      </c>
      <c r="P173" s="9">
        <v>0.67277900000000002</v>
      </c>
      <c r="Q173" s="8" t="s">
        <v>113</v>
      </c>
      <c r="R173" s="8" t="s">
        <v>114</v>
      </c>
      <c r="S173" s="8">
        <v>16</v>
      </c>
      <c r="T173" s="8">
        <v>60</v>
      </c>
      <c r="U173" s="8" t="s">
        <v>49</v>
      </c>
      <c r="V173" s="8" t="s">
        <v>52</v>
      </c>
      <c r="W173" s="8" t="s">
        <v>53</v>
      </c>
      <c r="X173" s="10">
        <v>0.41099999999999998</v>
      </c>
      <c r="Y173" s="10">
        <v>3.7010000000000001</v>
      </c>
      <c r="Z173" s="10">
        <v>0.47</v>
      </c>
      <c r="AA173" s="10">
        <v>0.505</v>
      </c>
      <c r="AB173" s="10">
        <f t="shared" si="4"/>
        <v>0.14655144956999999</v>
      </c>
      <c r="AC173" s="10">
        <f t="shared" si="5"/>
        <v>1.2325277641050001</v>
      </c>
    </row>
    <row r="174" spans="1:29" x14ac:dyDescent="0.25">
      <c r="A174" s="8">
        <v>7</v>
      </c>
      <c r="B174" s="8">
        <v>328</v>
      </c>
      <c r="C174" s="8" t="s">
        <v>128</v>
      </c>
      <c r="D174" s="8" t="s">
        <v>129</v>
      </c>
      <c r="E174" s="8" t="s">
        <v>130</v>
      </c>
      <c r="F174" s="8" t="s">
        <v>109</v>
      </c>
      <c r="G174" s="8" t="s">
        <v>131</v>
      </c>
      <c r="H174" s="8">
        <v>45489</v>
      </c>
      <c r="I174" s="8">
        <v>45490</v>
      </c>
      <c r="J174" s="8">
        <v>45420</v>
      </c>
      <c r="K174" s="8">
        <v>6410</v>
      </c>
      <c r="L174" s="8">
        <v>6410</v>
      </c>
      <c r="M174" s="8" t="s">
        <v>111</v>
      </c>
      <c r="N174" s="8" t="s">
        <v>132</v>
      </c>
      <c r="O174" s="9">
        <v>8.0512904602600006</v>
      </c>
      <c r="P174" s="9">
        <v>3.2582399999999998</v>
      </c>
      <c r="Q174" s="8" t="s">
        <v>113</v>
      </c>
      <c r="R174" s="8" t="s">
        <v>114</v>
      </c>
      <c r="S174" s="8">
        <v>16</v>
      </c>
      <c r="T174" s="8">
        <v>60</v>
      </c>
      <c r="U174" s="8" t="s">
        <v>49</v>
      </c>
      <c r="V174" s="8" t="s">
        <v>52</v>
      </c>
      <c r="W174" s="8" t="s">
        <v>53</v>
      </c>
      <c r="X174" s="10">
        <v>0.41099999999999998</v>
      </c>
      <c r="Y174" s="10">
        <v>3.7010000000000001</v>
      </c>
      <c r="Z174" s="10">
        <v>0.47</v>
      </c>
      <c r="AA174" s="10">
        <v>0.505</v>
      </c>
      <c r="AB174" s="10">
        <f t="shared" si="4"/>
        <v>0.70974241919999992</v>
      </c>
      <c r="AC174" s="10">
        <f t="shared" si="5"/>
        <v>5.9690793888</v>
      </c>
    </row>
    <row r="175" spans="1:29" x14ac:dyDescent="0.25">
      <c r="A175" s="8">
        <v>7</v>
      </c>
      <c r="B175" s="8">
        <v>328</v>
      </c>
      <c r="C175" s="8" t="s">
        <v>128</v>
      </c>
      <c r="D175" s="8" t="s">
        <v>129</v>
      </c>
      <c r="E175" s="8" t="s">
        <v>130</v>
      </c>
      <c r="F175" s="8" t="s">
        <v>109</v>
      </c>
      <c r="G175" s="8" t="s">
        <v>131</v>
      </c>
      <c r="H175" s="8">
        <v>45490</v>
      </c>
      <c r="I175" s="8">
        <v>45491</v>
      </c>
      <c r="J175" s="8">
        <v>45421</v>
      </c>
      <c r="K175" s="8">
        <v>6410</v>
      </c>
      <c r="L175" s="8">
        <v>6410</v>
      </c>
      <c r="M175" s="8" t="s">
        <v>111</v>
      </c>
      <c r="N175" s="8" t="s">
        <v>132</v>
      </c>
      <c r="O175" s="9">
        <v>7.9095420112800001</v>
      </c>
      <c r="P175" s="9">
        <v>3.2008800000000002</v>
      </c>
      <c r="Q175" s="8" t="s">
        <v>113</v>
      </c>
      <c r="R175" s="8" t="s">
        <v>114</v>
      </c>
      <c r="S175" s="8">
        <v>16</v>
      </c>
      <c r="T175" s="8">
        <v>60</v>
      </c>
      <c r="U175" s="8" t="s">
        <v>49</v>
      </c>
      <c r="V175" s="8" t="s">
        <v>52</v>
      </c>
      <c r="W175" s="8" t="s">
        <v>53</v>
      </c>
      <c r="X175" s="10">
        <v>0.41099999999999998</v>
      </c>
      <c r="Y175" s="10">
        <v>3.7010000000000001</v>
      </c>
      <c r="Z175" s="10">
        <v>0.47</v>
      </c>
      <c r="AA175" s="10">
        <v>0.505</v>
      </c>
      <c r="AB175" s="10">
        <f t="shared" si="4"/>
        <v>0.69724769040000012</v>
      </c>
      <c r="AC175" s="10">
        <f t="shared" si="5"/>
        <v>5.8639961556000006</v>
      </c>
    </row>
    <row r="176" spans="1:29" x14ac:dyDescent="0.25">
      <c r="A176" s="8">
        <v>7</v>
      </c>
      <c r="B176" s="8">
        <v>328</v>
      </c>
      <c r="C176" s="8" t="s">
        <v>128</v>
      </c>
      <c r="D176" s="8" t="s">
        <v>129</v>
      </c>
      <c r="E176" s="8" t="s">
        <v>130</v>
      </c>
      <c r="F176" s="8" t="s">
        <v>109</v>
      </c>
      <c r="G176" s="8" t="s">
        <v>131</v>
      </c>
      <c r="H176" s="8">
        <v>45491</v>
      </c>
      <c r="I176" s="8">
        <v>45492</v>
      </c>
      <c r="J176" s="8">
        <v>45422</v>
      </c>
      <c r="K176" s="8">
        <v>6410</v>
      </c>
      <c r="L176" s="8">
        <v>6410</v>
      </c>
      <c r="M176" s="8" t="s">
        <v>111</v>
      </c>
      <c r="N176" s="8" t="s">
        <v>132</v>
      </c>
      <c r="O176" s="9">
        <v>4.4368731377900001</v>
      </c>
      <c r="P176" s="9">
        <v>1.7955399999999999</v>
      </c>
      <c r="Q176" s="8" t="s">
        <v>113</v>
      </c>
      <c r="R176" s="8" t="s">
        <v>114</v>
      </c>
      <c r="S176" s="8">
        <v>16</v>
      </c>
      <c r="T176" s="8">
        <v>60</v>
      </c>
      <c r="U176" s="8" t="s">
        <v>49</v>
      </c>
      <c r="V176" s="8" t="s">
        <v>52</v>
      </c>
      <c r="W176" s="8" t="s">
        <v>53</v>
      </c>
      <c r="X176" s="10">
        <v>0.41099999999999998</v>
      </c>
      <c r="Y176" s="10">
        <v>3.7010000000000001</v>
      </c>
      <c r="Z176" s="10">
        <v>0.47</v>
      </c>
      <c r="AA176" s="10">
        <v>0.505</v>
      </c>
      <c r="AB176" s="10">
        <f t="shared" si="4"/>
        <v>0.39112247820000001</v>
      </c>
      <c r="AC176" s="10">
        <f t="shared" si="5"/>
        <v>3.2894203022999999</v>
      </c>
    </row>
    <row r="177" spans="1:29" x14ac:dyDescent="0.25">
      <c r="A177" s="8">
        <v>7</v>
      </c>
      <c r="B177" s="8">
        <v>328</v>
      </c>
      <c r="C177" s="8" t="s">
        <v>128</v>
      </c>
      <c r="D177" s="8" t="s">
        <v>129</v>
      </c>
      <c r="E177" s="8" t="s">
        <v>130</v>
      </c>
      <c r="F177" s="8" t="s">
        <v>109</v>
      </c>
      <c r="G177" s="8" t="s">
        <v>131</v>
      </c>
      <c r="H177" s="8">
        <v>45492</v>
      </c>
      <c r="I177" s="8">
        <v>45493</v>
      </c>
      <c r="J177" s="8">
        <v>45423</v>
      </c>
      <c r="K177" s="8">
        <v>6410</v>
      </c>
      <c r="L177" s="8">
        <v>6410</v>
      </c>
      <c r="M177" s="8" t="s">
        <v>111</v>
      </c>
      <c r="N177" s="8" t="s">
        <v>132</v>
      </c>
      <c r="O177" s="9">
        <v>3.4159727802000002</v>
      </c>
      <c r="P177" s="9">
        <v>1.3824000000000001</v>
      </c>
      <c r="Q177" s="8" t="s">
        <v>113</v>
      </c>
      <c r="R177" s="8" t="s">
        <v>114</v>
      </c>
      <c r="S177" s="8">
        <v>16</v>
      </c>
      <c r="T177" s="8">
        <v>60</v>
      </c>
      <c r="U177" s="8" t="s">
        <v>49</v>
      </c>
      <c r="V177" s="8" t="s">
        <v>52</v>
      </c>
      <c r="W177" s="8" t="s">
        <v>53</v>
      </c>
      <c r="X177" s="10">
        <v>0.41099999999999998</v>
      </c>
      <c r="Y177" s="10">
        <v>3.7010000000000001</v>
      </c>
      <c r="Z177" s="10">
        <v>0.47</v>
      </c>
      <c r="AA177" s="10">
        <v>0.505</v>
      </c>
      <c r="AB177" s="10">
        <f t="shared" si="4"/>
        <v>0.30112819200000002</v>
      </c>
      <c r="AC177" s="10">
        <f t="shared" si="5"/>
        <v>2.5325498880000001</v>
      </c>
    </row>
    <row r="178" spans="1:29" x14ac:dyDescent="0.25">
      <c r="A178" s="8">
        <v>7</v>
      </c>
      <c r="B178" s="8">
        <v>328</v>
      </c>
      <c r="C178" s="8" t="s">
        <v>128</v>
      </c>
      <c r="D178" s="8" t="s">
        <v>129</v>
      </c>
      <c r="E178" s="8" t="s">
        <v>130</v>
      </c>
      <c r="F178" s="8" t="s">
        <v>109</v>
      </c>
      <c r="G178" s="8" t="s">
        <v>131</v>
      </c>
      <c r="H178" s="8">
        <v>45493</v>
      </c>
      <c r="I178" s="8">
        <v>45494</v>
      </c>
      <c r="J178" s="8">
        <v>45424</v>
      </c>
      <c r="K178" s="8">
        <v>6410</v>
      </c>
      <c r="L178" s="8">
        <v>6410</v>
      </c>
      <c r="M178" s="8" t="s">
        <v>111</v>
      </c>
      <c r="N178" s="8" t="s">
        <v>132</v>
      </c>
      <c r="O178" s="9">
        <v>29.885468551599999</v>
      </c>
      <c r="P178" s="9">
        <v>12.094200000000001</v>
      </c>
      <c r="Q178" s="8" t="s">
        <v>113</v>
      </c>
      <c r="R178" s="8" t="s">
        <v>114</v>
      </c>
      <c r="S178" s="8">
        <v>16</v>
      </c>
      <c r="T178" s="8">
        <v>60</v>
      </c>
      <c r="U178" s="8" t="s">
        <v>49</v>
      </c>
      <c r="V178" s="8" t="s">
        <v>52</v>
      </c>
      <c r="W178" s="8" t="s">
        <v>53</v>
      </c>
      <c r="X178" s="10">
        <v>0.41099999999999998</v>
      </c>
      <c r="Y178" s="10">
        <v>3.7010000000000001</v>
      </c>
      <c r="Z178" s="10">
        <v>0.47</v>
      </c>
      <c r="AA178" s="10">
        <v>0.505</v>
      </c>
      <c r="AB178" s="10">
        <f t="shared" si="4"/>
        <v>2.6344795860000003</v>
      </c>
      <c r="AC178" s="10">
        <f t="shared" si="5"/>
        <v>22.156513929000003</v>
      </c>
    </row>
    <row r="179" spans="1:29" x14ac:dyDescent="0.25">
      <c r="A179" s="8">
        <v>7</v>
      </c>
      <c r="B179" s="8">
        <v>328</v>
      </c>
      <c r="C179" s="8" t="s">
        <v>128</v>
      </c>
      <c r="D179" s="8" t="s">
        <v>129</v>
      </c>
      <c r="E179" s="8" t="s">
        <v>130</v>
      </c>
      <c r="F179" s="8" t="s">
        <v>109</v>
      </c>
      <c r="G179" s="8" t="s">
        <v>131</v>
      </c>
      <c r="H179" s="8">
        <v>45494</v>
      </c>
      <c r="I179" s="8">
        <v>45495</v>
      </c>
      <c r="J179" s="8">
        <v>45425</v>
      </c>
      <c r="K179" s="8">
        <v>6410</v>
      </c>
      <c r="L179" s="8">
        <v>6410</v>
      </c>
      <c r="M179" s="8" t="s">
        <v>111</v>
      </c>
      <c r="N179" s="8" t="s">
        <v>132</v>
      </c>
      <c r="O179" s="9">
        <v>1.4109409801699999</v>
      </c>
      <c r="P179" s="9">
        <v>0.57098800000000005</v>
      </c>
      <c r="Q179" s="8" t="s">
        <v>113</v>
      </c>
      <c r="R179" s="8" t="s">
        <v>114</v>
      </c>
      <c r="S179" s="8">
        <v>16</v>
      </c>
      <c r="T179" s="8">
        <v>60</v>
      </c>
      <c r="U179" s="8" t="s">
        <v>49</v>
      </c>
      <c r="V179" s="8" t="s">
        <v>52</v>
      </c>
      <c r="W179" s="8" t="s">
        <v>53</v>
      </c>
      <c r="X179" s="10">
        <v>0.41099999999999998</v>
      </c>
      <c r="Y179" s="10">
        <v>3.7010000000000001</v>
      </c>
      <c r="Z179" s="10">
        <v>0.47</v>
      </c>
      <c r="AA179" s="10">
        <v>0.505</v>
      </c>
      <c r="AB179" s="10">
        <f t="shared" si="4"/>
        <v>0.12437831604000002</v>
      </c>
      <c r="AC179" s="10">
        <f t="shared" si="5"/>
        <v>1.0460471610600002</v>
      </c>
    </row>
    <row r="180" spans="1:29" x14ac:dyDescent="0.25">
      <c r="A180" s="8">
        <v>7</v>
      </c>
      <c r="B180" s="8">
        <v>328</v>
      </c>
      <c r="C180" s="8" t="s">
        <v>128</v>
      </c>
      <c r="D180" s="8" t="s">
        <v>129</v>
      </c>
      <c r="E180" s="8" t="s">
        <v>130</v>
      </c>
      <c r="F180" s="8" t="s">
        <v>109</v>
      </c>
      <c r="G180" s="8" t="s">
        <v>131</v>
      </c>
      <c r="H180" s="8">
        <v>45495</v>
      </c>
      <c r="I180" s="8">
        <v>45496</v>
      </c>
      <c r="J180" s="8">
        <v>45426</v>
      </c>
      <c r="K180" s="8">
        <v>6410</v>
      </c>
      <c r="L180" s="8">
        <v>6410</v>
      </c>
      <c r="M180" s="8" t="s">
        <v>111</v>
      </c>
      <c r="N180" s="8" t="s">
        <v>132</v>
      </c>
      <c r="O180" s="9">
        <v>2.8427530652800002</v>
      </c>
      <c r="P180" s="9">
        <v>1.15042</v>
      </c>
      <c r="Q180" s="8" t="s">
        <v>113</v>
      </c>
      <c r="R180" s="8" t="s">
        <v>114</v>
      </c>
      <c r="S180" s="8">
        <v>16</v>
      </c>
      <c r="T180" s="8">
        <v>60</v>
      </c>
      <c r="U180" s="8" t="s">
        <v>49</v>
      </c>
      <c r="V180" s="8" t="s">
        <v>52</v>
      </c>
      <c r="W180" s="8" t="s">
        <v>53</v>
      </c>
      <c r="X180" s="10">
        <v>0.41099999999999998</v>
      </c>
      <c r="Y180" s="10">
        <v>3.7010000000000001</v>
      </c>
      <c r="Z180" s="10">
        <v>0.47</v>
      </c>
      <c r="AA180" s="10">
        <v>0.505</v>
      </c>
      <c r="AB180" s="10">
        <f t="shared" si="4"/>
        <v>0.25059598859999999</v>
      </c>
      <c r="AC180" s="10">
        <f t="shared" si="5"/>
        <v>2.1075636879000004</v>
      </c>
    </row>
    <row r="181" spans="1:29" x14ac:dyDescent="0.25">
      <c r="A181" s="8">
        <v>7</v>
      </c>
      <c r="B181" s="8">
        <v>328</v>
      </c>
      <c r="C181" s="8" t="s">
        <v>128</v>
      </c>
      <c r="D181" s="8" t="s">
        <v>129</v>
      </c>
      <c r="E181" s="8" t="s">
        <v>130</v>
      </c>
      <c r="F181" s="8" t="s">
        <v>109</v>
      </c>
      <c r="G181" s="8" t="s">
        <v>131</v>
      </c>
      <c r="H181" s="8">
        <v>45496</v>
      </c>
      <c r="I181" s="8">
        <v>45497</v>
      </c>
      <c r="J181" s="8">
        <v>45427</v>
      </c>
      <c r="K181" s="8">
        <v>6410</v>
      </c>
      <c r="L181" s="8">
        <v>6410</v>
      </c>
      <c r="M181" s="8" t="s">
        <v>111</v>
      </c>
      <c r="N181" s="8" t="s">
        <v>132</v>
      </c>
      <c r="O181" s="9">
        <v>3.4338206087300001</v>
      </c>
      <c r="P181" s="9">
        <v>1.3896200000000001</v>
      </c>
      <c r="Q181" s="8" t="s">
        <v>113</v>
      </c>
      <c r="R181" s="8" t="s">
        <v>114</v>
      </c>
      <c r="S181" s="8">
        <v>16</v>
      </c>
      <c r="T181" s="8">
        <v>60</v>
      </c>
      <c r="U181" s="8" t="s">
        <v>49</v>
      </c>
      <c r="V181" s="8" t="s">
        <v>52</v>
      </c>
      <c r="W181" s="8" t="s">
        <v>53</v>
      </c>
      <c r="X181" s="10">
        <v>0.41099999999999998</v>
      </c>
      <c r="Y181" s="10">
        <v>3.7010000000000001</v>
      </c>
      <c r="Z181" s="10">
        <v>0.47</v>
      </c>
      <c r="AA181" s="10">
        <v>0.505</v>
      </c>
      <c r="AB181" s="10">
        <f t="shared" si="4"/>
        <v>0.30270092460000003</v>
      </c>
      <c r="AC181" s="10">
        <f t="shared" si="5"/>
        <v>2.5457768919000006</v>
      </c>
    </row>
    <row r="182" spans="1:29" x14ac:dyDescent="0.25">
      <c r="A182" s="8">
        <v>7</v>
      </c>
      <c r="B182" s="8">
        <v>328</v>
      </c>
      <c r="C182" s="8" t="s">
        <v>128</v>
      </c>
      <c r="D182" s="8" t="s">
        <v>129</v>
      </c>
      <c r="E182" s="8" t="s">
        <v>130</v>
      </c>
      <c r="F182" s="8" t="s">
        <v>109</v>
      </c>
      <c r="G182" s="8" t="s">
        <v>131</v>
      </c>
      <c r="H182" s="8">
        <v>45497</v>
      </c>
      <c r="I182" s="8">
        <v>45498</v>
      </c>
      <c r="J182" s="8">
        <v>45428</v>
      </c>
      <c r="K182" s="8">
        <v>6410</v>
      </c>
      <c r="L182" s="8">
        <v>6410</v>
      </c>
      <c r="M182" s="8" t="s">
        <v>111</v>
      </c>
      <c r="N182" s="8" t="s">
        <v>132</v>
      </c>
      <c r="O182" s="9">
        <v>14.9597658918</v>
      </c>
      <c r="P182" s="9">
        <v>6.0540000000000003</v>
      </c>
      <c r="Q182" s="8" t="s">
        <v>113</v>
      </c>
      <c r="R182" s="8" t="s">
        <v>114</v>
      </c>
      <c r="S182" s="8">
        <v>16</v>
      </c>
      <c r="T182" s="8">
        <v>60</v>
      </c>
      <c r="U182" s="8" t="s">
        <v>49</v>
      </c>
      <c r="V182" s="8" t="s">
        <v>52</v>
      </c>
      <c r="W182" s="8" t="s">
        <v>53</v>
      </c>
      <c r="X182" s="10">
        <v>0.41099999999999998</v>
      </c>
      <c r="Y182" s="10">
        <v>3.7010000000000001</v>
      </c>
      <c r="Z182" s="10">
        <v>0.47</v>
      </c>
      <c r="AA182" s="10">
        <v>0.505</v>
      </c>
      <c r="AB182" s="10">
        <f t="shared" si="4"/>
        <v>1.31874282</v>
      </c>
      <c r="AC182" s="10">
        <f t="shared" si="5"/>
        <v>11.09089773</v>
      </c>
    </row>
    <row r="183" spans="1:29" x14ac:dyDescent="0.25">
      <c r="A183" s="8">
        <v>7</v>
      </c>
      <c r="B183" s="8">
        <v>328</v>
      </c>
      <c r="C183" s="8" t="s">
        <v>128</v>
      </c>
      <c r="D183" s="8" t="s">
        <v>129</v>
      </c>
      <c r="E183" s="8" t="s">
        <v>130</v>
      </c>
      <c r="F183" s="8" t="s">
        <v>109</v>
      </c>
      <c r="G183" s="8" t="s">
        <v>131</v>
      </c>
      <c r="H183" s="8">
        <v>45498</v>
      </c>
      <c r="I183" s="8">
        <v>45499</v>
      </c>
      <c r="J183" s="8">
        <v>45429</v>
      </c>
      <c r="K183" s="8">
        <v>6410</v>
      </c>
      <c r="L183" s="8">
        <v>6410</v>
      </c>
      <c r="M183" s="8" t="s">
        <v>111</v>
      </c>
      <c r="N183" s="8" t="s">
        <v>132</v>
      </c>
      <c r="O183" s="9">
        <v>54.695314726600003</v>
      </c>
      <c r="P183" s="9">
        <v>22.134399999999999</v>
      </c>
      <c r="Q183" s="8" t="s">
        <v>113</v>
      </c>
      <c r="R183" s="8" t="s">
        <v>114</v>
      </c>
      <c r="S183" s="8">
        <v>16</v>
      </c>
      <c r="T183" s="8">
        <v>60</v>
      </c>
      <c r="U183" s="8" t="s">
        <v>49</v>
      </c>
      <c r="V183" s="8" t="s">
        <v>52</v>
      </c>
      <c r="W183" s="8" t="s">
        <v>53</v>
      </c>
      <c r="X183" s="10">
        <v>0.41099999999999998</v>
      </c>
      <c r="Y183" s="10">
        <v>3.7010000000000001</v>
      </c>
      <c r="Z183" s="10">
        <v>0.47</v>
      </c>
      <c r="AA183" s="10">
        <v>0.505</v>
      </c>
      <c r="AB183" s="10">
        <f t="shared" si="4"/>
        <v>4.821536351999999</v>
      </c>
      <c r="AC183" s="10">
        <f t="shared" si="5"/>
        <v>40.550110128</v>
      </c>
    </row>
    <row r="184" spans="1:29" x14ac:dyDescent="0.25">
      <c r="A184" s="8">
        <v>7</v>
      </c>
      <c r="B184" s="8">
        <v>328</v>
      </c>
      <c r="C184" s="8" t="s">
        <v>128</v>
      </c>
      <c r="D184" s="8" t="s">
        <v>129</v>
      </c>
      <c r="E184" s="8" t="s">
        <v>130</v>
      </c>
      <c r="F184" s="8" t="s">
        <v>109</v>
      </c>
      <c r="G184" s="8" t="s">
        <v>131</v>
      </c>
      <c r="H184" s="8">
        <v>45499</v>
      </c>
      <c r="I184" s="8">
        <v>45500</v>
      </c>
      <c r="J184" s="8">
        <v>45430</v>
      </c>
      <c r="K184" s="8">
        <v>6410</v>
      </c>
      <c r="L184" s="8">
        <v>6410</v>
      </c>
      <c r="M184" s="8" t="s">
        <v>111</v>
      </c>
      <c r="N184" s="8" t="s">
        <v>132</v>
      </c>
      <c r="O184" s="9">
        <v>6.8304274440299997</v>
      </c>
      <c r="P184" s="9">
        <v>2.7641800000000001</v>
      </c>
      <c r="Q184" s="8" t="s">
        <v>113</v>
      </c>
      <c r="R184" s="8" t="s">
        <v>114</v>
      </c>
      <c r="S184" s="8">
        <v>16</v>
      </c>
      <c r="T184" s="8">
        <v>60</v>
      </c>
      <c r="U184" s="8" t="s">
        <v>49</v>
      </c>
      <c r="V184" s="8" t="s">
        <v>52</v>
      </c>
      <c r="W184" s="8" t="s">
        <v>53</v>
      </c>
      <c r="X184" s="10">
        <v>0.41099999999999998</v>
      </c>
      <c r="Y184" s="10">
        <v>3.7010000000000001</v>
      </c>
      <c r="Z184" s="10">
        <v>0.47</v>
      </c>
      <c r="AA184" s="10">
        <v>0.505</v>
      </c>
      <c r="AB184" s="10">
        <f t="shared" si="4"/>
        <v>0.60212132940000007</v>
      </c>
      <c r="AC184" s="10">
        <f t="shared" si="5"/>
        <v>5.0639639391000006</v>
      </c>
    </row>
    <row r="185" spans="1:29" x14ac:dyDescent="0.25">
      <c r="A185" s="8">
        <v>7</v>
      </c>
      <c r="B185" s="8">
        <v>328</v>
      </c>
      <c r="C185" s="8" t="s">
        <v>128</v>
      </c>
      <c r="D185" s="8" t="s">
        <v>129</v>
      </c>
      <c r="E185" s="8" t="s">
        <v>130</v>
      </c>
      <c r="F185" s="8" t="s">
        <v>109</v>
      </c>
      <c r="G185" s="8" t="s">
        <v>131</v>
      </c>
      <c r="H185" s="8">
        <v>45500</v>
      </c>
      <c r="I185" s="8">
        <v>45501</v>
      </c>
      <c r="J185" s="8">
        <v>45431</v>
      </c>
      <c r="K185" s="8">
        <v>6410</v>
      </c>
      <c r="L185" s="8">
        <v>6410</v>
      </c>
      <c r="M185" s="8" t="s">
        <v>111</v>
      </c>
      <c r="N185" s="8" t="s">
        <v>132</v>
      </c>
      <c r="O185" s="9">
        <v>2.51318852108</v>
      </c>
      <c r="P185" s="9">
        <v>1.01705</v>
      </c>
      <c r="Q185" s="8" t="s">
        <v>113</v>
      </c>
      <c r="R185" s="8" t="s">
        <v>114</v>
      </c>
      <c r="S185" s="8">
        <v>16</v>
      </c>
      <c r="T185" s="8">
        <v>60</v>
      </c>
      <c r="U185" s="8" t="s">
        <v>49</v>
      </c>
      <c r="V185" s="8" t="s">
        <v>52</v>
      </c>
      <c r="W185" s="8" t="s">
        <v>53</v>
      </c>
      <c r="X185" s="10">
        <v>0.41099999999999998</v>
      </c>
      <c r="Y185" s="10">
        <v>3.7010000000000001</v>
      </c>
      <c r="Z185" s="10">
        <v>0.47</v>
      </c>
      <c r="AA185" s="10">
        <v>0.505</v>
      </c>
      <c r="AB185" s="10">
        <f t="shared" si="4"/>
        <v>0.2215440015</v>
      </c>
      <c r="AC185" s="10">
        <f t="shared" si="5"/>
        <v>1.8632305147499999</v>
      </c>
    </row>
    <row r="186" spans="1:29" x14ac:dyDescent="0.25">
      <c r="A186" s="8">
        <v>7</v>
      </c>
      <c r="B186" s="8">
        <v>328</v>
      </c>
      <c r="C186" s="8" t="s">
        <v>128</v>
      </c>
      <c r="D186" s="8" t="s">
        <v>129</v>
      </c>
      <c r="E186" s="8" t="s">
        <v>130</v>
      </c>
      <c r="F186" s="8" t="s">
        <v>109</v>
      </c>
      <c r="G186" s="8" t="s">
        <v>131</v>
      </c>
      <c r="H186" s="8">
        <v>45501</v>
      </c>
      <c r="I186" s="8">
        <v>45502</v>
      </c>
      <c r="J186" s="8">
        <v>45432</v>
      </c>
      <c r="K186" s="8">
        <v>6410</v>
      </c>
      <c r="L186" s="8">
        <v>6410</v>
      </c>
      <c r="M186" s="8" t="s">
        <v>111</v>
      </c>
      <c r="N186" s="8" t="s">
        <v>132</v>
      </c>
      <c r="O186" s="9">
        <v>1.67172145028</v>
      </c>
      <c r="P186" s="9">
        <v>0.67652199999999996</v>
      </c>
      <c r="Q186" s="8" t="s">
        <v>113</v>
      </c>
      <c r="R186" s="8" t="s">
        <v>114</v>
      </c>
      <c r="S186" s="8">
        <v>16</v>
      </c>
      <c r="T186" s="8">
        <v>60</v>
      </c>
      <c r="U186" s="8" t="s">
        <v>49</v>
      </c>
      <c r="V186" s="8" t="s">
        <v>52</v>
      </c>
      <c r="W186" s="8" t="s">
        <v>53</v>
      </c>
      <c r="X186" s="10">
        <v>0.41099999999999998</v>
      </c>
      <c r="Y186" s="10">
        <v>3.7010000000000001</v>
      </c>
      <c r="Z186" s="10">
        <v>0.47</v>
      </c>
      <c r="AA186" s="10">
        <v>0.505</v>
      </c>
      <c r="AB186" s="10">
        <f t="shared" si="4"/>
        <v>0.14736678725999999</v>
      </c>
      <c r="AC186" s="10">
        <f t="shared" si="5"/>
        <v>1.2393849213899999</v>
      </c>
    </row>
    <row r="187" spans="1:29" x14ac:dyDescent="0.25">
      <c r="A187" s="8">
        <v>7</v>
      </c>
      <c r="B187" s="8">
        <v>328</v>
      </c>
      <c r="C187" s="8" t="s">
        <v>128</v>
      </c>
      <c r="D187" s="8" t="s">
        <v>129</v>
      </c>
      <c r="E187" s="8" t="s">
        <v>130</v>
      </c>
      <c r="F187" s="8" t="s">
        <v>109</v>
      </c>
      <c r="G187" s="8" t="s">
        <v>131</v>
      </c>
      <c r="H187" s="8">
        <v>45502</v>
      </c>
      <c r="I187" s="8">
        <v>45503</v>
      </c>
      <c r="J187" s="8">
        <v>45433</v>
      </c>
      <c r="K187" s="8">
        <v>6410</v>
      </c>
      <c r="L187" s="8">
        <v>6410</v>
      </c>
      <c r="M187" s="8" t="s">
        <v>111</v>
      </c>
      <c r="N187" s="8" t="s">
        <v>132</v>
      </c>
      <c r="O187" s="9">
        <v>1.8765907262999999</v>
      </c>
      <c r="P187" s="9">
        <v>0.75942900000000002</v>
      </c>
      <c r="Q187" s="8" t="s">
        <v>113</v>
      </c>
      <c r="R187" s="8" t="s">
        <v>114</v>
      </c>
      <c r="S187" s="8">
        <v>16</v>
      </c>
      <c r="T187" s="8">
        <v>60</v>
      </c>
      <c r="U187" s="8" t="s">
        <v>49</v>
      </c>
      <c r="V187" s="8" t="s">
        <v>52</v>
      </c>
      <c r="W187" s="8" t="s">
        <v>53</v>
      </c>
      <c r="X187" s="10">
        <v>0.41099999999999998</v>
      </c>
      <c r="Y187" s="10">
        <v>3.7010000000000001</v>
      </c>
      <c r="Z187" s="10">
        <v>0.47</v>
      </c>
      <c r="AA187" s="10">
        <v>0.505</v>
      </c>
      <c r="AB187" s="10">
        <f t="shared" si="4"/>
        <v>0.16542641907000002</v>
      </c>
      <c r="AC187" s="10">
        <f t="shared" si="5"/>
        <v>1.391270130855</v>
      </c>
    </row>
    <row r="188" spans="1:29" x14ac:dyDescent="0.25">
      <c r="A188" s="8">
        <v>7</v>
      </c>
      <c r="B188" s="8">
        <v>328</v>
      </c>
      <c r="C188" s="8" t="s">
        <v>128</v>
      </c>
      <c r="D188" s="8" t="s">
        <v>129</v>
      </c>
      <c r="E188" s="8" t="s">
        <v>130</v>
      </c>
      <c r="F188" s="8" t="s">
        <v>109</v>
      </c>
      <c r="G188" s="8" t="s">
        <v>131</v>
      </c>
      <c r="H188" s="8">
        <v>45503</v>
      </c>
      <c r="I188" s="8">
        <v>45504</v>
      </c>
      <c r="J188" s="8">
        <v>45434</v>
      </c>
      <c r="K188" s="8">
        <v>6410</v>
      </c>
      <c r="L188" s="8">
        <v>6410</v>
      </c>
      <c r="M188" s="8" t="s">
        <v>111</v>
      </c>
      <c r="N188" s="8" t="s">
        <v>132</v>
      </c>
      <c r="O188" s="9">
        <v>7.9107823559500003</v>
      </c>
      <c r="P188" s="9">
        <v>3.2013799999999999</v>
      </c>
      <c r="Q188" s="8" t="s">
        <v>113</v>
      </c>
      <c r="R188" s="8" t="s">
        <v>114</v>
      </c>
      <c r="S188" s="8">
        <v>16</v>
      </c>
      <c r="T188" s="8">
        <v>60</v>
      </c>
      <c r="U188" s="8" t="s">
        <v>49</v>
      </c>
      <c r="V188" s="8" t="s">
        <v>52</v>
      </c>
      <c r="W188" s="8" t="s">
        <v>53</v>
      </c>
      <c r="X188" s="10">
        <v>0.41099999999999998</v>
      </c>
      <c r="Y188" s="10">
        <v>3.7010000000000001</v>
      </c>
      <c r="Z188" s="10">
        <v>0.47</v>
      </c>
      <c r="AA188" s="10">
        <v>0.505</v>
      </c>
      <c r="AB188" s="10">
        <f t="shared" si="4"/>
        <v>0.6973566054</v>
      </c>
      <c r="AC188" s="10">
        <f t="shared" si="5"/>
        <v>5.8649121530999997</v>
      </c>
    </row>
    <row r="189" spans="1:29" x14ac:dyDescent="0.25">
      <c r="A189" s="8">
        <v>7</v>
      </c>
      <c r="B189" s="8">
        <v>328</v>
      </c>
      <c r="C189" s="8" t="s">
        <v>128</v>
      </c>
      <c r="D189" s="8" t="s">
        <v>129</v>
      </c>
      <c r="E189" s="8" t="s">
        <v>130</v>
      </c>
      <c r="F189" s="8" t="s">
        <v>109</v>
      </c>
      <c r="G189" s="8" t="s">
        <v>131</v>
      </c>
      <c r="H189" s="8">
        <v>45504</v>
      </c>
      <c r="I189" s="8">
        <v>45505</v>
      </c>
      <c r="J189" s="8">
        <v>45435</v>
      </c>
      <c r="K189" s="8">
        <v>6410</v>
      </c>
      <c r="L189" s="8">
        <v>6410</v>
      </c>
      <c r="M189" s="8" t="s">
        <v>111</v>
      </c>
      <c r="N189" s="8" t="s">
        <v>132</v>
      </c>
      <c r="O189" s="9">
        <v>1.8863721010200001</v>
      </c>
      <c r="P189" s="9">
        <v>0.76338799999999996</v>
      </c>
      <c r="Q189" s="8" t="s">
        <v>113</v>
      </c>
      <c r="R189" s="8" t="s">
        <v>114</v>
      </c>
      <c r="S189" s="8">
        <v>16</v>
      </c>
      <c r="T189" s="8">
        <v>60</v>
      </c>
      <c r="U189" s="8" t="s">
        <v>49</v>
      </c>
      <c r="V189" s="8" t="s">
        <v>52</v>
      </c>
      <c r="W189" s="8" t="s">
        <v>53</v>
      </c>
      <c r="X189" s="10">
        <v>0.41099999999999998</v>
      </c>
      <c r="Y189" s="10">
        <v>3.7010000000000001</v>
      </c>
      <c r="Z189" s="10">
        <v>0.47</v>
      </c>
      <c r="AA189" s="10">
        <v>0.505</v>
      </c>
      <c r="AB189" s="10">
        <f t="shared" si="4"/>
        <v>0.16628880803999999</v>
      </c>
      <c r="AC189" s="10">
        <f t="shared" si="5"/>
        <v>1.3985229990599999</v>
      </c>
    </row>
    <row r="190" spans="1:29" x14ac:dyDescent="0.25">
      <c r="A190" s="8">
        <v>7</v>
      </c>
      <c r="B190" s="8">
        <v>328</v>
      </c>
      <c r="C190" s="8" t="s">
        <v>128</v>
      </c>
      <c r="D190" s="8" t="s">
        <v>129</v>
      </c>
      <c r="E190" s="8" t="s">
        <v>130</v>
      </c>
      <c r="F190" s="8" t="s">
        <v>109</v>
      </c>
      <c r="G190" s="8" t="s">
        <v>131</v>
      </c>
      <c r="H190" s="8">
        <v>45505</v>
      </c>
      <c r="I190" s="8">
        <v>45506</v>
      </c>
      <c r="J190" s="8">
        <v>45436</v>
      </c>
      <c r="K190" s="8">
        <v>6410</v>
      </c>
      <c r="L190" s="8">
        <v>6410</v>
      </c>
      <c r="M190" s="8" t="s">
        <v>111</v>
      </c>
      <c r="N190" s="8" t="s">
        <v>132</v>
      </c>
      <c r="O190" s="9">
        <v>2.8916773024700002</v>
      </c>
      <c r="P190" s="9">
        <v>1.17022</v>
      </c>
      <c r="Q190" s="8" t="s">
        <v>113</v>
      </c>
      <c r="R190" s="8" t="s">
        <v>114</v>
      </c>
      <c r="S190" s="8">
        <v>16</v>
      </c>
      <c r="T190" s="8">
        <v>60</v>
      </c>
      <c r="U190" s="8" t="s">
        <v>49</v>
      </c>
      <c r="V190" s="8" t="s">
        <v>52</v>
      </c>
      <c r="W190" s="8" t="s">
        <v>53</v>
      </c>
      <c r="X190" s="10">
        <v>0.41099999999999998</v>
      </c>
      <c r="Y190" s="10">
        <v>3.7010000000000001</v>
      </c>
      <c r="Z190" s="10">
        <v>0.47</v>
      </c>
      <c r="AA190" s="10">
        <v>0.505</v>
      </c>
      <c r="AB190" s="10">
        <f t="shared" si="4"/>
        <v>0.25490902260000003</v>
      </c>
      <c r="AC190" s="10">
        <f t="shared" si="5"/>
        <v>2.1438371889000001</v>
      </c>
    </row>
    <row r="191" spans="1:29" x14ac:dyDescent="0.25">
      <c r="A191" s="8">
        <v>7</v>
      </c>
      <c r="B191" s="8">
        <v>328</v>
      </c>
      <c r="C191" s="8" t="s">
        <v>128</v>
      </c>
      <c r="D191" s="8" t="s">
        <v>129</v>
      </c>
      <c r="E191" s="8" t="s">
        <v>130</v>
      </c>
      <c r="F191" s="8" t="s">
        <v>109</v>
      </c>
      <c r="G191" s="8" t="s">
        <v>131</v>
      </c>
      <c r="H191" s="8">
        <v>45506</v>
      </c>
      <c r="I191" s="8">
        <v>45507</v>
      </c>
      <c r="J191" s="8">
        <v>45437</v>
      </c>
      <c r="K191" s="8">
        <v>6410</v>
      </c>
      <c r="L191" s="8">
        <v>6410</v>
      </c>
      <c r="M191" s="8" t="s">
        <v>111</v>
      </c>
      <c r="N191" s="8" t="s">
        <v>132</v>
      </c>
      <c r="O191" s="9">
        <v>2.1003830114299999</v>
      </c>
      <c r="P191" s="9">
        <v>0.84999499999999995</v>
      </c>
      <c r="Q191" s="8" t="s">
        <v>113</v>
      </c>
      <c r="R191" s="8" t="s">
        <v>114</v>
      </c>
      <c r="S191" s="8">
        <v>16</v>
      </c>
      <c r="T191" s="8">
        <v>60</v>
      </c>
      <c r="U191" s="8" t="s">
        <v>49</v>
      </c>
      <c r="V191" s="8" t="s">
        <v>52</v>
      </c>
      <c r="W191" s="8" t="s">
        <v>53</v>
      </c>
      <c r="X191" s="10">
        <v>0.41099999999999998</v>
      </c>
      <c r="Y191" s="10">
        <v>3.7010000000000001</v>
      </c>
      <c r="Z191" s="10">
        <v>0.47</v>
      </c>
      <c r="AA191" s="10">
        <v>0.505</v>
      </c>
      <c r="AB191" s="10">
        <f t="shared" si="4"/>
        <v>0.18515441084999998</v>
      </c>
      <c r="AC191" s="10">
        <f t="shared" si="5"/>
        <v>1.5571865900249999</v>
      </c>
    </row>
    <row r="192" spans="1:29" x14ac:dyDescent="0.25">
      <c r="A192" s="8">
        <v>7</v>
      </c>
      <c r="B192" s="8">
        <v>328</v>
      </c>
      <c r="C192" s="8" t="s">
        <v>128</v>
      </c>
      <c r="D192" s="8" t="s">
        <v>129</v>
      </c>
      <c r="E192" s="8" t="s">
        <v>130</v>
      </c>
      <c r="F192" s="8" t="s">
        <v>109</v>
      </c>
      <c r="G192" s="8" t="s">
        <v>131</v>
      </c>
      <c r="H192" s="8">
        <v>45507</v>
      </c>
      <c r="I192" s="8">
        <v>45508</v>
      </c>
      <c r="J192" s="8">
        <v>45438</v>
      </c>
      <c r="K192" s="8">
        <v>6410</v>
      </c>
      <c r="L192" s="8">
        <v>6410</v>
      </c>
      <c r="M192" s="8" t="s">
        <v>111</v>
      </c>
      <c r="N192" s="8" t="s">
        <v>132</v>
      </c>
      <c r="O192" s="9">
        <v>3.1093650372299999</v>
      </c>
      <c r="P192" s="9">
        <v>1.2583200000000001</v>
      </c>
      <c r="Q192" s="8" t="s">
        <v>113</v>
      </c>
      <c r="R192" s="8" t="s">
        <v>114</v>
      </c>
      <c r="S192" s="8">
        <v>16</v>
      </c>
      <c r="T192" s="8">
        <v>60</v>
      </c>
      <c r="U192" s="8" t="s">
        <v>49</v>
      </c>
      <c r="V192" s="8" t="s">
        <v>52</v>
      </c>
      <c r="W192" s="8" t="s">
        <v>53</v>
      </c>
      <c r="X192" s="10">
        <v>0.41099999999999998</v>
      </c>
      <c r="Y192" s="10">
        <v>3.7010000000000001</v>
      </c>
      <c r="Z192" s="10">
        <v>0.47</v>
      </c>
      <c r="AA192" s="10">
        <v>0.505</v>
      </c>
      <c r="AB192" s="10">
        <f t="shared" si="4"/>
        <v>0.27409984560000006</v>
      </c>
      <c r="AC192" s="10">
        <f t="shared" si="5"/>
        <v>2.3052359484</v>
      </c>
    </row>
    <row r="193" spans="1:29" x14ac:dyDescent="0.25">
      <c r="A193" s="8">
        <v>7</v>
      </c>
      <c r="B193" s="8">
        <v>328</v>
      </c>
      <c r="C193" s="8" t="s">
        <v>128</v>
      </c>
      <c r="D193" s="8" t="s">
        <v>129</v>
      </c>
      <c r="E193" s="8" t="s">
        <v>130</v>
      </c>
      <c r="F193" s="8" t="s">
        <v>109</v>
      </c>
      <c r="G193" s="8" t="s">
        <v>131</v>
      </c>
      <c r="H193" s="8">
        <v>45508</v>
      </c>
      <c r="I193" s="8">
        <v>45509</v>
      </c>
      <c r="J193" s="8">
        <v>45439</v>
      </c>
      <c r="K193" s="8">
        <v>6410</v>
      </c>
      <c r="L193" s="8">
        <v>6410</v>
      </c>
      <c r="M193" s="8" t="s">
        <v>111</v>
      </c>
      <c r="N193" s="8" t="s">
        <v>132</v>
      </c>
      <c r="O193" s="9">
        <v>3.8693966149099999</v>
      </c>
      <c r="P193" s="9">
        <v>1.56589</v>
      </c>
      <c r="Q193" s="8" t="s">
        <v>113</v>
      </c>
      <c r="R193" s="8" t="s">
        <v>114</v>
      </c>
      <c r="S193" s="8">
        <v>16</v>
      </c>
      <c r="T193" s="8">
        <v>60</v>
      </c>
      <c r="U193" s="8" t="s">
        <v>49</v>
      </c>
      <c r="V193" s="8" t="s">
        <v>52</v>
      </c>
      <c r="W193" s="8" t="s">
        <v>53</v>
      </c>
      <c r="X193" s="10">
        <v>0.41099999999999998</v>
      </c>
      <c r="Y193" s="10">
        <v>3.7010000000000001</v>
      </c>
      <c r="Z193" s="10">
        <v>0.47</v>
      </c>
      <c r="AA193" s="10">
        <v>0.505</v>
      </c>
      <c r="AB193" s="10">
        <f t="shared" si="4"/>
        <v>0.3410978187</v>
      </c>
      <c r="AC193" s="10">
        <f t="shared" si="5"/>
        <v>2.86870265055</v>
      </c>
    </row>
    <row r="194" spans="1:29" x14ac:dyDescent="0.25">
      <c r="A194" s="8">
        <v>7</v>
      </c>
      <c r="B194" s="8">
        <v>328</v>
      </c>
      <c r="C194" s="8" t="s">
        <v>128</v>
      </c>
      <c r="D194" s="8" t="s">
        <v>129</v>
      </c>
      <c r="E194" s="8" t="s">
        <v>130</v>
      </c>
      <c r="F194" s="8" t="s">
        <v>109</v>
      </c>
      <c r="G194" s="8" t="s">
        <v>131</v>
      </c>
      <c r="H194" s="8">
        <v>45509</v>
      </c>
      <c r="I194" s="8">
        <v>45510</v>
      </c>
      <c r="J194" s="8">
        <v>45440</v>
      </c>
      <c r="K194" s="8">
        <v>6410</v>
      </c>
      <c r="L194" s="8">
        <v>6410</v>
      </c>
      <c r="M194" s="8" t="s">
        <v>111</v>
      </c>
      <c r="N194" s="8" t="s">
        <v>132</v>
      </c>
      <c r="O194" s="9">
        <v>3.2037124329200002</v>
      </c>
      <c r="P194" s="9">
        <v>1.2965</v>
      </c>
      <c r="Q194" s="8" t="s">
        <v>113</v>
      </c>
      <c r="R194" s="8" t="s">
        <v>114</v>
      </c>
      <c r="S194" s="8">
        <v>16</v>
      </c>
      <c r="T194" s="8">
        <v>60</v>
      </c>
      <c r="U194" s="8" t="s">
        <v>49</v>
      </c>
      <c r="V194" s="8" t="s">
        <v>52</v>
      </c>
      <c r="W194" s="8" t="s">
        <v>53</v>
      </c>
      <c r="X194" s="10">
        <v>0.41099999999999998</v>
      </c>
      <c r="Y194" s="10">
        <v>3.7010000000000001</v>
      </c>
      <c r="Z194" s="10">
        <v>0.47</v>
      </c>
      <c r="AA194" s="10">
        <v>0.505</v>
      </c>
      <c r="AB194" s="10">
        <f t="shared" ref="AB194:AB257" si="6">P194*X194*(1-Z194)</f>
        <v>0.28241659499999999</v>
      </c>
      <c r="AC194" s="10">
        <f t="shared" ref="AC194:AC257" si="7">P194*Y194*(1-AA194)</f>
        <v>2.3751815175000002</v>
      </c>
    </row>
    <row r="195" spans="1:29" x14ac:dyDescent="0.25">
      <c r="A195" s="8">
        <v>7</v>
      </c>
      <c r="B195" s="8">
        <v>328</v>
      </c>
      <c r="C195" s="8" t="s">
        <v>128</v>
      </c>
      <c r="D195" s="8" t="s">
        <v>129</v>
      </c>
      <c r="E195" s="8" t="s">
        <v>130</v>
      </c>
      <c r="F195" s="8" t="s">
        <v>109</v>
      </c>
      <c r="G195" s="8" t="s">
        <v>131</v>
      </c>
      <c r="H195" s="8">
        <v>45510</v>
      </c>
      <c r="I195" s="8">
        <v>45511</v>
      </c>
      <c r="J195" s="8">
        <v>45441</v>
      </c>
      <c r="K195" s="8">
        <v>6410</v>
      </c>
      <c r="L195" s="8">
        <v>6410</v>
      </c>
      <c r="M195" s="8" t="s">
        <v>111</v>
      </c>
      <c r="N195" s="8" t="s">
        <v>132</v>
      </c>
      <c r="O195" s="9">
        <v>2.0161524285499999</v>
      </c>
      <c r="P195" s="9">
        <v>0.81590799999999997</v>
      </c>
      <c r="Q195" s="8" t="s">
        <v>113</v>
      </c>
      <c r="R195" s="8" t="s">
        <v>114</v>
      </c>
      <c r="S195" s="8">
        <v>16</v>
      </c>
      <c r="T195" s="8">
        <v>60</v>
      </c>
      <c r="U195" s="8" t="s">
        <v>49</v>
      </c>
      <c r="V195" s="8" t="s">
        <v>52</v>
      </c>
      <c r="W195" s="8" t="s">
        <v>53</v>
      </c>
      <c r="X195" s="10">
        <v>0.41099999999999998</v>
      </c>
      <c r="Y195" s="10">
        <v>3.7010000000000001</v>
      </c>
      <c r="Z195" s="10">
        <v>0.47</v>
      </c>
      <c r="AA195" s="10">
        <v>0.505</v>
      </c>
      <c r="AB195" s="10">
        <f t="shared" si="6"/>
        <v>0.17772923964000001</v>
      </c>
      <c r="AC195" s="10">
        <f t="shared" si="7"/>
        <v>1.4947393764599999</v>
      </c>
    </row>
    <row r="196" spans="1:29" x14ac:dyDescent="0.25">
      <c r="A196" s="8">
        <v>7</v>
      </c>
      <c r="B196" s="8">
        <v>328</v>
      </c>
      <c r="C196" s="8" t="s">
        <v>128</v>
      </c>
      <c r="D196" s="8" t="s">
        <v>129</v>
      </c>
      <c r="E196" s="8" t="s">
        <v>130</v>
      </c>
      <c r="F196" s="8" t="s">
        <v>109</v>
      </c>
      <c r="G196" s="8" t="s">
        <v>131</v>
      </c>
      <c r="H196" s="8">
        <v>45511</v>
      </c>
      <c r="I196" s="8">
        <v>45512</v>
      </c>
      <c r="J196" s="8">
        <v>45442</v>
      </c>
      <c r="K196" s="8">
        <v>6410</v>
      </c>
      <c r="L196" s="8">
        <v>6410</v>
      </c>
      <c r="M196" s="8" t="s">
        <v>111</v>
      </c>
      <c r="N196" s="8" t="s">
        <v>132</v>
      </c>
      <c r="O196" s="9">
        <v>1.7422646399299999</v>
      </c>
      <c r="P196" s="9">
        <v>0.70506899999999995</v>
      </c>
      <c r="Q196" s="8" t="s">
        <v>113</v>
      </c>
      <c r="R196" s="8" t="s">
        <v>114</v>
      </c>
      <c r="S196" s="8">
        <v>16</v>
      </c>
      <c r="T196" s="8">
        <v>60</v>
      </c>
      <c r="U196" s="8" t="s">
        <v>49</v>
      </c>
      <c r="V196" s="8" t="s">
        <v>52</v>
      </c>
      <c r="W196" s="8" t="s">
        <v>53</v>
      </c>
      <c r="X196" s="10">
        <v>0.41099999999999998</v>
      </c>
      <c r="Y196" s="10">
        <v>3.7010000000000001</v>
      </c>
      <c r="Z196" s="10">
        <v>0.47</v>
      </c>
      <c r="AA196" s="10">
        <v>0.505</v>
      </c>
      <c r="AB196" s="10">
        <f t="shared" si="6"/>
        <v>0.15358518026999998</v>
      </c>
      <c r="AC196" s="10">
        <f t="shared" si="7"/>
        <v>1.291682882655</v>
      </c>
    </row>
    <row r="197" spans="1:29" x14ac:dyDescent="0.25">
      <c r="A197" s="8">
        <v>7</v>
      </c>
      <c r="B197" s="8">
        <v>328</v>
      </c>
      <c r="C197" s="8" t="s">
        <v>128</v>
      </c>
      <c r="D197" s="8" t="s">
        <v>129</v>
      </c>
      <c r="E197" s="8" t="s">
        <v>130</v>
      </c>
      <c r="F197" s="8" t="s">
        <v>109</v>
      </c>
      <c r="G197" s="8" t="s">
        <v>131</v>
      </c>
      <c r="H197" s="8">
        <v>45512</v>
      </c>
      <c r="I197" s="8">
        <v>45513</v>
      </c>
      <c r="J197" s="8">
        <v>45443</v>
      </c>
      <c r="K197" s="8">
        <v>6410</v>
      </c>
      <c r="L197" s="8">
        <v>6410</v>
      </c>
      <c r="M197" s="8" t="s">
        <v>111</v>
      </c>
      <c r="N197" s="8" t="s">
        <v>132</v>
      </c>
      <c r="O197" s="9">
        <v>2.7624065583899999</v>
      </c>
      <c r="P197" s="9">
        <v>1.11791</v>
      </c>
      <c r="Q197" s="8" t="s">
        <v>113</v>
      </c>
      <c r="R197" s="8" t="s">
        <v>114</v>
      </c>
      <c r="S197" s="8">
        <v>16</v>
      </c>
      <c r="T197" s="8">
        <v>60</v>
      </c>
      <c r="U197" s="8" t="s">
        <v>49</v>
      </c>
      <c r="V197" s="8" t="s">
        <v>52</v>
      </c>
      <c r="W197" s="8" t="s">
        <v>53</v>
      </c>
      <c r="X197" s="10">
        <v>0.41099999999999998</v>
      </c>
      <c r="Y197" s="10">
        <v>3.7010000000000001</v>
      </c>
      <c r="Z197" s="10">
        <v>0.47</v>
      </c>
      <c r="AA197" s="10">
        <v>0.505</v>
      </c>
      <c r="AB197" s="10">
        <f t="shared" si="6"/>
        <v>0.2435143353</v>
      </c>
      <c r="AC197" s="10">
        <f t="shared" si="7"/>
        <v>2.0480055304499998</v>
      </c>
    </row>
    <row r="198" spans="1:29" x14ac:dyDescent="0.25">
      <c r="A198" s="8">
        <v>7</v>
      </c>
      <c r="B198" s="8">
        <v>328</v>
      </c>
      <c r="C198" s="8" t="s">
        <v>128</v>
      </c>
      <c r="D198" s="8" t="s">
        <v>129</v>
      </c>
      <c r="E198" s="8" t="s">
        <v>130</v>
      </c>
      <c r="F198" s="8" t="s">
        <v>109</v>
      </c>
      <c r="G198" s="8" t="s">
        <v>131</v>
      </c>
      <c r="H198" s="8">
        <v>45513</v>
      </c>
      <c r="I198" s="8">
        <v>45514</v>
      </c>
      <c r="J198" s="8">
        <v>45444</v>
      </c>
      <c r="K198" s="8">
        <v>6410</v>
      </c>
      <c r="L198" s="8">
        <v>6410</v>
      </c>
      <c r="M198" s="8" t="s">
        <v>111</v>
      </c>
      <c r="N198" s="8" t="s">
        <v>132</v>
      </c>
      <c r="O198" s="9">
        <v>12.541923866899999</v>
      </c>
      <c r="P198" s="9">
        <v>5.0755400000000002</v>
      </c>
      <c r="Q198" s="8" t="s">
        <v>113</v>
      </c>
      <c r="R198" s="8" t="s">
        <v>114</v>
      </c>
      <c r="S198" s="8">
        <v>16</v>
      </c>
      <c r="T198" s="8">
        <v>60</v>
      </c>
      <c r="U198" s="8" t="s">
        <v>49</v>
      </c>
      <c r="V198" s="8" t="s">
        <v>52</v>
      </c>
      <c r="W198" s="8" t="s">
        <v>53</v>
      </c>
      <c r="X198" s="10">
        <v>0.41099999999999998</v>
      </c>
      <c r="Y198" s="10">
        <v>3.7010000000000001</v>
      </c>
      <c r="Z198" s="10">
        <v>0.47</v>
      </c>
      <c r="AA198" s="10">
        <v>0.505</v>
      </c>
      <c r="AB198" s="10">
        <f t="shared" si="6"/>
        <v>1.1056048782000001</v>
      </c>
      <c r="AC198" s="10">
        <f t="shared" si="7"/>
        <v>9.2983639023000002</v>
      </c>
    </row>
    <row r="199" spans="1:29" x14ac:dyDescent="0.25">
      <c r="A199" s="8">
        <v>7</v>
      </c>
      <c r="B199" s="8">
        <v>328</v>
      </c>
      <c r="C199" s="8" t="s">
        <v>128</v>
      </c>
      <c r="D199" s="8" t="s">
        <v>129</v>
      </c>
      <c r="E199" s="8" t="s">
        <v>130</v>
      </c>
      <c r="F199" s="8" t="s">
        <v>109</v>
      </c>
      <c r="G199" s="8" t="s">
        <v>131</v>
      </c>
      <c r="H199" s="8">
        <v>45514</v>
      </c>
      <c r="I199" s="8">
        <v>45515</v>
      </c>
      <c r="J199" s="8">
        <v>45445</v>
      </c>
      <c r="K199" s="8">
        <v>6410</v>
      </c>
      <c r="L199" s="8">
        <v>6410</v>
      </c>
      <c r="M199" s="8" t="s">
        <v>111</v>
      </c>
      <c r="N199" s="8" t="s">
        <v>132</v>
      </c>
      <c r="O199" s="9">
        <v>3.3828822442600002</v>
      </c>
      <c r="P199" s="9">
        <v>1.369</v>
      </c>
      <c r="Q199" s="8" t="s">
        <v>113</v>
      </c>
      <c r="R199" s="8" t="s">
        <v>114</v>
      </c>
      <c r="S199" s="8">
        <v>16</v>
      </c>
      <c r="T199" s="8">
        <v>60</v>
      </c>
      <c r="U199" s="8" t="s">
        <v>49</v>
      </c>
      <c r="V199" s="8" t="s">
        <v>52</v>
      </c>
      <c r="W199" s="8" t="s">
        <v>53</v>
      </c>
      <c r="X199" s="10">
        <v>0.41099999999999998</v>
      </c>
      <c r="Y199" s="10">
        <v>3.7010000000000001</v>
      </c>
      <c r="Z199" s="10">
        <v>0.47</v>
      </c>
      <c r="AA199" s="10">
        <v>0.505</v>
      </c>
      <c r="AB199" s="10">
        <f t="shared" si="6"/>
        <v>0.29820927000000003</v>
      </c>
      <c r="AC199" s="10">
        <f t="shared" si="7"/>
        <v>2.5080011550000001</v>
      </c>
    </row>
    <row r="200" spans="1:29" x14ac:dyDescent="0.25">
      <c r="A200" s="8">
        <v>7</v>
      </c>
      <c r="B200" s="8">
        <v>328</v>
      </c>
      <c r="C200" s="8" t="s">
        <v>128</v>
      </c>
      <c r="D200" s="8" t="s">
        <v>129</v>
      </c>
      <c r="E200" s="8" t="s">
        <v>130</v>
      </c>
      <c r="F200" s="8" t="s">
        <v>109</v>
      </c>
      <c r="G200" s="8" t="s">
        <v>131</v>
      </c>
      <c r="H200" s="8">
        <v>45515</v>
      </c>
      <c r="I200" s="8">
        <v>45516</v>
      </c>
      <c r="J200" s="8">
        <v>45446</v>
      </c>
      <c r="K200" s="8">
        <v>6410</v>
      </c>
      <c r="L200" s="8">
        <v>6410</v>
      </c>
      <c r="M200" s="8" t="s">
        <v>111</v>
      </c>
      <c r="N200" s="8" t="s">
        <v>132</v>
      </c>
      <c r="O200" s="9">
        <v>1.6337510871100001</v>
      </c>
      <c r="P200" s="9">
        <v>0.66115599999999997</v>
      </c>
      <c r="Q200" s="8" t="s">
        <v>113</v>
      </c>
      <c r="R200" s="8" t="s">
        <v>114</v>
      </c>
      <c r="S200" s="8">
        <v>16</v>
      </c>
      <c r="T200" s="8">
        <v>60</v>
      </c>
      <c r="U200" s="8" t="s">
        <v>49</v>
      </c>
      <c r="V200" s="8" t="s">
        <v>52</v>
      </c>
      <c r="W200" s="8" t="s">
        <v>53</v>
      </c>
      <c r="X200" s="10">
        <v>0.41099999999999998</v>
      </c>
      <c r="Y200" s="10">
        <v>3.7010000000000001</v>
      </c>
      <c r="Z200" s="10">
        <v>0.47</v>
      </c>
      <c r="AA200" s="10">
        <v>0.505</v>
      </c>
      <c r="AB200" s="10">
        <f t="shared" si="6"/>
        <v>0.14401961147999998</v>
      </c>
      <c r="AC200" s="10">
        <f t="shared" si="7"/>
        <v>1.21123448622</v>
      </c>
    </row>
    <row r="201" spans="1:29" x14ac:dyDescent="0.25">
      <c r="A201" s="8">
        <v>7</v>
      </c>
      <c r="B201" s="8">
        <v>328</v>
      </c>
      <c r="C201" s="8" t="s">
        <v>128</v>
      </c>
      <c r="D201" s="8" t="s">
        <v>129</v>
      </c>
      <c r="E201" s="8" t="s">
        <v>130</v>
      </c>
      <c r="F201" s="8" t="s">
        <v>109</v>
      </c>
      <c r="G201" s="8" t="s">
        <v>131</v>
      </c>
      <c r="H201" s="8">
        <v>45516</v>
      </c>
      <c r="I201" s="8">
        <v>45517</v>
      </c>
      <c r="J201" s="8">
        <v>45447</v>
      </c>
      <c r="K201" s="8">
        <v>6410</v>
      </c>
      <c r="L201" s="8">
        <v>6410</v>
      </c>
      <c r="M201" s="8" t="s">
        <v>111</v>
      </c>
      <c r="N201" s="8" t="s">
        <v>132</v>
      </c>
      <c r="O201" s="9">
        <v>3.7316799774499998</v>
      </c>
      <c r="P201" s="9">
        <v>1.5101599999999999</v>
      </c>
      <c r="Q201" s="8" t="s">
        <v>113</v>
      </c>
      <c r="R201" s="8" t="s">
        <v>114</v>
      </c>
      <c r="S201" s="8">
        <v>16</v>
      </c>
      <c r="T201" s="8">
        <v>60</v>
      </c>
      <c r="U201" s="8" t="s">
        <v>49</v>
      </c>
      <c r="V201" s="8" t="s">
        <v>52</v>
      </c>
      <c r="W201" s="8" t="s">
        <v>53</v>
      </c>
      <c r="X201" s="10">
        <v>0.41099999999999998</v>
      </c>
      <c r="Y201" s="10">
        <v>3.7010000000000001</v>
      </c>
      <c r="Z201" s="10">
        <v>0.47</v>
      </c>
      <c r="AA201" s="10">
        <v>0.505</v>
      </c>
      <c r="AB201" s="10">
        <f t="shared" si="6"/>
        <v>0.32895815279999996</v>
      </c>
      <c r="AC201" s="10">
        <f t="shared" si="7"/>
        <v>2.7666055691999998</v>
      </c>
    </row>
    <row r="202" spans="1:29" x14ac:dyDescent="0.25">
      <c r="A202" s="8">
        <v>7</v>
      </c>
      <c r="B202" s="8">
        <v>328</v>
      </c>
      <c r="C202" s="8" t="s">
        <v>128</v>
      </c>
      <c r="D202" s="8" t="s">
        <v>129</v>
      </c>
      <c r="E202" s="8" t="s">
        <v>130</v>
      </c>
      <c r="F202" s="8" t="s">
        <v>109</v>
      </c>
      <c r="G202" s="8" t="s">
        <v>131</v>
      </c>
      <c r="H202" s="8">
        <v>45517</v>
      </c>
      <c r="I202" s="8">
        <v>45518</v>
      </c>
      <c r="J202" s="8">
        <v>45448</v>
      </c>
      <c r="K202" s="8">
        <v>6410</v>
      </c>
      <c r="L202" s="8">
        <v>6410</v>
      </c>
      <c r="M202" s="8" t="s">
        <v>111</v>
      </c>
      <c r="N202" s="8" t="s">
        <v>132</v>
      </c>
      <c r="O202" s="9">
        <v>92.366643139000004</v>
      </c>
      <c r="P202" s="9">
        <v>37.3795</v>
      </c>
      <c r="Q202" s="8" t="s">
        <v>113</v>
      </c>
      <c r="R202" s="8" t="s">
        <v>114</v>
      </c>
      <c r="S202" s="8">
        <v>16</v>
      </c>
      <c r="T202" s="8">
        <v>60</v>
      </c>
      <c r="U202" s="8" t="s">
        <v>49</v>
      </c>
      <c r="V202" s="8" t="s">
        <v>52</v>
      </c>
      <c r="W202" s="8" t="s">
        <v>53</v>
      </c>
      <c r="X202" s="10">
        <v>0.41099999999999998</v>
      </c>
      <c r="Y202" s="10">
        <v>3.7010000000000001</v>
      </c>
      <c r="Z202" s="10">
        <v>0.47</v>
      </c>
      <c r="AA202" s="10">
        <v>0.505</v>
      </c>
      <c r="AB202" s="10">
        <f t="shared" si="6"/>
        <v>8.1423764849999998</v>
      </c>
      <c r="AC202" s="10">
        <f t="shared" si="7"/>
        <v>68.479057102500008</v>
      </c>
    </row>
    <row r="203" spans="1:29" x14ac:dyDescent="0.25">
      <c r="A203" s="8">
        <v>7</v>
      </c>
      <c r="B203" s="8">
        <v>328</v>
      </c>
      <c r="C203" s="8" t="s">
        <v>128</v>
      </c>
      <c r="D203" s="8" t="s">
        <v>129</v>
      </c>
      <c r="E203" s="8" t="s">
        <v>130</v>
      </c>
      <c r="F203" s="8" t="s">
        <v>109</v>
      </c>
      <c r="G203" s="8" t="s">
        <v>131</v>
      </c>
      <c r="H203" s="8">
        <v>45518</v>
      </c>
      <c r="I203" s="8">
        <v>45519</v>
      </c>
      <c r="J203" s="8">
        <v>45449</v>
      </c>
      <c r="K203" s="8">
        <v>6410</v>
      </c>
      <c r="L203" s="8">
        <v>6410</v>
      </c>
      <c r="M203" s="8" t="s">
        <v>111</v>
      </c>
      <c r="N203" s="8" t="s">
        <v>132</v>
      </c>
      <c r="O203" s="9">
        <v>2.0654814514400002</v>
      </c>
      <c r="P203" s="9">
        <v>0.83587100000000003</v>
      </c>
      <c r="Q203" s="8" t="s">
        <v>113</v>
      </c>
      <c r="R203" s="8" t="s">
        <v>114</v>
      </c>
      <c r="S203" s="8">
        <v>16</v>
      </c>
      <c r="T203" s="8">
        <v>60</v>
      </c>
      <c r="U203" s="8" t="s">
        <v>49</v>
      </c>
      <c r="V203" s="8" t="s">
        <v>52</v>
      </c>
      <c r="W203" s="8" t="s">
        <v>53</v>
      </c>
      <c r="X203" s="10">
        <v>0.41099999999999998</v>
      </c>
      <c r="Y203" s="10">
        <v>3.7010000000000001</v>
      </c>
      <c r="Z203" s="10">
        <v>0.47</v>
      </c>
      <c r="AA203" s="10">
        <v>0.505</v>
      </c>
      <c r="AB203" s="10">
        <f t="shared" si="6"/>
        <v>0.18207777992999999</v>
      </c>
      <c r="AC203" s="10">
        <f t="shared" si="7"/>
        <v>1.531311492645</v>
      </c>
    </row>
    <row r="204" spans="1:29" x14ac:dyDescent="0.25">
      <c r="A204" s="8">
        <v>7</v>
      </c>
      <c r="B204" s="8">
        <v>328</v>
      </c>
      <c r="C204" s="8" t="s">
        <v>128</v>
      </c>
      <c r="D204" s="8" t="s">
        <v>129</v>
      </c>
      <c r="E204" s="8" t="s">
        <v>130</v>
      </c>
      <c r="F204" s="8" t="s">
        <v>109</v>
      </c>
      <c r="G204" s="8" t="s">
        <v>131</v>
      </c>
      <c r="H204" s="8">
        <v>45519</v>
      </c>
      <c r="I204" s="8">
        <v>45520</v>
      </c>
      <c r="J204" s="8">
        <v>45450</v>
      </c>
      <c r="K204" s="8">
        <v>6410</v>
      </c>
      <c r="L204" s="8">
        <v>6410</v>
      </c>
      <c r="M204" s="8" t="s">
        <v>111</v>
      </c>
      <c r="N204" s="8" t="s">
        <v>132</v>
      </c>
      <c r="O204" s="9">
        <v>2.3161929621400001</v>
      </c>
      <c r="P204" s="9">
        <v>0.93733</v>
      </c>
      <c r="Q204" s="8" t="s">
        <v>113</v>
      </c>
      <c r="R204" s="8" t="s">
        <v>114</v>
      </c>
      <c r="S204" s="8">
        <v>16</v>
      </c>
      <c r="T204" s="8">
        <v>60</v>
      </c>
      <c r="U204" s="8" t="s">
        <v>49</v>
      </c>
      <c r="V204" s="8" t="s">
        <v>52</v>
      </c>
      <c r="W204" s="8" t="s">
        <v>53</v>
      </c>
      <c r="X204" s="10">
        <v>0.41099999999999998</v>
      </c>
      <c r="Y204" s="10">
        <v>3.7010000000000001</v>
      </c>
      <c r="Z204" s="10">
        <v>0.47</v>
      </c>
      <c r="AA204" s="10">
        <v>0.505</v>
      </c>
      <c r="AB204" s="10">
        <f t="shared" si="6"/>
        <v>0.20417859390000001</v>
      </c>
      <c r="AC204" s="10">
        <f t="shared" si="7"/>
        <v>1.71718387335</v>
      </c>
    </row>
    <row r="205" spans="1:29" x14ac:dyDescent="0.25">
      <c r="A205" s="8">
        <v>7</v>
      </c>
      <c r="B205" s="8">
        <v>328</v>
      </c>
      <c r="C205" s="8" t="s">
        <v>128</v>
      </c>
      <c r="D205" s="8" t="s">
        <v>129</v>
      </c>
      <c r="E205" s="8" t="s">
        <v>130</v>
      </c>
      <c r="F205" s="8" t="s">
        <v>109</v>
      </c>
      <c r="G205" s="8" t="s">
        <v>131</v>
      </c>
      <c r="H205" s="8">
        <v>45520</v>
      </c>
      <c r="I205" s="8">
        <v>45521</v>
      </c>
      <c r="J205" s="8">
        <v>45451</v>
      </c>
      <c r="K205" s="8">
        <v>6410</v>
      </c>
      <c r="L205" s="8">
        <v>6410</v>
      </c>
      <c r="M205" s="8" t="s">
        <v>111</v>
      </c>
      <c r="N205" s="8" t="s">
        <v>132</v>
      </c>
      <c r="O205" s="9">
        <v>1.31743235217</v>
      </c>
      <c r="P205" s="9">
        <v>0.53314600000000001</v>
      </c>
      <c r="Q205" s="8" t="s">
        <v>113</v>
      </c>
      <c r="R205" s="8" t="s">
        <v>114</v>
      </c>
      <c r="S205" s="8">
        <v>16</v>
      </c>
      <c r="T205" s="8">
        <v>60</v>
      </c>
      <c r="U205" s="8" t="s">
        <v>49</v>
      </c>
      <c r="V205" s="8" t="s">
        <v>52</v>
      </c>
      <c r="W205" s="8" t="s">
        <v>53</v>
      </c>
      <c r="X205" s="10">
        <v>0.41099999999999998</v>
      </c>
      <c r="Y205" s="10">
        <v>3.7010000000000001</v>
      </c>
      <c r="Z205" s="10">
        <v>0.47</v>
      </c>
      <c r="AA205" s="10">
        <v>0.505</v>
      </c>
      <c r="AB205" s="10">
        <f t="shared" si="6"/>
        <v>0.11613519318</v>
      </c>
      <c r="AC205" s="10">
        <f t="shared" si="7"/>
        <v>0.97672080627000002</v>
      </c>
    </row>
    <row r="206" spans="1:29" x14ac:dyDescent="0.25">
      <c r="A206" s="8">
        <v>7</v>
      </c>
      <c r="B206" s="8">
        <v>328</v>
      </c>
      <c r="C206" s="8" t="s">
        <v>128</v>
      </c>
      <c r="D206" s="8" t="s">
        <v>129</v>
      </c>
      <c r="E206" s="8" t="s">
        <v>130</v>
      </c>
      <c r="F206" s="8" t="s">
        <v>109</v>
      </c>
      <c r="G206" s="8" t="s">
        <v>131</v>
      </c>
      <c r="H206" s="8">
        <v>45521</v>
      </c>
      <c r="I206" s="8">
        <v>45522</v>
      </c>
      <c r="J206" s="8">
        <v>45452</v>
      </c>
      <c r="K206" s="8">
        <v>6410</v>
      </c>
      <c r="L206" s="8">
        <v>6410</v>
      </c>
      <c r="M206" s="8" t="s">
        <v>111</v>
      </c>
      <c r="N206" s="8" t="s">
        <v>132</v>
      </c>
      <c r="O206" s="9">
        <v>2.931098483</v>
      </c>
      <c r="P206" s="9">
        <v>1.1861699999999999</v>
      </c>
      <c r="Q206" s="8" t="s">
        <v>113</v>
      </c>
      <c r="R206" s="8" t="s">
        <v>114</v>
      </c>
      <c r="S206" s="8">
        <v>16</v>
      </c>
      <c r="T206" s="8">
        <v>60</v>
      </c>
      <c r="U206" s="8" t="s">
        <v>49</v>
      </c>
      <c r="V206" s="8" t="s">
        <v>52</v>
      </c>
      <c r="W206" s="8" t="s">
        <v>53</v>
      </c>
      <c r="X206" s="10">
        <v>0.41099999999999998</v>
      </c>
      <c r="Y206" s="10">
        <v>3.7010000000000001</v>
      </c>
      <c r="Z206" s="10">
        <v>0.47</v>
      </c>
      <c r="AA206" s="10">
        <v>0.505</v>
      </c>
      <c r="AB206" s="10">
        <f t="shared" si="6"/>
        <v>0.25838341110000002</v>
      </c>
      <c r="AC206" s="10">
        <f t="shared" si="7"/>
        <v>2.17305750915</v>
      </c>
    </row>
    <row r="207" spans="1:29" x14ac:dyDescent="0.25">
      <c r="A207" s="8">
        <v>7</v>
      </c>
      <c r="B207" s="8">
        <v>328</v>
      </c>
      <c r="C207" s="8" t="s">
        <v>128</v>
      </c>
      <c r="D207" s="8" t="s">
        <v>129</v>
      </c>
      <c r="E207" s="8" t="s">
        <v>130</v>
      </c>
      <c r="F207" s="8" t="s">
        <v>109</v>
      </c>
      <c r="G207" s="8" t="s">
        <v>131</v>
      </c>
      <c r="H207" s="8">
        <v>45522</v>
      </c>
      <c r="I207" s="8">
        <v>45523</v>
      </c>
      <c r="J207" s="8">
        <v>45453</v>
      </c>
      <c r="K207" s="8">
        <v>6410</v>
      </c>
      <c r="L207" s="8">
        <v>6410</v>
      </c>
      <c r="M207" s="8" t="s">
        <v>111</v>
      </c>
      <c r="N207" s="8" t="s">
        <v>132</v>
      </c>
      <c r="O207" s="9">
        <v>1.6405427420200001</v>
      </c>
      <c r="P207" s="9">
        <v>0.66390400000000005</v>
      </c>
      <c r="Q207" s="8" t="s">
        <v>113</v>
      </c>
      <c r="R207" s="8" t="s">
        <v>114</v>
      </c>
      <c r="S207" s="8">
        <v>16</v>
      </c>
      <c r="T207" s="8">
        <v>60</v>
      </c>
      <c r="U207" s="8" t="s">
        <v>49</v>
      </c>
      <c r="V207" s="8" t="s">
        <v>52</v>
      </c>
      <c r="W207" s="8" t="s">
        <v>53</v>
      </c>
      <c r="X207" s="10">
        <v>0.41099999999999998</v>
      </c>
      <c r="Y207" s="10">
        <v>3.7010000000000001</v>
      </c>
      <c r="Z207" s="10">
        <v>0.47</v>
      </c>
      <c r="AA207" s="10">
        <v>0.505</v>
      </c>
      <c r="AB207" s="10">
        <f t="shared" si="6"/>
        <v>0.14461820832</v>
      </c>
      <c r="AC207" s="10">
        <f t="shared" si="7"/>
        <v>1.2162688084800002</v>
      </c>
    </row>
    <row r="208" spans="1:29" x14ac:dyDescent="0.25">
      <c r="A208" s="8">
        <v>7</v>
      </c>
      <c r="B208" s="8">
        <v>328</v>
      </c>
      <c r="C208" s="8" t="s">
        <v>128</v>
      </c>
      <c r="D208" s="8" t="s">
        <v>129</v>
      </c>
      <c r="E208" s="8" t="s">
        <v>130</v>
      </c>
      <c r="F208" s="8" t="s">
        <v>109</v>
      </c>
      <c r="G208" s="8" t="s">
        <v>131</v>
      </c>
      <c r="H208" s="8">
        <v>45524</v>
      </c>
      <c r="I208" s="8">
        <v>45525</v>
      </c>
      <c r="J208" s="8">
        <v>45455</v>
      </c>
      <c r="K208" s="8">
        <v>6410</v>
      </c>
      <c r="L208" s="8">
        <v>6410</v>
      </c>
      <c r="M208" s="8" t="s">
        <v>111</v>
      </c>
      <c r="N208" s="8" t="s">
        <v>132</v>
      </c>
      <c r="O208" s="9">
        <v>2.09575553673</v>
      </c>
      <c r="P208" s="9">
        <v>0.84812200000000004</v>
      </c>
      <c r="Q208" s="8" t="s">
        <v>113</v>
      </c>
      <c r="R208" s="8" t="s">
        <v>114</v>
      </c>
      <c r="S208" s="8">
        <v>16</v>
      </c>
      <c r="T208" s="8">
        <v>60</v>
      </c>
      <c r="U208" s="8" t="s">
        <v>49</v>
      </c>
      <c r="V208" s="8" t="s">
        <v>52</v>
      </c>
      <c r="W208" s="8" t="s">
        <v>53</v>
      </c>
      <c r="X208" s="10">
        <v>0.41099999999999998</v>
      </c>
      <c r="Y208" s="10">
        <v>3.7010000000000001</v>
      </c>
      <c r="Z208" s="10">
        <v>0.47</v>
      </c>
      <c r="AA208" s="10">
        <v>0.505</v>
      </c>
      <c r="AB208" s="10">
        <f t="shared" si="6"/>
        <v>0.18474641525999999</v>
      </c>
      <c r="AC208" s="10">
        <f t="shared" si="7"/>
        <v>1.55375526339</v>
      </c>
    </row>
    <row r="209" spans="1:29" x14ac:dyDescent="0.25">
      <c r="A209" s="8">
        <v>7</v>
      </c>
      <c r="B209" s="8">
        <v>328</v>
      </c>
      <c r="C209" s="8" t="s">
        <v>128</v>
      </c>
      <c r="D209" s="8" t="s">
        <v>129</v>
      </c>
      <c r="E209" s="8" t="s">
        <v>130</v>
      </c>
      <c r="F209" s="8" t="s">
        <v>109</v>
      </c>
      <c r="G209" s="8" t="s">
        <v>131</v>
      </c>
      <c r="H209" s="8">
        <v>45525</v>
      </c>
      <c r="I209" s="8">
        <v>45526</v>
      </c>
      <c r="J209" s="8">
        <v>45456</v>
      </c>
      <c r="K209" s="8">
        <v>6410</v>
      </c>
      <c r="L209" s="8">
        <v>6410</v>
      </c>
      <c r="M209" s="8" t="s">
        <v>111</v>
      </c>
      <c r="N209" s="8" t="s">
        <v>132</v>
      </c>
      <c r="O209" s="9">
        <v>2.6925785340699999</v>
      </c>
      <c r="P209" s="9">
        <v>1.08965</v>
      </c>
      <c r="Q209" s="8" t="s">
        <v>113</v>
      </c>
      <c r="R209" s="8" t="s">
        <v>114</v>
      </c>
      <c r="S209" s="8">
        <v>16</v>
      </c>
      <c r="T209" s="8">
        <v>60</v>
      </c>
      <c r="U209" s="8" t="s">
        <v>49</v>
      </c>
      <c r="V209" s="8" t="s">
        <v>52</v>
      </c>
      <c r="W209" s="8" t="s">
        <v>53</v>
      </c>
      <c r="X209" s="10">
        <v>0.41099999999999998</v>
      </c>
      <c r="Y209" s="10">
        <v>3.7010000000000001</v>
      </c>
      <c r="Z209" s="10">
        <v>0.47</v>
      </c>
      <c r="AA209" s="10">
        <v>0.505</v>
      </c>
      <c r="AB209" s="10">
        <f t="shared" si="6"/>
        <v>0.23735845950000001</v>
      </c>
      <c r="AC209" s="10">
        <f t="shared" si="7"/>
        <v>1.9962333517500002</v>
      </c>
    </row>
    <row r="210" spans="1:29" x14ac:dyDescent="0.25">
      <c r="A210" s="8">
        <v>7</v>
      </c>
      <c r="B210" s="8">
        <v>328</v>
      </c>
      <c r="C210" s="8" t="s">
        <v>128</v>
      </c>
      <c r="D210" s="8" t="s">
        <v>129</v>
      </c>
      <c r="E210" s="8" t="s">
        <v>130</v>
      </c>
      <c r="F210" s="8" t="s">
        <v>109</v>
      </c>
      <c r="G210" s="8" t="s">
        <v>131</v>
      </c>
      <c r="H210" s="8">
        <v>45526</v>
      </c>
      <c r="I210" s="8">
        <v>45527</v>
      </c>
      <c r="J210" s="8">
        <v>45457</v>
      </c>
      <c r="K210" s="8">
        <v>6410</v>
      </c>
      <c r="L210" s="8">
        <v>6410</v>
      </c>
      <c r="M210" s="8" t="s">
        <v>111</v>
      </c>
      <c r="N210" s="8" t="s">
        <v>132</v>
      </c>
      <c r="O210" s="9">
        <v>4.1850409098699997</v>
      </c>
      <c r="P210" s="9">
        <v>1.69363</v>
      </c>
      <c r="Q210" s="8" t="s">
        <v>113</v>
      </c>
      <c r="R210" s="8" t="s">
        <v>114</v>
      </c>
      <c r="S210" s="8">
        <v>16</v>
      </c>
      <c r="T210" s="8">
        <v>60</v>
      </c>
      <c r="U210" s="8" t="s">
        <v>49</v>
      </c>
      <c r="V210" s="8" t="s">
        <v>52</v>
      </c>
      <c r="W210" s="8" t="s">
        <v>53</v>
      </c>
      <c r="X210" s="10">
        <v>0.41099999999999998</v>
      </c>
      <c r="Y210" s="10">
        <v>3.7010000000000001</v>
      </c>
      <c r="Z210" s="10">
        <v>0.47</v>
      </c>
      <c r="AA210" s="10">
        <v>0.505</v>
      </c>
      <c r="AB210" s="10">
        <f t="shared" si="6"/>
        <v>0.36892342290000002</v>
      </c>
      <c r="AC210" s="10">
        <f t="shared" si="7"/>
        <v>3.1027216918499998</v>
      </c>
    </row>
    <row r="211" spans="1:29" x14ac:dyDescent="0.25">
      <c r="A211" s="8">
        <v>7</v>
      </c>
      <c r="B211" s="8">
        <v>328</v>
      </c>
      <c r="C211" s="8" t="s">
        <v>128</v>
      </c>
      <c r="D211" s="8" t="s">
        <v>129</v>
      </c>
      <c r="E211" s="8" t="s">
        <v>130</v>
      </c>
      <c r="F211" s="8" t="s">
        <v>109</v>
      </c>
      <c r="G211" s="8" t="s">
        <v>131</v>
      </c>
      <c r="H211" s="8">
        <v>45527</v>
      </c>
      <c r="I211" s="8">
        <v>45528</v>
      </c>
      <c r="J211" s="8">
        <v>45458</v>
      </c>
      <c r="K211" s="8">
        <v>6410</v>
      </c>
      <c r="L211" s="8">
        <v>6410</v>
      </c>
      <c r="M211" s="8" t="s">
        <v>111</v>
      </c>
      <c r="N211" s="8" t="s">
        <v>132</v>
      </c>
      <c r="O211" s="9">
        <v>1.49932713108</v>
      </c>
      <c r="P211" s="9">
        <v>0.60675599999999996</v>
      </c>
      <c r="Q211" s="8" t="s">
        <v>113</v>
      </c>
      <c r="R211" s="8" t="s">
        <v>114</v>
      </c>
      <c r="S211" s="8">
        <v>16</v>
      </c>
      <c r="T211" s="8">
        <v>60</v>
      </c>
      <c r="U211" s="8" t="s">
        <v>49</v>
      </c>
      <c r="V211" s="8" t="s">
        <v>52</v>
      </c>
      <c r="W211" s="8" t="s">
        <v>53</v>
      </c>
      <c r="X211" s="10">
        <v>0.41099999999999998</v>
      </c>
      <c r="Y211" s="10">
        <v>3.7010000000000001</v>
      </c>
      <c r="Z211" s="10">
        <v>0.47</v>
      </c>
      <c r="AA211" s="10">
        <v>0.505</v>
      </c>
      <c r="AB211" s="10">
        <f t="shared" si="6"/>
        <v>0.13216965947999998</v>
      </c>
      <c r="AC211" s="10">
        <f t="shared" si="7"/>
        <v>1.1115739582199999</v>
      </c>
    </row>
    <row r="212" spans="1:29" x14ac:dyDescent="0.25">
      <c r="A212" s="8">
        <v>7</v>
      </c>
      <c r="B212" s="8">
        <v>328</v>
      </c>
      <c r="C212" s="8" t="s">
        <v>128</v>
      </c>
      <c r="D212" s="8" t="s">
        <v>129</v>
      </c>
      <c r="E212" s="8" t="s">
        <v>130</v>
      </c>
      <c r="F212" s="8" t="s">
        <v>109</v>
      </c>
      <c r="G212" s="8" t="s">
        <v>131</v>
      </c>
      <c r="H212" s="8">
        <v>45528</v>
      </c>
      <c r="I212" s="8">
        <v>45529</v>
      </c>
      <c r="J212" s="8">
        <v>45459</v>
      </c>
      <c r="K212" s="8">
        <v>6410</v>
      </c>
      <c r="L212" s="8">
        <v>6410</v>
      </c>
      <c r="M212" s="8" t="s">
        <v>111</v>
      </c>
      <c r="N212" s="8" t="s">
        <v>132</v>
      </c>
      <c r="O212" s="9">
        <v>1.4560072990999999</v>
      </c>
      <c r="P212" s="9">
        <v>0.589225</v>
      </c>
      <c r="Q212" s="8" t="s">
        <v>113</v>
      </c>
      <c r="R212" s="8" t="s">
        <v>114</v>
      </c>
      <c r="S212" s="8">
        <v>16</v>
      </c>
      <c r="T212" s="8">
        <v>60</v>
      </c>
      <c r="U212" s="8" t="s">
        <v>49</v>
      </c>
      <c r="V212" s="8" t="s">
        <v>52</v>
      </c>
      <c r="W212" s="8" t="s">
        <v>53</v>
      </c>
      <c r="X212" s="10">
        <v>0.41099999999999998</v>
      </c>
      <c r="Y212" s="10">
        <v>3.7010000000000001</v>
      </c>
      <c r="Z212" s="10">
        <v>0.47</v>
      </c>
      <c r="AA212" s="10">
        <v>0.505</v>
      </c>
      <c r="AB212" s="10">
        <f t="shared" si="6"/>
        <v>0.12835088175000001</v>
      </c>
      <c r="AC212" s="10">
        <f t="shared" si="7"/>
        <v>1.079457253875</v>
      </c>
    </row>
    <row r="213" spans="1:29" x14ac:dyDescent="0.25">
      <c r="A213" s="8">
        <v>7</v>
      </c>
      <c r="B213" s="8">
        <v>328</v>
      </c>
      <c r="C213" s="8" t="s">
        <v>128</v>
      </c>
      <c r="D213" s="8" t="s">
        <v>129</v>
      </c>
      <c r="E213" s="8" t="s">
        <v>130</v>
      </c>
      <c r="F213" s="8" t="s">
        <v>109</v>
      </c>
      <c r="G213" s="8" t="s">
        <v>131</v>
      </c>
      <c r="H213" s="8">
        <v>45529</v>
      </c>
      <c r="I213" s="8">
        <v>45530</v>
      </c>
      <c r="J213" s="8">
        <v>45460</v>
      </c>
      <c r="K213" s="8">
        <v>6410</v>
      </c>
      <c r="L213" s="8">
        <v>6410</v>
      </c>
      <c r="M213" s="8" t="s">
        <v>111</v>
      </c>
      <c r="N213" s="8" t="s">
        <v>132</v>
      </c>
      <c r="O213" s="9">
        <v>1.71854259783</v>
      </c>
      <c r="P213" s="9">
        <v>0.695469</v>
      </c>
      <c r="Q213" s="8" t="s">
        <v>113</v>
      </c>
      <c r="R213" s="8" t="s">
        <v>114</v>
      </c>
      <c r="S213" s="8">
        <v>16</v>
      </c>
      <c r="T213" s="8">
        <v>60</v>
      </c>
      <c r="U213" s="8" t="s">
        <v>49</v>
      </c>
      <c r="V213" s="8" t="s">
        <v>52</v>
      </c>
      <c r="W213" s="8" t="s">
        <v>53</v>
      </c>
      <c r="X213" s="10">
        <v>0.41099999999999998</v>
      </c>
      <c r="Y213" s="10">
        <v>3.7010000000000001</v>
      </c>
      <c r="Z213" s="10">
        <v>0.47</v>
      </c>
      <c r="AA213" s="10">
        <v>0.505</v>
      </c>
      <c r="AB213" s="10">
        <f t="shared" si="6"/>
        <v>0.15149401226999998</v>
      </c>
      <c r="AC213" s="10">
        <f t="shared" si="7"/>
        <v>1.274095730655</v>
      </c>
    </row>
    <row r="214" spans="1:29" x14ac:dyDescent="0.25">
      <c r="A214" s="8">
        <v>7</v>
      </c>
      <c r="B214" s="8">
        <v>328</v>
      </c>
      <c r="C214" s="8" t="s">
        <v>128</v>
      </c>
      <c r="D214" s="8" t="s">
        <v>129</v>
      </c>
      <c r="E214" s="8" t="s">
        <v>130</v>
      </c>
      <c r="F214" s="8" t="s">
        <v>109</v>
      </c>
      <c r="G214" s="8" t="s">
        <v>131</v>
      </c>
      <c r="H214" s="8">
        <v>45530</v>
      </c>
      <c r="I214" s="8">
        <v>45531</v>
      </c>
      <c r="J214" s="8">
        <v>45461</v>
      </c>
      <c r="K214" s="8">
        <v>6410</v>
      </c>
      <c r="L214" s="8">
        <v>6410</v>
      </c>
      <c r="M214" s="8" t="s">
        <v>111</v>
      </c>
      <c r="N214" s="8" t="s">
        <v>132</v>
      </c>
      <c r="O214" s="9">
        <v>4.3288839862900002</v>
      </c>
      <c r="P214" s="9">
        <v>1.7518400000000001</v>
      </c>
      <c r="Q214" s="8" t="s">
        <v>113</v>
      </c>
      <c r="R214" s="8" t="s">
        <v>114</v>
      </c>
      <c r="S214" s="8">
        <v>16</v>
      </c>
      <c r="T214" s="8">
        <v>60</v>
      </c>
      <c r="U214" s="8" t="s">
        <v>49</v>
      </c>
      <c r="V214" s="8" t="s">
        <v>52</v>
      </c>
      <c r="W214" s="8" t="s">
        <v>53</v>
      </c>
      <c r="X214" s="10">
        <v>0.41099999999999998</v>
      </c>
      <c r="Y214" s="10">
        <v>3.7010000000000001</v>
      </c>
      <c r="Z214" s="10">
        <v>0.47</v>
      </c>
      <c r="AA214" s="10">
        <v>0.505</v>
      </c>
      <c r="AB214" s="10">
        <f t="shared" si="6"/>
        <v>0.38160330720000002</v>
      </c>
      <c r="AC214" s="10">
        <f t="shared" si="7"/>
        <v>3.2093621208000003</v>
      </c>
    </row>
    <row r="215" spans="1:29" x14ac:dyDescent="0.25">
      <c r="A215" s="8">
        <v>7</v>
      </c>
      <c r="B215" s="8">
        <v>328</v>
      </c>
      <c r="C215" s="8" t="s">
        <v>128</v>
      </c>
      <c r="D215" s="8" t="s">
        <v>129</v>
      </c>
      <c r="E215" s="8" t="s">
        <v>130</v>
      </c>
      <c r="F215" s="8" t="s">
        <v>109</v>
      </c>
      <c r="G215" s="8" t="s">
        <v>131</v>
      </c>
      <c r="H215" s="8">
        <v>45531</v>
      </c>
      <c r="I215" s="8">
        <v>45532</v>
      </c>
      <c r="J215" s="8">
        <v>45462</v>
      </c>
      <c r="K215" s="8">
        <v>6410</v>
      </c>
      <c r="L215" s="8">
        <v>6410</v>
      </c>
      <c r="M215" s="8" t="s">
        <v>111</v>
      </c>
      <c r="N215" s="8" t="s">
        <v>132</v>
      </c>
      <c r="O215" s="9">
        <v>3.8385120082899999</v>
      </c>
      <c r="P215" s="9">
        <v>1.55339</v>
      </c>
      <c r="Q215" s="8" t="s">
        <v>113</v>
      </c>
      <c r="R215" s="8" t="s">
        <v>114</v>
      </c>
      <c r="S215" s="8">
        <v>16</v>
      </c>
      <c r="T215" s="8">
        <v>60</v>
      </c>
      <c r="U215" s="8" t="s">
        <v>49</v>
      </c>
      <c r="V215" s="8" t="s">
        <v>52</v>
      </c>
      <c r="W215" s="8" t="s">
        <v>53</v>
      </c>
      <c r="X215" s="10">
        <v>0.41099999999999998</v>
      </c>
      <c r="Y215" s="10">
        <v>3.7010000000000001</v>
      </c>
      <c r="Z215" s="10">
        <v>0.47</v>
      </c>
      <c r="AA215" s="10">
        <v>0.505</v>
      </c>
      <c r="AB215" s="10">
        <f t="shared" si="6"/>
        <v>0.33837494370000004</v>
      </c>
      <c r="AC215" s="10">
        <f t="shared" si="7"/>
        <v>2.8458027130499999</v>
      </c>
    </row>
    <row r="216" spans="1:29" x14ac:dyDescent="0.25">
      <c r="A216" s="8">
        <v>7</v>
      </c>
      <c r="B216" s="8">
        <v>328</v>
      </c>
      <c r="C216" s="8" t="s">
        <v>128</v>
      </c>
      <c r="D216" s="8" t="s">
        <v>129</v>
      </c>
      <c r="E216" s="8" t="s">
        <v>130</v>
      </c>
      <c r="F216" s="8" t="s">
        <v>109</v>
      </c>
      <c r="G216" s="8" t="s">
        <v>131</v>
      </c>
      <c r="H216" s="8">
        <v>45532</v>
      </c>
      <c r="I216" s="8">
        <v>45533</v>
      </c>
      <c r="J216" s="8">
        <v>45463</v>
      </c>
      <c r="K216" s="8">
        <v>6410</v>
      </c>
      <c r="L216" s="8">
        <v>6410</v>
      </c>
      <c r="M216" s="8" t="s">
        <v>111</v>
      </c>
      <c r="N216" s="8" t="s">
        <v>132</v>
      </c>
      <c r="O216" s="9">
        <v>1.76406217144</v>
      </c>
      <c r="P216" s="9">
        <v>0.71389100000000005</v>
      </c>
      <c r="Q216" s="8" t="s">
        <v>113</v>
      </c>
      <c r="R216" s="8" t="s">
        <v>114</v>
      </c>
      <c r="S216" s="8">
        <v>16</v>
      </c>
      <c r="T216" s="8">
        <v>60</v>
      </c>
      <c r="U216" s="8" t="s">
        <v>49</v>
      </c>
      <c r="V216" s="8" t="s">
        <v>52</v>
      </c>
      <c r="W216" s="8" t="s">
        <v>53</v>
      </c>
      <c r="X216" s="10">
        <v>0.41099999999999998</v>
      </c>
      <c r="Y216" s="10">
        <v>3.7010000000000001</v>
      </c>
      <c r="Z216" s="10">
        <v>0.47</v>
      </c>
      <c r="AA216" s="10">
        <v>0.505</v>
      </c>
      <c r="AB216" s="10">
        <f t="shared" si="6"/>
        <v>0.15550687653</v>
      </c>
      <c r="AC216" s="10">
        <f t="shared" si="7"/>
        <v>1.3078447425450002</v>
      </c>
    </row>
    <row r="217" spans="1:29" x14ac:dyDescent="0.25">
      <c r="A217" s="8">
        <v>7</v>
      </c>
      <c r="B217" s="8">
        <v>328</v>
      </c>
      <c r="C217" s="8" t="s">
        <v>128</v>
      </c>
      <c r="D217" s="8" t="s">
        <v>129</v>
      </c>
      <c r="E217" s="8" t="s">
        <v>130</v>
      </c>
      <c r="F217" s="8" t="s">
        <v>109</v>
      </c>
      <c r="G217" s="8" t="s">
        <v>131</v>
      </c>
      <c r="H217" s="8">
        <v>45533</v>
      </c>
      <c r="I217" s="8">
        <v>45534</v>
      </c>
      <c r="J217" s="8">
        <v>45464</v>
      </c>
      <c r="K217" s="8">
        <v>6410</v>
      </c>
      <c r="L217" s="8">
        <v>6410</v>
      </c>
      <c r="M217" s="8" t="s">
        <v>111</v>
      </c>
      <c r="N217" s="8" t="s">
        <v>132</v>
      </c>
      <c r="O217" s="9">
        <v>2.1431218860799999</v>
      </c>
      <c r="P217" s="9">
        <v>0.86729100000000003</v>
      </c>
      <c r="Q217" s="8" t="s">
        <v>113</v>
      </c>
      <c r="R217" s="8" t="s">
        <v>114</v>
      </c>
      <c r="S217" s="8">
        <v>16</v>
      </c>
      <c r="T217" s="8">
        <v>60</v>
      </c>
      <c r="U217" s="8" t="s">
        <v>49</v>
      </c>
      <c r="V217" s="8" t="s">
        <v>52</v>
      </c>
      <c r="W217" s="8" t="s">
        <v>53</v>
      </c>
      <c r="X217" s="10">
        <v>0.41099999999999998</v>
      </c>
      <c r="Y217" s="10">
        <v>3.7010000000000001</v>
      </c>
      <c r="Z217" s="10">
        <v>0.47</v>
      </c>
      <c r="AA217" s="10">
        <v>0.505</v>
      </c>
      <c r="AB217" s="10">
        <f t="shared" si="6"/>
        <v>0.18892199853</v>
      </c>
      <c r="AC217" s="10">
        <f t="shared" si="7"/>
        <v>1.5888727755450001</v>
      </c>
    </row>
    <row r="218" spans="1:29" x14ac:dyDescent="0.25">
      <c r="A218" s="8">
        <v>7</v>
      </c>
      <c r="B218" s="8">
        <v>328</v>
      </c>
      <c r="C218" s="8" t="s">
        <v>128</v>
      </c>
      <c r="D218" s="8" t="s">
        <v>129</v>
      </c>
      <c r="E218" s="8" t="s">
        <v>130</v>
      </c>
      <c r="F218" s="8" t="s">
        <v>109</v>
      </c>
      <c r="G218" s="8" t="s">
        <v>131</v>
      </c>
      <c r="H218" s="8">
        <v>45534</v>
      </c>
      <c r="I218" s="8">
        <v>45535</v>
      </c>
      <c r="J218" s="8">
        <v>45465</v>
      </c>
      <c r="K218" s="8">
        <v>6410</v>
      </c>
      <c r="L218" s="8">
        <v>6410</v>
      </c>
      <c r="M218" s="8" t="s">
        <v>111</v>
      </c>
      <c r="N218" s="8" t="s">
        <v>132</v>
      </c>
      <c r="O218" s="9">
        <v>1.8769880857000001</v>
      </c>
      <c r="P218" s="9">
        <v>0.75958999999999999</v>
      </c>
      <c r="Q218" s="8" t="s">
        <v>113</v>
      </c>
      <c r="R218" s="8" t="s">
        <v>114</v>
      </c>
      <c r="S218" s="8">
        <v>16</v>
      </c>
      <c r="T218" s="8">
        <v>60</v>
      </c>
      <c r="U218" s="8" t="s">
        <v>49</v>
      </c>
      <c r="V218" s="8" t="s">
        <v>52</v>
      </c>
      <c r="W218" s="8" t="s">
        <v>53</v>
      </c>
      <c r="X218" s="10">
        <v>0.41099999999999998</v>
      </c>
      <c r="Y218" s="10">
        <v>3.7010000000000001</v>
      </c>
      <c r="Z218" s="10">
        <v>0.47</v>
      </c>
      <c r="AA218" s="10">
        <v>0.505</v>
      </c>
      <c r="AB218" s="10">
        <f t="shared" si="6"/>
        <v>0.16546148969999999</v>
      </c>
      <c r="AC218" s="10">
        <f t="shared" si="7"/>
        <v>1.3915650820500001</v>
      </c>
    </row>
    <row r="219" spans="1:29" x14ac:dyDescent="0.25">
      <c r="A219" s="8">
        <v>7</v>
      </c>
      <c r="B219" s="8">
        <v>328</v>
      </c>
      <c r="C219" s="8" t="s">
        <v>128</v>
      </c>
      <c r="D219" s="8" t="s">
        <v>129</v>
      </c>
      <c r="E219" s="8" t="s">
        <v>130</v>
      </c>
      <c r="F219" s="8" t="s">
        <v>109</v>
      </c>
      <c r="G219" s="8" t="s">
        <v>131</v>
      </c>
      <c r="H219" s="8">
        <v>45535</v>
      </c>
      <c r="I219" s="8">
        <v>45536</v>
      </c>
      <c r="J219" s="8">
        <v>45466</v>
      </c>
      <c r="K219" s="8">
        <v>6410</v>
      </c>
      <c r="L219" s="8">
        <v>6410</v>
      </c>
      <c r="M219" s="8" t="s">
        <v>111</v>
      </c>
      <c r="N219" s="8" t="s">
        <v>132</v>
      </c>
      <c r="O219" s="9">
        <v>9.3278662472399994</v>
      </c>
      <c r="P219" s="9">
        <v>3.7748499999999998</v>
      </c>
      <c r="Q219" s="8" t="s">
        <v>113</v>
      </c>
      <c r="R219" s="8" t="s">
        <v>114</v>
      </c>
      <c r="S219" s="8">
        <v>16</v>
      </c>
      <c r="T219" s="8">
        <v>60</v>
      </c>
      <c r="U219" s="8" t="s">
        <v>49</v>
      </c>
      <c r="V219" s="8" t="s">
        <v>52</v>
      </c>
      <c r="W219" s="8" t="s">
        <v>53</v>
      </c>
      <c r="X219" s="10">
        <v>0.41099999999999998</v>
      </c>
      <c r="Y219" s="10">
        <v>3.7010000000000001</v>
      </c>
      <c r="Z219" s="10">
        <v>0.47</v>
      </c>
      <c r="AA219" s="10">
        <v>0.505</v>
      </c>
      <c r="AB219" s="10">
        <f t="shared" si="6"/>
        <v>0.82227557549999997</v>
      </c>
      <c r="AC219" s="10">
        <f t="shared" si="7"/>
        <v>6.91550632575</v>
      </c>
    </row>
    <row r="220" spans="1:29" x14ac:dyDescent="0.25">
      <c r="A220" s="8">
        <v>7</v>
      </c>
      <c r="B220" s="8">
        <v>328</v>
      </c>
      <c r="C220" s="8" t="s">
        <v>128</v>
      </c>
      <c r="D220" s="8" t="s">
        <v>129</v>
      </c>
      <c r="E220" s="8" t="s">
        <v>130</v>
      </c>
      <c r="F220" s="8" t="s">
        <v>109</v>
      </c>
      <c r="G220" s="8" t="s">
        <v>131</v>
      </c>
      <c r="H220" s="8">
        <v>45536</v>
      </c>
      <c r="I220" s="8">
        <v>45537</v>
      </c>
      <c r="J220" s="8">
        <v>45467</v>
      </c>
      <c r="K220" s="8">
        <v>6410</v>
      </c>
      <c r="L220" s="8">
        <v>6410</v>
      </c>
      <c r="M220" s="8" t="s">
        <v>111</v>
      </c>
      <c r="N220" s="8" t="s">
        <v>132</v>
      </c>
      <c r="O220" s="9">
        <v>2.0127018680500002</v>
      </c>
      <c r="P220" s="9">
        <v>0.81451200000000001</v>
      </c>
      <c r="Q220" s="8" t="s">
        <v>113</v>
      </c>
      <c r="R220" s="8" t="s">
        <v>114</v>
      </c>
      <c r="S220" s="8">
        <v>16</v>
      </c>
      <c r="T220" s="8">
        <v>60</v>
      </c>
      <c r="U220" s="8" t="s">
        <v>49</v>
      </c>
      <c r="V220" s="8" t="s">
        <v>52</v>
      </c>
      <c r="W220" s="8" t="s">
        <v>53</v>
      </c>
      <c r="X220" s="10">
        <v>0.41099999999999998</v>
      </c>
      <c r="Y220" s="10">
        <v>3.7010000000000001</v>
      </c>
      <c r="Z220" s="10">
        <v>0.47</v>
      </c>
      <c r="AA220" s="10">
        <v>0.505</v>
      </c>
      <c r="AB220" s="10">
        <f t="shared" si="6"/>
        <v>0.17742514896</v>
      </c>
      <c r="AC220" s="10">
        <f t="shared" si="7"/>
        <v>1.4921819114400001</v>
      </c>
    </row>
    <row r="221" spans="1:29" x14ac:dyDescent="0.25">
      <c r="A221" s="8">
        <v>7</v>
      </c>
      <c r="B221" s="8">
        <v>328</v>
      </c>
      <c r="C221" s="8" t="s">
        <v>128</v>
      </c>
      <c r="D221" s="8" t="s">
        <v>129</v>
      </c>
      <c r="E221" s="8" t="s">
        <v>130</v>
      </c>
      <c r="F221" s="8" t="s">
        <v>109</v>
      </c>
      <c r="G221" s="8" t="s">
        <v>131</v>
      </c>
      <c r="H221" s="8">
        <v>45537</v>
      </c>
      <c r="I221" s="8">
        <v>45538</v>
      </c>
      <c r="J221" s="8">
        <v>45468</v>
      </c>
      <c r="K221" s="8">
        <v>6410</v>
      </c>
      <c r="L221" s="8">
        <v>6410</v>
      </c>
      <c r="M221" s="8" t="s">
        <v>111</v>
      </c>
      <c r="N221" s="8" t="s">
        <v>132</v>
      </c>
      <c r="O221" s="9">
        <v>1.50829464374</v>
      </c>
      <c r="P221" s="9">
        <v>0.61038499999999996</v>
      </c>
      <c r="Q221" s="8" t="s">
        <v>113</v>
      </c>
      <c r="R221" s="8" t="s">
        <v>114</v>
      </c>
      <c r="S221" s="8">
        <v>16</v>
      </c>
      <c r="T221" s="8">
        <v>60</v>
      </c>
      <c r="U221" s="8" t="s">
        <v>49</v>
      </c>
      <c r="V221" s="8" t="s">
        <v>52</v>
      </c>
      <c r="W221" s="8" t="s">
        <v>53</v>
      </c>
      <c r="X221" s="10">
        <v>0.41099999999999998</v>
      </c>
      <c r="Y221" s="10">
        <v>3.7010000000000001</v>
      </c>
      <c r="Z221" s="10">
        <v>0.47</v>
      </c>
      <c r="AA221" s="10">
        <v>0.505</v>
      </c>
      <c r="AB221" s="10">
        <f t="shared" si="6"/>
        <v>0.13296016455000001</v>
      </c>
      <c r="AC221" s="10">
        <f t="shared" si="7"/>
        <v>1.1182222680749998</v>
      </c>
    </row>
    <row r="222" spans="1:29" x14ac:dyDescent="0.25">
      <c r="A222" s="8">
        <v>7</v>
      </c>
      <c r="B222" s="8">
        <v>328</v>
      </c>
      <c r="C222" s="8" t="s">
        <v>128</v>
      </c>
      <c r="D222" s="8" t="s">
        <v>129</v>
      </c>
      <c r="E222" s="8" t="s">
        <v>130</v>
      </c>
      <c r="F222" s="8" t="s">
        <v>109</v>
      </c>
      <c r="G222" s="8" t="s">
        <v>131</v>
      </c>
      <c r="H222" s="8">
        <v>45538</v>
      </c>
      <c r="I222" s="8">
        <v>45539</v>
      </c>
      <c r="J222" s="8">
        <v>45469</v>
      </c>
      <c r="K222" s="8">
        <v>6410</v>
      </c>
      <c r="L222" s="8">
        <v>6410</v>
      </c>
      <c r="M222" s="8" t="s">
        <v>111</v>
      </c>
      <c r="N222" s="8" t="s">
        <v>132</v>
      </c>
      <c r="O222" s="9">
        <v>3.4372149842900002</v>
      </c>
      <c r="P222" s="9">
        <v>1.3909899999999999</v>
      </c>
      <c r="Q222" s="8" t="s">
        <v>113</v>
      </c>
      <c r="R222" s="8" t="s">
        <v>114</v>
      </c>
      <c r="S222" s="8">
        <v>16</v>
      </c>
      <c r="T222" s="8">
        <v>60</v>
      </c>
      <c r="U222" s="8" t="s">
        <v>49</v>
      </c>
      <c r="V222" s="8" t="s">
        <v>52</v>
      </c>
      <c r="W222" s="8" t="s">
        <v>53</v>
      </c>
      <c r="X222" s="10">
        <v>0.41099999999999998</v>
      </c>
      <c r="Y222" s="10">
        <v>3.7010000000000001</v>
      </c>
      <c r="Z222" s="10">
        <v>0.47</v>
      </c>
      <c r="AA222" s="10">
        <v>0.505</v>
      </c>
      <c r="AB222" s="10">
        <f t="shared" si="6"/>
        <v>0.30299935169999997</v>
      </c>
      <c r="AC222" s="10">
        <f t="shared" si="7"/>
        <v>2.5482867250500001</v>
      </c>
    </row>
    <row r="223" spans="1:29" x14ac:dyDescent="0.25">
      <c r="A223" s="8">
        <v>7</v>
      </c>
      <c r="B223" s="8">
        <v>328</v>
      </c>
      <c r="C223" s="8" t="s">
        <v>128</v>
      </c>
      <c r="D223" s="8" t="s">
        <v>129</v>
      </c>
      <c r="E223" s="8" t="s">
        <v>130</v>
      </c>
      <c r="F223" s="8" t="s">
        <v>109</v>
      </c>
      <c r="G223" s="8" t="s">
        <v>131</v>
      </c>
      <c r="H223" s="8">
        <v>45539</v>
      </c>
      <c r="I223" s="8">
        <v>45540</v>
      </c>
      <c r="J223" s="8">
        <v>45470</v>
      </c>
      <c r="K223" s="8">
        <v>6410</v>
      </c>
      <c r="L223" s="8">
        <v>6410</v>
      </c>
      <c r="M223" s="8" t="s">
        <v>111</v>
      </c>
      <c r="N223" s="8" t="s">
        <v>132</v>
      </c>
      <c r="O223" s="9">
        <v>14.0766428657</v>
      </c>
      <c r="P223" s="9">
        <v>5.6966200000000002</v>
      </c>
      <c r="Q223" s="8" t="s">
        <v>113</v>
      </c>
      <c r="R223" s="8" t="s">
        <v>114</v>
      </c>
      <c r="S223" s="8">
        <v>16</v>
      </c>
      <c r="T223" s="8">
        <v>60</v>
      </c>
      <c r="U223" s="8" t="s">
        <v>49</v>
      </c>
      <c r="V223" s="8" t="s">
        <v>52</v>
      </c>
      <c r="W223" s="8" t="s">
        <v>53</v>
      </c>
      <c r="X223" s="10">
        <v>0.41099999999999998</v>
      </c>
      <c r="Y223" s="10">
        <v>3.7010000000000001</v>
      </c>
      <c r="Z223" s="10">
        <v>0.47</v>
      </c>
      <c r="AA223" s="10">
        <v>0.505</v>
      </c>
      <c r="AB223" s="10">
        <f t="shared" si="6"/>
        <v>1.2408947346000001</v>
      </c>
      <c r="AC223" s="10">
        <f t="shared" si="7"/>
        <v>10.4361793569</v>
      </c>
    </row>
    <row r="224" spans="1:29" x14ac:dyDescent="0.25">
      <c r="A224" s="8">
        <v>7</v>
      </c>
      <c r="B224" s="8">
        <v>328</v>
      </c>
      <c r="C224" s="8" t="s">
        <v>128</v>
      </c>
      <c r="D224" s="8" t="s">
        <v>129</v>
      </c>
      <c r="E224" s="8" t="s">
        <v>130</v>
      </c>
      <c r="F224" s="8" t="s">
        <v>109</v>
      </c>
      <c r="G224" s="8" t="s">
        <v>131</v>
      </c>
      <c r="H224" s="8">
        <v>45540</v>
      </c>
      <c r="I224" s="8">
        <v>45541</v>
      </c>
      <c r="J224" s="8">
        <v>45471</v>
      </c>
      <c r="K224" s="8">
        <v>6410</v>
      </c>
      <c r="L224" s="8">
        <v>6410</v>
      </c>
      <c r="M224" s="8" t="s">
        <v>111</v>
      </c>
      <c r="N224" s="8" t="s">
        <v>132</v>
      </c>
      <c r="O224" s="9">
        <v>9.75879489193</v>
      </c>
      <c r="P224" s="9">
        <v>3.9492400000000001</v>
      </c>
      <c r="Q224" s="8" t="s">
        <v>113</v>
      </c>
      <c r="R224" s="8" t="s">
        <v>114</v>
      </c>
      <c r="S224" s="8">
        <v>16</v>
      </c>
      <c r="T224" s="8">
        <v>60</v>
      </c>
      <c r="U224" s="8" t="s">
        <v>49</v>
      </c>
      <c r="V224" s="8" t="s">
        <v>52</v>
      </c>
      <c r="W224" s="8" t="s">
        <v>53</v>
      </c>
      <c r="X224" s="10">
        <v>0.41099999999999998</v>
      </c>
      <c r="Y224" s="10">
        <v>3.7010000000000001</v>
      </c>
      <c r="Z224" s="10">
        <v>0.47</v>
      </c>
      <c r="AA224" s="10">
        <v>0.505</v>
      </c>
      <c r="AB224" s="10">
        <f t="shared" si="6"/>
        <v>0.86026294920000002</v>
      </c>
      <c r="AC224" s="10">
        <f t="shared" si="7"/>
        <v>7.2349879338000003</v>
      </c>
    </row>
    <row r="225" spans="1:29" x14ac:dyDescent="0.25">
      <c r="A225" s="8">
        <v>7</v>
      </c>
      <c r="B225" s="8">
        <v>328</v>
      </c>
      <c r="C225" s="8" t="s">
        <v>128</v>
      </c>
      <c r="D225" s="8" t="s">
        <v>129</v>
      </c>
      <c r="E225" s="8" t="s">
        <v>130</v>
      </c>
      <c r="F225" s="8" t="s">
        <v>109</v>
      </c>
      <c r="G225" s="8" t="s">
        <v>131</v>
      </c>
      <c r="H225" s="8">
        <v>45541</v>
      </c>
      <c r="I225" s="8">
        <v>45542</v>
      </c>
      <c r="J225" s="8">
        <v>45472</v>
      </c>
      <c r="K225" s="8">
        <v>6410</v>
      </c>
      <c r="L225" s="8">
        <v>6410</v>
      </c>
      <c r="M225" s="8" t="s">
        <v>111</v>
      </c>
      <c r="N225" s="8" t="s">
        <v>132</v>
      </c>
      <c r="O225" s="9">
        <v>13.8887254369</v>
      </c>
      <c r="P225" s="9">
        <v>5.6205699999999998</v>
      </c>
      <c r="Q225" s="8" t="s">
        <v>113</v>
      </c>
      <c r="R225" s="8" t="s">
        <v>114</v>
      </c>
      <c r="S225" s="8">
        <v>16</v>
      </c>
      <c r="T225" s="8">
        <v>60</v>
      </c>
      <c r="U225" s="8" t="s">
        <v>49</v>
      </c>
      <c r="V225" s="8" t="s">
        <v>52</v>
      </c>
      <c r="W225" s="8" t="s">
        <v>53</v>
      </c>
      <c r="X225" s="10">
        <v>0.41099999999999998</v>
      </c>
      <c r="Y225" s="10">
        <v>3.7010000000000001</v>
      </c>
      <c r="Z225" s="10">
        <v>0.47</v>
      </c>
      <c r="AA225" s="10">
        <v>0.505</v>
      </c>
      <c r="AB225" s="10">
        <f t="shared" si="6"/>
        <v>1.2243287630999999</v>
      </c>
      <c r="AC225" s="10">
        <f t="shared" si="7"/>
        <v>10.29685613715</v>
      </c>
    </row>
    <row r="226" spans="1:29" x14ac:dyDescent="0.25">
      <c r="A226" s="8">
        <v>7</v>
      </c>
      <c r="B226" s="8">
        <v>328</v>
      </c>
      <c r="C226" s="8" t="s">
        <v>128</v>
      </c>
      <c r="D226" s="8" t="s">
        <v>129</v>
      </c>
      <c r="E226" s="8" t="s">
        <v>130</v>
      </c>
      <c r="F226" s="8" t="s">
        <v>109</v>
      </c>
      <c r="G226" s="8" t="s">
        <v>131</v>
      </c>
      <c r="H226" s="8">
        <v>45542</v>
      </c>
      <c r="I226" s="8">
        <v>45543</v>
      </c>
      <c r="J226" s="8">
        <v>45473</v>
      </c>
      <c r="K226" s="8">
        <v>6410</v>
      </c>
      <c r="L226" s="8">
        <v>6410</v>
      </c>
      <c r="M226" s="8" t="s">
        <v>111</v>
      </c>
      <c r="N226" s="8" t="s">
        <v>132</v>
      </c>
      <c r="O226" s="9">
        <v>4.3126607638100003</v>
      </c>
      <c r="P226" s="9">
        <v>1.7452700000000001</v>
      </c>
      <c r="Q226" s="8" t="s">
        <v>113</v>
      </c>
      <c r="R226" s="8" t="s">
        <v>114</v>
      </c>
      <c r="S226" s="8">
        <v>16</v>
      </c>
      <c r="T226" s="8">
        <v>60</v>
      </c>
      <c r="U226" s="8" t="s">
        <v>49</v>
      </c>
      <c r="V226" s="8" t="s">
        <v>52</v>
      </c>
      <c r="W226" s="8" t="s">
        <v>53</v>
      </c>
      <c r="X226" s="10">
        <v>0.41099999999999998</v>
      </c>
      <c r="Y226" s="10">
        <v>3.7010000000000001</v>
      </c>
      <c r="Z226" s="10">
        <v>0.47</v>
      </c>
      <c r="AA226" s="10">
        <v>0.505</v>
      </c>
      <c r="AB226" s="10">
        <f t="shared" si="6"/>
        <v>0.38017216409999999</v>
      </c>
      <c r="AC226" s="10">
        <f t="shared" si="7"/>
        <v>3.1973259136499999</v>
      </c>
    </row>
    <row r="227" spans="1:29" x14ac:dyDescent="0.25">
      <c r="A227" s="8">
        <v>7</v>
      </c>
      <c r="B227" s="8">
        <v>328</v>
      </c>
      <c r="C227" s="8" t="s">
        <v>128</v>
      </c>
      <c r="D227" s="8" t="s">
        <v>129</v>
      </c>
      <c r="E227" s="8" t="s">
        <v>130</v>
      </c>
      <c r="F227" s="8" t="s">
        <v>109</v>
      </c>
      <c r="G227" s="8" t="s">
        <v>131</v>
      </c>
      <c r="H227" s="8">
        <v>45543</v>
      </c>
      <c r="I227" s="8">
        <v>45544</v>
      </c>
      <c r="J227" s="8">
        <v>45474</v>
      </c>
      <c r="K227" s="8">
        <v>6410</v>
      </c>
      <c r="L227" s="8">
        <v>6410</v>
      </c>
      <c r="M227" s="8" t="s">
        <v>111</v>
      </c>
      <c r="N227" s="8" t="s">
        <v>132</v>
      </c>
      <c r="O227" s="9">
        <v>20.601506838999999</v>
      </c>
      <c r="P227" s="9">
        <v>8.3371300000000002</v>
      </c>
      <c r="Q227" s="8" t="s">
        <v>113</v>
      </c>
      <c r="R227" s="8" t="s">
        <v>114</v>
      </c>
      <c r="S227" s="8">
        <v>16</v>
      </c>
      <c r="T227" s="8">
        <v>60</v>
      </c>
      <c r="U227" s="8" t="s">
        <v>49</v>
      </c>
      <c r="V227" s="8" t="s">
        <v>52</v>
      </c>
      <c r="W227" s="8" t="s">
        <v>53</v>
      </c>
      <c r="X227" s="10">
        <v>0.41099999999999998</v>
      </c>
      <c r="Y227" s="10">
        <v>3.7010000000000001</v>
      </c>
      <c r="Z227" s="10">
        <v>0.47</v>
      </c>
      <c r="AA227" s="10">
        <v>0.505</v>
      </c>
      <c r="AB227" s="10">
        <f t="shared" si="6"/>
        <v>1.8160770279</v>
      </c>
      <c r="AC227" s="10">
        <f t="shared" si="7"/>
        <v>15.27358047435</v>
      </c>
    </row>
    <row r="228" spans="1:29" x14ac:dyDescent="0.25">
      <c r="A228" s="8">
        <v>7</v>
      </c>
      <c r="B228" s="8">
        <v>328</v>
      </c>
      <c r="C228" s="8" t="s">
        <v>128</v>
      </c>
      <c r="D228" s="8" t="s">
        <v>129</v>
      </c>
      <c r="E228" s="8" t="s">
        <v>130</v>
      </c>
      <c r="F228" s="8" t="s">
        <v>109</v>
      </c>
      <c r="G228" s="8" t="s">
        <v>131</v>
      </c>
      <c r="H228" s="8">
        <v>45544</v>
      </c>
      <c r="I228" s="8">
        <v>45545</v>
      </c>
      <c r="J228" s="8">
        <v>45475</v>
      </c>
      <c r="K228" s="8">
        <v>6410</v>
      </c>
      <c r="L228" s="8">
        <v>6410</v>
      </c>
      <c r="M228" s="8" t="s">
        <v>111</v>
      </c>
      <c r="N228" s="8" t="s">
        <v>132</v>
      </c>
      <c r="O228" s="9">
        <v>3.0443094561000001</v>
      </c>
      <c r="P228" s="9">
        <v>1.2319899999999999</v>
      </c>
      <c r="Q228" s="8" t="s">
        <v>113</v>
      </c>
      <c r="R228" s="8" t="s">
        <v>114</v>
      </c>
      <c r="S228" s="8">
        <v>16</v>
      </c>
      <c r="T228" s="8">
        <v>60</v>
      </c>
      <c r="U228" s="8" t="s">
        <v>49</v>
      </c>
      <c r="V228" s="8" t="s">
        <v>52</v>
      </c>
      <c r="W228" s="8" t="s">
        <v>53</v>
      </c>
      <c r="X228" s="10">
        <v>0.41099999999999998</v>
      </c>
      <c r="Y228" s="10">
        <v>3.7010000000000001</v>
      </c>
      <c r="Z228" s="10">
        <v>0.47</v>
      </c>
      <c r="AA228" s="10">
        <v>0.505</v>
      </c>
      <c r="AB228" s="10">
        <f t="shared" si="6"/>
        <v>0.26836438169999999</v>
      </c>
      <c r="AC228" s="10">
        <f t="shared" si="7"/>
        <v>2.2569995200499999</v>
      </c>
    </row>
    <row r="229" spans="1:29" x14ac:dyDescent="0.25">
      <c r="A229" s="8">
        <v>7</v>
      </c>
      <c r="B229" s="8">
        <v>328</v>
      </c>
      <c r="C229" s="8" t="s">
        <v>128</v>
      </c>
      <c r="D229" s="8" t="s">
        <v>129</v>
      </c>
      <c r="E229" s="8" t="s">
        <v>130</v>
      </c>
      <c r="F229" s="8" t="s">
        <v>109</v>
      </c>
      <c r="G229" s="8" t="s">
        <v>131</v>
      </c>
      <c r="H229" s="8">
        <v>45545</v>
      </c>
      <c r="I229" s="8">
        <v>45546</v>
      </c>
      <c r="J229" s="8">
        <v>45476</v>
      </c>
      <c r="K229" s="8">
        <v>6410</v>
      </c>
      <c r="L229" s="8">
        <v>6410</v>
      </c>
      <c r="M229" s="8" t="s">
        <v>111</v>
      </c>
      <c r="N229" s="8" t="s">
        <v>132</v>
      </c>
      <c r="O229" s="9">
        <v>5.53627630089</v>
      </c>
      <c r="P229" s="9">
        <v>2.2404500000000001</v>
      </c>
      <c r="Q229" s="8" t="s">
        <v>113</v>
      </c>
      <c r="R229" s="8" t="s">
        <v>114</v>
      </c>
      <c r="S229" s="8">
        <v>16</v>
      </c>
      <c r="T229" s="8">
        <v>60</v>
      </c>
      <c r="U229" s="8" t="s">
        <v>49</v>
      </c>
      <c r="V229" s="8" t="s">
        <v>52</v>
      </c>
      <c r="W229" s="8" t="s">
        <v>53</v>
      </c>
      <c r="X229" s="10">
        <v>0.41099999999999998</v>
      </c>
      <c r="Y229" s="10">
        <v>3.7010000000000001</v>
      </c>
      <c r="Z229" s="10">
        <v>0.47</v>
      </c>
      <c r="AA229" s="10">
        <v>0.505</v>
      </c>
      <c r="AB229" s="10">
        <f t="shared" si="6"/>
        <v>0.48803722350000001</v>
      </c>
      <c r="AC229" s="10">
        <f t="shared" si="7"/>
        <v>4.1044931977500001</v>
      </c>
    </row>
    <row r="230" spans="1:29" x14ac:dyDescent="0.25">
      <c r="A230" s="8">
        <v>7</v>
      </c>
      <c r="B230" s="8">
        <v>328</v>
      </c>
      <c r="C230" s="8" t="s">
        <v>128</v>
      </c>
      <c r="D230" s="8" t="s">
        <v>129</v>
      </c>
      <c r="E230" s="8" t="s">
        <v>130</v>
      </c>
      <c r="F230" s="8" t="s">
        <v>109</v>
      </c>
      <c r="G230" s="8" t="s">
        <v>131</v>
      </c>
      <c r="H230" s="8">
        <v>45546</v>
      </c>
      <c r="I230" s="8">
        <v>45547</v>
      </c>
      <c r="J230" s="8">
        <v>45477</v>
      </c>
      <c r="K230" s="8">
        <v>6410</v>
      </c>
      <c r="L230" s="8">
        <v>6410</v>
      </c>
      <c r="M230" s="8" t="s">
        <v>111</v>
      </c>
      <c r="N230" s="8" t="s">
        <v>132</v>
      </c>
      <c r="O230" s="9">
        <v>1.42649390148</v>
      </c>
      <c r="P230" s="9">
        <v>0.57728199999999996</v>
      </c>
      <c r="Q230" s="8" t="s">
        <v>113</v>
      </c>
      <c r="R230" s="8" t="s">
        <v>114</v>
      </c>
      <c r="S230" s="8">
        <v>16</v>
      </c>
      <c r="T230" s="8">
        <v>60</v>
      </c>
      <c r="U230" s="8" t="s">
        <v>49</v>
      </c>
      <c r="V230" s="8" t="s">
        <v>52</v>
      </c>
      <c r="W230" s="8" t="s">
        <v>53</v>
      </c>
      <c r="X230" s="10">
        <v>0.41099999999999998</v>
      </c>
      <c r="Y230" s="10">
        <v>3.7010000000000001</v>
      </c>
      <c r="Z230" s="10">
        <v>0.47</v>
      </c>
      <c r="AA230" s="10">
        <v>0.505</v>
      </c>
      <c r="AB230" s="10">
        <f t="shared" si="6"/>
        <v>0.12574933805999999</v>
      </c>
      <c r="AC230" s="10">
        <f t="shared" si="7"/>
        <v>1.05757773759</v>
      </c>
    </row>
    <row r="231" spans="1:29" x14ac:dyDescent="0.25">
      <c r="A231" s="8">
        <v>7</v>
      </c>
      <c r="B231" s="8">
        <v>328</v>
      </c>
      <c r="C231" s="8" t="s">
        <v>128</v>
      </c>
      <c r="D231" s="8" t="s">
        <v>129</v>
      </c>
      <c r="E231" s="8" t="s">
        <v>130</v>
      </c>
      <c r="F231" s="8" t="s">
        <v>109</v>
      </c>
      <c r="G231" s="8" t="s">
        <v>131</v>
      </c>
      <c r="H231" s="8">
        <v>45547</v>
      </c>
      <c r="I231" s="8">
        <v>45548</v>
      </c>
      <c r="J231" s="8">
        <v>45478</v>
      </c>
      <c r="K231" s="8">
        <v>6410</v>
      </c>
      <c r="L231" s="8">
        <v>6410</v>
      </c>
      <c r="M231" s="8" t="s">
        <v>111</v>
      </c>
      <c r="N231" s="8" t="s">
        <v>132</v>
      </c>
      <c r="O231" s="9">
        <v>3.6358966807000002</v>
      </c>
      <c r="P231" s="9">
        <v>1.4714</v>
      </c>
      <c r="Q231" s="8" t="s">
        <v>113</v>
      </c>
      <c r="R231" s="8" t="s">
        <v>114</v>
      </c>
      <c r="S231" s="8">
        <v>16</v>
      </c>
      <c r="T231" s="8">
        <v>60</v>
      </c>
      <c r="U231" s="8" t="s">
        <v>49</v>
      </c>
      <c r="V231" s="8" t="s">
        <v>52</v>
      </c>
      <c r="W231" s="8" t="s">
        <v>53</v>
      </c>
      <c r="X231" s="10">
        <v>0.41099999999999998</v>
      </c>
      <c r="Y231" s="10">
        <v>3.7010000000000001</v>
      </c>
      <c r="Z231" s="10">
        <v>0.47</v>
      </c>
      <c r="AA231" s="10">
        <v>0.505</v>
      </c>
      <c r="AB231" s="10">
        <f t="shared" si="6"/>
        <v>0.32051506200000002</v>
      </c>
      <c r="AC231" s="10">
        <f t="shared" si="7"/>
        <v>2.695597443</v>
      </c>
    </row>
    <row r="232" spans="1:29" x14ac:dyDescent="0.25">
      <c r="A232" s="8">
        <v>7</v>
      </c>
      <c r="B232" s="8">
        <v>328</v>
      </c>
      <c r="C232" s="8" t="s">
        <v>128</v>
      </c>
      <c r="D232" s="8" t="s">
        <v>129</v>
      </c>
      <c r="E232" s="8" t="s">
        <v>130</v>
      </c>
      <c r="F232" s="8" t="s">
        <v>109</v>
      </c>
      <c r="G232" s="8" t="s">
        <v>131</v>
      </c>
      <c r="H232" s="8">
        <v>45548</v>
      </c>
      <c r="I232" s="8">
        <v>45549</v>
      </c>
      <c r="J232" s="8">
        <v>45479</v>
      </c>
      <c r="K232" s="8">
        <v>6410</v>
      </c>
      <c r="L232" s="8">
        <v>6410</v>
      </c>
      <c r="M232" s="8" t="s">
        <v>111</v>
      </c>
      <c r="N232" s="8" t="s">
        <v>132</v>
      </c>
      <c r="O232" s="9">
        <v>1.5283899888500001</v>
      </c>
      <c r="P232" s="9">
        <v>0.61851699999999998</v>
      </c>
      <c r="Q232" s="8" t="s">
        <v>113</v>
      </c>
      <c r="R232" s="8" t="s">
        <v>114</v>
      </c>
      <c r="S232" s="8">
        <v>16</v>
      </c>
      <c r="T232" s="8">
        <v>60</v>
      </c>
      <c r="U232" s="8" t="s">
        <v>49</v>
      </c>
      <c r="V232" s="8" t="s">
        <v>52</v>
      </c>
      <c r="W232" s="8" t="s">
        <v>53</v>
      </c>
      <c r="X232" s="10">
        <v>0.41099999999999998</v>
      </c>
      <c r="Y232" s="10">
        <v>3.7010000000000001</v>
      </c>
      <c r="Z232" s="10">
        <v>0.47</v>
      </c>
      <c r="AA232" s="10">
        <v>0.505</v>
      </c>
      <c r="AB232" s="10">
        <f t="shared" si="6"/>
        <v>0.13473155811000001</v>
      </c>
      <c r="AC232" s="10">
        <f t="shared" si="7"/>
        <v>1.1331200514149999</v>
      </c>
    </row>
    <row r="233" spans="1:29" x14ac:dyDescent="0.25">
      <c r="A233" s="8">
        <v>7</v>
      </c>
      <c r="B233" s="8">
        <v>328</v>
      </c>
      <c r="C233" s="8" t="s">
        <v>128</v>
      </c>
      <c r="D233" s="8" t="s">
        <v>129</v>
      </c>
      <c r="E233" s="8" t="s">
        <v>130</v>
      </c>
      <c r="F233" s="8" t="s">
        <v>109</v>
      </c>
      <c r="G233" s="8" t="s">
        <v>131</v>
      </c>
      <c r="H233" s="8">
        <v>45549</v>
      </c>
      <c r="I233" s="8">
        <v>45550</v>
      </c>
      <c r="J233" s="8">
        <v>45480</v>
      </c>
      <c r="K233" s="8">
        <v>6410</v>
      </c>
      <c r="L233" s="8">
        <v>6410</v>
      </c>
      <c r="M233" s="8" t="s">
        <v>111</v>
      </c>
      <c r="N233" s="8" t="s">
        <v>132</v>
      </c>
      <c r="O233" s="9">
        <v>3.8204929980600002</v>
      </c>
      <c r="P233" s="9">
        <v>1.5461</v>
      </c>
      <c r="Q233" s="8" t="s">
        <v>113</v>
      </c>
      <c r="R233" s="8" t="s">
        <v>114</v>
      </c>
      <c r="S233" s="8">
        <v>16</v>
      </c>
      <c r="T233" s="8">
        <v>60</v>
      </c>
      <c r="U233" s="8" t="s">
        <v>49</v>
      </c>
      <c r="V233" s="8" t="s">
        <v>52</v>
      </c>
      <c r="W233" s="8" t="s">
        <v>53</v>
      </c>
      <c r="X233" s="10">
        <v>0.41099999999999998</v>
      </c>
      <c r="Y233" s="10">
        <v>3.7010000000000001</v>
      </c>
      <c r="Z233" s="10">
        <v>0.47</v>
      </c>
      <c r="AA233" s="10">
        <v>0.505</v>
      </c>
      <c r="AB233" s="10">
        <f t="shared" si="6"/>
        <v>0.33678696299999999</v>
      </c>
      <c r="AC233" s="10">
        <f t="shared" si="7"/>
        <v>2.8324474694999999</v>
      </c>
    </row>
    <row r="234" spans="1:29" x14ac:dyDescent="0.25">
      <c r="A234" s="8">
        <v>7</v>
      </c>
      <c r="B234" s="8">
        <v>328</v>
      </c>
      <c r="C234" s="8" t="s">
        <v>128</v>
      </c>
      <c r="D234" s="8" t="s">
        <v>129</v>
      </c>
      <c r="E234" s="8" t="s">
        <v>130</v>
      </c>
      <c r="F234" s="8" t="s">
        <v>109</v>
      </c>
      <c r="G234" s="8" t="s">
        <v>131</v>
      </c>
      <c r="H234" s="8">
        <v>45550</v>
      </c>
      <c r="I234" s="8">
        <v>45551</v>
      </c>
      <c r="J234" s="8">
        <v>45481</v>
      </c>
      <c r="K234" s="8">
        <v>6410</v>
      </c>
      <c r="L234" s="8">
        <v>6410</v>
      </c>
      <c r="M234" s="8" t="s">
        <v>111</v>
      </c>
      <c r="N234" s="8" t="s">
        <v>132</v>
      </c>
      <c r="O234" s="9">
        <v>3.1395743308299999</v>
      </c>
      <c r="P234" s="9">
        <v>1.27054</v>
      </c>
      <c r="Q234" s="8" t="s">
        <v>113</v>
      </c>
      <c r="R234" s="8" t="s">
        <v>114</v>
      </c>
      <c r="S234" s="8">
        <v>16</v>
      </c>
      <c r="T234" s="8">
        <v>60</v>
      </c>
      <c r="U234" s="8" t="s">
        <v>49</v>
      </c>
      <c r="V234" s="8" t="s">
        <v>52</v>
      </c>
      <c r="W234" s="8" t="s">
        <v>53</v>
      </c>
      <c r="X234" s="10">
        <v>0.41099999999999998</v>
      </c>
      <c r="Y234" s="10">
        <v>3.7010000000000001</v>
      </c>
      <c r="Z234" s="10">
        <v>0.47</v>
      </c>
      <c r="AA234" s="10">
        <v>0.505</v>
      </c>
      <c r="AB234" s="10">
        <f t="shared" si="6"/>
        <v>0.2767617282</v>
      </c>
      <c r="AC234" s="10">
        <f t="shared" si="7"/>
        <v>2.3276229273000002</v>
      </c>
    </row>
    <row r="235" spans="1:29" x14ac:dyDescent="0.25">
      <c r="A235" s="8">
        <v>7</v>
      </c>
      <c r="B235" s="8">
        <v>328</v>
      </c>
      <c r="C235" s="8" t="s">
        <v>128</v>
      </c>
      <c r="D235" s="8" t="s">
        <v>129</v>
      </c>
      <c r="E235" s="8" t="s">
        <v>130</v>
      </c>
      <c r="F235" s="8" t="s">
        <v>109</v>
      </c>
      <c r="G235" s="8" t="s">
        <v>131</v>
      </c>
      <c r="H235" s="8">
        <v>45551</v>
      </c>
      <c r="I235" s="8">
        <v>45552</v>
      </c>
      <c r="J235" s="8">
        <v>45482</v>
      </c>
      <c r="K235" s="8">
        <v>6410</v>
      </c>
      <c r="L235" s="8">
        <v>6410</v>
      </c>
      <c r="M235" s="8" t="s">
        <v>111</v>
      </c>
      <c r="N235" s="8" t="s">
        <v>132</v>
      </c>
      <c r="O235" s="9">
        <v>6.1599371969399996</v>
      </c>
      <c r="P235" s="9">
        <v>2.4928400000000002</v>
      </c>
      <c r="Q235" s="8" t="s">
        <v>113</v>
      </c>
      <c r="R235" s="8" t="s">
        <v>114</v>
      </c>
      <c r="S235" s="8">
        <v>16</v>
      </c>
      <c r="T235" s="8">
        <v>60</v>
      </c>
      <c r="U235" s="8" t="s">
        <v>49</v>
      </c>
      <c r="V235" s="8" t="s">
        <v>52</v>
      </c>
      <c r="W235" s="8" t="s">
        <v>53</v>
      </c>
      <c r="X235" s="10">
        <v>0.41099999999999998</v>
      </c>
      <c r="Y235" s="10">
        <v>3.7010000000000001</v>
      </c>
      <c r="Z235" s="10">
        <v>0.47</v>
      </c>
      <c r="AA235" s="10">
        <v>0.505</v>
      </c>
      <c r="AB235" s="10">
        <f t="shared" si="6"/>
        <v>0.54301533720000006</v>
      </c>
      <c r="AC235" s="10">
        <f t="shared" si="7"/>
        <v>4.5668704158000004</v>
      </c>
    </row>
    <row r="236" spans="1:29" x14ac:dyDescent="0.25">
      <c r="A236" s="8">
        <v>7</v>
      </c>
      <c r="B236" s="8">
        <v>328</v>
      </c>
      <c r="C236" s="8" t="s">
        <v>128</v>
      </c>
      <c r="D236" s="8" t="s">
        <v>129</v>
      </c>
      <c r="E236" s="8" t="s">
        <v>130</v>
      </c>
      <c r="F236" s="8" t="s">
        <v>109</v>
      </c>
      <c r="G236" s="8" t="s">
        <v>131</v>
      </c>
      <c r="H236" s="8">
        <v>45552</v>
      </c>
      <c r="I236" s="8">
        <v>45553</v>
      </c>
      <c r="J236" s="8">
        <v>45483</v>
      </c>
      <c r="K236" s="8">
        <v>6410</v>
      </c>
      <c r="L236" s="8">
        <v>6410</v>
      </c>
      <c r="M236" s="8" t="s">
        <v>111</v>
      </c>
      <c r="N236" s="8" t="s">
        <v>132</v>
      </c>
      <c r="O236" s="9">
        <v>1.28821694188</v>
      </c>
      <c r="P236" s="9">
        <v>0.52132299999999998</v>
      </c>
      <c r="Q236" s="8" t="s">
        <v>113</v>
      </c>
      <c r="R236" s="8" t="s">
        <v>114</v>
      </c>
      <c r="S236" s="8">
        <v>16</v>
      </c>
      <c r="T236" s="8">
        <v>60</v>
      </c>
      <c r="U236" s="8" t="s">
        <v>49</v>
      </c>
      <c r="V236" s="8" t="s">
        <v>52</v>
      </c>
      <c r="W236" s="8" t="s">
        <v>53</v>
      </c>
      <c r="X236" s="10">
        <v>0.41099999999999998</v>
      </c>
      <c r="Y236" s="10">
        <v>3.7010000000000001</v>
      </c>
      <c r="Z236" s="10">
        <v>0.47</v>
      </c>
      <c r="AA236" s="10">
        <v>0.505</v>
      </c>
      <c r="AB236" s="10">
        <f t="shared" si="6"/>
        <v>0.11355978908999999</v>
      </c>
      <c r="AC236" s="10">
        <f t="shared" si="7"/>
        <v>0.95506112938499998</v>
      </c>
    </row>
    <row r="237" spans="1:29" x14ac:dyDescent="0.25">
      <c r="A237" s="8">
        <v>7</v>
      </c>
      <c r="B237" s="8">
        <v>328</v>
      </c>
      <c r="C237" s="8" t="s">
        <v>128</v>
      </c>
      <c r="D237" s="8" t="s">
        <v>129</v>
      </c>
      <c r="E237" s="8" t="s">
        <v>130</v>
      </c>
      <c r="F237" s="8" t="s">
        <v>109</v>
      </c>
      <c r="G237" s="8" t="s">
        <v>131</v>
      </c>
      <c r="H237" s="8">
        <v>45554</v>
      </c>
      <c r="I237" s="8">
        <v>45555</v>
      </c>
      <c r="J237" s="8">
        <v>45485</v>
      </c>
      <c r="K237" s="8">
        <v>6410</v>
      </c>
      <c r="L237" s="8">
        <v>6410</v>
      </c>
      <c r="M237" s="8" t="s">
        <v>111</v>
      </c>
      <c r="N237" s="8" t="s">
        <v>132</v>
      </c>
      <c r="O237" s="9">
        <v>5.1570509141800001</v>
      </c>
      <c r="P237" s="9">
        <v>2.0869800000000001</v>
      </c>
      <c r="Q237" s="8" t="s">
        <v>113</v>
      </c>
      <c r="R237" s="8" t="s">
        <v>114</v>
      </c>
      <c r="S237" s="8">
        <v>16</v>
      </c>
      <c r="T237" s="8">
        <v>60</v>
      </c>
      <c r="U237" s="8" t="s">
        <v>49</v>
      </c>
      <c r="V237" s="8" t="s">
        <v>52</v>
      </c>
      <c r="W237" s="8" t="s">
        <v>53</v>
      </c>
      <c r="X237" s="10">
        <v>0.41099999999999998</v>
      </c>
      <c r="Y237" s="10">
        <v>3.7010000000000001</v>
      </c>
      <c r="Z237" s="10">
        <v>0.47</v>
      </c>
      <c r="AA237" s="10">
        <v>0.505</v>
      </c>
      <c r="AB237" s="10">
        <f t="shared" si="6"/>
        <v>0.45460685340000001</v>
      </c>
      <c r="AC237" s="10">
        <f t="shared" si="7"/>
        <v>3.8233369251000004</v>
      </c>
    </row>
    <row r="238" spans="1:29" x14ac:dyDescent="0.25">
      <c r="A238" s="8">
        <v>7</v>
      </c>
      <c r="B238" s="8">
        <v>328</v>
      </c>
      <c r="C238" s="8" t="s">
        <v>128</v>
      </c>
      <c r="D238" s="8" t="s">
        <v>129</v>
      </c>
      <c r="E238" s="8" t="s">
        <v>130</v>
      </c>
      <c r="F238" s="8" t="s">
        <v>109</v>
      </c>
      <c r="G238" s="8" t="s">
        <v>131</v>
      </c>
      <c r="H238" s="8">
        <v>45555</v>
      </c>
      <c r="I238" s="8">
        <v>45556</v>
      </c>
      <c r="J238" s="8">
        <v>45486</v>
      </c>
      <c r="K238" s="8">
        <v>6410</v>
      </c>
      <c r="L238" s="8">
        <v>6410</v>
      </c>
      <c r="M238" s="8" t="s">
        <v>111</v>
      </c>
      <c r="N238" s="8" t="s">
        <v>132</v>
      </c>
      <c r="O238" s="9">
        <v>2.2358071438599998</v>
      </c>
      <c r="P238" s="9">
        <v>0.90479900000000002</v>
      </c>
      <c r="Q238" s="8" t="s">
        <v>113</v>
      </c>
      <c r="R238" s="8" t="s">
        <v>114</v>
      </c>
      <c r="S238" s="8">
        <v>16</v>
      </c>
      <c r="T238" s="8">
        <v>60</v>
      </c>
      <c r="U238" s="8" t="s">
        <v>49</v>
      </c>
      <c r="V238" s="8" t="s">
        <v>52</v>
      </c>
      <c r="W238" s="8" t="s">
        <v>53</v>
      </c>
      <c r="X238" s="10">
        <v>0.41099999999999998</v>
      </c>
      <c r="Y238" s="10">
        <v>3.7010000000000001</v>
      </c>
      <c r="Z238" s="10">
        <v>0.47</v>
      </c>
      <c r="AA238" s="10">
        <v>0.505</v>
      </c>
      <c r="AB238" s="10">
        <f t="shared" si="6"/>
        <v>0.19709236617000001</v>
      </c>
      <c r="AC238" s="10">
        <f t="shared" si="7"/>
        <v>1.6575872440050001</v>
      </c>
    </row>
    <row r="239" spans="1:29" x14ac:dyDescent="0.25">
      <c r="A239" s="8">
        <v>7</v>
      </c>
      <c r="B239" s="8">
        <v>328</v>
      </c>
      <c r="C239" s="8" t="s">
        <v>128</v>
      </c>
      <c r="D239" s="8" t="s">
        <v>129</v>
      </c>
      <c r="E239" s="8" t="s">
        <v>130</v>
      </c>
      <c r="F239" s="8" t="s">
        <v>109</v>
      </c>
      <c r="G239" s="8" t="s">
        <v>131</v>
      </c>
      <c r="H239" s="8">
        <v>45556</v>
      </c>
      <c r="I239" s="8">
        <v>45557</v>
      </c>
      <c r="J239" s="8">
        <v>45487</v>
      </c>
      <c r="K239" s="8">
        <v>6410</v>
      </c>
      <c r="L239" s="8">
        <v>6410</v>
      </c>
      <c r="M239" s="8" t="s">
        <v>111</v>
      </c>
      <c r="N239" s="8" t="s">
        <v>132</v>
      </c>
      <c r="O239" s="9">
        <v>3.84248472188</v>
      </c>
      <c r="P239" s="9">
        <v>1.5549999999999999</v>
      </c>
      <c r="Q239" s="8" t="s">
        <v>113</v>
      </c>
      <c r="R239" s="8" t="s">
        <v>114</v>
      </c>
      <c r="S239" s="8">
        <v>16</v>
      </c>
      <c r="T239" s="8">
        <v>60</v>
      </c>
      <c r="U239" s="8" t="s">
        <v>49</v>
      </c>
      <c r="V239" s="8" t="s">
        <v>52</v>
      </c>
      <c r="W239" s="8" t="s">
        <v>53</v>
      </c>
      <c r="X239" s="10">
        <v>0.41099999999999998</v>
      </c>
      <c r="Y239" s="10">
        <v>3.7010000000000001</v>
      </c>
      <c r="Z239" s="10">
        <v>0.47</v>
      </c>
      <c r="AA239" s="10">
        <v>0.505</v>
      </c>
      <c r="AB239" s="10">
        <f t="shared" si="6"/>
        <v>0.33872564999999999</v>
      </c>
      <c r="AC239" s="10">
        <f t="shared" si="7"/>
        <v>2.8487522249999997</v>
      </c>
    </row>
    <row r="240" spans="1:29" x14ac:dyDescent="0.25">
      <c r="A240" s="8">
        <v>7</v>
      </c>
      <c r="B240" s="8">
        <v>328</v>
      </c>
      <c r="C240" s="8" t="s">
        <v>128</v>
      </c>
      <c r="D240" s="8" t="s">
        <v>129</v>
      </c>
      <c r="E240" s="8" t="s">
        <v>130</v>
      </c>
      <c r="F240" s="8" t="s">
        <v>109</v>
      </c>
      <c r="G240" s="8" t="s">
        <v>131</v>
      </c>
      <c r="H240" s="8">
        <v>45557</v>
      </c>
      <c r="I240" s="8">
        <v>45558</v>
      </c>
      <c r="J240" s="8">
        <v>45488</v>
      </c>
      <c r="K240" s="8">
        <v>6410</v>
      </c>
      <c r="L240" s="8">
        <v>6410</v>
      </c>
      <c r="M240" s="8" t="s">
        <v>111</v>
      </c>
      <c r="N240" s="8" t="s">
        <v>132</v>
      </c>
      <c r="O240" s="9">
        <v>3.6342060841300001</v>
      </c>
      <c r="P240" s="9">
        <v>1.47071</v>
      </c>
      <c r="Q240" s="8" t="s">
        <v>113</v>
      </c>
      <c r="R240" s="8" t="s">
        <v>114</v>
      </c>
      <c r="S240" s="8">
        <v>16</v>
      </c>
      <c r="T240" s="8">
        <v>60</v>
      </c>
      <c r="U240" s="8" t="s">
        <v>49</v>
      </c>
      <c r="V240" s="8" t="s">
        <v>52</v>
      </c>
      <c r="W240" s="8" t="s">
        <v>53</v>
      </c>
      <c r="X240" s="10">
        <v>0.41099999999999998</v>
      </c>
      <c r="Y240" s="10">
        <v>3.7010000000000001</v>
      </c>
      <c r="Z240" s="10">
        <v>0.47</v>
      </c>
      <c r="AA240" s="10">
        <v>0.505</v>
      </c>
      <c r="AB240" s="10">
        <f t="shared" si="6"/>
        <v>0.32036475930000002</v>
      </c>
      <c r="AC240" s="10">
        <f t="shared" si="7"/>
        <v>2.69433336645</v>
      </c>
    </row>
    <row r="241" spans="1:29" x14ac:dyDescent="0.25">
      <c r="A241" s="8">
        <v>7</v>
      </c>
      <c r="B241" s="8">
        <v>328</v>
      </c>
      <c r="C241" s="8" t="s">
        <v>128</v>
      </c>
      <c r="D241" s="8" t="s">
        <v>129</v>
      </c>
      <c r="E241" s="8" t="s">
        <v>130</v>
      </c>
      <c r="F241" s="8" t="s">
        <v>109</v>
      </c>
      <c r="G241" s="8" t="s">
        <v>131</v>
      </c>
      <c r="H241" s="8">
        <v>45558</v>
      </c>
      <c r="I241" s="8">
        <v>45559</v>
      </c>
      <c r="J241" s="8">
        <v>45489</v>
      </c>
      <c r="K241" s="8">
        <v>6410</v>
      </c>
      <c r="L241" s="8">
        <v>6410</v>
      </c>
      <c r="M241" s="8" t="s">
        <v>111</v>
      </c>
      <c r="N241" s="8" t="s">
        <v>132</v>
      </c>
      <c r="O241" s="9">
        <v>1.6071468020099999</v>
      </c>
      <c r="P241" s="9">
        <v>0.65038899999999999</v>
      </c>
      <c r="Q241" s="8" t="s">
        <v>113</v>
      </c>
      <c r="R241" s="8" t="s">
        <v>114</v>
      </c>
      <c r="S241" s="8">
        <v>16</v>
      </c>
      <c r="T241" s="8">
        <v>60</v>
      </c>
      <c r="U241" s="8" t="s">
        <v>49</v>
      </c>
      <c r="V241" s="8" t="s">
        <v>52</v>
      </c>
      <c r="W241" s="8" t="s">
        <v>53</v>
      </c>
      <c r="X241" s="10">
        <v>0.41099999999999998</v>
      </c>
      <c r="Y241" s="10">
        <v>3.7010000000000001</v>
      </c>
      <c r="Z241" s="10">
        <v>0.47</v>
      </c>
      <c r="AA241" s="10">
        <v>0.505</v>
      </c>
      <c r="AB241" s="10">
        <f t="shared" si="6"/>
        <v>0.14167423587</v>
      </c>
      <c r="AC241" s="10">
        <f t="shared" si="7"/>
        <v>1.1915093960550001</v>
      </c>
    </row>
    <row r="242" spans="1:29" x14ac:dyDescent="0.25">
      <c r="A242" s="8">
        <v>7</v>
      </c>
      <c r="B242" s="8">
        <v>328</v>
      </c>
      <c r="C242" s="8" t="s">
        <v>128</v>
      </c>
      <c r="D242" s="8" t="s">
        <v>129</v>
      </c>
      <c r="E242" s="8" t="s">
        <v>130</v>
      </c>
      <c r="F242" s="8" t="s">
        <v>109</v>
      </c>
      <c r="G242" s="8" t="s">
        <v>131</v>
      </c>
      <c r="H242" s="8">
        <v>45559</v>
      </c>
      <c r="I242" s="8">
        <v>45560</v>
      </c>
      <c r="J242" s="8">
        <v>45490</v>
      </c>
      <c r="K242" s="8">
        <v>6410</v>
      </c>
      <c r="L242" s="8">
        <v>6410</v>
      </c>
      <c r="M242" s="8" t="s">
        <v>111</v>
      </c>
      <c r="N242" s="8" t="s">
        <v>132</v>
      </c>
      <c r="O242" s="9">
        <v>1.97161219121</v>
      </c>
      <c r="P242" s="9">
        <v>0.79788300000000001</v>
      </c>
      <c r="Q242" s="8" t="s">
        <v>113</v>
      </c>
      <c r="R242" s="8" t="s">
        <v>114</v>
      </c>
      <c r="S242" s="8">
        <v>16</v>
      </c>
      <c r="T242" s="8">
        <v>60</v>
      </c>
      <c r="U242" s="8" t="s">
        <v>49</v>
      </c>
      <c r="V242" s="8" t="s">
        <v>52</v>
      </c>
      <c r="W242" s="8" t="s">
        <v>53</v>
      </c>
      <c r="X242" s="10">
        <v>0.41099999999999998</v>
      </c>
      <c r="Y242" s="10">
        <v>3.7010000000000001</v>
      </c>
      <c r="Z242" s="10">
        <v>0.47</v>
      </c>
      <c r="AA242" s="10">
        <v>0.505</v>
      </c>
      <c r="AB242" s="10">
        <f t="shared" si="6"/>
        <v>0.17380285389</v>
      </c>
      <c r="AC242" s="10">
        <f t="shared" si="7"/>
        <v>1.461717666585</v>
      </c>
    </row>
    <row r="243" spans="1:29" x14ac:dyDescent="0.25">
      <c r="A243" s="8">
        <v>7</v>
      </c>
      <c r="B243" s="8">
        <v>328</v>
      </c>
      <c r="C243" s="8" t="s">
        <v>128</v>
      </c>
      <c r="D243" s="8" t="s">
        <v>129</v>
      </c>
      <c r="E243" s="8" t="s">
        <v>130</v>
      </c>
      <c r="F243" s="8" t="s">
        <v>109</v>
      </c>
      <c r="G243" s="8" t="s">
        <v>131</v>
      </c>
      <c r="H243" s="8">
        <v>45560</v>
      </c>
      <c r="I243" s="8">
        <v>45561</v>
      </c>
      <c r="J243" s="8">
        <v>45491</v>
      </c>
      <c r="K243" s="8">
        <v>6410</v>
      </c>
      <c r="L243" s="8">
        <v>6410</v>
      </c>
      <c r="M243" s="8" t="s">
        <v>111</v>
      </c>
      <c r="N243" s="8" t="s">
        <v>132</v>
      </c>
      <c r="O243" s="9">
        <v>2.18971122573</v>
      </c>
      <c r="P243" s="9">
        <v>0.88614499999999996</v>
      </c>
      <c r="Q243" s="8" t="s">
        <v>113</v>
      </c>
      <c r="R243" s="8" t="s">
        <v>114</v>
      </c>
      <c r="S243" s="8">
        <v>16</v>
      </c>
      <c r="T243" s="8">
        <v>60</v>
      </c>
      <c r="U243" s="8" t="s">
        <v>49</v>
      </c>
      <c r="V243" s="8" t="s">
        <v>52</v>
      </c>
      <c r="W243" s="8" t="s">
        <v>53</v>
      </c>
      <c r="X243" s="10">
        <v>0.41099999999999998</v>
      </c>
      <c r="Y243" s="10">
        <v>3.7010000000000001</v>
      </c>
      <c r="Z243" s="10">
        <v>0.47</v>
      </c>
      <c r="AA243" s="10">
        <v>0.505</v>
      </c>
      <c r="AB243" s="10">
        <f t="shared" si="6"/>
        <v>0.19302896534999997</v>
      </c>
      <c r="AC243" s="10">
        <f t="shared" si="7"/>
        <v>1.623413209275</v>
      </c>
    </row>
    <row r="244" spans="1:29" x14ac:dyDescent="0.25">
      <c r="A244" s="8">
        <v>7</v>
      </c>
      <c r="B244" s="8">
        <v>328</v>
      </c>
      <c r="C244" s="8" t="s">
        <v>128</v>
      </c>
      <c r="D244" s="8" t="s">
        <v>129</v>
      </c>
      <c r="E244" s="8" t="s">
        <v>130</v>
      </c>
      <c r="F244" s="8" t="s">
        <v>109</v>
      </c>
      <c r="G244" s="8" t="s">
        <v>131</v>
      </c>
      <c r="H244" s="8">
        <v>45561</v>
      </c>
      <c r="I244" s="8">
        <v>45562</v>
      </c>
      <c r="J244" s="8">
        <v>45492</v>
      </c>
      <c r="K244" s="8">
        <v>6410</v>
      </c>
      <c r="L244" s="8">
        <v>6410</v>
      </c>
      <c r="M244" s="8" t="s">
        <v>111</v>
      </c>
      <c r="N244" s="8" t="s">
        <v>132</v>
      </c>
      <c r="O244" s="9">
        <v>1.7292724801599999</v>
      </c>
      <c r="P244" s="9">
        <v>0.69981199999999999</v>
      </c>
      <c r="Q244" s="8" t="s">
        <v>113</v>
      </c>
      <c r="R244" s="8" t="s">
        <v>114</v>
      </c>
      <c r="S244" s="8">
        <v>16</v>
      </c>
      <c r="T244" s="8">
        <v>60</v>
      </c>
      <c r="U244" s="8" t="s">
        <v>49</v>
      </c>
      <c r="V244" s="8" t="s">
        <v>52</v>
      </c>
      <c r="W244" s="8" t="s">
        <v>53</v>
      </c>
      <c r="X244" s="10">
        <v>0.41099999999999998</v>
      </c>
      <c r="Y244" s="10">
        <v>3.7010000000000001</v>
      </c>
      <c r="Z244" s="10">
        <v>0.47</v>
      </c>
      <c r="AA244" s="10">
        <v>0.505</v>
      </c>
      <c r="AB244" s="10">
        <f t="shared" si="6"/>
        <v>0.15244004795999999</v>
      </c>
      <c r="AC244" s="10">
        <f t="shared" si="7"/>
        <v>1.2820520849400001</v>
      </c>
    </row>
    <row r="245" spans="1:29" x14ac:dyDescent="0.25">
      <c r="A245" s="8">
        <v>7</v>
      </c>
      <c r="B245" s="8">
        <v>328</v>
      </c>
      <c r="C245" s="8" t="s">
        <v>128</v>
      </c>
      <c r="D245" s="8" t="s">
        <v>129</v>
      </c>
      <c r="E245" s="8" t="s">
        <v>130</v>
      </c>
      <c r="F245" s="8" t="s">
        <v>109</v>
      </c>
      <c r="G245" s="8" t="s">
        <v>131</v>
      </c>
      <c r="H245" s="8">
        <v>45562</v>
      </c>
      <c r="I245" s="8">
        <v>45563</v>
      </c>
      <c r="J245" s="8">
        <v>45493</v>
      </c>
      <c r="K245" s="8">
        <v>6410</v>
      </c>
      <c r="L245" s="8">
        <v>6410</v>
      </c>
      <c r="M245" s="8" t="s">
        <v>111</v>
      </c>
      <c r="N245" s="8" t="s">
        <v>132</v>
      </c>
      <c r="O245" s="9">
        <v>650.53994327700002</v>
      </c>
      <c r="P245" s="9">
        <v>263.26400000000001</v>
      </c>
      <c r="Q245" s="8" t="s">
        <v>113</v>
      </c>
      <c r="R245" s="8" t="s">
        <v>114</v>
      </c>
      <c r="S245" s="8">
        <v>16</v>
      </c>
      <c r="T245" s="8">
        <v>60</v>
      </c>
      <c r="U245" s="8" t="s">
        <v>49</v>
      </c>
      <c r="V245" s="8" t="s">
        <v>52</v>
      </c>
      <c r="W245" s="8" t="s">
        <v>53</v>
      </c>
      <c r="X245" s="10">
        <v>0.41099999999999998</v>
      </c>
      <c r="Y245" s="10">
        <v>3.7010000000000001</v>
      </c>
      <c r="Z245" s="10">
        <v>0.47</v>
      </c>
      <c r="AA245" s="10">
        <v>0.505</v>
      </c>
      <c r="AB245" s="10">
        <f t="shared" si="6"/>
        <v>57.346797120000005</v>
      </c>
      <c r="AC245" s="10">
        <f t="shared" si="7"/>
        <v>482.29833168000005</v>
      </c>
    </row>
    <row r="246" spans="1:29" x14ac:dyDescent="0.25">
      <c r="A246" s="8">
        <v>7</v>
      </c>
      <c r="B246" s="8">
        <v>328</v>
      </c>
      <c r="C246" s="8" t="s">
        <v>128</v>
      </c>
      <c r="D246" s="8" t="s">
        <v>129</v>
      </c>
      <c r="E246" s="8" t="s">
        <v>130</v>
      </c>
      <c r="F246" s="8" t="s">
        <v>109</v>
      </c>
      <c r="G246" s="8" t="s">
        <v>131</v>
      </c>
      <c r="H246" s="8">
        <v>45563</v>
      </c>
      <c r="I246" s="8">
        <v>45564</v>
      </c>
      <c r="J246" s="8">
        <v>45494</v>
      </c>
      <c r="K246" s="8">
        <v>6410</v>
      </c>
      <c r="L246" s="8">
        <v>6410</v>
      </c>
      <c r="M246" s="8" t="s">
        <v>111</v>
      </c>
      <c r="N246" s="8" t="s">
        <v>132</v>
      </c>
      <c r="O246" s="9">
        <v>1.9146978505600001</v>
      </c>
      <c r="P246" s="9">
        <v>0.77485099999999996</v>
      </c>
      <c r="Q246" s="8" t="s">
        <v>113</v>
      </c>
      <c r="R246" s="8" t="s">
        <v>114</v>
      </c>
      <c r="S246" s="8">
        <v>16</v>
      </c>
      <c r="T246" s="8">
        <v>60</v>
      </c>
      <c r="U246" s="8" t="s">
        <v>49</v>
      </c>
      <c r="V246" s="8" t="s">
        <v>52</v>
      </c>
      <c r="W246" s="8" t="s">
        <v>53</v>
      </c>
      <c r="X246" s="10">
        <v>0.41099999999999998</v>
      </c>
      <c r="Y246" s="10">
        <v>3.7010000000000001</v>
      </c>
      <c r="Z246" s="10">
        <v>0.47</v>
      </c>
      <c r="AA246" s="10">
        <v>0.505</v>
      </c>
      <c r="AB246" s="10">
        <f t="shared" si="6"/>
        <v>0.16878579332999999</v>
      </c>
      <c r="AC246" s="10">
        <f t="shared" si="7"/>
        <v>1.419523157745</v>
      </c>
    </row>
    <row r="247" spans="1:29" x14ac:dyDescent="0.25">
      <c r="A247" s="8">
        <v>7</v>
      </c>
      <c r="B247" s="8">
        <v>328</v>
      </c>
      <c r="C247" s="8" t="s">
        <v>128</v>
      </c>
      <c r="D247" s="8" t="s">
        <v>129</v>
      </c>
      <c r="E247" s="8" t="s">
        <v>130</v>
      </c>
      <c r="F247" s="8" t="s">
        <v>109</v>
      </c>
      <c r="G247" s="8" t="s">
        <v>131</v>
      </c>
      <c r="H247" s="8">
        <v>45565</v>
      </c>
      <c r="I247" s="8">
        <v>45566</v>
      </c>
      <c r="J247" s="8">
        <v>45496</v>
      </c>
      <c r="K247" s="8">
        <v>6410</v>
      </c>
      <c r="L247" s="8">
        <v>6410</v>
      </c>
      <c r="M247" s="8" t="s">
        <v>111</v>
      </c>
      <c r="N247" s="8" t="s">
        <v>132</v>
      </c>
      <c r="O247" s="9">
        <v>1.6371334932899999</v>
      </c>
      <c r="P247" s="9">
        <v>0.662524</v>
      </c>
      <c r="Q247" s="8" t="s">
        <v>113</v>
      </c>
      <c r="R247" s="8" t="s">
        <v>114</v>
      </c>
      <c r="S247" s="8">
        <v>16</v>
      </c>
      <c r="T247" s="8">
        <v>60</v>
      </c>
      <c r="U247" s="8" t="s">
        <v>49</v>
      </c>
      <c r="V247" s="8" t="s">
        <v>52</v>
      </c>
      <c r="W247" s="8" t="s">
        <v>53</v>
      </c>
      <c r="X247" s="10">
        <v>0.41099999999999998</v>
      </c>
      <c r="Y247" s="10">
        <v>3.7010000000000001</v>
      </c>
      <c r="Z247" s="10">
        <v>0.47</v>
      </c>
      <c r="AA247" s="10">
        <v>0.505</v>
      </c>
      <c r="AB247" s="10">
        <f t="shared" si="6"/>
        <v>0.14431760292000001</v>
      </c>
      <c r="AC247" s="10">
        <f t="shared" si="7"/>
        <v>1.2137406553800001</v>
      </c>
    </row>
    <row r="248" spans="1:29" x14ac:dyDescent="0.25">
      <c r="A248" s="8">
        <v>7</v>
      </c>
      <c r="B248" s="8">
        <v>328</v>
      </c>
      <c r="C248" s="8" t="s">
        <v>128</v>
      </c>
      <c r="D248" s="8" t="s">
        <v>129</v>
      </c>
      <c r="E248" s="8" t="s">
        <v>130</v>
      </c>
      <c r="F248" s="8" t="s">
        <v>109</v>
      </c>
      <c r="G248" s="8" t="s">
        <v>131</v>
      </c>
      <c r="H248" s="8">
        <v>45566</v>
      </c>
      <c r="I248" s="8">
        <v>45567</v>
      </c>
      <c r="J248" s="8">
        <v>45497</v>
      </c>
      <c r="K248" s="8">
        <v>6410</v>
      </c>
      <c r="L248" s="8">
        <v>6410</v>
      </c>
      <c r="M248" s="8" t="s">
        <v>111</v>
      </c>
      <c r="N248" s="8" t="s">
        <v>132</v>
      </c>
      <c r="O248" s="9">
        <v>3.12708473076</v>
      </c>
      <c r="P248" s="9">
        <v>1.26549</v>
      </c>
      <c r="Q248" s="8" t="s">
        <v>113</v>
      </c>
      <c r="R248" s="8" t="s">
        <v>114</v>
      </c>
      <c r="S248" s="8">
        <v>16</v>
      </c>
      <c r="T248" s="8">
        <v>60</v>
      </c>
      <c r="U248" s="8" t="s">
        <v>49</v>
      </c>
      <c r="V248" s="8" t="s">
        <v>52</v>
      </c>
      <c r="W248" s="8" t="s">
        <v>53</v>
      </c>
      <c r="X248" s="10">
        <v>0.41099999999999998</v>
      </c>
      <c r="Y248" s="10">
        <v>3.7010000000000001</v>
      </c>
      <c r="Z248" s="10">
        <v>0.47</v>
      </c>
      <c r="AA248" s="10">
        <v>0.505</v>
      </c>
      <c r="AB248" s="10">
        <f t="shared" si="6"/>
        <v>0.27566168670000002</v>
      </c>
      <c r="AC248" s="10">
        <f t="shared" si="7"/>
        <v>2.3183713525500003</v>
      </c>
    </row>
    <row r="249" spans="1:29" x14ac:dyDescent="0.25">
      <c r="A249" s="8">
        <v>7</v>
      </c>
      <c r="B249" s="8">
        <v>328</v>
      </c>
      <c r="C249" s="8" t="s">
        <v>128</v>
      </c>
      <c r="D249" s="8" t="s">
        <v>129</v>
      </c>
      <c r="E249" s="8" t="s">
        <v>130</v>
      </c>
      <c r="F249" s="8" t="s">
        <v>109</v>
      </c>
      <c r="G249" s="8" t="s">
        <v>131</v>
      </c>
      <c r="H249" s="8">
        <v>45567</v>
      </c>
      <c r="I249" s="8">
        <v>45568</v>
      </c>
      <c r="J249" s="8">
        <v>45498</v>
      </c>
      <c r="K249" s="8">
        <v>6410</v>
      </c>
      <c r="L249" s="8">
        <v>6410</v>
      </c>
      <c r="M249" s="8" t="s">
        <v>111</v>
      </c>
      <c r="N249" s="8" t="s">
        <v>132</v>
      </c>
      <c r="O249" s="9">
        <v>6.7397231628899998</v>
      </c>
      <c r="P249" s="9">
        <v>2.7274699999999998</v>
      </c>
      <c r="Q249" s="8" t="s">
        <v>113</v>
      </c>
      <c r="R249" s="8" t="s">
        <v>114</v>
      </c>
      <c r="S249" s="8">
        <v>16</v>
      </c>
      <c r="T249" s="8">
        <v>60</v>
      </c>
      <c r="U249" s="8" t="s">
        <v>49</v>
      </c>
      <c r="V249" s="8" t="s">
        <v>52</v>
      </c>
      <c r="W249" s="8" t="s">
        <v>53</v>
      </c>
      <c r="X249" s="10">
        <v>0.41099999999999998</v>
      </c>
      <c r="Y249" s="10">
        <v>3.7010000000000001</v>
      </c>
      <c r="Z249" s="10">
        <v>0.47</v>
      </c>
      <c r="AA249" s="10">
        <v>0.505</v>
      </c>
      <c r="AB249" s="10">
        <f t="shared" si="6"/>
        <v>0.59412479009999997</v>
      </c>
      <c r="AC249" s="10">
        <f t="shared" si="7"/>
        <v>4.996711402649999</v>
      </c>
    </row>
    <row r="250" spans="1:29" x14ac:dyDescent="0.25">
      <c r="A250" s="8">
        <v>7</v>
      </c>
      <c r="B250" s="8">
        <v>328</v>
      </c>
      <c r="C250" s="8" t="s">
        <v>128</v>
      </c>
      <c r="D250" s="8" t="s">
        <v>129</v>
      </c>
      <c r="E250" s="8" t="s">
        <v>130</v>
      </c>
      <c r="F250" s="8" t="s">
        <v>109</v>
      </c>
      <c r="G250" s="8" t="s">
        <v>131</v>
      </c>
      <c r="H250" s="8">
        <v>45568</v>
      </c>
      <c r="I250" s="8">
        <v>45569</v>
      </c>
      <c r="J250" s="8">
        <v>45499</v>
      </c>
      <c r="K250" s="8">
        <v>6410</v>
      </c>
      <c r="L250" s="8">
        <v>6410</v>
      </c>
      <c r="M250" s="8" t="s">
        <v>111</v>
      </c>
      <c r="N250" s="8" t="s">
        <v>132</v>
      </c>
      <c r="O250" s="9">
        <v>7.5863271052599996</v>
      </c>
      <c r="P250" s="9">
        <v>3.0700799999999999</v>
      </c>
      <c r="Q250" s="8" t="s">
        <v>113</v>
      </c>
      <c r="R250" s="8" t="s">
        <v>114</v>
      </c>
      <c r="S250" s="8">
        <v>16</v>
      </c>
      <c r="T250" s="8">
        <v>60</v>
      </c>
      <c r="U250" s="8" t="s">
        <v>49</v>
      </c>
      <c r="V250" s="8" t="s">
        <v>52</v>
      </c>
      <c r="W250" s="8" t="s">
        <v>53</v>
      </c>
      <c r="X250" s="10">
        <v>0.41099999999999998</v>
      </c>
      <c r="Y250" s="10">
        <v>3.7010000000000001</v>
      </c>
      <c r="Z250" s="10">
        <v>0.47</v>
      </c>
      <c r="AA250" s="10">
        <v>0.505</v>
      </c>
      <c r="AB250" s="10">
        <f t="shared" si="6"/>
        <v>0.66875552639999991</v>
      </c>
      <c r="AC250" s="10">
        <f t="shared" si="7"/>
        <v>5.6243712095999996</v>
      </c>
    </row>
    <row r="251" spans="1:29" x14ac:dyDescent="0.25">
      <c r="A251" s="8">
        <v>7</v>
      </c>
      <c r="B251" s="8">
        <v>328</v>
      </c>
      <c r="C251" s="8" t="s">
        <v>128</v>
      </c>
      <c r="D251" s="8" t="s">
        <v>129</v>
      </c>
      <c r="E251" s="8" t="s">
        <v>130</v>
      </c>
      <c r="F251" s="8" t="s">
        <v>109</v>
      </c>
      <c r="G251" s="8" t="s">
        <v>131</v>
      </c>
      <c r="H251" s="8">
        <v>45569</v>
      </c>
      <c r="I251" s="8">
        <v>45570</v>
      </c>
      <c r="J251" s="8">
        <v>45500</v>
      </c>
      <c r="K251" s="8">
        <v>6410</v>
      </c>
      <c r="L251" s="8">
        <v>6410</v>
      </c>
      <c r="M251" s="8" t="s">
        <v>111</v>
      </c>
      <c r="N251" s="8" t="s">
        <v>132</v>
      </c>
      <c r="O251" s="9">
        <v>1.7597326016699999</v>
      </c>
      <c r="P251" s="9">
        <v>0.71213899999999997</v>
      </c>
      <c r="Q251" s="8" t="s">
        <v>113</v>
      </c>
      <c r="R251" s="8" t="s">
        <v>114</v>
      </c>
      <c r="S251" s="8">
        <v>16</v>
      </c>
      <c r="T251" s="8">
        <v>60</v>
      </c>
      <c r="U251" s="8" t="s">
        <v>49</v>
      </c>
      <c r="V251" s="8" t="s">
        <v>52</v>
      </c>
      <c r="W251" s="8" t="s">
        <v>53</v>
      </c>
      <c r="X251" s="10">
        <v>0.41099999999999998</v>
      </c>
      <c r="Y251" s="10">
        <v>3.7010000000000001</v>
      </c>
      <c r="Z251" s="10">
        <v>0.47</v>
      </c>
      <c r="AA251" s="10">
        <v>0.505</v>
      </c>
      <c r="AB251" s="10">
        <f t="shared" si="6"/>
        <v>0.15512523837</v>
      </c>
      <c r="AC251" s="10">
        <f t="shared" si="7"/>
        <v>1.3046350873049999</v>
      </c>
    </row>
    <row r="252" spans="1:29" x14ac:dyDescent="0.25">
      <c r="A252" s="8">
        <v>7</v>
      </c>
      <c r="B252" s="8">
        <v>328</v>
      </c>
      <c r="C252" s="8" t="s">
        <v>128</v>
      </c>
      <c r="D252" s="8" t="s">
        <v>129</v>
      </c>
      <c r="E252" s="8" t="s">
        <v>130</v>
      </c>
      <c r="F252" s="8" t="s">
        <v>109</v>
      </c>
      <c r="G252" s="8" t="s">
        <v>131</v>
      </c>
      <c r="H252" s="8">
        <v>45570</v>
      </c>
      <c r="I252" s="8">
        <v>45571</v>
      </c>
      <c r="J252" s="8">
        <v>45501</v>
      </c>
      <c r="K252" s="8">
        <v>6410</v>
      </c>
      <c r="L252" s="8">
        <v>6410</v>
      </c>
      <c r="M252" s="8" t="s">
        <v>111</v>
      </c>
      <c r="N252" s="8" t="s">
        <v>132</v>
      </c>
      <c r="O252" s="9">
        <v>11.259861383100001</v>
      </c>
      <c r="P252" s="9">
        <v>4.5567000000000002</v>
      </c>
      <c r="Q252" s="8" t="s">
        <v>113</v>
      </c>
      <c r="R252" s="8" t="s">
        <v>114</v>
      </c>
      <c r="S252" s="8">
        <v>16</v>
      </c>
      <c r="T252" s="8">
        <v>60</v>
      </c>
      <c r="U252" s="8" t="s">
        <v>49</v>
      </c>
      <c r="V252" s="8" t="s">
        <v>52</v>
      </c>
      <c r="W252" s="8" t="s">
        <v>53</v>
      </c>
      <c r="X252" s="10">
        <v>0.41099999999999998</v>
      </c>
      <c r="Y252" s="10">
        <v>3.7010000000000001</v>
      </c>
      <c r="Z252" s="10">
        <v>0.47</v>
      </c>
      <c r="AA252" s="10">
        <v>0.505</v>
      </c>
      <c r="AB252" s="10">
        <f t="shared" si="6"/>
        <v>0.99258596100000007</v>
      </c>
      <c r="AC252" s="10">
        <f t="shared" si="7"/>
        <v>8.3478516165000016</v>
      </c>
    </row>
    <row r="253" spans="1:29" x14ac:dyDescent="0.25">
      <c r="A253" s="8">
        <v>7</v>
      </c>
      <c r="B253" s="8">
        <v>328</v>
      </c>
      <c r="C253" s="8" t="s">
        <v>128</v>
      </c>
      <c r="D253" s="8" t="s">
        <v>129</v>
      </c>
      <c r="E253" s="8" t="s">
        <v>130</v>
      </c>
      <c r="F253" s="8" t="s">
        <v>109</v>
      </c>
      <c r="G253" s="8" t="s">
        <v>131</v>
      </c>
      <c r="H253" s="8">
        <v>45571</v>
      </c>
      <c r="I253" s="8">
        <v>45572</v>
      </c>
      <c r="J253" s="8">
        <v>45502</v>
      </c>
      <c r="K253" s="8">
        <v>6410</v>
      </c>
      <c r="L253" s="8">
        <v>6410</v>
      </c>
      <c r="M253" s="8" t="s">
        <v>111</v>
      </c>
      <c r="N253" s="8" t="s">
        <v>132</v>
      </c>
      <c r="O253" s="9">
        <v>8.5546280163299997</v>
      </c>
      <c r="P253" s="9">
        <v>3.4619399999999998</v>
      </c>
      <c r="Q253" s="8" t="s">
        <v>113</v>
      </c>
      <c r="R253" s="8" t="s">
        <v>114</v>
      </c>
      <c r="S253" s="8">
        <v>16</v>
      </c>
      <c r="T253" s="8">
        <v>60</v>
      </c>
      <c r="U253" s="8" t="s">
        <v>49</v>
      </c>
      <c r="V253" s="8" t="s">
        <v>52</v>
      </c>
      <c r="W253" s="8" t="s">
        <v>53</v>
      </c>
      <c r="X253" s="10">
        <v>0.41099999999999998</v>
      </c>
      <c r="Y253" s="10">
        <v>3.7010000000000001</v>
      </c>
      <c r="Z253" s="10">
        <v>0.47</v>
      </c>
      <c r="AA253" s="10">
        <v>0.505</v>
      </c>
      <c r="AB253" s="10">
        <f t="shared" si="6"/>
        <v>0.75411439019999993</v>
      </c>
      <c r="AC253" s="10">
        <f t="shared" si="7"/>
        <v>6.3422567702999997</v>
      </c>
    </row>
    <row r="254" spans="1:29" x14ac:dyDescent="0.25">
      <c r="A254" s="8">
        <v>7</v>
      </c>
      <c r="B254" s="8">
        <v>328</v>
      </c>
      <c r="C254" s="8" t="s">
        <v>128</v>
      </c>
      <c r="D254" s="8" t="s">
        <v>129</v>
      </c>
      <c r="E254" s="8" t="s">
        <v>130</v>
      </c>
      <c r="F254" s="8" t="s">
        <v>109</v>
      </c>
      <c r="G254" s="8" t="s">
        <v>131</v>
      </c>
      <c r="H254" s="8">
        <v>45572</v>
      </c>
      <c r="I254" s="8">
        <v>45573</v>
      </c>
      <c r="J254" s="8">
        <v>45503</v>
      </c>
      <c r="K254" s="8">
        <v>6410</v>
      </c>
      <c r="L254" s="8">
        <v>6410</v>
      </c>
      <c r="M254" s="8" t="s">
        <v>111</v>
      </c>
      <c r="N254" s="8" t="s">
        <v>132</v>
      </c>
      <c r="O254" s="9">
        <v>21.975749458199999</v>
      </c>
      <c r="P254" s="9">
        <v>8.8932699999999993</v>
      </c>
      <c r="Q254" s="8" t="s">
        <v>113</v>
      </c>
      <c r="R254" s="8" t="s">
        <v>114</v>
      </c>
      <c r="S254" s="8">
        <v>16</v>
      </c>
      <c r="T254" s="8">
        <v>60</v>
      </c>
      <c r="U254" s="8" t="s">
        <v>49</v>
      </c>
      <c r="V254" s="8" t="s">
        <v>52</v>
      </c>
      <c r="W254" s="8" t="s">
        <v>53</v>
      </c>
      <c r="X254" s="10">
        <v>0.41099999999999998</v>
      </c>
      <c r="Y254" s="10">
        <v>3.7010000000000001</v>
      </c>
      <c r="Z254" s="10">
        <v>0.47</v>
      </c>
      <c r="AA254" s="10">
        <v>0.505</v>
      </c>
      <c r="AB254" s="10">
        <f t="shared" si="6"/>
        <v>1.9372210041</v>
      </c>
      <c r="AC254" s="10">
        <f t="shared" si="7"/>
        <v>16.29242617365</v>
      </c>
    </row>
    <row r="255" spans="1:29" x14ac:dyDescent="0.25">
      <c r="A255" s="8">
        <v>7</v>
      </c>
      <c r="B255" s="8">
        <v>328</v>
      </c>
      <c r="C255" s="8" t="s">
        <v>128</v>
      </c>
      <c r="D255" s="8" t="s">
        <v>129</v>
      </c>
      <c r="E255" s="8" t="s">
        <v>130</v>
      </c>
      <c r="F255" s="8" t="s">
        <v>109</v>
      </c>
      <c r="G255" s="8" t="s">
        <v>131</v>
      </c>
      <c r="H255" s="8">
        <v>45573</v>
      </c>
      <c r="I255" s="8">
        <v>45574</v>
      </c>
      <c r="J255" s="8">
        <v>45504</v>
      </c>
      <c r="K255" s="8">
        <v>6410</v>
      </c>
      <c r="L255" s="8">
        <v>6410</v>
      </c>
      <c r="M255" s="8" t="s">
        <v>111</v>
      </c>
      <c r="N255" s="8" t="s">
        <v>132</v>
      </c>
      <c r="O255" s="9">
        <v>2.8494482611900001</v>
      </c>
      <c r="P255" s="9">
        <v>1.15313</v>
      </c>
      <c r="Q255" s="8" t="s">
        <v>113</v>
      </c>
      <c r="R255" s="8" t="s">
        <v>114</v>
      </c>
      <c r="S255" s="8">
        <v>16</v>
      </c>
      <c r="T255" s="8">
        <v>60</v>
      </c>
      <c r="U255" s="8" t="s">
        <v>49</v>
      </c>
      <c r="V255" s="8" t="s">
        <v>52</v>
      </c>
      <c r="W255" s="8" t="s">
        <v>53</v>
      </c>
      <c r="X255" s="10">
        <v>0.41099999999999998</v>
      </c>
      <c r="Y255" s="10">
        <v>3.7010000000000001</v>
      </c>
      <c r="Z255" s="10">
        <v>0.47</v>
      </c>
      <c r="AA255" s="10">
        <v>0.505</v>
      </c>
      <c r="AB255" s="10">
        <f t="shared" si="6"/>
        <v>0.25118630790000002</v>
      </c>
      <c r="AC255" s="10">
        <f t="shared" si="7"/>
        <v>2.1125283943499999</v>
      </c>
    </row>
    <row r="256" spans="1:29" x14ac:dyDescent="0.25">
      <c r="A256" s="8">
        <v>7</v>
      </c>
      <c r="B256" s="8">
        <v>328</v>
      </c>
      <c r="C256" s="8" t="s">
        <v>128</v>
      </c>
      <c r="D256" s="8" t="s">
        <v>129</v>
      </c>
      <c r="E256" s="8" t="s">
        <v>130</v>
      </c>
      <c r="F256" s="8" t="s">
        <v>109</v>
      </c>
      <c r="G256" s="8" t="s">
        <v>131</v>
      </c>
      <c r="H256" s="8">
        <v>45574</v>
      </c>
      <c r="I256" s="8">
        <v>45575</v>
      </c>
      <c r="J256" s="8">
        <v>45505</v>
      </c>
      <c r="K256" s="8">
        <v>6410</v>
      </c>
      <c r="L256" s="8">
        <v>6410</v>
      </c>
      <c r="M256" s="8" t="s">
        <v>111</v>
      </c>
      <c r="N256" s="8" t="s">
        <v>132</v>
      </c>
      <c r="O256" s="9">
        <v>1.64525917969</v>
      </c>
      <c r="P256" s="9">
        <v>0.66581299999999999</v>
      </c>
      <c r="Q256" s="8" t="s">
        <v>113</v>
      </c>
      <c r="R256" s="8" t="s">
        <v>114</v>
      </c>
      <c r="S256" s="8">
        <v>16</v>
      </c>
      <c r="T256" s="8">
        <v>60</v>
      </c>
      <c r="U256" s="8" t="s">
        <v>49</v>
      </c>
      <c r="V256" s="8" t="s">
        <v>52</v>
      </c>
      <c r="W256" s="8" t="s">
        <v>53</v>
      </c>
      <c r="X256" s="10">
        <v>0.41099999999999998</v>
      </c>
      <c r="Y256" s="10">
        <v>3.7010000000000001</v>
      </c>
      <c r="Z256" s="10">
        <v>0.47</v>
      </c>
      <c r="AA256" s="10">
        <v>0.505</v>
      </c>
      <c r="AB256" s="10">
        <f t="shared" si="6"/>
        <v>0.14503404579000001</v>
      </c>
      <c r="AC256" s="10">
        <f t="shared" si="7"/>
        <v>1.219766086935</v>
      </c>
    </row>
    <row r="257" spans="1:29" x14ac:dyDescent="0.25">
      <c r="A257" s="8">
        <v>7</v>
      </c>
      <c r="B257" s="8">
        <v>328</v>
      </c>
      <c r="C257" s="8" t="s">
        <v>128</v>
      </c>
      <c r="D257" s="8" t="s">
        <v>129</v>
      </c>
      <c r="E257" s="8" t="s">
        <v>130</v>
      </c>
      <c r="F257" s="8" t="s">
        <v>109</v>
      </c>
      <c r="G257" s="8" t="s">
        <v>131</v>
      </c>
      <c r="H257" s="8">
        <v>45575</v>
      </c>
      <c r="I257" s="8">
        <v>45576</v>
      </c>
      <c r="J257" s="8">
        <v>45506</v>
      </c>
      <c r="K257" s="8">
        <v>6410</v>
      </c>
      <c r="L257" s="8">
        <v>6410</v>
      </c>
      <c r="M257" s="8" t="s">
        <v>111</v>
      </c>
      <c r="N257" s="8" t="s">
        <v>132</v>
      </c>
      <c r="O257" s="9">
        <v>1.21683879122</v>
      </c>
      <c r="P257" s="9">
        <v>0.49243700000000001</v>
      </c>
      <c r="Q257" s="8" t="s">
        <v>113</v>
      </c>
      <c r="R257" s="8" t="s">
        <v>114</v>
      </c>
      <c r="S257" s="8">
        <v>16</v>
      </c>
      <c r="T257" s="8">
        <v>60</v>
      </c>
      <c r="U257" s="8" t="s">
        <v>49</v>
      </c>
      <c r="V257" s="8" t="s">
        <v>52</v>
      </c>
      <c r="W257" s="8" t="s">
        <v>53</v>
      </c>
      <c r="X257" s="10">
        <v>0.41099999999999998</v>
      </c>
      <c r="Y257" s="10">
        <v>3.7010000000000001</v>
      </c>
      <c r="Z257" s="10">
        <v>0.47</v>
      </c>
      <c r="AA257" s="10">
        <v>0.505</v>
      </c>
      <c r="AB257" s="10">
        <f t="shared" si="6"/>
        <v>0.10726755171000001</v>
      </c>
      <c r="AC257" s="10">
        <f t="shared" si="7"/>
        <v>0.90214212181499998</v>
      </c>
    </row>
    <row r="258" spans="1:29" x14ac:dyDescent="0.25">
      <c r="A258" s="8">
        <v>7</v>
      </c>
      <c r="B258" s="8">
        <v>328</v>
      </c>
      <c r="C258" s="8" t="s">
        <v>128</v>
      </c>
      <c r="D258" s="8" t="s">
        <v>129</v>
      </c>
      <c r="E258" s="8" t="s">
        <v>130</v>
      </c>
      <c r="F258" s="8" t="s">
        <v>109</v>
      </c>
      <c r="G258" s="8" t="s">
        <v>131</v>
      </c>
      <c r="H258" s="8">
        <v>45576</v>
      </c>
      <c r="I258" s="8">
        <v>45577</v>
      </c>
      <c r="J258" s="8">
        <v>45507</v>
      </c>
      <c r="K258" s="8">
        <v>6410</v>
      </c>
      <c r="L258" s="8">
        <v>6410</v>
      </c>
      <c r="M258" s="8" t="s">
        <v>111</v>
      </c>
      <c r="N258" s="8" t="s">
        <v>132</v>
      </c>
      <c r="O258" s="9">
        <v>3.9624127198500001</v>
      </c>
      <c r="P258" s="9">
        <v>1.6035299999999999</v>
      </c>
      <c r="Q258" s="8" t="s">
        <v>113</v>
      </c>
      <c r="R258" s="8" t="s">
        <v>114</v>
      </c>
      <c r="S258" s="8">
        <v>16</v>
      </c>
      <c r="T258" s="8">
        <v>60</v>
      </c>
      <c r="U258" s="8" t="s">
        <v>49</v>
      </c>
      <c r="V258" s="8" t="s">
        <v>52</v>
      </c>
      <c r="W258" s="8" t="s">
        <v>53</v>
      </c>
      <c r="X258" s="10">
        <v>0.41099999999999998</v>
      </c>
      <c r="Y258" s="10">
        <v>3.7010000000000001</v>
      </c>
      <c r="Z258" s="10">
        <v>0.47</v>
      </c>
      <c r="AA258" s="10">
        <v>0.505</v>
      </c>
      <c r="AB258" s="10">
        <f t="shared" ref="AB258:AB321" si="8">P258*X258*(1-Z258)</f>
        <v>0.34929693989999999</v>
      </c>
      <c r="AC258" s="10">
        <f t="shared" ref="AC258:AC321" si="9">P258*Y258*(1-AA258)</f>
        <v>2.9376589423500001</v>
      </c>
    </row>
    <row r="259" spans="1:29" x14ac:dyDescent="0.25">
      <c r="A259" s="8">
        <v>7</v>
      </c>
      <c r="B259" s="8">
        <v>328</v>
      </c>
      <c r="C259" s="8" t="s">
        <v>128</v>
      </c>
      <c r="D259" s="8" t="s">
        <v>129</v>
      </c>
      <c r="E259" s="8" t="s">
        <v>130</v>
      </c>
      <c r="F259" s="8" t="s">
        <v>109</v>
      </c>
      <c r="G259" s="8" t="s">
        <v>131</v>
      </c>
      <c r="H259" s="8">
        <v>45577</v>
      </c>
      <c r="I259" s="8">
        <v>45578</v>
      </c>
      <c r="J259" s="8">
        <v>45508</v>
      </c>
      <c r="K259" s="8">
        <v>6410</v>
      </c>
      <c r="L259" s="8">
        <v>6410</v>
      </c>
      <c r="M259" s="8" t="s">
        <v>111</v>
      </c>
      <c r="N259" s="8" t="s">
        <v>132</v>
      </c>
      <c r="O259" s="9">
        <v>2.0694590936399999</v>
      </c>
      <c r="P259" s="9">
        <v>0.83748</v>
      </c>
      <c r="Q259" s="8" t="s">
        <v>113</v>
      </c>
      <c r="R259" s="8" t="s">
        <v>114</v>
      </c>
      <c r="S259" s="8">
        <v>16</v>
      </c>
      <c r="T259" s="8">
        <v>60</v>
      </c>
      <c r="U259" s="8" t="s">
        <v>49</v>
      </c>
      <c r="V259" s="8" t="s">
        <v>52</v>
      </c>
      <c r="W259" s="8" t="s">
        <v>53</v>
      </c>
      <c r="X259" s="10">
        <v>0.41099999999999998</v>
      </c>
      <c r="Y259" s="10">
        <v>3.7010000000000001</v>
      </c>
      <c r="Z259" s="10">
        <v>0.47</v>
      </c>
      <c r="AA259" s="10">
        <v>0.505</v>
      </c>
      <c r="AB259" s="10">
        <f t="shared" si="8"/>
        <v>0.18242826839999998</v>
      </c>
      <c r="AC259" s="10">
        <f t="shared" si="9"/>
        <v>1.5342591726000001</v>
      </c>
    </row>
    <row r="260" spans="1:29" x14ac:dyDescent="0.25">
      <c r="A260" s="8">
        <v>7</v>
      </c>
      <c r="B260" s="8">
        <v>328</v>
      </c>
      <c r="C260" s="8" t="s">
        <v>128</v>
      </c>
      <c r="D260" s="8" t="s">
        <v>129</v>
      </c>
      <c r="E260" s="8" t="s">
        <v>130</v>
      </c>
      <c r="F260" s="8" t="s">
        <v>109</v>
      </c>
      <c r="G260" s="8" t="s">
        <v>131</v>
      </c>
      <c r="H260" s="8">
        <v>45578</v>
      </c>
      <c r="I260" s="8">
        <v>45579</v>
      </c>
      <c r="J260" s="8">
        <v>45509</v>
      </c>
      <c r="K260" s="8">
        <v>6410</v>
      </c>
      <c r="L260" s="8">
        <v>6410</v>
      </c>
      <c r="M260" s="8" t="s">
        <v>111</v>
      </c>
      <c r="N260" s="8" t="s">
        <v>132</v>
      </c>
      <c r="O260" s="9">
        <v>0.57089296170500003</v>
      </c>
      <c r="P260" s="9">
        <v>0.23103199999999999</v>
      </c>
      <c r="Q260" s="8" t="s">
        <v>113</v>
      </c>
      <c r="R260" s="8" t="s">
        <v>114</v>
      </c>
      <c r="S260" s="8">
        <v>16</v>
      </c>
      <c r="T260" s="8">
        <v>60</v>
      </c>
      <c r="U260" s="8" t="s">
        <v>49</v>
      </c>
      <c r="V260" s="8" t="s">
        <v>52</v>
      </c>
      <c r="W260" s="8" t="s">
        <v>53</v>
      </c>
      <c r="X260" s="10">
        <v>0.41099999999999998</v>
      </c>
      <c r="Y260" s="10">
        <v>3.7010000000000001</v>
      </c>
      <c r="Z260" s="10">
        <v>0.47</v>
      </c>
      <c r="AA260" s="10">
        <v>0.505</v>
      </c>
      <c r="AB260" s="10">
        <f t="shared" si="8"/>
        <v>5.0325700559999992E-2</v>
      </c>
      <c r="AC260" s="10">
        <f t="shared" si="9"/>
        <v>0.42324946883999998</v>
      </c>
    </row>
    <row r="261" spans="1:29" x14ac:dyDescent="0.25">
      <c r="A261" s="8">
        <v>7</v>
      </c>
      <c r="B261" s="8">
        <v>328</v>
      </c>
      <c r="C261" s="8" t="s">
        <v>128</v>
      </c>
      <c r="D261" s="8" t="s">
        <v>129</v>
      </c>
      <c r="E261" s="8" t="s">
        <v>130</v>
      </c>
      <c r="F261" s="8" t="s">
        <v>109</v>
      </c>
      <c r="G261" s="8" t="s">
        <v>131</v>
      </c>
      <c r="H261" s="8">
        <v>45579</v>
      </c>
      <c r="I261" s="8">
        <v>45580</v>
      </c>
      <c r="J261" s="8">
        <v>45510</v>
      </c>
      <c r="K261" s="8">
        <v>6410</v>
      </c>
      <c r="L261" s="8">
        <v>6410</v>
      </c>
      <c r="M261" s="8" t="s">
        <v>111</v>
      </c>
      <c r="N261" s="8" t="s">
        <v>132</v>
      </c>
      <c r="O261" s="9">
        <v>1.5601201058900001</v>
      </c>
      <c r="P261" s="9">
        <v>0.63135799999999997</v>
      </c>
      <c r="Q261" s="8" t="s">
        <v>113</v>
      </c>
      <c r="R261" s="8" t="s">
        <v>114</v>
      </c>
      <c r="S261" s="8">
        <v>16</v>
      </c>
      <c r="T261" s="8">
        <v>60</v>
      </c>
      <c r="U261" s="8" t="s">
        <v>49</v>
      </c>
      <c r="V261" s="8" t="s">
        <v>52</v>
      </c>
      <c r="W261" s="8" t="s">
        <v>53</v>
      </c>
      <c r="X261" s="10">
        <v>0.41099999999999998</v>
      </c>
      <c r="Y261" s="10">
        <v>3.7010000000000001</v>
      </c>
      <c r="Z261" s="10">
        <v>0.47</v>
      </c>
      <c r="AA261" s="10">
        <v>0.505</v>
      </c>
      <c r="AB261" s="10">
        <f t="shared" si="8"/>
        <v>0.13752871314000001</v>
      </c>
      <c r="AC261" s="10">
        <f t="shared" si="9"/>
        <v>1.1566446992100001</v>
      </c>
    </row>
    <row r="262" spans="1:29" x14ac:dyDescent="0.25">
      <c r="A262" s="8">
        <v>7</v>
      </c>
      <c r="B262" s="8">
        <v>328</v>
      </c>
      <c r="C262" s="8" t="s">
        <v>128</v>
      </c>
      <c r="D262" s="8" t="s">
        <v>129</v>
      </c>
      <c r="E262" s="8" t="s">
        <v>130</v>
      </c>
      <c r="F262" s="8" t="s">
        <v>109</v>
      </c>
      <c r="G262" s="8" t="s">
        <v>131</v>
      </c>
      <c r="H262" s="8">
        <v>45580</v>
      </c>
      <c r="I262" s="8">
        <v>45581</v>
      </c>
      <c r="J262" s="8">
        <v>45511</v>
      </c>
      <c r="K262" s="8">
        <v>6410</v>
      </c>
      <c r="L262" s="8">
        <v>6410</v>
      </c>
      <c r="M262" s="8" t="s">
        <v>111</v>
      </c>
      <c r="N262" s="8" t="s">
        <v>132</v>
      </c>
      <c r="O262" s="9">
        <v>4.8190790157499999</v>
      </c>
      <c r="P262" s="9">
        <v>1.95021</v>
      </c>
      <c r="Q262" s="8" t="s">
        <v>113</v>
      </c>
      <c r="R262" s="8" t="s">
        <v>114</v>
      </c>
      <c r="S262" s="8">
        <v>16</v>
      </c>
      <c r="T262" s="8">
        <v>60</v>
      </c>
      <c r="U262" s="8" t="s">
        <v>49</v>
      </c>
      <c r="V262" s="8" t="s">
        <v>52</v>
      </c>
      <c r="W262" s="8" t="s">
        <v>53</v>
      </c>
      <c r="X262" s="10">
        <v>0.41099999999999998</v>
      </c>
      <c r="Y262" s="10">
        <v>3.7010000000000001</v>
      </c>
      <c r="Z262" s="10">
        <v>0.47</v>
      </c>
      <c r="AA262" s="10">
        <v>0.505</v>
      </c>
      <c r="AB262" s="10">
        <f t="shared" si="8"/>
        <v>0.42481424429999998</v>
      </c>
      <c r="AC262" s="10">
        <f t="shared" si="9"/>
        <v>3.5727749689500001</v>
      </c>
    </row>
    <row r="263" spans="1:29" x14ac:dyDescent="0.25">
      <c r="A263" s="8">
        <v>7</v>
      </c>
      <c r="B263" s="8">
        <v>328</v>
      </c>
      <c r="C263" s="8" t="s">
        <v>128</v>
      </c>
      <c r="D263" s="8" t="s">
        <v>129</v>
      </c>
      <c r="E263" s="8" t="s">
        <v>130</v>
      </c>
      <c r="F263" s="8" t="s">
        <v>109</v>
      </c>
      <c r="G263" s="8" t="s">
        <v>131</v>
      </c>
      <c r="H263" s="8">
        <v>45581</v>
      </c>
      <c r="I263" s="8">
        <v>45582</v>
      </c>
      <c r="J263" s="8">
        <v>45512</v>
      </c>
      <c r="K263" s="8">
        <v>6410</v>
      </c>
      <c r="L263" s="8">
        <v>6410</v>
      </c>
      <c r="M263" s="8" t="s">
        <v>111</v>
      </c>
      <c r="N263" s="8" t="s">
        <v>132</v>
      </c>
      <c r="O263" s="9">
        <v>1.97889247351</v>
      </c>
      <c r="P263" s="9">
        <v>0.80082900000000001</v>
      </c>
      <c r="Q263" s="8" t="s">
        <v>113</v>
      </c>
      <c r="R263" s="8" t="s">
        <v>114</v>
      </c>
      <c r="S263" s="8">
        <v>16</v>
      </c>
      <c r="T263" s="8">
        <v>60</v>
      </c>
      <c r="U263" s="8" t="s">
        <v>49</v>
      </c>
      <c r="V263" s="8" t="s">
        <v>52</v>
      </c>
      <c r="W263" s="8" t="s">
        <v>53</v>
      </c>
      <c r="X263" s="10">
        <v>0.41099999999999998</v>
      </c>
      <c r="Y263" s="10">
        <v>3.7010000000000001</v>
      </c>
      <c r="Z263" s="10">
        <v>0.47</v>
      </c>
      <c r="AA263" s="10">
        <v>0.505</v>
      </c>
      <c r="AB263" s="10">
        <f t="shared" si="8"/>
        <v>0.17444458106999999</v>
      </c>
      <c r="AC263" s="10">
        <f t="shared" si="9"/>
        <v>1.467114723855</v>
      </c>
    </row>
    <row r="264" spans="1:29" x14ac:dyDescent="0.25">
      <c r="A264" s="8">
        <v>7</v>
      </c>
      <c r="B264" s="8">
        <v>328</v>
      </c>
      <c r="C264" s="8" t="s">
        <v>128</v>
      </c>
      <c r="D264" s="8" t="s">
        <v>129</v>
      </c>
      <c r="E264" s="8" t="s">
        <v>130</v>
      </c>
      <c r="F264" s="8" t="s">
        <v>109</v>
      </c>
      <c r="G264" s="8" t="s">
        <v>131</v>
      </c>
      <c r="H264" s="8">
        <v>45582</v>
      </c>
      <c r="I264" s="8">
        <v>45583</v>
      </c>
      <c r="J264" s="8">
        <v>45513</v>
      </c>
      <c r="K264" s="8">
        <v>6410</v>
      </c>
      <c r="L264" s="8">
        <v>6410</v>
      </c>
      <c r="M264" s="8" t="s">
        <v>111</v>
      </c>
      <c r="N264" s="8" t="s">
        <v>132</v>
      </c>
      <c r="O264" s="9">
        <v>1.85797111281</v>
      </c>
      <c r="P264" s="9">
        <v>0.75189399999999995</v>
      </c>
      <c r="Q264" s="8" t="s">
        <v>113</v>
      </c>
      <c r="R264" s="8" t="s">
        <v>114</v>
      </c>
      <c r="S264" s="8">
        <v>16</v>
      </c>
      <c r="T264" s="8">
        <v>60</v>
      </c>
      <c r="U264" s="8" t="s">
        <v>49</v>
      </c>
      <c r="V264" s="8" t="s">
        <v>52</v>
      </c>
      <c r="W264" s="8" t="s">
        <v>53</v>
      </c>
      <c r="X264" s="10">
        <v>0.41099999999999998</v>
      </c>
      <c r="Y264" s="10">
        <v>3.7010000000000001</v>
      </c>
      <c r="Z264" s="10">
        <v>0.47</v>
      </c>
      <c r="AA264" s="10">
        <v>0.505</v>
      </c>
      <c r="AB264" s="10">
        <f t="shared" si="8"/>
        <v>0.16378507001999998</v>
      </c>
      <c r="AC264" s="10">
        <f t="shared" si="9"/>
        <v>1.3774660485299999</v>
      </c>
    </row>
    <row r="265" spans="1:29" x14ac:dyDescent="0.25">
      <c r="A265" s="8">
        <v>7</v>
      </c>
      <c r="B265" s="8">
        <v>328</v>
      </c>
      <c r="C265" s="8" t="s">
        <v>128</v>
      </c>
      <c r="D265" s="8" t="s">
        <v>129</v>
      </c>
      <c r="E265" s="8" t="s">
        <v>130</v>
      </c>
      <c r="F265" s="8" t="s">
        <v>109</v>
      </c>
      <c r="G265" s="8" t="s">
        <v>131</v>
      </c>
      <c r="H265" s="8">
        <v>45583</v>
      </c>
      <c r="I265" s="8">
        <v>45584</v>
      </c>
      <c r="J265" s="8">
        <v>45514</v>
      </c>
      <c r="K265" s="8">
        <v>6410</v>
      </c>
      <c r="L265" s="8">
        <v>6410</v>
      </c>
      <c r="M265" s="8" t="s">
        <v>111</v>
      </c>
      <c r="N265" s="8" t="s">
        <v>132</v>
      </c>
      <c r="O265" s="9">
        <v>2.7578210399800001</v>
      </c>
      <c r="P265" s="9">
        <v>1.11605</v>
      </c>
      <c r="Q265" s="8" t="s">
        <v>113</v>
      </c>
      <c r="R265" s="8" t="s">
        <v>114</v>
      </c>
      <c r="S265" s="8">
        <v>16</v>
      </c>
      <c r="T265" s="8">
        <v>60</v>
      </c>
      <c r="U265" s="8" t="s">
        <v>49</v>
      </c>
      <c r="V265" s="8" t="s">
        <v>52</v>
      </c>
      <c r="W265" s="8" t="s">
        <v>53</v>
      </c>
      <c r="X265" s="10">
        <v>0.41099999999999998</v>
      </c>
      <c r="Y265" s="10">
        <v>3.7010000000000001</v>
      </c>
      <c r="Z265" s="10">
        <v>0.47</v>
      </c>
      <c r="AA265" s="10">
        <v>0.505</v>
      </c>
      <c r="AB265" s="10">
        <f t="shared" si="8"/>
        <v>0.2431091715</v>
      </c>
      <c r="AC265" s="10">
        <f t="shared" si="9"/>
        <v>2.04459801975</v>
      </c>
    </row>
    <row r="266" spans="1:29" x14ac:dyDescent="0.25">
      <c r="A266" s="8">
        <v>7</v>
      </c>
      <c r="B266" s="8">
        <v>328</v>
      </c>
      <c r="C266" s="8" t="s">
        <v>128</v>
      </c>
      <c r="D266" s="8" t="s">
        <v>129</v>
      </c>
      <c r="E266" s="8" t="s">
        <v>130</v>
      </c>
      <c r="F266" s="8" t="s">
        <v>109</v>
      </c>
      <c r="G266" s="8" t="s">
        <v>131</v>
      </c>
      <c r="H266" s="8">
        <v>45584</v>
      </c>
      <c r="I266" s="8">
        <v>45585</v>
      </c>
      <c r="J266" s="8">
        <v>45515</v>
      </c>
      <c r="K266" s="8">
        <v>6410</v>
      </c>
      <c r="L266" s="8">
        <v>6410</v>
      </c>
      <c r="M266" s="8" t="s">
        <v>111</v>
      </c>
      <c r="N266" s="8" t="s">
        <v>132</v>
      </c>
      <c r="O266" s="9">
        <v>30.329030765500001</v>
      </c>
      <c r="P266" s="9">
        <v>12.2737</v>
      </c>
      <c r="Q266" s="8" t="s">
        <v>113</v>
      </c>
      <c r="R266" s="8" t="s">
        <v>114</v>
      </c>
      <c r="S266" s="8">
        <v>16</v>
      </c>
      <c r="T266" s="8">
        <v>60</v>
      </c>
      <c r="U266" s="8" t="s">
        <v>49</v>
      </c>
      <c r="V266" s="8" t="s">
        <v>52</v>
      </c>
      <c r="W266" s="8" t="s">
        <v>53</v>
      </c>
      <c r="X266" s="10">
        <v>0.41099999999999998</v>
      </c>
      <c r="Y266" s="10">
        <v>3.7010000000000001</v>
      </c>
      <c r="Z266" s="10">
        <v>0.47</v>
      </c>
      <c r="AA266" s="10">
        <v>0.505</v>
      </c>
      <c r="AB266" s="10">
        <f t="shared" si="8"/>
        <v>2.6735800709999999</v>
      </c>
      <c r="AC266" s="10">
        <f t="shared" si="9"/>
        <v>22.485357031499998</v>
      </c>
    </row>
    <row r="267" spans="1:29" x14ac:dyDescent="0.25">
      <c r="A267" s="8">
        <v>7</v>
      </c>
      <c r="B267" s="8">
        <v>328</v>
      </c>
      <c r="C267" s="8" t="s">
        <v>128</v>
      </c>
      <c r="D267" s="8" t="s">
        <v>129</v>
      </c>
      <c r="E267" s="8" t="s">
        <v>130</v>
      </c>
      <c r="F267" s="8" t="s">
        <v>109</v>
      </c>
      <c r="G267" s="8" t="s">
        <v>131</v>
      </c>
      <c r="H267" s="8">
        <v>45585</v>
      </c>
      <c r="I267" s="8">
        <v>45586</v>
      </c>
      <c r="J267" s="8">
        <v>45516</v>
      </c>
      <c r="K267" s="8">
        <v>6410</v>
      </c>
      <c r="L267" s="8">
        <v>6410</v>
      </c>
      <c r="M267" s="8" t="s">
        <v>111</v>
      </c>
      <c r="N267" s="8" t="s">
        <v>132</v>
      </c>
      <c r="O267" s="9">
        <v>3.3691655343</v>
      </c>
      <c r="P267" s="9">
        <v>1.3634500000000001</v>
      </c>
      <c r="Q267" s="8" t="s">
        <v>113</v>
      </c>
      <c r="R267" s="8" t="s">
        <v>114</v>
      </c>
      <c r="S267" s="8">
        <v>16</v>
      </c>
      <c r="T267" s="8">
        <v>60</v>
      </c>
      <c r="U267" s="8" t="s">
        <v>49</v>
      </c>
      <c r="V267" s="8" t="s">
        <v>52</v>
      </c>
      <c r="W267" s="8" t="s">
        <v>53</v>
      </c>
      <c r="X267" s="10">
        <v>0.41099999999999998</v>
      </c>
      <c r="Y267" s="10">
        <v>3.7010000000000001</v>
      </c>
      <c r="Z267" s="10">
        <v>0.47</v>
      </c>
      <c r="AA267" s="10">
        <v>0.505</v>
      </c>
      <c r="AB267" s="10">
        <f t="shared" si="8"/>
        <v>0.2970003135</v>
      </c>
      <c r="AC267" s="10">
        <f t="shared" si="9"/>
        <v>2.4978335827500002</v>
      </c>
    </row>
    <row r="268" spans="1:29" x14ac:dyDescent="0.25">
      <c r="A268" s="8">
        <v>7</v>
      </c>
      <c r="B268" s="8">
        <v>328</v>
      </c>
      <c r="C268" s="8" t="s">
        <v>128</v>
      </c>
      <c r="D268" s="8" t="s">
        <v>129</v>
      </c>
      <c r="E268" s="8" t="s">
        <v>130</v>
      </c>
      <c r="F268" s="8" t="s">
        <v>109</v>
      </c>
      <c r="G268" s="8" t="s">
        <v>131</v>
      </c>
      <c r="H268" s="8">
        <v>45586</v>
      </c>
      <c r="I268" s="8">
        <v>45587</v>
      </c>
      <c r="J268" s="8">
        <v>45517</v>
      </c>
      <c r="K268" s="8">
        <v>6410</v>
      </c>
      <c r="L268" s="8">
        <v>6410</v>
      </c>
      <c r="M268" s="8" t="s">
        <v>111</v>
      </c>
      <c r="N268" s="8" t="s">
        <v>132</v>
      </c>
      <c r="O268" s="9">
        <v>2.2328181749899998</v>
      </c>
      <c r="P268" s="9">
        <v>0.90358899999999998</v>
      </c>
      <c r="Q268" s="8" t="s">
        <v>113</v>
      </c>
      <c r="R268" s="8" t="s">
        <v>114</v>
      </c>
      <c r="S268" s="8">
        <v>16</v>
      </c>
      <c r="T268" s="8">
        <v>60</v>
      </c>
      <c r="U268" s="8" t="s">
        <v>49</v>
      </c>
      <c r="V268" s="8" t="s">
        <v>52</v>
      </c>
      <c r="W268" s="8" t="s">
        <v>53</v>
      </c>
      <c r="X268" s="10">
        <v>0.41099999999999998</v>
      </c>
      <c r="Y268" s="10">
        <v>3.7010000000000001</v>
      </c>
      <c r="Z268" s="10">
        <v>0.47</v>
      </c>
      <c r="AA268" s="10">
        <v>0.505</v>
      </c>
      <c r="AB268" s="10">
        <f t="shared" si="8"/>
        <v>0.19682879186999999</v>
      </c>
      <c r="AC268" s="10">
        <f t="shared" si="9"/>
        <v>1.6553705300549999</v>
      </c>
    </row>
    <row r="269" spans="1:29" x14ac:dyDescent="0.25">
      <c r="A269" s="8">
        <v>7</v>
      </c>
      <c r="B269" s="8">
        <v>328</v>
      </c>
      <c r="C269" s="8" t="s">
        <v>128</v>
      </c>
      <c r="D269" s="8" t="s">
        <v>129</v>
      </c>
      <c r="E269" s="8" t="s">
        <v>130</v>
      </c>
      <c r="F269" s="8" t="s">
        <v>109</v>
      </c>
      <c r="G269" s="8" t="s">
        <v>131</v>
      </c>
      <c r="H269" s="8">
        <v>45587</v>
      </c>
      <c r="I269" s="8">
        <v>45588</v>
      </c>
      <c r="J269" s="8">
        <v>45518</v>
      </c>
      <c r="K269" s="8">
        <v>6410</v>
      </c>
      <c r="L269" s="8">
        <v>6410</v>
      </c>
      <c r="M269" s="8" t="s">
        <v>111</v>
      </c>
      <c r="N269" s="8" t="s">
        <v>132</v>
      </c>
      <c r="O269" s="9">
        <v>39.690734174299998</v>
      </c>
      <c r="P269" s="9">
        <v>16.0623</v>
      </c>
      <c r="Q269" s="8" t="s">
        <v>113</v>
      </c>
      <c r="R269" s="8" t="s">
        <v>114</v>
      </c>
      <c r="S269" s="8">
        <v>16</v>
      </c>
      <c r="T269" s="8">
        <v>60</v>
      </c>
      <c r="U269" s="8" t="s">
        <v>49</v>
      </c>
      <c r="V269" s="8" t="s">
        <v>52</v>
      </c>
      <c r="W269" s="8" t="s">
        <v>53</v>
      </c>
      <c r="X269" s="10">
        <v>0.41099999999999998</v>
      </c>
      <c r="Y269" s="10">
        <v>3.7010000000000001</v>
      </c>
      <c r="Z269" s="10">
        <v>0.47</v>
      </c>
      <c r="AA269" s="10">
        <v>0.505</v>
      </c>
      <c r="AB269" s="10">
        <f t="shared" si="8"/>
        <v>3.4988508090000003</v>
      </c>
      <c r="AC269" s="10">
        <f t="shared" si="9"/>
        <v>29.4260532885</v>
      </c>
    </row>
    <row r="270" spans="1:29" x14ac:dyDescent="0.25">
      <c r="A270" s="8">
        <v>7</v>
      </c>
      <c r="B270" s="8">
        <v>328</v>
      </c>
      <c r="C270" s="8" t="s">
        <v>128</v>
      </c>
      <c r="D270" s="8" t="s">
        <v>129</v>
      </c>
      <c r="E270" s="8" t="s">
        <v>130</v>
      </c>
      <c r="F270" s="8" t="s">
        <v>109</v>
      </c>
      <c r="G270" s="8" t="s">
        <v>131</v>
      </c>
      <c r="H270" s="8">
        <v>45588</v>
      </c>
      <c r="I270" s="8">
        <v>45589</v>
      </c>
      <c r="J270" s="8">
        <v>45519</v>
      </c>
      <c r="K270" s="8">
        <v>6410</v>
      </c>
      <c r="L270" s="8">
        <v>6410</v>
      </c>
      <c r="M270" s="8" t="s">
        <v>111</v>
      </c>
      <c r="N270" s="8" t="s">
        <v>132</v>
      </c>
      <c r="O270" s="9">
        <v>7.7472553405199998</v>
      </c>
      <c r="P270" s="9">
        <v>3.1352000000000002</v>
      </c>
      <c r="Q270" s="8" t="s">
        <v>113</v>
      </c>
      <c r="R270" s="8" t="s">
        <v>114</v>
      </c>
      <c r="S270" s="8">
        <v>16</v>
      </c>
      <c r="T270" s="8">
        <v>60</v>
      </c>
      <c r="U270" s="8" t="s">
        <v>49</v>
      </c>
      <c r="V270" s="8" t="s">
        <v>52</v>
      </c>
      <c r="W270" s="8" t="s">
        <v>53</v>
      </c>
      <c r="X270" s="10">
        <v>0.41099999999999998</v>
      </c>
      <c r="Y270" s="10">
        <v>3.7010000000000001</v>
      </c>
      <c r="Z270" s="10">
        <v>0.47</v>
      </c>
      <c r="AA270" s="10">
        <v>0.505</v>
      </c>
      <c r="AB270" s="10">
        <f t="shared" si="8"/>
        <v>0.682940616</v>
      </c>
      <c r="AC270" s="10">
        <f t="shared" si="9"/>
        <v>5.7436707240000002</v>
      </c>
    </row>
    <row r="271" spans="1:29" x14ac:dyDescent="0.25">
      <c r="A271" s="8">
        <v>7</v>
      </c>
      <c r="B271" s="8">
        <v>328</v>
      </c>
      <c r="C271" s="8" t="s">
        <v>128</v>
      </c>
      <c r="D271" s="8" t="s">
        <v>129</v>
      </c>
      <c r="E271" s="8" t="s">
        <v>130</v>
      </c>
      <c r="F271" s="8" t="s">
        <v>109</v>
      </c>
      <c r="G271" s="8" t="s">
        <v>131</v>
      </c>
      <c r="H271" s="8">
        <v>45589</v>
      </c>
      <c r="I271" s="8">
        <v>45590</v>
      </c>
      <c r="J271" s="8">
        <v>45520</v>
      </c>
      <c r="K271" s="8">
        <v>6410</v>
      </c>
      <c r="L271" s="8">
        <v>6410</v>
      </c>
      <c r="M271" s="8" t="s">
        <v>111</v>
      </c>
      <c r="N271" s="8" t="s">
        <v>132</v>
      </c>
      <c r="O271" s="9">
        <v>1.6171941614800001</v>
      </c>
      <c r="P271" s="9">
        <v>0.65445500000000001</v>
      </c>
      <c r="Q271" s="8" t="s">
        <v>113</v>
      </c>
      <c r="R271" s="8" t="s">
        <v>114</v>
      </c>
      <c r="S271" s="8">
        <v>16</v>
      </c>
      <c r="T271" s="8">
        <v>60</v>
      </c>
      <c r="U271" s="8" t="s">
        <v>49</v>
      </c>
      <c r="V271" s="8" t="s">
        <v>52</v>
      </c>
      <c r="W271" s="8" t="s">
        <v>53</v>
      </c>
      <c r="X271" s="10">
        <v>0.41099999999999998</v>
      </c>
      <c r="Y271" s="10">
        <v>3.7010000000000001</v>
      </c>
      <c r="Z271" s="10">
        <v>0.47</v>
      </c>
      <c r="AA271" s="10">
        <v>0.505</v>
      </c>
      <c r="AB271" s="10">
        <f t="shared" si="8"/>
        <v>0.14255993265</v>
      </c>
      <c r="AC271" s="10">
        <f t="shared" si="9"/>
        <v>1.198958287725</v>
      </c>
    </row>
    <row r="272" spans="1:29" x14ac:dyDescent="0.25">
      <c r="A272" s="8">
        <v>7</v>
      </c>
      <c r="B272" s="8">
        <v>328</v>
      </c>
      <c r="C272" s="8" t="s">
        <v>128</v>
      </c>
      <c r="D272" s="8" t="s">
        <v>129</v>
      </c>
      <c r="E272" s="8" t="s">
        <v>130</v>
      </c>
      <c r="F272" s="8" t="s">
        <v>109</v>
      </c>
      <c r="G272" s="8" t="s">
        <v>131</v>
      </c>
      <c r="H272" s="8">
        <v>45590</v>
      </c>
      <c r="I272" s="8">
        <v>45591</v>
      </c>
      <c r="J272" s="8">
        <v>45521</v>
      </c>
      <c r="K272" s="8">
        <v>6410</v>
      </c>
      <c r="L272" s="8">
        <v>6410</v>
      </c>
      <c r="M272" s="8" t="s">
        <v>111</v>
      </c>
      <c r="N272" s="8" t="s">
        <v>132</v>
      </c>
      <c r="O272" s="9">
        <v>14.9322747153</v>
      </c>
      <c r="P272" s="9">
        <v>6.0428800000000003</v>
      </c>
      <c r="Q272" s="8" t="s">
        <v>113</v>
      </c>
      <c r="R272" s="8" t="s">
        <v>114</v>
      </c>
      <c r="S272" s="8">
        <v>16</v>
      </c>
      <c r="T272" s="8">
        <v>60</v>
      </c>
      <c r="U272" s="8" t="s">
        <v>49</v>
      </c>
      <c r="V272" s="8" t="s">
        <v>52</v>
      </c>
      <c r="W272" s="8" t="s">
        <v>53</v>
      </c>
      <c r="X272" s="10">
        <v>0.41099999999999998</v>
      </c>
      <c r="Y272" s="10">
        <v>3.7010000000000001</v>
      </c>
      <c r="Z272" s="10">
        <v>0.47</v>
      </c>
      <c r="AA272" s="10">
        <v>0.505</v>
      </c>
      <c r="AB272" s="10">
        <f t="shared" si="8"/>
        <v>1.3163205504</v>
      </c>
      <c r="AC272" s="10">
        <f t="shared" si="9"/>
        <v>11.070525945600002</v>
      </c>
    </row>
    <row r="273" spans="1:29" x14ac:dyDescent="0.25">
      <c r="A273" s="8">
        <v>7</v>
      </c>
      <c r="B273" s="8">
        <v>328</v>
      </c>
      <c r="C273" s="8" t="s">
        <v>128</v>
      </c>
      <c r="D273" s="8" t="s">
        <v>129</v>
      </c>
      <c r="E273" s="8" t="s">
        <v>130</v>
      </c>
      <c r="F273" s="8" t="s">
        <v>109</v>
      </c>
      <c r="G273" s="8" t="s">
        <v>131</v>
      </c>
      <c r="H273" s="8">
        <v>45591</v>
      </c>
      <c r="I273" s="8">
        <v>45592</v>
      </c>
      <c r="J273" s="8">
        <v>45522</v>
      </c>
      <c r="K273" s="8">
        <v>6410</v>
      </c>
      <c r="L273" s="8">
        <v>6410</v>
      </c>
      <c r="M273" s="8" t="s">
        <v>111</v>
      </c>
      <c r="N273" s="8" t="s">
        <v>132</v>
      </c>
      <c r="O273" s="9">
        <v>9.4289300904799997</v>
      </c>
      <c r="P273" s="9">
        <v>3.81575</v>
      </c>
      <c r="Q273" s="8" t="s">
        <v>113</v>
      </c>
      <c r="R273" s="8" t="s">
        <v>114</v>
      </c>
      <c r="S273" s="8">
        <v>16</v>
      </c>
      <c r="T273" s="8">
        <v>60</v>
      </c>
      <c r="U273" s="8" t="s">
        <v>49</v>
      </c>
      <c r="V273" s="8" t="s">
        <v>52</v>
      </c>
      <c r="W273" s="8" t="s">
        <v>53</v>
      </c>
      <c r="X273" s="10">
        <v>0.41099999999999998</v>
      </c>
      <c r="Y273" s="10">
        <v>3.7010000000000001</v>
      </c>
      <c r="Z273" s="10">
        <v>0.47</v>
      </c>
      <c r="AA273" s="10">
        <v>0.505</v>
      </c>
      <c r="AB273" s="10">
        <f t="shared" si="8"/>
        <v>0.83118482249999992</v>
      </c>
      <c r="AC273" s="10">
        <f t="shared" si="9"/>
        <v>6.9904349212500003</v>
      </c>
    </row>
    <row r="274" spans="1:29" x14ac:dyDescent="0.25">
      <c r="A274" s="8">
        <v>7</v>
      </c>
      <c r="B274" s="8">
        <v>328</v>
      </c>
      <c r="C274" s="8" t="s">
        <v>128</v>
      </c>
      <c r="D274" s="8" t="s">
        <v>129</v>
      </c>
      <c r="E274" s="8" t="s">
        <v>130</v>
      </c>
      <c r="F274" s="8" t="s">
        <v>109</v>
      </c>
      <c r="G274" s="8" t="s">
        <v>131</v>
      </c>
      <c r="H274" s="8">
        <v>45592</v>
      </c>
      <c r="I274" s="8">
        <v>45593</v>
      </c>
      <c r="J274" s="8">
        <v>45523</v>
      </c>
      <c r="K274" s="8">
        <v>6410</v>
      </c>
      <c r="L274" s="8">
        <v>6410</v>
      </c>
      <c r="M274" s="8" t="s">
        <v>111</v>
      </c>
      <c r="N274" s="8" t="s">
        <v>132</v>
      </c>
      <c r="O274" s="9">
        <v>1.7694186659</v>
      </c>
      <c r="P274" s="9">
        <v>0.71605799999999997</v>
      </c>
      <c r="Q274" s="8" t="s">
        <v>113</v>
      </c>
      <c r="R274" s="8" t="s">
        <v>114</v>
      </c>
      <c r="S274" s="8">
        <v>16</v>
      </c>
      <c r="T274" s="8">
        <v>60</v>
      </c>
      <c r="U274" s="8" t="s">
        <v>49</v>
      </c>
      <c r="V274" s="8" t="s">
        <v>52</v>
      </c>
      <c r="W274" s="8" t="s">
        <v>53</v>
      </c>
      <c r="X274" s="10">
        <v>0.41099999999999998</v>
      </c>
      <c r="Y274" s="10">
        <v>3.7010000000000001</v>
      </c>
      <c r="Z274" s="10">
        <v>0.47</v>
      </c>
      <c r="AA274" s="10">
        <v>0.505</v>
      </c>
      <c r="AB274" s="10">
        <f t="shared" si="8"/>
        <v>0.15597891414000001</v>
      </c>
      <c r="AC274" s="10">
        <f t="shared" si="9"/>
        <v>1.31181467571</v>
      </c>
    </row>
    <row r="275" spans="1:29" x14ac:dyDescent="0.25">
      <c r="A275" s="8">
        <v>7</v>
      </c>
      <c r="B275" s="8">
        <v>328</v>
      </c>
      <c r="C275" s="8" t="s">
        <v>128</v>
      </c>
      <c r="D275" s="8" t="s">
        <v>129</v>
      </c>
      <c r="E275" s="8" t="s">
        <v>130</v>
      </c>
      <c r="F275" s="8" t="s">
        <v>109</v>
      </c>
      <c r="G275" s="8" t="s">
        <v>131</v>
      </c>
      <c r="H275" s="8">
        <v>45594</v>
      </c>
      <c r="I275" s="8">
        <v>45595</v>
      </c>
      <c r="J275" s="8">
        <v>45525</v>
      </c>
      <c r="K275" s="8">
        <v>6410</v>
      </c>
      <c r="L275" s="8">
        <v>6410</v>
      </c>
      <c r="M275" s="8" t="s">
        <v>111</v>
      </c>
      <c r="N275" s="8" t="s">
        <v>132</v>
      </c>
      <c r="O275" s="9">
        <v>6.9559996393099999</v>
      </c>
      <c r="P275" s="9">
        <v>2.8149899999999999</v>
      </c>
      <c r="Q275" s="8" t="s">
        <v>113</v>
      </c>
      <c r="R275" s="8" t="s">
        <v>114</v>
      </c>
      <c r="S275" s="8">
        <v>16</v>
      </c>
      <c r="T275" s="8">
        <v>60</v>
      </c>
      <c r="U275" s="8" t="s">
        <v>49</v>
      </c>
      <c r="V275" s="8" t="s">
        <v>52</v>
      </c>
      <c r="W275" s="8" t="s">
        <v>53</v>
      </c>
      <c r="X275" s="10">
        <v>0.41099999999999998</v>
      </c>
      <c r="Y275" s="10">
        <v>3.7010000000000001</v>
      </c>
      <c r="Z275" s="10">
        <v>0.47</v>
      </c>
      <c r="AA275" s="10">
        <v>0.505</v>
      </c>
      <c r="AB275" s="10">
        <f t="shared" si="8"/>
        <v>0.61318927169999993</v>
      </c>
      <c r="AC275" s="10">
        <f t="shared" si="9"/>
        <v>5.1570476050499998</v>
      </c>
    </row>
    <row r="276" spans="1:29" x14ac:dyDescent="0.25">
      <c r="A276" s="8">
        <v>7</v>
      </c>
      <c r="B276" s="8">
        <v>328</v>
      </c>
      <c r="C276" s="8" t="s">
        <v>128</v>
      </c>
      <c r="D276" s="8" t="s">
        <v>129</v>
      </c>
      <c r="E276" s="8" t="s">
        <v>130</v>
      </c>
      <c r="F276" s="8" t="s">
        <v>109</v>
      </c>
      <c r="G276" s="8" t="s">
        <v>131</v>
      </c>
      <c r="H276" s="8">
        <v>45595</v>
      </c>
      <c r="I276" s="8">
        <v>45596</v>
      </c>
      <c r="J276" s="8">
        <v>45526</v>
      </c>
      <c r="K276" s="8">
        <v>6410</v>
      </c>
      <c r="L276" s="8">
        <v>6410</v>
      </c>
      <c r="M276" s="8" t="s">
        <v>111</v>
      </c>
      <c r="N276" s="8" t="s">
        <v>132</v>
      </c>
      <c r="O276" s="9">
        <v>1.7270142241899999</v>
      </c>
      <c r="P276" s="9">
        <v>0.69889800000000002</v>
      </c>
      <c r="Q276" s="8" t="s">
        <v>113</v>
      </c>
      <c r="R276" s="8" t="s">
        <v>114</v>
      </c>
      <c r="S276" s="8">
        <v>16</v>
      </c>
      <c r="T276" s="8">
        <v>60</v>
      </c>
      <c r="U276" s="8" t="s">
        <v>49</v>
      </c>
      <c r="V276" s="8" t="s">
        <v>52</v>
      </c>
      <c r="W276" s="8" t="s">
        <v>53</v>
      </c>
      <c r="X276" s="10">
        <v>0.41099999999999998</v>
      </c>
      <c r="Y276" s="10">
        <v>3.7010000000000001</v>
      </c>
      <c r="Z276" s="10">
        <v>0.47</v>
      </c>
      <c r="AA276" s="10">
        <v>0.505</v>
      </c>
      <c r="AB276" s="10">
        <f t="shared" si="8"/>
        <v>0.15224095134000001</v>
      </c>
      <c r="AC276" s="10">
        <f t="shared" si="9"/>
        <v>1.2803776415099999</v>
      </c>
    </row>
    <row r="277" spans="1:29" x14ac:dyDescent="0.25">
      <c r="A277" s="8">
        <v>7</v>
      </c>
      <c r="B277" s="8">
        <v>328</v>
      </c>
      <c r="C277" s="8" t="s">
        <v>128</v>
      </c>
      <c r="D277" s="8" t="s">
        <v>129</v>
      </c>
      <c r="E277" s="8" t="s">
        <v>130</v>
      </c>
      <c r="F277" s="8" t="s">
        <v>109</v>
      </c>
      <c r="G277" s="8" t="s">
        <v>131</v>
      </c>
      <c r="H277" s="8">
        <v>45596</v>
      </c>
      <c r="I277" s="8">
        <v>45597</v>
      </c>
      <c r="J277" s="8">
        <v>45527</v>
      </c>
      <c r="K277" s="8">
        <v>6410</v>
      </c>
      <c r="L277" s="8">
        <v>6410</v>
      </c>
      <c r="M277" s="8" t="s">
        <v>111</v>
      </c>
      <c r="N277" s="8" t="s">
        <v>132</v>
      </c>
      <c r="O277" s="9">
        <v>2.8879244596300002</v>
      </c>
      <c r="P277" s="9">
        <v>1.1687000000000001</v>
      </c>
      <c r="Q277" s="8" t="s">
        <v>113</v>
      </c>
      <c r="R277" s="8" t="s">
        <v>114</v>
      </c>
      <c r="S277" s="8">
        <v>16</v>
      </c>
      <c r="T277" s="8">
        <v>60</v>
      </c>
      <c r="U277" s="8" t="s">
        <v>49</v>
      </c>
      <c r="V277" s="8" t="s">
        <v>52</v>
      </c>
      <c r="W277" s="8" t="s">
        <v>53</v>
      </c>
      <c r="X277" s="10">
        <v>0.41099999999999998</v>
      </c>
      <c r="Y277" s="10">
        <v>3.7010000000000001</v>
      </c>
      <c r="Z277" s="10">
        <v>0.47</v>
      </c>
      <c r="AA277" s="10">
        <v>0.505</v>
      </c>
      <c r="AB277" s="10">
        <f t="shared" si="8"/>
        <v>0.25457792099999998</v>
      </c>
      <c r="AC277" s="10">
        <f t="shared" si="9"/>
        <v>2.1410525565000005</v>
      </c>
    </row>
    <row r="278" spans="1:29" x14ac:dyDescent="0.25">
      <c r="A278" s="8">
        <v>7</v>
      </c>
      <c r="B278" s="8">
        <v>328</v>
      </c>
      <c r="C278" s="8" t="s">
        <v>128</v>
      </c>
      <c r="D278" s="8" t="s">
        <v>129</v>
      </c>
      <c r="E278" s="8" t="s">
        <v>130</v>
      </c>
      <c r="F278" s="8" t="s">
        <v>109</v>
      </c>
      <c r="G278" s="8" t="s">
        <v>131</v>
      </c>
      <c r="H278" s="8">
        <v>45597</v>
      </c>
      <c r="I278" s="8">
        <v>45598</v>
      </c>
      <c r="J278" s="8">
        <v>45528</v>
      </c>
      <c r="K278" s="8">
        <v>6410</v>
      </c>
      <c r="L278" s="8">
        <v>6410</v>
      </c>
      <c r="M278" s="8" t="s">
        <v>111</v>
      </c>
      <c r="N278" s="8" t="s">
        <v>132</v>
      </c>
      <c r="O278" s="9">
        <v>22.8280876068</v>
      </c>
      <c r="P278" s="9">
        <v>9.2382000000000009</v>
      </c>
      <c r="Q278" s="8" t="s">
        <v>113</v>
      </c>
      <c r="R278" s="8" t="s">
        <v>114</v>
      </c>
      <c r="S278" s="8">
        <v>16</v>
      </c>
      <c r="T278" s="8">
        <v>60</v>
      </c>
      <c r="U278" s="8" t="s">
        <v>49</v>
      </c>
      <c r="V278" s="8" t="s">
        <v>52</v>
      </c>
      <c r="W278" s="8" t="s">
        <v>53</v>
      </c>
      <c r="X278" s="10">
        <v>0.41099999999999998</v>
      </c>
      <c r="Y278" s="10">
        <v>3.7010000000000001</v>
      </c>
      <c r="Z278" s="10">
        <v>0.47</v>
      </c>
      <c r="AA278" s="10">
        <v>0.505</v>
      </c>
      <c r="AB278" s="10">
        <f t="shared" si="8"/>
        <v>2.0123571060000001</v>
      </c>
      <c r="AC278" s="10">
        <f t="shared" si="9"/>
        <v>16.924336209000003</v>
      </c>
    </row>
    <row r="279" spans="1:29" x14ac:dyDescent="0.25">
      <c r="A279" s="8">
        <v>7</v>
      </c>
      <c r="B279" s="8">
        <v>328</v>
      </c>
      <c r="C279" s="8" t="s">
        <v>128</v>
      </c>
      <c r="D279" s="8" t="s">
        <v>129</v>
      </c>
      <c r="E279" s="8" t="s">
        <v>130</v>
      </c>
      <c r="F279" s="8" t="s">
        <v>109</v>
      </c>
      <c r="G279" s="8" t="s">
        <v>131</v>
      </c>
      <c r="H279" s="8">
        <v>45599</v>
      </c>
      <c r="I279" s="8">
        <v>45600</v>
      </c>
      <c r="J279" s="8">
        <v>45530</v>
      </c>
      <c r="K279" s="8">
        <v>6410</v>
      </c>
      <c r="L279" s="8">
        <v>6410</v>
      </c>
      <c r="M279" s="8" t="s">
        <v>111</v>
      </c>
      <c r="N279" s="8" t="s">
        <v>132</v>
      </c>
      <c r="O279" s="9">
        <v>10.0714789796</v>
      </c>
      <c r="P279" s="9">
        <v>4.07578</v>
      </c>
      <c r="Q279" s="8" t="s">
        <v>113</v>
      </c>
      <c r="R279" s="8" t="s">
        <v>114</v>
      </c>
      <c r="S279" s="8">
        <v>16</v>
      </c>
      <c r="T279" s="8">
        <v>60</v>
      </c>
      <c r="U279" s="8" t="s">
        <v>49</v>
      </c>
      <c r="V279" s="8" t="s">
        <v>52</v>
      </c>
      <c r="W279" s="8" t="s">
        <v>53</v>
      </c>
      <c r="X279" s="10">
        <v>0.41099999999999998</v>
      </c>
      <c r="Y279" s="10">
        <v>3.7010000000000001</v>
      </c>
      <c r="Z279" s="10">
        <v>0.47</v>
      </c>
      <c r="AA279" s="10">
        <v>0.505</v>
      </c>
      <c r="AB279" s="10">
        <f t="shared" si="8"/>
        <v>0.88782715739999996</v>
      </c>
      <c r="AC279" s="10">
        <f t="shared" si="9"/>
        <v>7.4668085810999996</v>
      </c>
    </row>
    <row r="280" spans="1:29" x14ac:dyDescent="0.25">
      <c r="A280" s="8">
        <v>7</v>
      </c>
      <c r="B280" s="8">
        <v>328</v>
      </c>
      <c r="C280" s="8" t="s">
        <v>128</v>
      </c>
      <c r="D280" s="8" t="s">
        <v>129</v>
      </c>
      <c r="E280" s="8" t="s">
        <v>130</v>
      </c>
      <c r="F280" s="8" t="s">
        <v>109</v>
      </c>
      <c r="G280" s="8" t="s">
        <v>131</v>
      </c>
      <c r="H280" s="8">
        <v>45601</v>
      </c>
      <c r="I280" s="8">
        <v>45602</v>
      </c>
      <c r="J280" s="8">
        <v>45532</v>
      </c>
      <c r="K280" s="8">
        <v>6410</v>
      </c>
      <c r="L280" s="8">
        <v>6410</v>
      </c>
      <c r="M280" s="8" t="s">
        <v>111</v>
      </c>
      <c r="N280" s="8" t="s">
        <v>132</v>
      </c>
      <c r="O280" s="9">
        <v>1.5106696797200001</v>
      </c>
      <c r="P280" s="9">
        <v>0.61134599999999995</v>
      </c>
      <c r="Q280" s="8" t="s">
        <v>113</v>
      </c>
      <c r="R280" s="8" t="s">
        <v>114</v>
      </c>
      <c r="S280" s="8">
        <v>16</v>
      </c>
      <c r="T280" s="8">
        <v>60</v>
      </c>
      <c r="U280" s="8" t="s">
        <v>49</v>
      </c>
      <c r="V280" s="8" t="s">
        <v>52</v>
      </c>
      <c r="W280" s="8" t="s">
        <v>53</v>
      </c>
      <c r="X280" s="10">
        <v>0.41099999999999998</v>
      </c>
      <c r="Y280" s="10">
        <v>3.7010000000000001</v>
      </c>
      <c r="Z280" s="10">
        <v>0.47</v>
      </c>
      <c r="AA280" s="10">
        <v>0.505</v>
      </c>
      <c r="AB280" s="10">
        <f t="shared" si="8"/>
        <v>0.13316949917999998</v>
      </c>
      <c r="AC280" s="10">
        <f t="shared" si="9"/>
        <v>1.11998281527</v>
      </c>
    </row>
    <row r="281" spans="1:29" x14ac:dyDescent="0.25">
      <c r="A281" s="8">
        <v>7</v>
      </c>
      <c r="B281" s="8">
        <v>328</v>
      </c>
      <c r="C281" s="8" t="s">
        <v>128</v>
      </c>
      <c r="D281" s="8" t="s">
        <v>129</v>
      </c>
      <c r="E281" s="8" t="s">
        <v>130</v>
      </c>
      <c r="F281" s="8" t="s">
        <v>109</v>
      </c>
      <c r="G281" s="8" t="s">
        <v>131</v>
      </c>
      <c r="H281" s="8">
        <v>45602</v>
      </c>
      <c r="I281" s="8">
        <v>45603</v>
      </c>
      <c r="J281" s="8">
        <v>45533</v>
      </c>
      <c r="K281" s="8">
        <v>6410</v>
      </c>
      <c r="L281" s="8">
        <v>6410</v>
      </c>
      <c r="M281" s="8" t="s">
        <v>111</v>
      </c>
      <c r="N281" s="8" t="s">
        <v>132</v>
      </c>
      <c r="O281" s="9">
        <v>9.0654402130699996</v>
      </c>
      <c r="P281" s="9">
        <v>3.66865</v>
      </c>
      <c r="Q281" s="8" t="s">
        <v>113</v>
      </c>
      <c r="R281" s="8" t="s">
        <v>114</v>
      </c>
      <c r="S281" s="8">
        <v>16</v>
      </c>
      <c r="T281" s="8">
        <v>60</v>
      </c>
      <c r="U281" s="8" t="s">
        <v>49</v>
      </c>
      <c r="V281" s="8" t="s">
        <v>52</v>
      </c>
      <c r="W281" s="8" t="s">
        <v>53</v>
      </c>
      <c r="X281" s="10">
        <v>0.41099999999999998</v>
      </c>
      <c r="Y281" s="10">
        <v>3.7010000000000001</v>
      </c>
      <c r="Z281" s="10">
        <v>0.47</v>
      </c>
      <c r="AA281" s="10">
        <v>0.505</v>
      </c>
      <c r="AB281" s="10">
        <f t="shared" si="8"/>
        <v>0.79914202950000002</v>
      </c>
      <c r="AC281" s="10">
        <f t="shared" si="9"/>
        <v>6.7209484567499995</v>
      </c>
    </row>
    <row r="282" spans="1:29" x14ac:dyDescent="0.25">
      <c r="A282" s="8">
        <v>7</v>
      </c>
      <c r="B282" s="8">
        <v>328</v>
      </c>
      <c r="C282" s="8" t="s">
        <v>128</v>
      </c>
      <c r="D282" s="8" t="s">
        <v>129</v>
      </c>
      <c r="E282" s="8" t="s">
        <v>130</v>
      </c>
      <c r="F282" s="8" t="s">
        <v>109</v>
      </c>
      <c r="G282" s="8" t="s">
        <v>131</v>
      </c>
      <c r="H282" s="8">
        <v>45603</v>
      </c>
      <c r="I282" s="8">
        <v>45604</v>
      </c>
      <c r="J282" s="8">
        <v>45534</v>
      </c>
      <c r="K282" s="8">
        <v>6410</v>
      </c>
      <c r="L282" s="8">
        <v>6410</v>
      </c>
      <c r="M282" s="8" t="s">
        <v>111</v>
      </c>
      <c r="N282" s="8" t="s">
        <v>132</v>
      </c>
      <c r="O282" s="9">
        <v>3.05023644041</v>
      </c>
      <c r="P282" s="9">
        <v>1.2343900000000001</v>
      </c>
      <c r="Q282" s="8" t="s">
        <v>113</v>
      </c>
      <c r="R282" s="8" t="s">
        <v>114</v>
      </c>
      <c r="S282" s="8">
        <v>16</v>
      </c>
      <c r="T282" s="8">
        <v>60</v>
      </c>
      <c r="U282" s="8" t="s">
        <v>49</v>
      </c>
      <c r="V282" s="8" t="s">
        <v>52</v>
      </c>
      <c r="W282" s="8" t="s">
        <v>53</v>
      </c>
      <c r="X282" s="10">
        <v>0.41099999999999998</v>
      </c>
      <c r="Y282" s="10">
        <v>3.7010000000000001</v>
      </c>
      <c r="Z282" s="10">
        <v>0.47</v>
      </c>
      <c r="AA282" s="10">
        <v>0.505</v>
      </c>
      <c r="AB282" s="10">
        <f t="shared" si="8"/>
        <v>0.26888717369999998</v>
      </c>
      <c r="AC282" s="10">
        <f t="shared" si="9"/>
        <v>2.2613963080500006</v>
      </c>
    </row>
    <row r="283" spans="1:29" x14ac:dyDescent="0.25">
      <c r="A283" s="8">
        <v>7</v>
      </c>
      <c r="B283" s="8">
        <v>328</v>
      </c>
      <c r="C283" s="8" t="s">
        <v>128</v>
      </c>
      <c r="D283" s="8" t="s">
        <v>129</v>
      </c>
      <c r="E283" s="8" t="s">
        <v>130</v>
      </c>
      <c r="F283" s="8" t="s">
        <v>109</v>
      </c>
      <c r="G283" s="8" t="s">
        <v>131</v>
      </c>
      <c r="H283" s="8">
        <v>45604</v>
      </c>
      <c r="I283" s="8">
        <v>45605</v>
      </c>
      <c r="J283" s="8">
        <v>45535</v>
      </c>
      <c r="K283" s="8">
        <v>6410</v>
      </c>
      <c r="L283" s="8">
        <v>6410</v>
      </c>
      <c r="M283" s="8" t="s">
        <v>111</v>
      </c>
      <c r="N283" s="8" t="s">
        <v>132</v>
      </c>
      <c r="O283" s="9">
        <v>21.1790788938</v>
      </c>
      <c r="P283" s="9">
        <v>8.5708699999999993</v>
      </c>
      <c r="Q283" s="8" t="s">
        <v>113</v>
      </c>
      <c r="R283" s="8" t="s">
        <v>114</v>
      </c>
      <c r="S283" s="8">
        <v>16</v>
      </c>
      <c r="T283" s="8">
        <v>60</v>
      </c>
      <c r="U283" s="8" t="s">
        <v>49</v>
      </c>
      <c r="V283" s="8" t="s">
        <v>52</v>
      </c>
      <c r="W283" s="8" t="s">
        <v>53</v>
      </c>
      <c r="X283" s="10">
        <v>0.41099999999999998</v>
      </c>
      <c r="Y283" s="10">
        <v>3.7010000000000001</v>
      </c>
      <c r="Z283" s="10">
        <v>0.47</v>
      </c>
      <c r="AA283" s="10">
        <v>0.505</v>
      </c>
      <c r="AB283" s="10">
        <f t="shared" si="8"/>
        <v>1.8669926120999998</v>
      </c>
      <c r="AC283" s="10">
        <f t="shared" si="9"/>
        <v>15.701790985649998</v>
      </c>
    </row>
    <row r="284" spans="1:29" x14ac:dyDescent="0.25">
      <c r="A284" s="8">
        <v>7</v>
      </c>
      <c r="B284" s="8">
        <v>328</v>
      </c>
      <c r="C284" s="8" t="s">
        <v>128</v>
      </c>
      <c r="D284" s="8" t="s">
        <v>129</v>
      </c>
      <c r="E284" s="8" t="s">
        <v>130</v>
      </c>
      <c r="F284" s="8" t="s">
        <v>109</v>
      </c>
      <c r="G284" s="8" t="s">
        <v>131</v>
      </c>
      <c r="H284" s="8">
        <v>45605</v>
      </c>
      <c r="I284" s="8">
        <v>45606</v>
      </c>
      <c r="J284" s="8">
        <v>45536</v>
      </c>
      <c r="K284" s="8">
        <v>6410</v>
      </c>
      <c r="L284" s="8">
        <v>6410</v>
      </c>
      <c r="M284" s="8" t="s">
        <v>111</v>
      </c>
      <c r="N284" s="8" t="s">
        <v>132</v>
      </c>
      <c r="O284" s="9">
        <v>6.6765088542999997</v>
      </c>
      <c r="P284" s="9">
        <v>2.7018900000000001</v>
      </c>
      <c r="Q284" s="8" t="s">
        <v>113</v>
      </c>
      <c r="R284" s="8" t="s">
        <v>114</v>
      </c>
      <c r="S284" s="8">
        <v>16</v>
      </c>
      <c r="T284" s="8">
        <v>60</v>
      </c>
      <c r="U284" s="8" t="s">
        <v>49</v>
      </c>
      <c r="V284" s="8" t="s">
        <v>52</v>
      </c>
      <c r="W284" s="8" t="s">
        <v>53</v>
      </c>
      <c r="X284" s="10">
        <v>0.41099999999999998</v>
      </c>
      <c r="Y284" s="10">
        <v>3.7010000000000001</v>
      </c>
      <c r="Z284" s="10">
        <v>0.47</v>
      </c>
      <c r="AA284" s="10">
        <v>0.505</v>
      </c>
      <c r="AB284" s="10">
        <f t="shared" si="8"/>
        <v>0.58855269869999993</v>
      </c>
      <c r="AC284" s="10">
        <f t="shared" si="9"/>
        <v>4.9498489705500006</v>
      </c>
    </row>
    <row r="285" spans="1:29" x14ac:dyDescent="0.25">
      <c r="A285" s="8">
        <v>7</v>
      </c>
      <c r="B285" s="8">
        <v>328</v>
      </c>
      <c r="C285" s="8" t="s">
        <v>128</v>
      </c>
      <c r="D285" s="8" t="s">
        <v>129</v>
      </c>
      <c r="E285" s="8" t="s">
        <v>130</v>
      </c>
      <c r="F285" s="8" t="s">
        <v>109</v>
      </c>
      <c r="G285" s="8" t="s">
        <v>131</v>
      </c>
      <c r="H285" s="8">
        <v>45606</v>
      </c>
      <c r="I285" s="8">
        <v>45607</v>
      </c>
      <c r="J285" s="8">
        <v>45537</v>
      </c>
      <c r="K285" s="8">
        <v>6410</v>
      </c>
      <c r="L285" s="8">
        <v>6410</v>
      </c>
      <c r="M285" s="8" t="s">
        <v>111</v>
      </c>
      <c r="N285" s="8" t="s">
        <v>132</v>
      </c>
      <c r="O285" s="9">
        <v>7.6218325922199996</v>
      </c>
      <c r="P285" s="9">
        <v>3.0844499999999999</v>
      </c>
      <c r="Q285" s="8" t="s">
        <v>113</v>
      </c>
      <c r="R285" s="8" t="s">
        <v>114</v>
      </c>
      <c r="S285" s="8">
        <v>16</v>
      </c>
      <c r="T285" s="8">
        <v>60</v>
      </c>
      <c r="U285" s="8" t="s">
        <v>49</v>
      </c>
      <c r="V285" s="8" t="s">
        <v>52</v>
      </c>
      <c r="W285" s="8" t="s">
        <v>53</v>
      </c>
      <c r="X285" s="10">
        <v>0.41099999999999998</v>
      </c>
      <c r="Y285" s="10">
        <v>3.7010000000000001</v>
      </c>
      <c r="Z285" s="10">
        <v>0.47</v>
      </c>
      <c r="AA285" s="10">
        <v>0.505</v>
      </c>
      <c r="AB285" s="10">
        <f t="shared" si="8"/>
        <v>0.67188574349999997</v>
      </c>
      <c r="AC285" s="10">
        <f t="shared" si="9"/>
        <v>5.65069697775</v>
      </c>
    </row>
    <row r="286" spans="1:29" x14ac:dyDescent="0.25">
      <c r="A286" s="8">
        <v>7</v>
      </c>
      <c r="B286" s="8">
        <v>328</v>
      </c>
      <c r="C286" s="8" t="s">
        <v>128</v>
      </c>
      <c r="D286" s="8" t="s">
        <v>129</v>
      </c>
      <c r="E286" s="8" t="s">
        <v>130</v>
      </c>
      <c r="F286" s="8" t="s">
        <v>109</v>
      </c>
      <c r="G286" s="8" t="s">
        <v>131</v>
      </c>
      <c r="H286" s="8">
        <v>45607</v>
      </c>
      <c r="I286" s="8">
        <v>45608</v>
      </c>
      <c r="J286" s="8">
        <v>45538</v>
      </c>
      <c r="K286" s="8">
        <v>6410</v>
      </c>
      <c r="L286" s="8">
        <v>6410</v>
      </c>
      <c r="M286" s="8" t="s">
        <v>111</v>
      </c>
      <c r="N286" s="8" t="s">
        <v>132</v>
      </c>
      <c r="O286" s="9">
        <v>1.8350491850699999</v>
      </c>
      <c r="P286" s="9">
        <v>0.742618</v>
      </c>
      <c r="Q286" s="8" t="s">
        <v>113</v>
      </c>
      <c r="R286" s="8" t="s">
        <v>114</v>
      </c>
      <c r="S286" s="8">
        <v>16</v>
      </c>
      <c r="T286" s="8">
        <v>60</v>
      </c>
      <c r="U286" s="8" t="s">
        <v>49</v>
      </c>
      <c r="V286" s="8" t="s">
        <v>52</v>
      </c>
      <c r="W286" s="8" t="s">
        <v>53</v>
      </c>
      <c r="X286" s="10">
        <v>0.41099999999999998</v>
      </c>
      <c r="Y286" s="10">
        <v>3.7010000000000001</v>
      </c>
      <c r="Z286" s="10">
        <v>0.47</v>
      </c>
      <c r="AA286" s="10">
        <v>0.505</v>
      </c>
      <c r="AB286" s="10">
        <f t="shared" si="8"/>
        <v>0.16176447894000001</v>
      </c>
      <c r="AC286" s="10">
        <f t="shared" si="9"/>
        <v>1.36047246291</v>
      </c>
    </row>
    <row r="287" spans="1:29" x14ac:dyDescent="0.25">
      <c r="A287" s="8">
        <v>7</v>
      </c>
      <c r="B287" s="8">
        <v>328</v>
      </c>
      <c r="C287" s="8" t="s">
        <v>128</v>
      </c>
      <c r="D287" s="8" t="s">
        <v>129</v>
      </c>
      <c r="E287" s="8" t="s">
        <v>130</v>
      </c>
      <c r="F287" s="8" t="s">
        <v>109</v>
      </c>
      <c r="G287" s="8" t="s">
        <v>131</v>
      </c>
      <c r="H287" s="8">
        <v>45608</v>
      </c>
      <c r="I287" s="8">
        <v>45609</v>
      </c>
      <c r="J287" s="8">
        <v>45539</v>
      </c>
      <c r="K287" s="8">
        <v>6410</v>
      </c>
      <c r="L287" s="8">
        <v>6410</v>
      </c>
      <c r="M287" s="8" t="s">
        <v>111</v>
      </c>
      <c r="N287" s="8" t="s">
        <v>132</v>
      </c>
      <c r="O287" s="9">
        <v>4.9927415993300004</v>
      </c>
      <c r="P287" s="9">
        <v>2.0204900000000001</v>
      </c>
      <c r="Q287" s="8" t="s">
        <v>113</v>
      </c>
      <c r="R287" s="8" t="s">
        <v>114</v>
      </c>
      <c r="S287" s="8">
        <v>16</v>
      </c>
      <c r="T287" s="8">
        <v>60</v>
      </c>
      <c r="U287" s="8" t="s">
        <v>49</v>
      </c>
      <c r="V287" s="8" t="s">
        <v>52</v>
      </c>
      <c r="W287" s="8" t="s">
        <v>53</v>
      </c>
      <c r="X287" s="10">
        <v>0.41099999999999998</v>
      </c>
      <c r="Y287" s="10">
        <v>3.7010000000000001</v>
      </c>
      <c r="Z287" s="10">
        <v>0.47</v>
      </c>
      <c r="AA287" s="10">
        <v>0.505</v>
      </c>
      <c r="AB287" s="10">
        <f t="shared" si="8"/>
        <v>0.44012333670000003</v>
      </c>
      <c r="AC287" s="10">
        <f t="shared" si="9"/>
        <v>3.7015275775500003</v>
      </c>
    </row>
    <row r="288" spans="1:29" x14ac:dyDescent="0.25">
      <c r="A288" s="8">
        <v>7</v>
      </c>
      <c r="B288" s="8">
        <v>328</v>
      </c>
      <c r="C288" s="8" t="s">
        <v>128</v>
      </c>
      <c r="D288" s="8" t="s">
        <v>129</v>
      </c>
      <c r="E288" s="8" t="s">
        <v>130</v>
      </c>
      <c r="F288" s="8" t="s">
        <v>109</v>
      </c>
      <c r="G288" s="8" t="s">
        <v>131</v>
      </c>
      <c r="H288" s="8">
        <v>45610</v>
      </c>
      <c r="I288" s="8">
        <v>45611</v>
      </c>
      <c r="J288" s="8">
        <v>45541</v>
      </c>
      <c r="K288" s="8">
        <v>6410</v>
      </c>
      <c r="L288" s="8">
        <v>6410</v>
      </c>
      <c r="M288" s="8" t="s">
        <v>111</v>
      </c>
      <c r="N288" s="8" t="s">
        <v>132</v>
      </c>
      <c r="O288" s="9">
        <v>2.9076846495400002</v>
      </c>
      <c r="P288" s="9">
        <v>1.1767000000000001</v>
      </c>
      <c r="Q288" s="8" t="s">
        <v>113</v>
      </c>
      <c r="R288" s="8" t="s">
        <v>114</v>
      </c>
      <c r="S288" s="8">
        <v>16</v>
      </c>
      <c r="T288" s="8">
        <v>60</v>
      </c>
      <c r="U288" s="8" t="s">
        <v>49</v>
      </c>
      <c r="V288" s="8" t="s">
        <v>52</v>
      </c>
      <c r="W288" s="8" t="s">
        <v>53</v>
      </c>
      <c r="X288" s="10">
        <v>0.41099999999999998</v>
      </c>
      <c r="Y288" s="10">
        <v>3.7010000000000001</v>
      </c>
      <c r="Z288" s="10">
        <v>0.47</v>
      </c>
      <c r="AA288" s="10">
        <v>0.505</v>
      </c>
      <c r="AB288" s="10">
        <f t="shared" si="8"/>
        <v>0.256320561</v>
      </c>
      <c r="AC288" s="10">
        <f t="shared" si="9"/>
        <v>2.1557085165000003</v>
      </c>
    </row>
    <row r="289" spans="1:29" x14ac:dyDescent="0.25">
      <c r="A289" s="8">
        <v>7</v>
      </c>
      <c r="B289" s="8">
        <v>328</v>
      </c>
      <c r="C289" s="8" t="s">
        <v>128</v>
      </c>
      <c r="D289" s="8" t="s">
        <v>129</v>
      </c>
      <c r="E289" s="8" t="s">
        <v>130</v>
      </c>
      <c r="F289" s="8" t="s">
        <v>109</v>
      </c>
      <c r="G289" s="8" t="s">
        <v>131</v>
      </c>
      <c r="H289" s="8">
        <v>45611</v>
      </c>
      <c r="I289" s="8">
        <v>45612</v>
      </c>
      <c r="J289" s="8">
        <v>45542</v>
      </c>
      <c r="K289" s="8">
        <v>6410</v>
      </c>
      <c r="L289" s="8">
        <v>6410</v>
      </c>
      <c r="M289" s="8" t="s">
        <v>111</v>
      </c>
      <c r="N289" s="8" t="s">
        <v>132</v>
      </c>
      <c r="O289" s="9">
        <v>1.92735419352</v>
      </c>
      <c r="P289" s="9">
        <v>0.77997300000000003</v>
      </c>
      <c r="Q289" s="8" t="s">
        <v>113</v>
      </c>
      <c r="R289" s="8" t="s">
        <v>114</v>
      </c>
      <c r="S289" s="8">
        <v>16</v>
      </c>
      <c r="T289" s="8">
        <v>60</v>
      </c>
      <c r="U289" s="8" t="s">
        <v>49</v>
      </c>
      <c r="V289" s="8" t="s">
        <v>52</v>
      </c>
      <c r="W289" s="8" t="s">
        <v>53</v>
      </c>
      <c r="X289" s="10">
        <v>0.41099999999999998</v>
      </c>
      <c r="Y289" s="10">
        <v>3.7010000000000001</v>
      </c>
      <c r="Z289" s="10">
        <v>0.47</v>
      </c>
      <c r="AA289" s="10">
        <v>0.505</v>
      </c>
      <c r="AB289" s="10">
        <f t="shared" si="8"/>
        <v>0.16990151859000002</v>
      </c>
      <c r="AC289" s="10">
        <f t="shared" si="9"/>
        <v>1.428906636135</v>
      </c>
    </row>
    <row r="290" spans="1:29" x14ac:dyDescent="0.25">
      <c r="A290" s="8">
        <v>7</v>
      </c>
      <c r="B290" s="8">
        <v>328</v>
      </c>
      <c r="C290" s="8" t="s">
        <v>128</v>
      </c>
      <c r="D290" s="8" t="s">
        <v>129</v>
      </c>
      <c r="E290" s="8" t="s">
        <v>130</v>
      </c>
      <c r="F290" s="8" t="s">
        <v>109</v>
      </c>
      <c r="G290" s="8" t="s">
        <v>131</v>
      </c>
      <c r="H290" s="8">
        <v>45612</v>
      </c>
      <c r="I290" s="8">
        <v>45613</v>
      </c>
      <c r="J290" s="8">
        <v>45543</v>
      </c>
      <c r="K290" s="8">
        <v>6410</v>
      </c>
      <c r="L290" s="8">
        <v>6410</v>
      </c>
      <c r="M290" s="8" t="s">
        <v>111</v>
      </c>
      <c r="N290" s="8" t="s">
        <v>132</v>
      </c>
      <c r="O290" s="9">
        <v>2.5067073524599999</v>
      </c>
      <c r="P290" s="9">
        <v>1.0144299999999999</v>
      </c>
      <c r="Q290" s="8" t="s">
        <v>113</v>
      </c>
      <c r="R290" s="8" t="s">
        <v>114</v>
      </c>
      <c r="S290" s="8">
        <v>16</v>
      </c>
      <c r="T290" s="8">
        <v>60</v>
      </c>
      <c r="U290" s="8" t="s">
        <v>49</v>
      </c>
      <c r="V290" s="8" t="s">
        <v>52</v>
      </c>
      <c r="W290" s="8" t="s">
        <v>53</v>
      </c>
      <c r="X290" s="10">
        <v>0.41099999999999998</v>
      </c>
      <c r="Y290" s="10">
        <v>3.7010000000000001</v>
      </c>
      <c r="Z290" s="10">
        <v>0.47</v>
      </c>
      <c r="AA290" s="10">
        <v>0.505</v>
      </c>
      <c r="AB290" s="10">
        <f t="shared" si="8"/>
        <v>0.22097328690000001</v>
      </c>
      <c r="AC290" s="10">
        <f t="shared" si="9"/>
        <v>1.8584306878499999</v>
      </c>
    </row>
    <row r="291" spans="1:29" x14ac:dyDescent="0.25">
      <c r="A291" s="8">
        <v>7</v>
      </c>
      <c r="B291" s="8">
        <v>328</v>
      </c>
      <c r="C291" s="8" t="s">
        <v>128</v>
      </c>
      <c r="D291" s="8" t="s">
        <v>129</v>
      </c>
      <c r="E291" s="8" t="s">
        <v>130</v>
      </c>
      <c r="F291" s="8" t="s">
        <v>109</v>
      </c>
      <c r="G291" s="8" t="s">
        <v>131</v>
      </c>
      <c r="H291" s="8">
        <v>45614</v>
      </c>
      <c r="I291" s="8">
        <v>45615</v>
      </c>
      <c r="J291" s="8">
        <v>45545</v>
      </c>
      <c r="K291" s="8">
        <v>6410</v>
      </c>
      <c r="L291" s="8">
        <v>6410</v>
      </c>
      <c r="M291" s="8" t="s">
        <v>111</v>
      </c>
      <c r="N291" s="8" t="s">
        <v>132</v>
      </c>
      <c r="O291" s="9">
        <v>1.45518742363</v>
      </c>
      <c r="P291" s="9">
        <v>0.588893</v>
      </c>
      <c r="Q291" s="8" t="s">
        <v>113</v>
      </c>
      <c r="R291" s="8" t="s">
        <v>114</v>
      </c>
      <c r="S291" s="8">
        <v>16</v>
      </c>
      <c r="T291" s="8">
        <v>60</v>
      </c>
      <c r="U291" s="8" t="s">
        <v>49</v>
      </c>
      <c r="V291" s="8" t="s">
        <v>52</v>
      </c>
      <c r="W291" s="8" t="s">
        <v>53</v>
      </c>
      <c r="X291" s="10">
        <v>0.41099999999999998</v>
      </c>
      <c r="Y291" s="10">
        <v>3.7010000000000001</v>
      </c>
      <c r="Z291" s="10">
        <v>0.47</v>
      </c>
      <c r="AA291" s="10">
        <v>0.505</v>
      </c>
      <c r="AB291" s="10">
        <f t="shared" si="8"/>
        <v>0.12827856219</v>
      </c>
      <c r="AC291" s="10">
        <f t="shared" si="9"/>
        <v>1.0788490315350001</v>
      </c>
    </row>
    <row r="292" spans="1:29" x14ac:dyDescent="0.25">
      <c r="A292" s="8">
        <v>7</v>
      </c>
      <c r="B292" s="8">
        <v>328</v>
      </c>
      <c r="C292" s="8" t="s">
        <v>128</v>
      </c>
      <c r="D292" s="8" t="s">
        <v>129</v>
      </c>
      <c r="E292" s="8" t="s">
        <v>130</v>
      </c>
      <c r="F292" s="8" t="s">
        <v>109</v>
      </c>
      <c r="G292" s="8" t="s">
        <v>131</v>
      </c>
      <c r="H292" s="8">
        <v>45615</v>
      </c>
      <c r="I292" s="8">
        <v>45616</v>
      </c>
      <c r="J292" s="8">
        <v>45546</v>
      </c>
      <c r="K292" s="8">
        <v>6410</v>
      </c>
      <c r="L292" s="8">
        <v>6410</v>
      </c>
      <c r="M292" s="8" t="s">
        <v>111</v>
      </c>
      <c r="N292" s="8" t="s">
        <v>132</v>
      </c>
      <c r="O292" s="9">
        <v>14.0840986734</v>
      </c>
      <c r="P292" s="9">
        <v>5.69963</v>
      </c>
      <c r="Q292" s="8" t="s">
        <v>113</v>
      </c>
      <c r="R292" s="8" t="s">
        <v>114</v>
      </c>
      <c r="S292" s="8">
        <v>16</v>
      </c>
      <c r="T292" s="8">
        <v>60</v>
      </c>
      <c r="U292" s="8" t="s">
        <v>49</v>
      </c>
      <c r="V292" s="8" t="s">
        <v>52</v>
      </c>
      <c r="W292" s="8" t="s">
        <v>53</v>
      </c>
      <c r="X292" s="10">
        <v>0.41099999999999998</v>
      </c>
      <c r="Y292" s="10">
        <v>3.7010000000000001</v>
      </c>
      <c r="Z292" s="10">
        <v>0.47</v>
      </c>
      <c r="AA292" s="10">
        <v>0.505</v>
      </c>
      <c r="AB292" s="10">
        <f t="shared" si="8"/>
        <v>1.2415504029</v>
      </c>
      <c r="AC292" s="10">
        <f t="shared" si="9"/>
        <v>10.441693661850001</v>
      </c>
    </row>
    <row r="293" spans="1:29" x14ac:dyDescent="0.25">
      <c r="A293" s="8">
        <v>7</v>
      </c>
      <c r="B293" s="8">
        <v>328</v>
      </c>
      <c r="C293" s="8" t="s">
        <v>128</v>
      </c>
      <c r="D293" s="8" t="s">
        <v>129</v>
      </c>
      <c r="E293" s="8" t="s">
        <v>130</v>
      </c>
      <c r="F293" s="8" t="s">
        <v>109</v>
      </c>
      <c r="G293" s="8" t="s">
        <v>131</v>
      </c>
      <c r="H293" s="8">
        <v>45616</v>
      </c>
      <c r="I293" s="8">
        <v>45617</v>
      </c>
      <c r="J293" s="8">
        <v>45547</v>
      </c>
      <c r="K293" s="8">
        <v>6410</v>
      </c>
      <c r="L293" s="8">
        <v>6410</v>
      </c>
      <c r="M293" s="8" t="s">
        <v>111</v>
      </c>
      <c r="N293" s="8" t="s">
        <v>132</v>
      </c>
      <c r="O293" s="9">
        <v>1.75591189064</v>
      </c>
      <c r="P293" s="9">
        <v>0.710592</v>
      </c>
      <c r="Q293" s="8" t="s">
        <v>113</v>
      </c>
      <c r="R293" s="8" t="s">
        <v>114</v>
      </c>
      <c r="S293" s="8">
        <v>16</v>
      </c>
      <c r="T293" s="8">
        <v>60</v>
      </c>
      <c r="U293" s="8" t="s">
        <v>49</v>
      </c>
      <c r="V293" s="8" t="s">
        <v>52</v>
      </c>
      <c r="W293" s="8" t="s">
        <v>53</v>
      </c>
      <c r="X293" s="10">
        <v>0.41099999999999998</v>
      </c>
      <c r="Y293" s="10">
        <v>3.7010000000000001</v>
      </c>
      <c r="Z293" s="10">
        <v>0.47</v>
      </c>
      <c r="AA293" s="10">
        <v>0.505</v>
      </c>
      <c r="AB293" s="10">
        <f t="shared" si="8"/>
        <v>0.15478825536000002</v>
      </c>
      <c r="AC293" s="10">
        <f t="shared" si="9"/>
        <v>1.3018009910399999</v>
      </c>
    </row>
    <row r="294" spans="1:29" x14ac:dyDescent="0.25">
      <c r="A294" s="8">
        <v>7</v>
      </c>
      <c r="B294" s="8">
        <v>328</v>
      </c>
      <c r="C294" s="8" t="s">
        <v>128</v>
      </c>
      <c r="D294" s="8" t="s">
        <v>129</v>
      </c>
      <c r="E294" s="8" t="s">
        <v>130</v>
      </c>
      <c r="F294" s="8" t="s">
        <v>109</v>
      </c>
      <c r="G294" s="8" t="s">
        <v>131</v>
      </c>
      <c r="H294" s="8">
        <v>45617</v>
      </c>
      <c r="I294" s="8">
        <v>45618</v>
      </c>
      <c r="J294" s="8">
        <v>45548</v>
      </c>
      <c r="K294" s="8">
        <v>6410</v>
      </c>
      <c r="L294" s="8">
        <v>6410</v>
      </c>
      <c r="M294" s="8" t="s">
        <v>111</v>
      </c>
      <c r="N294" s="8" t="s">
        <v>132</v>
      </c>
      <c r="O294" s="9">
        <v>3.3047486075700001</v>
      </c>
      <c r="P294" s="9">
        <v>1.33738</v>
      </c>
      <c r="Q294" s="8" t="s">
        <v>113</v>
      </c>
      <c r="R294" s="8" t="s">
        <v>114</v>
      </c>
      <c r="S294" s="8">
        <v>16</v>
      </c>
      <c r="T294" s="8">
        <v>60</v>
      </c>
      <c r="U294" s="8" t="s">
        <v>49</v>
      </c>
      <c r="V294" s="8" t="s">
        <v>52</v>
      </c>
      <c r="W294" s="8" t="s">
        <v>53</v>
      </c>
      <c r="X294" s="10">
        <v>0.41099999999999998</v>
      </c>
      <c r="Y294" s="10">
        <v>3.7010000000000001</v>
      </c>
      <c r="Z294" s="10">
        <v>0.47</v>
      </c>
      <c r="AA294" s="10">
        <v>0.505</v>
      </c>
      <c r="AB294" s="10">
        <f t="shared" si="8"/>
        <v>0.29132148540000002</v>
      </c>
      <c r="AC294" s="10">
        <f t="shared" si="9"/>
        <v>2.4500734731000002</v>
      </c>
    </row>
    <row r="295" spans="1:29" x14ac:dyDescent="0.25">
      <c r="A295" s="8">
        <v>7</v>
      </c>
      <c r="B295" s="8">
        <v>328</v>
      </c>
      <c r="C295" s="8" t="s">
        <v>128</v>
      </c>
      <c r="D295" s="8" t="s">
        <v>129</v>
      </c>
      <c r="E295" s="8" t="s">
        <v>130</v>
      </c>
      <c r="F295" s="8" t="s">
        <v>109</v>
      </c>
      <c r="G295" s="8" t="s">
        <v>131</v>
      </c>
      <c r="H295" s="8">
        <v>45618</v>
      </c>
      <c r="I295" s="8">
        <v>45619</v>
      </c>
      <c r="J295" s="8">
        <v>45549</v>
      </c>
      <c r="K295" s="8">
        <v>6410</v>
      </c>
      <c r="L295" s="8">
        <v>6410</v>
      </c>
      <c r="M295" s="8" t="s">
        <v>111</v>
      </c>
      <c r="N295" s="8" t="s">
        <v>132</v>
      </c>
      <c r="O295" s="9">
        <v>1.59754442635</v>
      </c>
      <c r="P295" s="9">
        <v>0.64650300000000005</v>
      </c>
      <c r="Q295" s="8" t="s">
        <v>113</v>
      </c>
      <c r="R295" s="8" t="s">
        <v>114</v>
      </c>
      <c r="S295" s="8">
        <v>16</v>
      </c>
      <c r="T295" s="8">
        <v>60</v>
      </c>
      <c r="U295" s="8" t="s">
        <v>49</v>
      </c>
      <c r="V295" s="8" t="s">
        <v>52</v>
      </c>
      <c r="W295" s="8" t="s">
        <v>53</v>
      </c>
      <c r="X295" s="10">
        <v>0.41099999999999998</v>
      </c>
      <c r="Y295" s="10">
        <v>3.7010000000000001</v>
      </c>
      <c r="Z295" s="10">
        <v>0.47</v>
      </c>
      <c r="AA295" s="10">
        <v>0.505</v>
      </c>
      <c r="AB295" s="10">
        <f t="shared" si="8"/>
        <v>0.14082774848999999</v>
      </c>
      <c r="AC295" s="10">
        <f t="shared" si="9"/>
        <v>1.1843902634850001</v>
      </c>
    </row>
    <row r="296" spans="1:29" x14ac:dyDescent="0.25">
      <c r="A296" s="8">
        <v>7</v>
      </c>
      <c r="B296" s="8">
        <v>328</v>
      </c>
      <c r="C296" s="8" t="s">
        <v>128</v>
      </c>
      <c r="D296" s="8" t="s">
        <v>129</v>
      </c>
      <c r="E296" s="8" t="s">
        <v>130</v>
      </c>
      <c r="F296" s="8" t="s">
        <v>109</v>
      </c>
      <c r="G296" s="8" t="s">
        <v>131</v>
      </c>
      <c r="H296" s="8">
        <v>45620</v>
      </c>
      <c r="I296" s="8">
        <v>45621</v>
      </c>
      <c r="J296" s="8">
        <v>45551</v>
      </c>
      <c r="K296" s="8">
        <v>6410</v>
      </c>
      <c r="L296" s="8">
        <v>6410</v>
      </c>
      <c r="M296" s="8" t="s">
        <v>111</v>
      </c>
      <c r="N296" s="8" t="s">
        <v>132</v>
      </c>
      <c r="O296" s="9">
        <v>1.4237845281799999</v>
      </c>
      <c r="P296" s="9">
        <v>0.57618499999999995</v>
      </c>
      <c r="Q296" s="8" t="s">
        <v>113</v>
      </c>
      <c r="R296" s="8" t="s">
        <v>114</v>
      </c>
      <c r="S296" s="8">
        <v>16</v>
      </c>
      <c r="T296" s="8">
        <v>60</v>
      </c>
      <c r="U296" s="8" t="s">
        <v>49</v>
      </c>
      <c r="V296" s="8" t="s">
        <v>52</v>
      </c>
      <c r="W296" s="8" t="s">
        <v>53</v>
      </c>
      <c r="X296" s="10">
        <v>0.41099999999999998</v>
      </c>
      <c r="Y296" s="10">
        <v>3.7010000000000001</v>
      </c>
      <c r="Z296" s="10">
        <v>0.47</v>
      </c>
      <c r="AA296" s="10">
        <v>0.505</v>
      </c>
      <c r="AB296" s="10">
        <f t="shared" si="8"/>
        <v>0.12551037855</v>
      </c>
      <c r="AC296" s="10">
        <f t="shared" si="9"/>
        <v>1.055568039075</v>
      </c>
    </row>
    <row r="297" spans="1:29" x14ac:dyDescent="0.25">
      <c r="A297" s="8">
        <v>7</v>
      </c>
      <c r="B297" s="8">
        <v>328</v>
      </c>
      <c r="C297" s="8" t="s">
        <v>128</v>
      </c>
      <c r="D297" s="8" t="s">
        <v>129</v>
      </c>
      <c r="E297" s="8" t="s">
        <v>130</v>
      </c>
      <c r="F297" s="8" t="s">
        <v>109</v>
      </c>
      <c r="G297" s="8" t="s">
        <v>131</v>
      </c>
      <c r="H297" s="8">
        <v>45621</v>
      </c>
      <c r="I297" s="8">
        <v>45622</v>
      </c>
      <c r="J297" s="8">
        <v>45552</v>
      </c>
      <c r="K297" s="8">
        <v>6410</v>
      </c>
      <c r="L297" s="8">
        <v>6410</v>
      </c>
      <c r="M297" s="8" t="s">
        <v>111</v>
      </c>
      <c r="N297" s="8" t="s">
        <v>132</v>
      </c>
      <c r="O297" s="9">
        <v>1.5101747022100001</v>
      </c>
      <c r="P297" s="9">
        <v>0.61114599999999997</v>
      </c>
      <c r="Q297" s="8" t="s">
        <v>113</v>
      </c>
      <c r="R297" s="8" t="s">
        <v>114</v>
      </c>
      <c r="S297" s="8">
        <v>16</v>
      </c>
      <c r="T297" s="8">
        <v>60</v>
      </c>
      <c r="U297" s="8" t="s">
        <v>49</v>
      </c>
      <c r="V297" s="8" t="s">
        <v>52</v>
      </c>
      <c r="W297" s="8" t="s">
        <v>53</v>
      </c>
      <c r="X297" s="10">
        <v>0.41099999999999998</v>
      </c>
      <c r="Y297" s="10">
        <v>3.7010000000000001</v>
      </c>
      <c r="Z297" s="10">
        <v>0.47</v>
      </c>
      <c r="AA297" s="10">
        <v>0.505</v>
      </c>
      <c r="AB297" s="10">
        <f t="shared" si="8"/>
        <v>0.13312593317999999</v>
      </c>
      <c r="AC297" s="10">
        <f t="shared" si="9"/>
        <v>1.11961641627</v>
      </c>
    </row>
    <row r="298" spans="1:29" x14ac:dyDescent="0.25">
      <c r="A298" s="8">
        <v>7</v>
      </c>
      <c r="B298" s="8">
        <v>328</v>
      </c>
      <c r="C298" s="8" t="s">
        <v>128</v>
      </c>
      <c r="D298" s="8" t="s">
        <v>129</v>
      </c>
      <c r="E298" s="8" t="s">
        <v>130</v>
      </c>
      <c r="F298" s="8" t="s">
        <v>109</v>
      </c>
      <c r="G298" s="8" t="s">
        <v>131</v>
      </c>
      <c r="H298" s="8">
        <v>45622</v>
      </c>
      <c r="I298" s="8">
        <v>45623</v>
      </c>
      <c r="J298" s="8">
        <v>45553</v>
      </c>
      <c r="K298" s="8">
        <v>6410</v>
      </c>
      <c r="L298" s="8">
        <v>6410</v>
      </c>
      <c r="M298" s="8" t="s">
        <v>111</v>
      </c>
      <c r="N298" s="8" t="s">
        <v>132</v>
      </c>
      <c r="O298" s="9">
        <v>4.6382469848400003</v>
      </c>
      <c r="P298" s="9">
        <v>1.87703</v>
      </c>
      <c r="Q298" s="8" t="s">
        <v>113</v>
      </c>
      <c r="R298" s="8" t="s">
        <v>114</v>
      </c>
      <c r="S298" s="8">
        <v>16</v>
      </c>
      <c r="T298" s="8">
        <v>60</v>
      </c>
      <c r="U298" s="8" t="s">
        <v>49</v>
      </c>
      <c r="V298" s="8" t="s">
        <v>52</v>
      </c>
      <c r="W298" s="8" t="s">
        <v>53</v>
      </c>
      <c r="X298" s="10">
        <v>0.41099999999999998</v>
      </c>
      <c r="Y298" s="10">
        <v>3.7010000000000001</v>
      </c>
      <c r="Z298" s="10">
        <v>0.47</v>
      </c>
      <c r="AA298" s="10">
        <v>0.505</v>
      </c>
      <c r="AB298" s="10">
        <f t="shared" si="8"/>
        <v>0.40887344489999999</v>
      </c>
      <c r="AC298" s="10">
        <f t="shared" si="9"/>
        <v>3.4387095748500003</v>
      </c>
    </row>
    <row r="299" spans="1:29" x14ac:dyDescent="0.25">
      <c r="A299" s="8">
        <v>7</v>
      </c>
      <c r="B299" s="8">
        <v>328</v>
      </c>
      <c r="C299" s="8" t="s">
        <v>128</v>
      </c>
      <c r="D299" s="8" t="s">
        <v>129</v>
      </c>
      <c r="E299" s="8" t="s">
        <v>130</v>
      </c>
      <c r="F299" s="8" t="s">
        <v>109</v>
      </c>
      <c r="G299" s="8" t="s">
        <v>131</v>
      </c>
      <c r="H299" s="8">
        <v>45623</v>
      </c>
      <c r="I299" s="8">
        <v>45624</v>
      </c>
      <c r="J299" s="8">
        <v>45554</v>
      </c>
      <c r="K299" s="8">
        <v>6410</v>
      </c>
      <c r="L299" s="8">
        <v>6410</v>
      </c>
      <c r="M299" s="8" t="s">
        <v>111</v>
      </c>
      <c r="N299" s="8" t="s">
        <v>132</v>
      </c>
      <c r="O299" s="9">
        <v>1.2795764519999999</v>
      </c>
      <c r="P299" s="9">
        <v>0.51782600000000001</v>
      </c>
      <c r="Q299" s="8" t="s">
        <v>113</v>
      </c>
      <c r="R299" s="8" t="s">
        <v>114</v>
      </c>
      <c r="S299" s="8">
        <v>16</v>
      </c>
      <c r="T299" s="8">
        <v>60</v>
      </c>
      <c r="U299" s="8" t="s">
        <v>49</v>
      </c>
      <c r="V299" s="8" t="s">
        <v>52</v>
      </c>
      <c r="W299" s="8" t="s">
        <v>53</v>
      </c>
      <c r="X299" s="10">
        <v>0.41099999999999998</v>
      </c>
      <c r="Y299" s="10">
        <v>3.7010000000000001</v>
      </c>
      <c r="Z299" s="10">
        <v>0.47</v>
      </c>
      <c r="AA299" s="10">
        <v>0.505</v>
      </c>
      <c r="AB299" s="10">
        <f t="shared" si="8"/>
        <v>0.11279803758</v>
      </c>
      <c r="AC299" s="10">
        <f t="shared" si="9"/>
        <v>0.94865464287000012</v>
      </c>
    </row>
    <row r="300" spans="1:29" x14ac:dyDescent="0.25">
      <c r="A300" s="8">
        <v>7</v>
      </c>
      <c r="B300" s="8">
        <v>328</v>
      </c>
      <c r="C300" s="8" t="s">
        <v>128</v>
      </c>
      <c r="D300" s="8" t="s">
        <v>129</v>
      </c>
      <c r="E300" s="8" t="s">
        <v>130</v>
      </c>
      <c r="F300" s="8" t="s">
        <v>109</v>
      </c>
      <c r="G300" s="8" t="s">
        <v>131</v>
      </c>
      <c r="H300" s="8">
        <v>45624</v>
      </c>
      <c r="I300" s="8">
        <v>45625</v>
      </c>
      <c r="J300" s="8">
        <v>45555</v>
      </c>
      <c r="K300" s="8">
        <v>6410</v>
      </c>
      <c r="L300" s="8">
        <v>6410</v>
      </c>
      <c r="M300" s="8" t="s">
        <v>111</v>
      </c>
      <c r="N300" s="8" t="s">
        <v>132</v>
      </c>
      <c r="O300" s="9">
        <v>1.5214182056800001</v>
      </c>
      <c r="P300" s="9">
        <v>0.61569600000000002</v>
      </c>
      <c r="Q300" s="8" t="s">
        <v>113</v>
      </c>
      <c r="R300" s="8" t="s">
        <v>114</v>
      </c>
      <c r="S300" s="8">
        <v>16</v>
      </c>
      <c r="T300" s="8">
        <v>60</v>
      </c>
      <c r="U300" s="8" t="s">
        <v>49</v>
      </c>
      <c r="V300" s="8" t="s">
        <v>52</v>
      </c>
      <c r="W300" s="8" t="s">
        <v>53</v>
      </c>
      <c r="X300" s="10">
        <v>0.41099999999999998</v>
      </c>
      <c r="Y300" s="10">
        <v>3.7010000000000001</v>
      </c>
      <c r="Z300" s="10">
        <v>0.47</v>
      </c>
      <c r="AA300" s="10">
        <v>0.505</v>
      </c>
      <c r="AB300" s="10">
        <f t="shared" si="8"/>
        <v>0.13411705968000001</v>
      </c>
      <c r="AC300" s="10">
        <f t="shared" si="9"/>
        <v>1.12795199352</v>
      </c>
    </row>
    <row r="301" spans="1:29" x14ac:dyDescent="0.25">
      <c r="A301" s="8">
        <v>7</v>
      </c>
      <c r="B301" s="8">
        <v>328</v>
      </c>
      <c r="C301" s="8" t="s">
        <v>128</v>
      </c>
      <c r="D301" s="8" t="s">
        <v>129</v>
      </c>
      <c r="E301" s="8" t="s">
        <v>130</v>
      </c>
      <c r="F301" s="8" t="s">
        <v>109</v>
      </c>
      <c r="G301" s="8" t="s">
        <v>131</v>
      </c>
      <c r="H301" s="8">
        <v>45625</v>
      </c>
      <c r="I301" s="8">
        <v>45626</v>
      </c>
      <c r="J301" s="8">
        <v>45556</v>
      </c>
      <c r="K301" s="8">
        <v>6410</v>
      </c>
      <c r="L301" s="8">
        <v>6410</v>
      </c>
      <c r="M301" s="8" t="s">
        <v>111</v>
      </c>
      <c r="N301" s="8" t="s">
        <v>132</v>
      </c>
      <c r="O301" s="9">
        <v>9.5234039964499999</v>
      </c>
      <c r="P301" s="9">
        <v>3.85398</v>
      </c>
      <c r="Q301" s="8" t="s">
        <v>113</v>
      </c>
      <c r="R301" s="8" t="s">
        <v>114</v>
      </c>
      <c r="S301" s="8">
        <v>16</v>
      </c>
      <c r="T301" s="8">
        <v>60</v>
      </c>
      <c r="U301" s="8" t="s">
        <v>49</v>
      </c>
      <c r="V301" s="8" t="s">
        <v>52</v>
      </c>
      <c r="W301" s="8" t="s">
        <v>53</v>
      </c>
      <c r="X301" s="10">
        <v>0.41099999999999998</v>
      </c>
      <c r="Y301" s="10">
        <v>3.7010000000000001</v>
      </c>
      <c r="Z301" s="10">
        <v>0.47</v>
      </c>
      <c r="AA301" s="10">
        <v>0.505</v>
      </c>
      <c r="AB301" s="10">
        <f t="shared" si="8"/>
        <v>0.83951246339999996</v>
      </c>
      <c r="AC301" s="10">
        <f t="shared" si="9"/>
        <v>7.0604720900999993</v>
      </c>
    </row>
    <row r="302" spans="1:29" x14ac:dyDescent="0.25">
      <c r="A302" s="8">
        <v>7</v>
      </c>
      <c r="B302" s="8">
        <v>328</v>
      </c>
      <c r="C302" s="8" t="s">
        <v>128</v>
      </c>
      <c r="D302" s="8" t="s">
        <v>129</v>
      </c>
      <c r="E302" s="8" t="s">
        <v>130</v>
      </c>
      <c r="F302" s="8" t="s">
        <v>109</v>
      </c>
      <c r="G302" s="8" t="s">
        <v>131</v>
      </c>
      <c r="H302" s="8">
        <v>45626</v>
      </c>
      <c r="I302" s="8">
        <v>45627</v>
      </c>
      <c r="J302" s="8">
        <v>45557</v>
      </c>
      <c r="K302" s="8">
        <v>6410</v>
      </c>
      <c r="L302" s="8">
        <v>6410</v>
      </c>
      <c r="M302" s="8" t="s">
        <v>111</v>
      </c>
      <c r="N302" s="8" t="s">
        <v>132</v>
      </c>
      <c r="O302" s="9">
        <v>1.7400944652200001</v>
      </c>
      <c r="P302" s="9">
        <v>0.70419100000000001</v>
      </c>
      <c r="Q302" s="8" t="s">
        <v>113</v>
      </c>
      <c r="R302" s="8" t="s">
        <v>114</v>
      </c>
      <c r="S302" s="8">
        <v>16</v>
      </c>
      <c r="T302" s="8">
        <v>60</v>
      </c>
      <c r="U302" s="8" t="s">
        <v>49</v>
      </c>
      <c r="V302" s="8" t="s">
        <v>52</v>
      </c>
      <c r="W302" s="8" t="s">
        <v>53</v>
      </c>
      <c r="X302" s="10">
        <v>0.41099999999999998</v>
      </c>
      <c r="Y302" s="10">
        <v>3.7010000000000001</v>
      </c>
      <c r="Z302" s="10">
        <v>0.47</v>
      </c>
      <c r="AA302" s="10">
        <v>0.505</v>
      </c>
      <c r="AB302" s="10">
        <f t="shared" si="8"/>
        <v>0.15339392553</v>
      </c>
      <c r="AC302" s="10">
        <f t="shared" si="9"/>
        <v>1.2900743910449999</v>
      </c>
    </row>
    <row r="303" spans="1:29" x14ac:dyDescent="0.25">
      <c r="A303" s="8">
        <v>7</v>
      </c>
      <c r="B303" s="8">
        <v>328</v>
      </c>
      <c r="C303" s="8" t="s">
        <v>128</v>
      </c>
      <c r="D303" s="8" t="s">
        <v>129</v>
      </c>
      <c r="E303" s="8" t="s">
        <v>130</v>
      </c>
      <c r="F303" s="8" t="s">
        <v>109</v>
      </c>
      <c r="G303" s="8" t="s">
        <v>131</v>
      </c>
      <c r="H303" s="8">
        <v>45627</v>
      </c>
      <c r="I303" s="8">
        <v>45628</v>
      </c>
      <c r="J303" s="8">
        <v>45558</v>
      </c>
      <c r="K303" s="8">
        <v>6410</v>
      </c>
      <c r="L303" s="8">
        <v>6410</v>
      </c>
      <c r="M303" s="8" t="s">
        <v>111</v>
      </c>
      <c r="N303" s="8" t="s">
        <v>132</v>
      </c>
      <c r="O303" s="9">
        <v>3.1437761282599999</v>
      </c>
      <c r="P303" s="9">
        <v>1.27224</v>
      </c>
      <c r="Q303" s="8" t="s">
        <v>113</v>
      </c>
      <c r="R303" s="8" t="s">
        <v>114</v>
      </c>
      <c r="S303" s="8">
        <v>16</v>
      </c>
      <c r="T303" s="8">
        <v>60</v>
      </c>
      <c r="U303" s="8" t="s">
        <v>49</v>
      </c>
      <c r="V303" s="8" t="s">
        <v>52</v>
      </c>
      <c r="W303" s="8" t="s">
        <v>53</v>
      </c>
      <c r="X303" s="10">
        <v>0.41099999999999998</v>
      </c>
      <c r="Y303" s="10">
        <v>3.7010000000000001</v>
      </c>
      <c r="Z303" s="10">
        <v>0.47</v>
      </c>
      <c r="AA303" s="10">
        <v>0.505</v>
      </c>
      <c r="AB303" s="10">
        <f t="shared" si="8"/>
        <v>0.27713203920000001</v>
      </c>
      <c r="AC303" s="10">
        <f t="shared" si="9"/>
        <v>2.3307373188000002</v>
      </c>
    </row>
    <row r="304" spans="1:29" x14ac:dyDescent="0.25">
      <c r="A304" s="8">
        <v>7</v>
      </c>
      <c r="B304" s="8">
        <v>328</v>
      </c>
      <c r="C304" s="8" t="s">
        <v>128</v>
      </c>
      <c r="D304" s="8" t="s">
        <v>129</v>
      </c>
      <c r="E304" s="8" t="s">
        <v>130</v>
      </c>
      <c r="F304" s="8" t="s">
        <v>109</v>
      </c>
      <c r="G304" s="8" t="s">
        <v>131</v>
      </c>
      <c r="H304" s="8">
        <v>45629</v>
      </c>
      <c r="I304" s="8">
        <v>45630</v>
      </c>
      <c r="J304" s="8">
        <v>45560</v>
      </c>
      <c r="K304" s="8">
        <v>6410</v>
      </c>
      <c r="L304" s="8">
        <v>6410</v>
      </c>
      <c r="M304" s="8" t="s">
        <v>111</v>
      </c>
      <c r="N304" s="8" t="s">
        <v>132</v>
      </c>
      <c r="O304" s="9">
        <v>2.0702262150999999</v>
      </c>
      <c r="P304" s="9">
        <v>0.83779099999999995</v>
      </c>
      <c r="Q304" s="8" t="s">
        <v>113</v>
      </c>
      <c r="R304" s="8" t="s">
        <v>114</v>
      </c>
      <c r="S304" s="8">
        <v>16</v>
      </c>
      <c r="T304" s="8">
        <v>60</v>
      </c>
      <c r="U304" s="8" t="s">
        <v>49</v>
      </c>
      <c r="V304" s="8" t="s">
        <v>52</v>
      </c>
      <c r="W304" s="8" t="s">
        <v>53</v>
      </c>
      <c r="X304" s="10">
        <v>0.41099999999999998</v>
      </c>
      <c r="Y304" s="10">
        <v>3.7010000000000001</v>
      </c>
      <c r="Z304" s="10">
        <v>0.47</v>
      </c>
      <c r="AA304" s="10">
        <v>0.505</v>
      </c>
      <c r="AB304" s="10">
        <f t="shared" si="8"/>
        <v>0.18249601352999997</v>
      </c>
      <c r="AC304" s="10">
        <f t="shared" si="9"/>
        <v>1.5348289230449998</v>
      </c>
    </row>
    <row r="305" spans="1:29" x14ac:dyDescent="0.25">
      <c r="A305" s="8">
        <v>7</v>
      </c>
      <c r="B305" s="8">
        <v>328</v>
      </c>
      <c r="C305" s="8" t="s">
        <v>128</v>
      </c>
      <c r="D305" s="8" t="s">
        <v>129</v>
      </c>
      <c r="E305" s="8" t="s">
        <v>130</v>
      </c>
      <c r="F305" s="8" t="s">
        <v>109</v>
      </c>
      <c r="G305" s="8" t="s">
        <v>131</v>
      </c>
      <c r="H305" s="8">
        <v>45630</v>
      </c>
      <c r="I305" s="8">
        <v>45631</v>
      </c>
      <c r="J305" s="8">
        <v>45561</v>
      </c>
      <c r="K305" s="8">
        <v>6410</v>
      </c>
      <c r="L305" s="8">
        <v>6410</v>
      </c>
      <c r="M305" s="8" t="s">
        <v>111</v>
      </c>
      <c r="N305" s="8" t="s">
        <v>132</v>
      </c>
      <c r="O305" s="9">
        <v>6.6915120416600002</v>
      </c>
      <c r="P305" s="9">
        <v>2.7079599999999999</v>
      </c>
      <c r="Q305" s="8" t="s">
        <v>113</v>
      </c>
      <c r="R305" s="8" t="s">
        <v>114</v>
      </c>
      <c r="S305" s="8">
        <v>16</v>
      </c>
      <c r="T305" s="8">
        <v>60</v>
      </c>
      <c r="U305" s="8" t="s">
        <v>49</v>
      </c>
      <c r="V305" s="8" t="s">
        <v>52</v>
      </c>
      <c r="W305" s="8" t="s">
        <v>53</v>
      </c>
      <c r="X305" s="10">
        <v>0.41099999999999998</v>
      </c>
      <c r="Y305" s="10">
        <v>3.7010000000000001</v>
      </c>
      <c r="Z305" s="10">
        <v>0.47</v>
      </c>
      <c r="AA305" s="10">
        <v>0.505</v>
      </c>
      <c r="AB305" s="10">
        <f t="shared" si="8"/>
        <v>0.58987492679999998</v>
      </c>
      <c r="AC305" s="10">
        <f t="shared" si="9"/>
        <v>4.9609691802000002</v>
      </c>
    </row>
    <row r="306" spans="1:29" x14ac:dyDescent="0.25">
      <c r="A306" s="8">
        <v>7</v>
      </c>
      <c r="B306" s="8">
        <v>328</v>
      </c>
      <c r="C306" s="8" t="s">
        <v>128</v>
      </c>
      <c r="D306" s="8" t="s">
        <v>129</v>
      </c>
      <c r="E306" s="8" t="s">
        <v>130</v>
      </c>
      <c r="F306" s="8" t="s">
        <v>109</v>
      </c>
      <c r="G306" s="8" t="s">
        <v>131</v>
      </c>
      <c r="H306" s="8">
        <v>45631</v>
      </c>
      <c r="I306" s="8">
        <v>45632</v>
      </c>
      <c r="J306" s="8">
        <v>45562</v>
      </c>
      <c r="K306" s="8">
        <v>6410</v>
      </c>
      <c r="L306" s="8">
        <v>6410</v>
      </c>
      <c r="M306" s="8" t="s">
        <v>111</v>
      </c>
      <c r="N306" s="8" t="s">
        <v>132</v>
      </c>
      <c r="O306" s="9">
        <v>1.9443243643599999</v>
      </c>
      <c r="P306" s="9">
        <v>0.78683999999999998</v>
      </c>
      <c r="Q306" s="8" t="s">
        <v>113</v>
      </c>
      <c r="R306" s="8" t="s">
        <v>114</v>
      </c>
      <c r="S306" s="8">
        <v>16</v>
      </c>
      <c r="T306" s="8">
        <v>60</v>
      </c>
      <c r="U306" s="8" t="s">
        <v>49</v>
      </c>
      <c r="V306" s="8" t="s">
        <v>52</v>
      </c>
      <c r="W306" s="8" t="s">
        <v>53</v>
      </c>
      <c r="X306" s="10">
        <v>0.41099999999999998</v>
      </c>
      <c r="Y306" s="10">
        <v>3.7010000000000001</v>
      </c>
      <c r="Z306" s="10">
        <v>0.47</v>
      </c>
      <c r="AA306" s="10">
        <v>0.505</v>
      </c>
      <c r="AB306" s="10">
        <f t="shared" si="8"/>
        <v>0.17139735719999999</v>
      </c>
      <c r="AC306" s="10">
        <f t="shared" si="9"/>
        <v>1.4414869457999999</v>
      </c>
    </row>
    <row r="307" spans="1:29" x14ac:dyDescent="0.25">
      <c r="A307" s="8">
        <v>7</v>
      </c>
      <c r="B307" s="8">
        <v>328</v>
      </c>
      <c r="C307" s="8" t="s">
        <v>128</v>
      </c>
      <c r="D307" s="8" t="s">
        <v>129</v>
      </c>
      <c r="E307" s="8" t="s">
        <v>130</v>
      </c>
      <c r="F307" s="8" t="s">
        <v>109</v>
      </c>
      <c r="G307" s="8" t="s">
        <v>131</v>
      </c>
      <c r="H307" s="8">
        <v>45632</v>
      </c>
      <c r="I307" s="8">
        <v>45633</v>
      </c>
      <c r="J307" s="8">
        <v>45563</v>
      </c>
      <c r="K307" s="8">
        <v>6410</v>
      </c>
      <c r="L307" s="8">
        <v>6410</v>
      </c>
      <c r="M307" s="8" t="s">
        <v>111</v>
      </c>
      <c r="N307" s="8" t="s">
        <v>132</v>
      </c>
      <c r="O307" s="9">
        <v>1.5302975090399999</v>
      </c>
      <c r="P307" s="9">
        <v>0.61928899999999998</v>
      </c>
      <c r="Q307" s="8" t="s">
        <v>113</v>
      </c>
      <c r="R307" s="8" t="s">
        <v>114</v>
      </c>
      <c r="S307" s="8">
        <v>16</v>
      </c>
      <c r="T307" s="8">
        <v>60</v>
      </c>
      <c r="U307" s="8" t="s">
        <v>49</v>
      </c>
      <c r="V307" s="8" t="s">
        <v>52</v>
      </c>
      <c r="W307" s="8" t="s">
        <v>53</v>
      </c>
      <c r="X307" s="10">
        <v>0.41099999999999998</v>
      </c>
      <c r="Y307" s="10">
        <v>3.7010000000000001</v>
      </c>
      <c r="Z307" s="10">
        <v>0.47</v>
      </c>
      <c r="AA307" s="10">
        <v>0.505</v>
      </c>
      <c r="AB307" s="10">
        <f t="shared" si="8"/>
        <v>0.13489972286999999</v>
      </c>
      <c r="AC307" s="10">
        <f t="shared" si="9"/>
        <v>1.1345343515549999</v>
      </c>
    </row>
    <row r="308" spans="1:29" x14ac:dyDescent="0.25">
      <c r="A308" s="8">
        <v>7</v>
      </c>
      <c r="B308" s="8">
        <v>328</v>
      </c>
      <c r="C308" s="8" t="s">
        <v>128</v>
      </c>
      <c r="D308" s="8" t="s">
        <v>129</v>
      </c>
      <c r="E308" s="8" t="s">
        <v>130</v>
      </c>
      <c r="F308" s="8" t="s">
        <v>109</v>
      </c>
      <c r="G308" s="8" t="s">
        <v>131</v>
      </c>
      <c r="H308" s="8">
        <v>45633</v>
      </c>
      <c r="I308" s="8">
        <v>45634</v>
      </c>
      <c r="J308" s="8">
        <v>45564</v>
      </c>
      <c r="K308" s="8">
        <v>6410</v>
      </c>
      <c r="L308" s="8">
        <v>6410</v>
      </c>
      <c r="M308" s="8" t="s">
        <v>111</v>
      </c>
      <c r="N308" s="8" t="s">
        <v>132</v>
      </c>
      <c r="O308" s="9">
        <v>6.0723716965600003</v>
      </c>
      <c r="P308" s="9">
        <v>2.4573999999999998</v>
      </c>
      <c r="Q308" s="8" t="s">
        <v>113</v>
      </c>
      <c r="R308" s="8" t="s">
        <v>114</v>
      </c>
      <c r="S308" s="8">
        <v>16</v>
      </c>
      <c r="T308" s="8">
        <v>60</v>
      </c>
      <c r="U308" s="8" t="s">
        <v>49</v>
      </c>
      <c r="V308" s="8" t="s">
        <v>52</v>
      </c>
      <c r="W308" s="8" t="s">
        <v>53</v>
      </c>
      <c r="X308" s="10">
        <v>0.41099999999999998</v>
      </c>
      <c r="Y308" s="10">
        <v>3.7010000000000001</v>
      </c>
      <c r="Z308" s="10">
        <v>0.47</v>
      </c>
      <c r="AA308" s="10">
        <v>0.505</v>
      </c>
      <c r="AB308" s="10">
        <f t="shared" si="8"/>
        <v>0.53529544200000001</v>
      </c>
      <c r="AC308" s="10">
        <f t="shared" si="9"/>
        <v>4.5019445129999998</v>
      </c>
    </row>
    <row r="309" spans="1:29" x14ac:dyDescent="0.25">
      <c r="A309" s="8">
        <v>7</v>
      </c>
      <c r="B309" s="8">
        <v>328</v>
      </c>
      <c r="C309" s="8" t="s">
        <v>128</v>
      </c>
      <c r="D309" s="8" t="s">
        <v>129</v>
      </c>
      <c r="E309" s="8" t="s">
        <v>130</v>
      </c>
      <c r="F309" s="8" t="s">
        <v>109</v>
      </c>
      <c r="G309" s="8" t="s">
        <v>131</v>
      </c>
      <c r="H309" s="8">
        <v>45634</v>
      </c>
      <c r="I309" s="8">
        <v>45635</v>
      </c>
      <c r="J309" s="8">
        <v>45565</v>
      </c>
      <c r="K309" s="8">
        <v>6410</v>
      </c>
      <c r="L309" s="8">
        <v>6410</v>
      </c>
      <c r="M309" s="8" t="s">
        <v>111</v>
      </c>
      <c r="N309" s="8" t="s">
        <v>132</v>
      </c>
      <c r="O309" s="9">
        <v>2.7185601928500001</v>
      </c>
      <c r="P309" s="9">
        <v>1.10016</v>
      </c>
      <c r="Q309" s="8" t="s">
        <v>113</v>
      </c>
      <c r="R309" s="8" t="s">
        <v>114</v>
      </c>
      <c r="S309" s="8">
        <v>16</v>
      </c>
      <c r="T309" s="8">
        <v>60</v>
      </c>
      <c r="U309" s="8" t="s">
        <v>49</v>
      </c>
      <c r="V309" s="8" t="s">
        <v>52</v>
      </c>
      <c r="W309" s="8" t="s">
        <v>53</v>
      </c>
      <c r="X309" s="10">
        <v>0.41099999999999998</v>
      </c>
      <c r="Y309" s="10">
        <v>3.7010000000000001</v>
      </c>
      <c r="Z309" s="10">
        <v>0.47</v>
      </c>
      <c r="AA309" s="10">
        <v>0.505</v>
      </c>
      <c r="AB309" s="10">
        <f t="shared" si="8"/>
        <v>0.23964785280000001</v>
      </c>
      <c r="AC309" s="10">
        <f t="shared" si="9"/>
        <v>2.0154876192000004</v>
      </c>
    </row>
    <row r="310" spans="1:29" x14ac:dyDescent="0.25">
      <c r="A310" s="8">
        <v>7</v>
      </c>
      <c r="B310" s="8">
        <v>328</v>
      </c>
      <c r="C310" s="8" t="s">
        <v>128</v>
      </c>
      <c r="D310" s="8" t="s">
        <v>129</v>
      </c>
      <c r="E310" s="8" t="s">
        <v>130</v>
      </c>
      <c r="F310" s="8" t="s">
        <v>109</v>
      </c>
      <c r="G310" s="8" t="s">
        <v>131</v>
      </c>
      <c r="H310" s="8">
        <v>45635</v>
      </c>
      <c r="I310" s="8">
        <v>45636</v>
      </c>
      <c r="J310" s="8">
        <v>45566</v>
      </c>
      <c r="K310" s="8">
        <v>6410</v>
      </c>
      <c r="L310" s="8">
        <v>6410</v>
      </c>
      <c r="M310" s="8" t="s">
        <v>111</v>
      </c>
      <c r="N310" s="8" t="s">
        <v>132</v>
      </c>
      <c r="O310" s="9">
        <v>1.5024336815199999</v>
      </c>
      <c r="P310" s="9">
        <v>0.60801300000000003</v>
      </c>
      <c r="Q310" s="8" t="s">
        <v>113</v>
      </c>
      <c r="R310" s="8" t="s">
        <v>114</v>
      </c>
      <c r="S310" s="8">
        <v>16</v>
      </c>
      <c r="T310" s="8">
        <v>60</v>
      </c>
      <c r="U310" s="8" t="s">
        <v>49</v>
      </c>
      <c r="V310" s="8" t="s">
        <v>52</v>
      </c>
      <c r="W310" s="8" t="s">
        <v>53</v>
      </c>
      <c r="X310" s="10">
        <v>0.41099999999999998</v>
      </c>
      <c r="Y310" s="10">
        <v>3.7010000000000001</v>
      </c>
      <c r="Z310" s="10">
        <v>0.47</v>
      </c>
      <c r="AA310" s="10">
        <v>0.505</v>
      </c>
      <c r="AB310" s="10">
        <f t="shared" si="8"/>
        <v>0.13244347178999999</v>
      </c>
      <c r="AC310" s="10">
        <f t="shared" si="9"/>
        <v>1.1138767759350001</v>
      </c>
    </row>
    <row r="311" spans="1:29" x14ac:dyDescent="0.25">
      <c r="A311" s="8">
        <v>7</v>
      </c>
      <c r="B311" s="8">
        <v>328</v>
      </c>
      <c r="C311" s="8" t="s">
        <v>128</v>
      </c>
      <c r="D311" s="8" t="s">
        <v>129</v>
      </c>
      <c r="E311" s="8" t="s">
        <v>130</v>
      </c>
      <c r="F311" s="8" t="s">
        <v>109</v>
      </c>
      <c r="G311" s="8" t="s">
        <v>131</v>
      </c>
      <c r="H311" s="8">
        <v>45637</v>
      </c>
      <c r="I311" s="8">
        <v>45638</v>
      </c>
      <c r="J311" s="8">
        <v>45568</v>
      </c>
      <c r="K311" s="8">
        <v>6410</v>
      </c>
      <c r="L311" s="8">
        <v>6410</v>
      </c>
      <c r="M311" s="8" t="s">
        <v>111</v>
      </c>
      <c r="N311" s="8" t="s">
        <v>132</v>
      </c>
      <c r="O311" s="9">
        <v>3.20558592198</v>
      </c>
      <c r="P311" s="9">
        <v>1.29725</v>
      </c>
      <c r="Q311" s="8" t="s">
        <v>113</v>
      </c>
      <c r="R311" s="8" t="s">
        <v>114</v>
      </c>
      <c r="S311" s="8">
        <v>16</v>
      </c>
      <c r="T311" s="8">
        <v>60</v>
      </c>
      <c r="U311" s="8" t="s">
        <v>49</v>
      </c>
      <c r="V311" s="8" t="s">
        <v>52</v>
      </c>
      <c r="W311" s="8" t="s">
        <v>53</v>
      </c>
      <c r="X311" s="10">
        <v>0.41099999999999998</v>
      </c>
      <c r="Y311" s="10">
        <v>3.7010000000000001</v>
      </c>
      <c r="Z311" s="10">
        <v>0.47</v>
      </c>
      <c r="AA311" s="10">
        <v>0.505</v>
      </c>
      <c r="AB311" s="10">
        <f t="shared" si="8"/>
        <v>0.28257996750000003</v>
      </c>
      <c r="AC311" s="10">
        <f t="shared" si="9"/>
        <v>2.3765555137499996</v>
      </c>
    </row>
    <row r="312" spans="1:29" x14ac:dyDescent="0.25">
      <c r="A312" s="8">
        <v>7</v>
      </c>
      <c r="B312" s="8">
        <v>328</v>
      </c>
      <c r="C312" s="8" t="s">
        <v>128</v>
      </c>
      <c r="D312" s="8" t="s">
        <v>129</v>
      </c>
      <c r="E312" s="8" t="s">
        <v>130</v>
      </c>
      <c r="F312" s="8" t="s">
        <v>109</v>
      </c>
      <c r="G312" s="8" t="s">
        <v>131</v>
      </c>
      <c r="H312" s="8">
        <v>45638</v>
      </c>
      <c r="I312" s="8">
        <v>45639</v>
      </c>
      <c r="J312" s="8">
        <v>45569</v>
      </c>
      <c r="K312" s="8">
        <v>6410</v>
      </c>
      <c r="L312" s="8">
        <v>6410</v>
      </c>
      <c r="M312" s="8" t="s">
        <v>111</v>
      </c>
      <c r="N312" s="8" t="s">
        <v>132</v>
      </c>
      <c r="O312" s="9">
        <v>2.7886345509899999</v>
      </c>
      <c r="P312" s="9">
        <v>1.12852</v>
      </c>
      <c r="Q312" s="8" t="s">
        <v>113</v>
      </c>
      <c r="R312" s="8" t="s">
        <v>114</v>
      </c>
      <c r="S312" s="8">
        <v>16</v>
      </c>
      <c r="T312" s="8">
        <v>60</v>
      </c>
      <c r="U312" s="8" t="s">
        <v>49</v>
      </c>
      <c r="V312" s="8" t="s">
        <v>52</v>
      </c>
      <c r="W312" s="8" t="s">
        <v>53</v>
      </c>
      <c r="X312" s="10">
        <v>0.41099999999999998</v>
      </c>
      <c r="Y312" s="10">
        <v>3.7010000000000001</v>
      </c>
      <c r="Z312" s="10">
        <v>0.47</v>
      </c>
      <c r="AA312" s="10">
        <v>0.505</v>
      </c>
      <c r="AB312" s="10">
        <f t="shared" si="8"/>
        <v>0.24582551159999999</v>
      </c>
      <c r="AC312" s="10">
        <f t="shared" si="9"/>
        <v>2.0674429974000001</v>
      </c>
    </row>
    <row r="313" spans="1:29" x14ac:dyDescent="0.25">
      <c r="A313" s="8">
        <v>7</v>
      </c>
      <c r="B313" s="8">
        <v>328</v>
      </c>
      <c r="C313" s="8" t="s">
        <v>128</v>
      </c>
      <c r="D313" s="8" t="s">
        <v>129</v>
      </c>
      <c r="E313" s="8" t="s">
        <v>130</v>
      </c>
      <c r="F313" s="8" t="s">
        <v>109</v>
      </c>
      <c r="G313" s="8" t="s">
        <v>131</v>
      </c>
      <c r="H313" s="8">
        <v>45639</v>
      </c>
      <c r="I313" s="8">
        <v>45640</v>
      </c>
      <c r="J313" s="8">
        <v>45570</v>
      </c>
      <c r="K313" s="8">
        <v>6410</v>
      </c>
      <c r="L313" s="8">
        <v>6410</v>
      </c>
      <c r="M313" s="8" t="s">
        <v>111</v>
      </c>
      <c r="N313" s="8" t="s">
        <v>132</v>
      </c>
      <c r="O313" s="9">
        <v>2.9895663373999999</v>
      </c>
      <c r="P313" s="9">
        <v>1.20983</v>
      </c>
      <c r="Q313" s="8" t="s">
        <v>113</v>
      </c>
      <c r="R313" s="8" t="s">
        <v>114</v>
      </c>
      <c r="S313" s="8">
        <v>16</v>
      </c>
      <c r="T313" s="8">
        <v>60</v>
      </c>
      <c r="U313" s="8" t="s">
        <v>49</v>
      </c>
      <c r="V313" s="8" t="s">
        <v>52</v>
      </c>
      <c r="W313" s="8" t="s">
        <v>53</v>
      </c>
      <c r="X313" s="10">
        <v>0.41099999999999998</v>
      </c>
      <c r="Y313" s="10">
        <v>3.7010000000000001</v>
      </c>
      <c r="Z313" s="10">
        <v>0.47</v>
      </c>
      <c r="AA313" s="10">
        <v>0.505</v>
      </c>
      <c r="AB313" s="10">
        <f t="shared" si="8"/>
        <v>0.26353726890000001</v>
      </c>
      <c r="AC313" s="10">
        <f t="shared" si="9"/>
        <v>2.2164025108500001</v>
      </c>
    </row>
    <row r="314" spans="1:29" x14ac:dyDescent="0.25">
      <c r="A314" s="8">
        <v>7</v>
      </c>
      <c r="B314" s="8">
        <v>328</v>
      </c>
      <c r="C314" s="8" t="s">
        <v>128</v>
      </c>
      <c r="D314" s="8" t="s">
        <v>129</v>
      </c>
      <c r="E314" s="8" t="s">
        <v>130</v>
      </c>
      <c r="F314" s="8" t="s">
        <v>109</v>
      </c>
      <c r="G314" s="8" t="s">
        <v>131</v>
      </c>
      <c r="H314" s="8">
        <v>45640</v>
      </c>
      <c r="I314" s="8">
        <v>45641</v>
      </c>
      <c r="J314" s="8">
        <v>45571</v>
      </c>
      <c r="K314" s="8">
        <v>6410</v>
      </c>
      <c r="L314" s="8">
        <v>6410</v>
      </c>
      <c r="M314" s="8" t="s">
        <v>111</v>
      </c>
      <c r="N314" s="8" t="s">
        <v>132</v>
      </c>
      <c r="O314" s="9">
        <v>37.706326498899998</v>
      </c>
      <c r="P314" s="9">
        <v>15.2592</v>
      </c>
      <c r="Q314" s="8" t="s">
        <v>113</v>
      </c>
      <c r="R314" s="8" t="s">
        <v>114</v>
      </c>
      <c r="S314" s="8">
        <v>16</v>
      </c>
      <c r="T314" s="8">
        <v>60</v>
      </c>
      <c r="U314" s="8" t="s">
        <v>49</v>
      </c>
      <c r="V314" s="8" t="s">
        <v>52</v>
      </c>
      <c r="W314" s="8" t="s">
        <v>53</v>
      </c>
      <c r="X314" s="10">
        <v>0.41099999999999998</v>
      </c>
      <c r="Y314" s="10">
        <v>3.7010000000000001</v>
      </c>
      <c r="Z314" s="10">
        <v>0.47</v>
      </c>
      <c r="AA314" s="10">
        <v>0.505</v>
      </c>
      <c r="AB314" s="10">
        <f t="shared" si="8"/>
        <v>3.3239115359999998</v>
      </c>
      <c r="AC314" s="10">
        <f t="shared" si="9"/>
        <v>27.954778103999999</v>
      </c>
    </row>
    <row r="315" spans="1:29" x14ac:dyDescent="0.25">
      <c r="A315" s="8">
        <v>7</v>
      </c>
      <c r="B315" s="8">
        <v>328</v>
      </c>
      <c r="C315" s="8" t="s">
        <v>128</v>
      </c>
      <c r="D315" s="8" t="s">
        <v>129</v>
      </c>
      <c r="E315" s="8" t="s">
        <v>130</v>
      </c>
      <c r="F315" s="8" t="s">
        <v>109</v>
      </c>
      <c r="G315" s="8" t="s">
        <v>131</v>
      </c>
      <c r="H315" s="8">
        <v>45641</v>
      </c>
      <c r="I315" s="8">
        <v>45642</v>
      </c>
      <c r="J315" s="8">
        <v>45572</v>
      </c>
      <c r="K315" s="8">
        <v>6410</v>
      </c>
      <c r="L315" s="8">
        <v>6410</v>
      </c>
      <c r="M315" s="8" t="s">
        <v>111</v>
      </c>
      <c r="N315" s="8" t="s">
        <v>132</v>
      </c>
      <c r="O315" s="9">
        <v>1.3306435919899999</v>
      </c>
      <c r="P315" s="9">
        <v>0.53849199999999997</v>
      </c>
      <c r="Q315" s="8" t="s">
        <v>113</v>
      </c>
      <c r="R315" s="8" t="s">
        <v>114</v>
      </c>
      <c r="S315" s="8">
        <v>16</v>
      </c>
      <c r="T315" s="8">
        <v>60</v>
      </c>
      <c r="U315" s="8" t="s">
        <v>49</v>
      </c>
      <c r="V315" s="8" t="s">
        <v>52</v>
      </c>
      <c r="W315" s="8" t="s">
        <v>53</v>
      </c>
      <c r="X315" s="10">
        <v>0.41099999999999998</v>
      </c>
      <c r="Y315" s="10">
        <v>3.7010000000000001</v>
      </c>
      <c r="Z315" s="10">
        <v>0.47</v>
      </c>
      <c r="AA315" s="10">
        <v>0.505</v>
      </c>
      <c r="AB315" s="10">
        <f t="shared" si="8"/>
        <v>0.11729971236</v>
      </c>
      <c r="AC315" s="10">
        <f t="shared" si="9"/>
        <v>0.98651465153999995</v>
      </c>
    </row>
    <row r="316" spans="1:29" x14ac:dyDescent="0.25">
      <c r="A316" s="8">
        <v>7</v>
      </c>
      <c r="B316" s="8">
        <v>328</v>
      </c>
      <c r="C316" s="8" t="s">
        <v>128</v>
      </c>
      <c r="D316" s="8" t="s">
        <v>129</v>
      </c>
      <c r="E316" s="8" t="s">
        <v>130</v>
      </c>
      <c r="F316" s="8" t="s">
        <v>109</v>
      </c>
      <c r="G316" s="8" t="s">
        <v>131</v>
      </c>
      <c r="H316" s="8">
        <v>45642</v>
      </c>
      <c r="I316" s="8">
        <v>45643</v>
      </c>
      <c r="J316" s="8">
        <v>45573</v>
      </c>
      <c r="K316" s="8">
        <v>6410</v>
      </c>
      <c r="L316" s="8">
        <v>6410</v>
      </c>
      <c r="M316" s="8" t="s">
        <v>111</v>
      </c>
      <c r="N316" s="8" t="s">
        <v>132</v>
      </c>
      <c r="O316" s="9">
        <v>3.73129183048</v>
      </c>
      <c r="P316" s="9">
        <v>1.51</v>
      </c>
      <c r="Q316" s="8" t="s">
        <v>113</v>
      </c>
      <c r="R316" s="8" t="s">
        <v>114</v>
      </c>
      <c r="S316" s="8">
        <v>16</v>
      </c>
      <c r="T316" s="8">
        <v>60</v>
      </c>
      <c r="U316" s="8" t="s">
        <v>49</v>
      </c>
      <c r="V316" s="8" t="s">
        <v>52</v>
      </c>
      <c r="W316" s="8" t="s">
        <v>53</v>
      </c>
      <c r="X316" s="10">
        <v>0.41099999999999998</v>
      </c>
      <c r="Y316" s="10">
        <v>3.7010000000000001</v>
      </c>
      <c r="Z316" s="10">
        <v>0.47</v>
      </c>
      <c r="AA316" s="10">
        <v>0.505</v>
      </c>
      <c r="AB316" s="10">
        <f t="shared" si="8"/>
        <v>0.32892330000000003</v>
      </c>
      <c r="AC316" s="10">
        <f t="shared" si="9"/>
        <v>2.76631245</v>
      </c>
    </row>
    <row r="317" spans="1:29" x14ac:dyDescent="0.25">
      <c r="A317" s="8">
        <v>7</v>
      </c>
      <c r="B317" s="8">
        <v>328</v>
      </c>
      <c r="C317" s="8" t="s">
        <v>128</v>
      </c>
      <c r="D317" s="8" t="s">
        <v>129</v>
      </c>
      <c r="E317" s="8" t="s">
        <v>130</v>
      </c>
      <c r="F317" s="8" t="s">
        <v>109</v>
      </c>
      <c r="G317" s="8" t="s">
        <v>131</v>
      </c>
      <c r="H317" s="8">
        <v>45643</v>
      </c>
      <c r="I317" s="8">
        <v>45644</v>
      </c>
      <c r="J317" s="8">
        <v>45574</v>
      </c>
      <c r="K317" s="8">
        <v>6410</v>
      </c>
      <c r="L317" s="8">
        <v>6410</v>
      </c>
      <c r="M317" s="8" t="s">
        <v>111</v>
      </c>
      <c r="N317" s="8" t="s">
        <v>132</v>
      </c>
      <c r="O317" s="9">
        <v>4.8824052726899998</v>
      </c>
      <c r="P317" s="9">
        <v>1.97584</v>
      </c>
      <c r="Q317" s="8" t="s">
        <v>113</v>
      </c>
      <c r="R317" s="8" t="s">
        <v>114</v>
      </c>
      <c r="S317" s="8">
        <v>16</v>
      </c>
      <c r="T317" s="8">
        <v>60</v>
      </c>
      <c r="U317" s="8" t="s">
        <v>49</v>
      </c>
      <c r="V317" s="8" t="s">
        <v>52</v>
      </c>
      <c r="W317" s="8" t="s">
        <v>53</v>
      </c>
      <c r="X317" s="10">
        <v>0.41099999999999998</v>
      </c>
      <c r="Y317" s="10">
        <v>3.7010000000000001</v>
      </c>
      <c r="Z317" s="10">
        <v>0.47</v>
      </c>
      <c r="AA317" s="10">
        <v>0.505</v>
      </c>
      <c r="AB317" s="10">
        <f t="shared" si="8"/>
        <v>0.43039722720000001</v>
      </c>
      <c r="AC317" s="10">
        <f t="shared" si="9"/>
        <v>3.6197290008</v>
      </c>
    </row>
    <row r="318" spans="1:29" x14ac:dyDescent="0.25">
      <c r="A318" s="8">
        <v>7</v>
      </c>
      <c r="B318" s="8">
        <v>328</v>
      </c>
      <c r="C318" s="8" t="s">
        <v>128</v>
      </c>
      <c r="D318" s="8" t="s">
        <v>129</v>
      </c>
      <c r="E318" s="8" t="s">
        <v>130</v>
      </c>
      <c r="F318" s="8" t="s">
        <v>109</v>
      </c>
      <c r="G318" s="8" t="s">
        <v>131</v>
      </c>
      <c r="H318" s="8">
        <v>45644</v>
      </c>
      <c r="I318" s="8">
        <v>45645</v>
      </c>
      <c r="J318" s="8">
        <v>45575</v>
      </c>
      <c r="K318" s="8">
        <v>6410</v>
      </c>
      <c r="L318" s="8">
        <v>6410</v>
      </c>
      <c r="M318" s="8" t="s">
        <v>111</v>
      </c>
      <c r="N318" s="8" t="s">
        <v>132</v>
      </c>
      <c r="O318" s="9">
        <v>3.9985578067900001</v>
      </c>
      <c r="P318" s="9">
        <v>1.61816</v>
      </c>
      <c r="Q318" s="8" t="s">
        <v>113</v>
      </c>
      <c r="R318" s="8" t="s">
        <v>114</v>
      </c>
      <c r="S318" s="8">
        <v>16</v>
      </c>
      <c r="T318" s="8">
        <v>60</v>
      </c>
      <c r="U318" s="8" t="s">
        <v>49</v>
      </c>
      <c r="V318" s="8" t="s">
        <v>52</v>
      </c>
      <c r="W318" s="8" t="s">
        <v>53</v>
      </c>
      <c r="X318" s="10">
        <v>0.41099999999999998</v>
      </c>
      <c r="Y318" s="10">
        <v>3.7010000000000001</v>
      </c>
      <c r="Z318" s="10">
        <v>0.47</v>
      </c>
      <c r="AA318" s="10">
        <v>0.505</v>
      </c>
      <c r="AB318" s="10">
        <f t="shared" si="8"/>
        <v>0.35248379280000003</v>
      </c>
      <c r="AC318" s="10">
        <f t="shared" si="9"/>
        <v>2.9644610291999998</v>
      </c>
    </row>
    <row r="319" spans="1:29" x14ac:dyDescent="0.25">
      <c r="A319" s="8">
        <v>7</v>
      </c>
      <c r="B319" s="8">
        <v>328</v>
      </c>
      <c r="C319" s="8" t="s">
        <v>128</v>
      </c>
      <c r="D319" s="8" t="s">
        <v>129</v>
      </c>
      <c r="E319" s="8" t="s">
        <v>130</v>
      </c>
      <c r="F319" s="8" t="s">
        <v>109</v>
      </c>
      <c r="G319" s="8" t="s">
        <v>131</v>
      </c>
      <c r="H319" s="8">
        <v>45645</v>
      </c>
      <c r="I319" s="8">
        <v>45646</v>
      </c>
      <c r="J319" s="8">
        <v>45576</v>
      </c>
      <c r="K319" s="8">
        <v>6410</v>
      </c>
      <c r="L319" s="8">
        <v>6410</v>
      </c>
      <c r="M319" s="8" t="s">
        <v>111</v>
      </c>
      <c r="N319" s="8" t="s">
        <v>132</v>
      </c>
      <c r="O319" s="9">
        <v>7.2860196002200004</v>
      </c>
      <c r="P319" s="9">
        <v>2.94855</v>
      </c>
      <c r="Q319" s="8" t="s">
        <v>113</v>
      </c>
      <c r="R319" s="8" t="s">
        <v>114</v>
      </c>
      <c r="S319" s="8">
        <v>16</v>
      </c>
      <c r="T319" s="8">
        <v>60</v>
      </c>
      <c r="U319" s="8" t="s">
        <v>49</v>
      </c>
      <c r="V319" s="8" t="s">
        <v>52</v>
      </c>
      <c r="W319" s="8" t="s">
        <v>53</v>
      </c>
      <c r="X319" s="10">
        <v>0.41099999999999998</v>
      </c>
      <c r="Y319" s="10">
        <v>3.7010000000000001</v>
      </c>
      <c r="Z319" s="10">
        <v>0.47</v>
      </c>
      <c r="AA319" s="10">
        <v>0.505</v>
      </c>
      <c r="AB319" s="10">
        <f t="shared" si="8"/>
        <v>0.6422826465</v>
      </c>
      <c r="AC319" s="10">
        <f t="shared" si="9"/>
        <v>5.4017288572500002</v>
      </c>
    </row>
    <row r="320" spans="1:29" x14ac:dyDescent="0.25">
      <c r="A320" s="8">
        <v>7</v>
      </c>
      <c r="B320" s="8">
        <v>328</v>
      </c>
      <c r="C320" s="8" t="s">
        <v>128</v>
      </c>
      <c r="D320" s="8" t="s">
        <v>129</v>
      </c>
      <c r="E320" s="8" t="s">
        <v>130</v>
      </c>
      <c r="F320" s="8" t="s">
        <v>109</v>
      </c>
      <c r="G320" s="8" t="s">
        <v>131</v>
      </c>
      <c r="H320" s="8">
        <v>45646</v>
      </c>
      <c r="I320" s="8">
        <v>45647</v>
      </c>
      <c r="J320" s="8">
        <v>45577</v>
      </c>
      <c r="K320" s="8">
        <v>6410</v>
      </c>
      <c r="L320" s="8">
        <v>6410</v>
      </c>
      <c r="M320" s="8" t="s">
        <v>111</v>
      </c>
      <c r="N320" s="8" t="s">
        <v>132</v>
      </c>
      <c r="O320" s="9">
        <v>4.8678092196899998</v>
      </c>
      <c r="P320" s="9">
        <v>1.96993</v>
      </c>
      <c r="Q320" s="8" t="s">
        <v>113</v>
      </c>
      <c r="R320" s="8" t="s">
        <v>114</v>
      </c>
      <c r="S320" s="8">
        <v>16</v>
      </c>
      <c r="T320" s="8">
        <v>60</v>
      </c>
      <c r="U320" s="8" t="s">
        <v>49</v>
      </c>
      <c r="V320" s="8" t="s">
        <v>52</v>
      </c>
      <c r="W320" s="8" t="s">
        <v>53</v>
      </c>
      <c r="X320" s="10">
        <v>0.41099999999999998</v>
      </c>
      <c r="Y320" s="10">
        <v>3.7010000000000001</v>
      </c>
      <c r="Z320" s="10">
        <v>0.47</v>
      </c>
      <c r="AA320" s="10">
        <v>0.505</v>
      </c>
      <c r="AB320" s="10">
        <f t="shared" si="8"/>
        <v>0.42910985190000001</v>
      </c>
      <c r="AC320" s="10">
        <f t="shared" si="9"/>
        <v>3.6089019103500002</v>
      </c>
    </row>
    <row r="321" spans="1:29" x14ac:dyDescent="0.25">
      <c r="A321" s="8">
        <v>7</v>
      </c>
      <c r="B321" s="8">
        <v>328</v>
      </c>
      <c r="C321" s="8" t="s">
        <v>128</v>
      </c>
      <c r="D321" s="8" t="s">
        <v>129</v>
      </c>
      <c r="E321" s="8" t="s">
        <v>130</v>
      </c>
      <c r="F321" s="8" t="s">
        <v>109</v>
      </c>
      <c r="G321" s="8" t="s">
        <v>131</v>
      </c>
      <c r="H321" s="8">
        <v>45647</v>
      </c>
      <c r="I321" s="8">
        <v>45648</v>
      </c>
      <c r="J321" s="8">
        <v>45578</v>
      </c>
      <c r="K321" s="8">
        <v>6410</v>
      </c>
      <c r="L321" s="8">
        <v>6410</v>
      </c>
      <c r="M321" s="8" t="s">
        <v>111</v>
      </c>
      <c r="N321" s="8" t="s">
        <v>132</v>
      </c>
      <c r="O321" s="9">
        <v>11.0374708434</v>
      </c>
      <c r="P321" s="9">
        <v>4.46671</v>
      </c>
      <c r="Q321" s="8" t="s">
        <v>113</v>
      </c>
      <c r="R321" s="8" t="s">
        <v>114</v>
      </c>
      <c r="S321" s="8">
        <v>16</v>
      </c>
      <c r="T321" s="8">
        <v>60</v>
      </c>
      <c r="U321" s="8" t="s">
        <v>49</v>
      </c>
      <c r="V321" s="8" t="s">
        <v>52</v>
      </c>
      <c r="W321" s="8" t="s">
        <v>53</v>
      </c>
      <c r="X321" s="10">
        <v>0.41099999999999998</v>
      </c>
      <c r="Y321" s="10">
        <v>3.7010000000000001</v>
      </c>
      <c r="Z321" s="10">
        <v>0.47</v>
      </c>
      <c r="AA321" s="10">
        <v>0.505</v>
      </c>
      <c r="AB321" s="10">
        <f t="shared" si="8"/>
        <v>0.97298343929999997</v>
      </c>
      <c r="AC321" s="10">
        <f t="shared" si="9"/>
        <v>8.1829903864499993</v>
      </c>
    </row>
    <row r="322" spans="1:29" x14ac:dyDescent="0.25">
      <c r="A322" s="8">
        <v>7</v>
      </c>
      <c r="B322" s="8">
        <v>328</v>
      </c>
      <c r="C322" s="8" t="s">
        <v>128</v>
      </c>
      <c r="D322" s="8" t="s">
        <v>129</v>
      </c>
      <c r="E322" s="8" t="s">
        <v>130</v>
      </c>
      <c r="F322" s="8" t="s">
        <v>109</v>
      </c>
      <c r="G322" s="8" t="s">
        <v>131</v>
      </c>
      <c r="H322" s="8">
        <v>45648</v>
      </c>
      <c r="I322" s="8">
        <v>45649</v>
      </c>
      <c r="J322" s="8">
        <v>45579</v>
      </c>
      <c r="K322" s="8">
        <v>6410</v>
      </c>
      <c r="L322" s="8">
        <v>6410</v>
      </c>
      <c r="M322" s="8" t="s">
        <v>111</v>
      </c>
      <c r="N322" s="8" t="s">
        <v>132</v>
      </c>
      <c r="O322" s="9">
        <v>1.7751787321700001</v>
      </c>
      <c r="P322" s="9">
        <v>0.71838900000000006</v>
      </c>
      <c r="Q322" s="8" t="s">
        <v>113</v>
      </c>
      <c r="R322" s="8" t="s">
        <v>114</v>
      </c>
      <c r="S322" s="8">
        <v>16</v>
      </c>
      <c r="T322" s="8">
        <v>60</v>
      </c>
      <c r="U322" s="8" t="s">
        <v>49</v>
      </c>
      <c r="V322" s="8" t="s">
        <v>52</v>
      </c>
      <c r="W322" s="8" t="s">
        <v>53</v>
      </c>
      <c r="X322" s="10">
        <v>0.41099999999999998</v>
      </c>
      <c r="Y322" s="10">
        <v>3.7010000000000001</v>
      </c>
      <c r="Z322" s="10">
        <v>0.47</v>
      </c>
      <c r="AA322" s="10">
        <v>0.505</v>
      </c>
      <c r="AB322" s="10">
        <f t="shared" ref="AB322:AB385" si="10">P322*X322*(1-Z322)</f>
        <v>0.15648667587000001</v>
      </c>
      <c r="AC322" s="10">
        <f t="shared" ref="AC322:AC385" si="11">P322*Y322*(1-AA322)</f>
        <v>1.3160850560550001</v>
      </c>
    </row>
    <row r="323" spans="1:29" x14ac:dyDescent="0.25">
      <c r="A323" s="8">
        <v>7</v>
      </c>
      <c r="B323" s="8">
        <v>328</v>
      </c>
      <c r="C323" s="8" t="s">
        <v>128</v>
      </c>
      <c r="D323" s="8" t="s">
        <v>129</v>
      </c>
      <c r="E323" s="8" t="s">
        <v>130</v>
      </c>
      <c r="F323" s="8" t="s">
        <v>109</v>
      </c>
      <c r="G323" s="8" t="s">
        <v>131</v>
      </c>
      <c r="H323" s="8">
        <v>45649</v>
      </c>
      <c r="I323" s="8">
        <v>45650</v>
      </c>
      <c r="J323" s="8">
        <v>45580</v>
      </c>
      <c r="K323" s="8">
        <v>6410</v>
      </c>
      <c r="L323" s="8">
        <v>6410</v>
      </c>
      <c r="M323" s="8" t="s">
        <v>111</v>
      </c>
      <c r="N323" s="8" t="s">
        <v>132</v>
      </c>
      <c r="O323" s="9">
        <v>4.86771539218</v>
      </c>
      <c r="P323" s="9">
        <v>1.9698899999999999</v>
      </c>
      <c r="Q323" s="8" t="s">
        <v>113</v>
      </c>
      <c r="R323" s="8" t="s">
        <v>114</v>
      </c>
      <c r="S323" s="8">
        <v>16</v>
      </c>
      <c r="T323" s="8">
        <v>60</v>
      </c>
      <c r="U323" s="8" t="s">
        <v>49</v>
      </c>
      <c r="V323" s="8" t="s">
        <v>52</v>
      </c>
      <c r="W323" s="8" t="s">
        <v>53</v>
      </c>
      <c r="X323" s="10">
        <v>0.41099999999999998</v>
      </c>
      <c r="Y323" s="10">
        <v>3.7010000000000001</v>
      </c>
      <c r="Z323" s="10">
        <v>0.47</v>
      </c>
      <c r="AA323" s="10">
        <v>0.505</v>
      </c>
      <c r="AB323" s="10">
        <f t="shared" si="10"/>
        <v>0.42910113869999994</v>
      </c>
      <c r="AC323" s="10">
        <f t="shared" si="11"/>
        <v>3.6088286305499997</v>
      </c>
    </row>
    <row r="324" spans="1:29" x14ac:dyDescent="0.25">
      <c r="A324" s="8">
        <v>7</v>
      </c>
      <c r="B324" s="8">
        <v>328</v>
      </c>
      <c r="C324" s="8" t="s">
        <v>128</v>
      </c>
      <c r="D324" s="8" t="s">
        <v>129</v>
      </c>
      <c r="E324" s="8" t="s">
        <v>130</v>
      </c>
      <c r="F324" s="8" t="s">
        <v>109</v>
      </c>
      <c r="G324" s="8" t="s">
        <v>131</v>
      </c>
      <c r="H324" s="8">
        <v>45650</v>
      </c>
      <c r="I324" s="8">
        <v>45651</v>
      </c>
      <c r="J324" s="8">
        <v>45581</v>
      </c>
      <c r="K324" s="8">
        <v>6410</v>
      </c>
      <c r="L324" s="8">
        <v>6410</v>
      </c>
      <c r="M324" s="8" t="s">
        <v>111</v>
      </c>
      <c r="N324" s="8" t="s">
        <v>132</v>
      </c>
      <c r="O324" s="9">
        <v>9.2224303695700005</v>
      </c>
      <c r="P324" s="9">
        <v>3.7321900000000001</v>
      </c>
      <c r="Q324" s="8" t="s">
        <v>113</v>
      </c>
      <c r="R324" s="8" t="s">
        <v>114</v>
      </c>
      <c r="S324" s="8">
        <v>16</v>
      </c>
      <c r="T324" s="8">
        <v>60</v>
      </c>
      <c r="U324" s="8" t="s">
        <v>49</v>
      </c>
      <c r="V324" s="8" t="s">
        <v>52</v>
      </c>
      <c r="W324" s="8" t="s">
        <v>53</v>
      </c>
      <c r="X324" s="10">
        <v>0.41099999999999998</v>
      </c>
      <c r="Y324" s="10">
        <v>3.7010000000000001</v>
      </c>
      <c r="Z324" s="10">
        <v>0.47</v>
      </c>
      <c r="AA324" s="10">
        <v>0.505</v>
      </c>
      <c r="AB324" s="10">
        <f t="shared" si="10"/>
        <v>0.81298294770000001</v>
      </c>
      <c r="AC324" s="10">
        <f t="shared" si="11"/>
        <v>6.8373534190500003</v>
      </c>
    </row>
    <row r="325" spans="1:29" x14ac:dyDescent="0.25">
      <c r="A325" s="8">
        <v>7</v>
      </c>
      <c r="B325" s="8">
        <v>328</v>
      </c>
      <c r="C325" s="8" t="s">
        <v>128</v>
      </c>
      <c r="D325" s="8" t="s">
        <v>129</v>
      </c>
      <c r="E325" s="8" t="s">
        <v>130</v>
      </c>
      <c r="F325" s="8" t="s">
        <v>109</v>
      </c>
      <c r="G325" s="8" t="s">
        <v>131</v>
      </c>
      <c r="H325" s="8">
        <v>45651</v>
      </c>
      <c r="I325" s="8">
        <v>45652</v>
      </c>
      <c r="J325" s="8">
        <v>45582</v>
      </c>
      <c r="K325" s="8">
        <v>6410</v>
      </c>
      <c r="L325" s="8">
        <v>6410</v>
      </c>
      <c r="M325" s="8" t="s">
        <v>111</v>
      </c>
      <c r="N325" s="8" t="s">
        <v>132</v>
      </c>
      <c r="O325" s="9">
        <v>1.47532308667</v>
      </c>
      <c r="P325" s="9">
        <v>0.59704199999999996</v>
      </c>
      <c r="Q325" s="8" t="s">
        <v>113</v>
      </c>
      <c r="R325" s="8" t="s">
        <v>114</v>
      </c>
      <c r="S325" s="8">
        <v>16</v>
      </c>
      <c r="T325" s="8">
        <v>60</v>
      </c>
      <c r="U325" s="8" t="s">
        <v>49</v>
      </c>
      <c r="V325" s="8" t="s">
        <v>52</v>
      </c>
      <c r="W325" s="8" t="s">
        <v>53</v>
      </c>
      <c r="X325" s="10">
        <v>0.41099999999999998</v>
      </c>
      <c r="Y325" s="10">
        <v>3.7010000000000001</v>
      </c>
      <c r="Z325" s="10">
        <v>0.47</v>
      </c>
      <c r="AA325" s="10">
        <v>0.505</v>
      </c>
      <c r="AB325" s="10">
        <f t="shared" si="10"/>
        <v>0.13005365885999998</v>
      </c>
      <c r="AC325" s="10">
        <f t="shared" si="11"/>
        <v>1.0937779587899998</v>
      </c>
    </row>
    <row r="326" spans="1:29" x14ac:dyDescent="0.25">
      <c r="A326" s="8">
        <v>7</v>
      </c>
      <c r="B326" s="8">
        <v>328</v>
      </c>
      <c r="C326" s="8" t="s">
        <v>128</v>
      </c>
      <c r="D326" s="8" t="s">
        <v>129</v>
      </c>
      <c r="E326" s="8" t="s">
        <v>130</v>
      </c>
      <c r="F326" s="8" t="s">
        <v>109</v>
      </c>
      <c r="G326" s="8" t="s">
        <v>131</v>
      </c>
      <c r="H326" s="8">
        <v>45652</v>
      </c>
      <c r="I326" s="8">
        <v>45653</v>
      </c>
      <c r="J326" s="8">
        <v>45583</v>
      </c>
      <c r="K326" s="8">
        <v>6410</v>
      </c>
      <c r="L326" s="8">
        <v>6410</v>
      </c>
      <c r="M326" s="8" t="s">
        <v>111</v>
      </c>
      <c r="N326" s="8" t="s">
        <v>132</v>
      </c>
      <c r="O326" s="9">
        <v>1.3428673151099999</v>
      </c>
      <c r="P326" s="9">
        <v>0.54343900000000001</v>
      </c>
      <c r="Q326" s="8" t="s">
        <v>113</v>
      </c>
      <c r="R326" s="8" t="s">
        <v>114</v>
      </c>
      <c r="S326" s="8">
        <v>16</v>
      </c>
      <c r="T326" s="8">
        <v>60</v>
      </c>
      <c r="U326" s="8" t="s">
        <v>49</v>
      </c>
      <c r="V326" s="8" t="s">
        <v>52</v>
      </c>
      <c r="W326" s="8" t="s">
        <v>53</v>
      </c>
      <c r="X326" s="10">
        <v>0.41099999999999998</v>
      </c>
      <c r="Y326" s="10">
        <v>3.7010000000000001</v>
      </c>
      <c r="Z326" s="10">
        <v>0.47</v>
      </c>
      <c r="AA326" s="10">
        <v>0.505</v>
      </c>
      <c r="AB326" s="10">
        <f t="shared" si="10"/>
        <v>0.11837731737</v>
      </c>
      <c r="AC326" s="10">
        <f t="shared" si="11"/>
        <v>0.995577530805</v>
      </c>
    </row>
    <row r="327" spans="1:29" x14ac:dyDescent="0.25">
      <c r="A327" s="8">
        <v>7</v>
      </c>
      <c r="B327" s="8">
        <v>328</v>
      </c>
      <c r="C327" s="8" t="s">
        <v>128</v>
      </c>
      <c r="D327" s="8" t="s">
        <v>129</v>
      </c>
      <c r="E327" s="8" t="s">
        <v>130</v>
      </c>
      <c r="F327" s="8" t="s">
        <v>109</v>
      </c>
      <c r="G327" s="8" t="s">
        <v>131</v>
      </c>
      <c r="H327" s="8">
        <v>45654</v>
      </c>
      <c r="I327" s="8">
        <v>45655</v>
      </c>
      <c r="J327" s="8">
        <v>45585</v>
      </c>
      <c r="K327" s="8">
        <v>6410</v>
      </c>
      <c r="L327" s="8">
        <v>6410</v>
      </c>
      <c r="M327" s="8" t="s">
        <v>111</v>
      </c>
      <c r="N327" s="8" t="s">
        <v>132</v>
      </c>
      <c r="O327" s="9">
        <v>1.8405277252400001</v>
      </c>
      <c r="P327" s="9">
        <v>0.74483500000000002</v>
      </c>
      <c r="Q327" s="8" t="s">
        <v>113</v>
      </c>
      <c r="R327" s="8" t="s">
        <v>114</v>
      </c>
      <c r="S327" s="8">
        <v>16</v>
      </c>
      <c r="T327" s="8">
        <v>60</v>
      </c>
      <c r="U327" s="8" t="s">
        <v>49</v>
      </c>
      <c r="V327" s="8" t="s">
        <v>52</v>
      </c>
      <c r="W327" s="8" t="s">
        <v>53</v>
      </c>
      <c r="X327" s="10">
        <v>0.41099999999999998</v>
      </c>
      <c r="Y327" s="10">
        <v>3.7010000000000001</v>
      </c>
      <c r="Z327" s="10">
        <v>0.47</v>
      </c>
      <c r="AA327" s="10">
        <v>0.505</v>
      </c>
      <c r="AB327" s="10">
        <f t="shared" si="10"/>
        <v>0.16224740804999999</v>
      </c>
      <c r="AC327" s="10">
        <f t="shared" si="11"/>
        <v>1.364533995825</v>
      </c>
    </row>
    <row r="328" spans="1:29" x14ac:dyDescent="0.25">
      <c r="A328" s="8">
        <v>7</v>
      </c>
      <c r="B328" s="8">
        <v>328</v>
      </c>
      <c r="C328" s="8" t="s">
        <v>128</v>
      </c>
      <c r="D328" s="8" t="s">
        <v>129</v>
      </c>
      <c r="E328" s="8" t="s">
        <v>130</v>
      </c>
      <c r="F328" s="8" t="s">
        <v>109</v>
      </c>
      <c r="G328" s="8" t="s">
        <v>131</v>
      </c>
      <c r="H328" s="8">
        <v>45656</v>
      </c>
      <c r="I328" s="8">
        <v>45657</v>
      </c>
      <c r="J328" s="8">
        <v>45587</v>
      </c>
      <c r="K328" s="8">
        <v>6410</v>
      </c>
      <c r="L328" s="8">
        <v>6410</v>
      </c>
      <c r="M328" s="8" t="s">
        <v>111</v>
      </c>
      <c r="N328" s="8" t="s">
        <v>132</v>
      </c>
      <c r="O328" s="9">
        <v>1.2169901751100001</v>
      </c>
      <c r="P328" s="9">
        <v>0.49249799999999999</v>
      </c>
      <c r="Q328" s="8" t="s">
        <v>113</v>
      </c>
      <c r="R328" s="8" t="s">
        <v>114</v>
      </c>
      <c r="S328" s="8">
        <v>16</v>
      </c>
      <c r="T328" s="8">
        <v>60</v>
      </c>
      <c r="U328" s="8" t="s">
        <v>49</v>
      </c>
      <c r="V328" s="8" t="s">
        <v>52</v>
      </c>
      <c r="W328" s="8" t="s">
        <v>53</v>
      </c>
      <c r="X328" s="10">
        <v>0.41099999999999998</v>
      </c>
      <c r="Y328" s="10">
        <v>3.7010000000000001</v>
      </c>
      <c r="Z328" s="10">
        <v>0.47</v>
      </c>
      <c r="AA328" s="10">
        <v>0.505</v>
      </c>
      <c r="AB328" s="10">
        <f t="shared" si="10"/>
        <v>0.10728083934</v>
      </c>
      <c r="AC328" s="10">
        <f t="shared" si="11"/>
        <v>0.90225387351000008</v>
      </c>
    </row>
    <row r="329" spans="1:29" x14ac:dyDescent="0.25">
      <c r="A329" s="8">
        <v>7</v>
      </c>
      <c r="B329" s="8">
        <v>328</v>
      </c>
      <c r="C329" s="8" t="s">
        <v>128</v>
      </c>
      <c r="D329" s="8" t="s">
        <v>129</v>
      </c>
      <c r="E329" s="8" t="s">
        <v>130</v>
      </c>
      <c r="F329" s="8" t="s">
        <v>109</v>
      </c>
      <c r="G329" s="8" t="s">
        <v>131</v>
      </c>
      <c r="H329" s="8">
        <v>45657</v>
      </c>
      <c r="I329" s="8">
        <v>45658</v>
      </c>
      <c r="J329" s="8">
        <v>45588</v>
      </c>
      <c r="K329" s="8">
        <v>6410</v>
      </c>
      <c r="L329" s="8">
        <v>6410</v>
      </c>
      <c r="M329" s="8" t="s">
        <v>111</v>
      </c>
      <c r="N329" s="8" t="s">
        <v>132</v>
      </c>
      <c r="O329" s="9">
        <v>1.1090207879</v>
      </c>
      <c r="P329" s="9">
        <v>0.44880500000000001</v>
      </c>
      <c r="Q329" s="8" t="s">
        <v>113</v>
      </c>
      <c r="R329" s="8" t="s">
        <v>114</v>
      </c>
      <c r="S329" s="8">
        <v>16</v>
      </c>
      <c r="T329" s="8">
        <v>60</v>
      </c>
      <c r="U329" s="8" t="s">
        <v>49</v>
      </c>
      <c r="V329" s="8" t="s">
        <v>52</v>
      </c>
      <c r="W329" s="8" t="s">
        <v>53</v>
      </c>
      <c r="X329" s="10">
        <v>0.41099999999999998</v>
      </c>
      <c r="Y329" s="10">
        <v>3.7010000000000001</v>
      </c>
      <c r="Z329" s="10">
        <v>0.47</v>
      </c>
      <c r="AA329" s="10">
        <v>0.505</v>
      </c>
      <c r="AB329" s="10">
        <f t="shared" si="10"/>
        <v>9.7763193150000011E-2</v>
      </c>
      <c r="AC329" s="10">
        <f t="shared" si="11"/>
        <v>0.82220851597500011</v>
      </c>
    </row>
    <row r="330" spans="1:29" x14ac:dyDescent="0.25">
      <c r="A330" s="8">
        <v>7</v>
      </c>
      <c r="B330" s="8">
        <v>328</v>
      </c>
      <c r="C330" s="8" t="s">
        <v>128</v>
      </c>
      <c r="D330" s="8" t="s">
        <v>129</v>
      </c>
      <c r="E330" s="8" t="s">
        <v>130</v>
      </c>
      <c r="F330" s="8" t="s">
        <v>109</v>
      </c>
      <c r="G330" s="8" t="s">
        <v>131</v>
      </c>
      <c r="H330" s="8">
        <v>45658</v>
      </c>
      <c r="I330" s="8">
        <v>45659</v>
      </c>
      <c r="J330" s="8">
        <v>45589</v>
      </c>
      <c r="K330" s="8">
        <v>6410</v>
      </c>
      <c r="L330" s="8">
        <v>6410</v>
      </c>
      <c r="M330" s="8" t="s">
        <v>111</v>
      </c>
      <c r="N330" s="8" t="s">
        <v>132</v>
      </c>
      <c r="O330" s="9">
        <v>1.19224802464</v>
      </c>
      <c r="P330" s="9">
        <v>0.48248600000000003</v>
      </c>
      <c r="Q330" s="8" t="s">
        <v>113</v>
      </c>
      <c r="R330" s="8" t="s">
        <v>114</v>
      </c>
      <c r="S330" s="8">
        <v>16</v>
      </c>
      <c r="T330" s="8">
        <v>60</v>
      </c>
      <c r="U330" s="8" t="s">
        <v>49</v>
      </c>
      <c r="V330" s="8" t="s">
        <v>52</v>
      </c>
      <c r="W330" s="8" t="s">
        <v>53</v>
      </c>
      <c r="X330" s="10">
        <v>0.41099999999999998</v>
      </c>
      <c r="Y330" s="10">
        <v>3.7010000000000001</v>
      </c>
      <c r="Z330" s="10">
        <v>0.47</v>
      </c>
      <c r="AA330" s="10">
        <v>0.505</v>
      </c>
      <c r="AB330" s="10">
        <f t="shared" si="10"/>
        <v>0.10509992538</v>
      </c>
      <c r="AC330" s="10">
        <f t="shared" si="11"/>
        <v>0.88391193957000003</v>
      </c>
    </row>
    <row r="331" spans="1:29" x14ac:dyDescent="0.25">
      <c r="A331" s="8">
        <v>7</v>
      </c>
      <c r="B331" s="8">
        <v>328</v>
      </c>
      <c r="C331" s="8" t="s">
        <v>128</v>
      </c>
      <c r="D331" s="8" t="s">
        <v>129</v>
      </c>
      <c r="E331" s="8" t="s">
        <v>130</v>
      </c>
      <c r="F331" s="8" t="s">
        <v>109</v>
      </c>
      <c r="G331" s="8" t="s">
        <v>131</v>
      </c>
      <c r="H331" s="8">
        <v>45660</v>
      </c>
      <c r="I331" s="8">
        <v>45661</v>
      </c>
      <c r="J331" s="8">
        <v>45591</v>
      </c>
      <c r="K331" s="8">
        <v>6410</v>
      </c>
      <c r="L331" s="8">
        <v>6410</v>
      </c>
      <c r="M331" s="8" t="s">
        <v>111</v>
      </c>
      <c r="N331" s="8" t="s">
        <v>132</v>
      </c>
      <c r="O331" s="9">
        <v>4.3660843259700002</v>
      </c>
      <c r="P331" s="9">
        <v>1.7668900000000001</v>
      </c>
      <c r="Q331" s="8" t="s">
        <v>113</v>
      </c>
      <c r="R331" s="8" t="s">
        <v>114</v>
      </c>
      <c r="S331" s="8">
        <v>16</v>
      </c>
      <c r="T331" s="8">
        <v>60</v>
      </c>
      <c r="U331" s="8" t="s">
        <v>49</v>
      </c>
      <c r="V331" s="8" t="s">
        <v>52</v>
      </c>
      <c r="W331" s="8" t="s">
        <v>53</v>
      </c>
      <c r="X331" s="10">
        <v>0.41099999999999998</v>
      </c>
      <c r="Y331" s="10">
        <v>3.7010000000000001</v>
      </c>
      <c r="Z331" s="10">
        <v>0.47</v>
      </c>
      <c r="AA331" s="10">
        <v>0.505</v>
      </c>
      <c r="AB331" s="10">
        <f t="shared" si="10"/>
        <v>0.38488164870000002</v>
      </c>
      <c r="AC331" s="10">
        <f t="shared" si="11"/>
        <v>3.2369336455500002</v>
      </c>
    </row>
    <row r="332" spans="1:29" x14ac:dyDescent="0.25">
      <c r="A332" s="8">
        <v>7</v>
      </c>
      <c r="B332" s="8">
        <v>328</v>
      </c>
      <c r="C332" s="8" t="s">
        <v>128</v>
      </c>
      <c r="D332" s="8" t="s">
        <v>129</v>
      </c>
      <c r="E332" s="8" t="s">
        <v>130</v>
      </c>
      <c r="F332" s="8" t="s">
        <v>109</v>
      </c>
      <c r="G332" s="8" t="s">
        <v>131</v>
      </c>
      <c r="H332" s="8">
        <v>45661</v>
      </c>
      <c r="I332" s="8">
        <v>45662</v>
      </c>
      <c r="J332" s="8">
        <v>45592</v>
      </c>
      <c r="K332" s="8">
        <v>6410</v>
      </c>
      <c r="L332" s="8">
        <v>6410</v>
      </c>
      <c r="M332" s="8" t="s">
        <v>111</v>
      </c>
      <c r="N332" s="8" t="s">
        <v>132</v>
      </c>
      <c r="O332" s="9">
        <v>1.9192197580899999</v>
      </c>
      <c r="P332" s="9">
        <v>0.77668099999999995</v>
      </c>
      <c r="Q332" s="8" t="s">
        <v>113</v>
      </c>
      <c r="R332" s="8" t="s">
        <v>114</v>
      </c>
      <c r="S332" s="8">
        <v>16</v>
      </c>
      <c r="T332" s="8">
        <v>60</v>
      </c>
      <c r="U332" s="8" t="s">
        <v>49</v>
      </c>
      <c r="V332" s="8" t="s">
        <v>52</v>
      </c>
      <c r="W332" s="8" t="s">
        <v>53</v>
      </c>
      <c r="X332" s="10">
        <v>0.41099999999999998</v>
      </c>
      <c r="Y332" s="10">
        <v>3.7010000000000001</v>
      </c>
      <c r="Z332" s="10">
        <v>0.47</v>
      </c>
      <c r="AA332" s="10">
        <v>0.505</v>
      </c>
      <c r="AB332" s="10">
        <f t="shared" si="10"/>
        <v>0.16918442222999999</v>
      </c>
      <c r="AC332" s="10">
        <f t="shared" si="11"/>
        <v>1.4228757085949999</v>
      </c>
    </row>
    <row r="333" spans="1:29" x14ac:dyDescent="0.25">
      <c r="A333" s="8">
        <v>7</v>
      </c>
      <c r="B333" s="8">
        <v>328</v>
      </c>
      <c r="C333" s="8" t="s">
        <v>128</v>
      </c>
      <c r="D333" s="8" t="s">
        <v>129</v>
      </c>
      <c r="E333" s="8" t="s">
        <v>130</v>
      </c>
      <c r="F333" s="8" t="s">
        <v>109</v>
      </c>
      <c r="G333" s="8" t="s">
        <v>131</v>
      </c>
      <c r="H333" s="8">
        <v>45662</v>
      </c>
      <c r="I333" s="8">
        <v>45663</v>
      </c>
      <c r="J333" s="8">
        <v>45593</v>
      </c>
      <c r="K333" s="8">
        <v>6410</v>
      </c>
      <c r="L333" s="8">
        <v>6410</v>
      </c>
      <c r="M333" s="8" t="s">
        <v>111</v>
      </c>
      <c r="N333" s="8" t="s">
        <v>132</v>
      </c>
      <c r="O333" s="9">
        <v>6.1820821743699996</v>
      </c>
      <c r="P333" s="9">
        <v>2.5017999999999998</v>
      </c>
      <c r="Q333" s="8" t="s">
        <v>113</v>
      </c>
      <c r="R333" s="8" t="s">
        <v>114</v>
      </c>
      <c r="S333" s="8">
        <v>16</v>
      </c>
      <c r="T333" s="8">
        <v>60</v>
      </c>
      <c r="U333" s="8" t="s">
        <v>49</v>
      </c>
      <c r="V333" s="8" t="s">
        <v>52</v>
      </c>
      <c r="W333" s="8" t="s">
        <v>53</v>
      </c>
      <c r="X333" s="10">
        <v>0.41099999999999998</v>
      </c>
      <c r="Y333" s="10">
        <v>3.7010000000000001</v>
      </c>
      <c r="Z333" s="10">
        <v>0.47</v>
      </c>
      <c r="AA333" s="10">
        <v>0.505</v>
      </c>
      <c r="AB333" s="10">
        <f t="shared" si="10"/>
        <v>0.54496709399999999</v>
      </c>
      <c r="AC333" s="10">
        <f t="shared" si="11"/>
        <v>4.5832850909999996</v>
      </c>
    </row>
    <row r="334" spans="1:29" x14ac:dyDescent="0.25">
      <c r="A334" s="8">
        <v>7</v>
      </c>
      <c r="B334" s="8">
        <v>328</v>
      </c>
      <c r="C334" s="8" t="s">
        <v>128</v>
      </c>
      <c r="D334" s="8" t="s">
        <v>129</v>
      </c>
      <c r="E334" s="8" t="s">
        <v>130</v>
      </c>
      <c r="F334" s="8" t="s">
        <v>109</v>
      </c>
      <c r="G334" s="8" t="s">
        <v>131</v>
      </c>
      <c r="H334" s="8">
        <v>45663</v>
      </c>
      <c r="I334" s="8">
        <v>45664</v>
      </c>
      <c r="J334" s="8">
        <v>45594</v>
      </c>
      <c r="K334" s="8">
        <v>6410</v>
      </c>
      <c r="L334" s="8">
        <v>6410</v>
      </c>
      <c r="M334" s="8" t="s">
        <v>111</v>
      </c>
      <c r="N334" s="8" t="s">
        <v>132</v>
      </c>
      <c r="O334" s="9">
        <v>2.8122618936300001</v>
      </c>
      <c r="P334" s="9">
        <v>1.13808</v>
      </c>
      <c r="Q334" s="8" t="s">
        <v>113</v>
      </c>
      <c r="R334" s="8" t="s">
        <v>114</v>
      </c>
      <c r="S334" s="8">
        <v>16</v>
      </c>
      <c r="T334" s="8">
        <v>60</v>
      </c>
      <c r="U334" s="8" t="s">
        <v>49</v>
      </c>
      <c r="V334" s="8" t="s">
        <v>52</v>
      </c>
      <c r="W334" s="8" t="s">
        <v>53</v>
      </c>
      <c r="X334" s="10">
        <v>0.41099999999999998</v>
      </c>
      <c r="Y334" s="10">
        <v>3.7010000000000001</v>
      </c>
      <c r="Z334" s="10">
        <v>0.47</v>
      </c>
      <c r="AA334" s="10">
        <v>0.505</v>
      </c>
      <c r="AB334" s="10">
        <f t="shared" si="10"/>
        <v>0.24790796640000001</v>
      </c>
      <c r="AC334" s="10">
        <f t="shared" si="11"/>
        <v>2.0849568695999996</v>
      </c>
    </row>
    <row r="335" spans="1:29" x14ac:dyDescent="0.25">
      <c r="A335" s="8">
        <v>7</v>
      </c>
      <c r="B335" s="8">
        <v>328</v>
      </c>
      <c r="C335" s="8" t="s">
        <v>128</v>
      </c>
      <c r="D335" s="8" t="s">
        <v>129</v>
      </c>
      <c r="E335" s="8" t="s">
        <v>130</v>
      </c>
      <c r="F335" s="8" t="s">
        <v>109</v>
      </c>
      <c r="G335" s="8" t="s">
        <v>131</v>
      </c>
      <c r="H335" s="8">
        <v>45664</v>
      </c>
      <c r="I335" s="8">
        <v>45665</v>
      </c>
      <c r="J335" s="8">
        <v>45595</v>
      </c>
      <c r="K335" s="8">
        <v>6410</v>
      </c>
      <c r="L335" s="8">
        <v>6410</v>
      </c>
      <c r="M335" s="8" t="s">
        <v>111</v>
      </c>
      <c r="N335" s="8" t="s">
        <v>132</v>
      </c>
      <c r="O335" s="9">
        <v>1.86871585687</v>
      </c>
      <c r="P335" s="9">
        <v>0.75624199999999997</v>
      </c>
      <c r="Q335" s="8" t="s">
        <v>113</v>
      </c>
      <c r="R335" s="8" t="s">
        <v>114</v>
      </c>
      <c r="S335" s="8">
        <v>16</v>
      </c>
      <c r="T335" s="8">
        <v>60</v>
      </c>
      <c r="U335" s="8" t="s">
        <v>49</v>
      </c>
      <c r="V335" s="8" t="s">
        <v>52</v>
      </c>
      <c r="W335" s="8" t="s">
        <v>53</v>
      </c>
      <c r="X335" s="10">
        <v>0.41099999999999998</v>
      </c>
      <c r="Y335" s="10">
        <v>3.7010000000000001</v>
      </c>
      <c r="Z335" s="10">
        <v>0.47</v>
      </c>
      <c r="AA335" s="10">
        <v>0.505</v>
      </c>
      <c r="AB335" s="10">
        <f t="shared" si="10"/>
        <v>0.16473219486000001</v>
      </c>
      <c r="AC335" s="10">
        <f t="shared" si="11"/>
        <v>1.3854315627899998</v>
      </c>
    </row>
    <row r="336" spans="1:29" x14ac:dyDescent="0.25">
      <c r="A336" s="8">
        <v>7</v>
      </c>
      <c r="B336" s="8">
        <v>328</v>
      </c>
      <c r="C336" s="8" t="s">
        <v>128</v>
      </c>
      <c r="D336" s="8" t="s">
        <v>129</v>
      </c>
      <c r="E336" s="8" t="s">
        <v>130</v>
      </c>
      <c r="F336" s="8" t="s">
        <v>109</v>
      </c>
      <c r="G336" s="8" t="s">
        <v>131</v>
      </c>
      <c r="H336" s="8">
        <v>45665</v>
      </c>
      <c r="I336" s="8">
        <v>45666</v>
      </c>
      <c r="J336" s="8">
        <v>45596</v>
      </c>
      <c r="K336" s="8">
        <v>6410</v>
      </c>
      <c r="L336" s="8">
        <v>6410</v>
      </c>
      <c r="M336" s="8" t="s">
        <v>111</v>
      </c>
      <c r="N336" s="8" t="s">
        <v>132</v>
      </c>
      <c r="O336" s="9">
        <v>0.105665542534</v>
      </c>
      <c r="P336" s="9">
        <v>4.2761300000000002E-2</v>
      </c>
      <c r="Q336" s="8" t="s">
        <v>113</v>
      </c>
      <c r="R336" s="8" t="s">
        <v>114</v>
      </c>
      <c r="S336" s="8">
        <v>16</v>
      </c>
      <c r="T336" s="8">
        <v>60</v>
      </c>
      <c r="U336" s="8" t="s">
        <v>49</v>
      </c>
      <c r="V336" s="8" t="s">
        <v>52</v>
      </c>
      <c r="W336" s="8" t="s">
        <v>53</v>
      </c>
      <c r="X336" s="10">
        <v>0.41099999999999998</v>
      </c>
      <c r="Y336" s="10">
        <v>3.7010000000000001</v>
      </c>
      <c r="Z336" s="10">
        <v>0.47</v>
      </c>
      <c r="AA336" s="10">
        <v>0.505</v>
      </c>
      <c r="AB336" s="10">
        <f t="shared" si="10"/>
        <v>9.3146939790000015E-3</v>
      </c>
      <c r="AC336" s="10">
        <f t="shared" si="11"/>
        <v>7.83384877935E-2</v>
      </c>
    </row>
    <row r="337" spans="1:29" x14ac:dyDescent="0.25">
      <c r="A337" s="8">
        <v>7</v>
      </c>
      <c r="B337" s="8">
        <v>328</v>
      </c>
      <c r="C337" s="8" t="s">
        <v>128</v>
      </c>
      <c r="D337" s="8" t="s">
        <v>129</v>
      </c>
      <c r="E337" s="8" t="s">
        <v>130</v>
      </c>
      <c r="F337" s="8" t="s">
        <v>109</v>
      </c>
      <c r="G337" s="8" t="s">
        <v>131</v>
      </c>
      <c r="H337" s="8">
        <v>45667</v>
      </c>
      <c r="I337" s="8">
        <v>45668</v>
      </c>
      <c r="J337" s="8">
        <v>45598</v>
      </c>
      <c r="K337" s="8">
        <v>6410</v>
      </c>
      <c r="L337" s="8">
        <v>6410</v>
      </c>
      <c r="M337" s="8" t="s">
        <v>111</v>
      </c>
      <c r="N337" s="8" t="s">
        <v>132</v>
      </c>
      <c r="O337" s="9">
        <v>3.5162151658699998</v>
      </c>
      <c r="P337" s="9">
        <v>1.42296</v>
      </c>
      <c r="Q337" s="8" t="s">
        <v>113</v>
      </c>
      <c r="R337" s="8" t="s">
        <v>114</v>
      </c>
      <c r="S337" s="8">
        <v>16</v>
      </c>
      <c r="T337" s="8">
        <v>60</v>
      </c>
      <c r="U337" s="8" t="s">
        <v>49</v>
      </c>
      <c r="V337" s="8" t="s">
        <v>52</v>
      </c>
      <c r="W337" s="8" t="s">
        <v>53</v>
      </c>
      <c r="X337" s="10">
        <v>0.41099999999999998</v>
      </c>
      <c r="Y337" s="10">
        <v>3.7010000000000001</v>
      </c>
      <c r="Z337" s="10">
        <v>0.47</v>
      </c>
      <c r="AA337" s="10">
        <v>0.505</v>
      </c>
      <c r="AB337" s="10">
        <f t="shared" si="10"/>
        <v>0.30996337679999997</v>
      </c>
      <c r="AC337" s="10">
        <f t="shared" si="11"/>
        <v>2.6068556052000003</v>
      </c>
    </row>
    <row r="338" spans="1:29" x14ac:dyDescent="0.25">
      <c r="A338" s="8">
        <v>7</v>
      </c>
      <c r="B338" s="8">
        <v>328</v>
      </c>
      <c r="C338" s="8" t="s">
        <v>128</v>
      </c>
      <c r="D338" s="8" t="s">
        <v>129</v>
      </c>
      <c r="E338" s="8" t="s">
        <v>130</v>
      </c>
      <c r="F338" s="8" t="s">
        <v>109</v>
      </c>
      <c r="G338" s="8" t="s">
        <v>131</v>
      </c>
      <c r="H338" s="8">
        <v>45668</v>
      </c>
      <c r="I338" s="8">
        <v>45669</v>
      </c>
      <c r="J338" s="8">
        <v>45599</v>
      </c>
      <c r="K338" s="8">
        <v>6410</v>
      </c>
      <c r="L338" s="8">
        <v>6410</v>
      </c>
      <c r="M338" s="8" t="s">
        <v>111</v>
      </c>
      <c r="N338" s="8" t="s">
        <v>132</v>
      </c>
      <c r="O338" s="9">
        <v>2.9587965615599998</v>
      </c>
      <c r="P338" s="9">
        <v>1.1973800000000001</v>
      </c>
      <c r="Q338" s="8" t="s">
        <v>113</v>
      </c>
      <c r="R338" s="8" t="s">
        <v>114</v>
      </c>
      <c r="S338" s="8">
        <v>16</v>
      </c>
      <c r="T338" s="8">
        <v>60</v>
      </c>
      <c r="U338" s="8" t="s">
        <v>49</v>
      </c>
      <c r="V338" s="8" t="s">
        <v>52</v>
      </c>
      <c r="W338" s="8" t="s">
        <v>53</v>
      </c>
      <c r="X338" s="10">
        <v>0.41099999999999998</v>
      </c>
      <c r="Y338" s="10">
        <v>3.7010000000000001</v>
      </c>
      <c r="Z338" s="10">
        <v>0.47</v>
      </c>
      <c r="AA338" s="10">
        <v>0.505</v>
      </c>
      <c r="AB338" s="10">
        <f t="shared" si="10"/>
        <v>0.2608252854</v>
      </c>
      <c r="AC338" s="10">
        <f t="shared" si="11"/>
        <v>2.1935941731000002</v>
      </c>
    </row>
    <row r="339" spans="1:29" x14ac:dyDescent="0.25">
      <c r="A339" s="8">
        <v>7</v>
      </c>
      <c r="B339" s="8">
        <v>328</v>
      </c>
      <c r="C339" s="8" t="s">
        <v>128</v>
      </c>
      <c r="D339" s="8" t="s">
        <v>129</v>
      </c>
      <c r="E339" s="8" t="s">
        <v>130</v>
      </c>
      <c r="F339" s="8" t="s">
        <v>109</v>
      </c>
      <c r="G339" s="8" t="s">
        <v>131</v>
      </c>
      <c r="H339" s="8">
        <v>45669</v>
      </c>
      <c r="I339" s="8">
        <v>45670</v>
      </c>
      <c r="J339" s="8">
        <v>45600</v>
      </c>
      <c r="K339" s="8">
        <v>6410</v>
      </c>
      <c r="L339" s="8">
        <v>6410</v>
      </c>
      <c r="M339" s="8" t="s">
        <v>111</v>
      </c>
      <c r="N339" s="8" t="s">
        <v>132</v>
      </c>
      <c r="O339" s="9">
        <v>6.1686086366600001</v>
      </c>
      <c r="P339" s="9">
        <v>2.4963500000000001</v>
      </c>
      <c r="Q339" s="8" t="s">
        <v>113</v>
      </c>
      <c r="R339" s="8" t="s">
        <v>114</v>
      </c>
      <c r="S339" s="8">
        <v>16</v>
      </c>
      <c r="T339" s="8">
        <v>60</v>
      </c>
      <c r="U339" s="8" t="s">
        <v>49</v>
      </c>
      <c r="V339" s="8" t="s">
        <v>52</v>
      </c>
      <c r="W339" s="8" t="s">
        <v>53</v>
      </c>
      <c r="X339" s="10">
        <v>0.41099999999999998</v>
      </c>
      <c r="Y339" s="10">
        <v>3.7010000000000001</v>
      </c>
      <c r="Z339" s="10">
        <v>0.47</v>
      </c>
      <c r="AA339" s="10">
        <v>0.505</v>
      </c>
      <c r="AB339" s="10">
        <f t="shared" si="10"/>
        <v>0.54377992050000001</v>
      </c>
      <c r="AC339" s="10">
        <f t="shared" si="11"/>
        <v>4.5733007182500005</v>
      </c>
    </row>
    <row r="340" spans="1:29" x14ac:dyDescent="0.25">
      <c r="A340" s="8">
        <v>7</v>
      </c>
      <c r="B340" s="8">
        <v>328</v>
      </c>
      <c r="C340" s="8" t="s">
        <v>128</v>
      </c>
      <c r="D340" s="8" t="s">
        <v>129</v>
      </c>
      <c r="E340" s="8" t="s">
        <v>130</v>
      </c>
      <c r="F340" s="8" t="s">
        <v>109</v>
      </c>
      <c r="G340" s="8" t="s">
        <v>131</v>
      </c>
      <c r="H340" s="8">
        <v>45671</v>
      </c>
      <c r="I340" s="8">
        <v>45672</v>
      </c>
      <c r="J340" s="8">
        <v>45602</v>
      </c>
      <c r="K340" s="8">
        <v>6410</v>
      </c>
      <c r="L340" s="8">
        <v>6410</v>
      </c>
      <c r="M340" s="8" t="s">
        <v>111</v>
      </c>
      <c r="N340" s="8" t="s">
        <v>132</v>
      </c>
      <c r="O340" s="9">
        <v>3.0856914686599999</v>
      </c>
      <c r="P340" s="9">
        <v>1.24874</v>
      </c>
      <c r="Q340" s="8" t="s">
        <v>113</v>
      </c>
      <c r="R340" s="8" t="s">
        <v>114</v>
      </c>
      <c r="S340" s="8">
        <v>16</v>
      </c>
      <c r="T340" s="8">
        <v>60</v>
      </c>
      <c r="U340" s="8" t="s">
        <v>49</v>
      </c>
      <c r="V340" s="8" t="s">
        <v>52</v>
      </c>
      <c r="W340" s="8" t="s">
        <v>53</v>
      </c>
      <c r="X340" s="10">
        <v>0.41099999999999998</v>
      </c>
      <c r="Y340" s="10">
        <v>3.7010000000000001</v>
      </c>
      <c r="Z340" s="10">
        <v>0.47</v>
      </c>
      <c r="AA340" s="10">
        <v>0.505</v>
      </c>
      <c r="AB340" s="10">
        <f t="shared" si="10"/>
        <v>0.2720130342</v>
      </c>
      <c r="AC340" s="10">
        <f t="shared" si="11"/>
        <v>2.2876854362999999</v>
      </c>
    </row>
    <row r="341" spans="1:29" x14ac:dyDescent="0.25">
      <c r="A341" s="8">
        <v>7</v>
      </c>
      <c r="B341" s="8">
        <v>328</v>
      </c>
      <c r="C341" s="8" t="s">
        <v>128</v>
      </c>
      <c r="D341" s="8" t="s">
        <v>129</v>
      </c>
      <c r="E341" s="8" t="s">
        <v>130</v>
      </c>
      <c r="F341" s="8" t="s">
        <v>109</v>
      </c>
      <c r="G341" s="8" t="s">
        <v>131</v>
      </c>
      <c r="H341" s="8">
        <v>45672</v>
      </c>
      <c r="I341" s="8">
        <v>45673</v>
      </c>
      <c r="J341" s="8">
        <v>45603</v>
      </c>
      <c r="K341" s="8">
        <v>6410</v>
      </c>
      <c r="L341" s="8">
        <v>6410</v>
      </c>
      <c r="M341" s="8" t="s">
        <v>111</v>
      </c>
      <c r="N341" s="8" t="s">
        <v>132</v>
      </c>
      <c r="O341" s="9">
        <v>3.2821482870200001</v>
      </c>
      <c r="P341" s="9">
        <v>1.3282400000000001</v>
      </c>
      <c r="Q341" s="8" t="s">
        <v>113</v>
      </c>
      <c r="R341" s="8" t="s">
        <v>114</v>
      </c>
      <c r="S341" s="8">
        <v>16</v>
      </c>
      <c r="T341" s="8">
        <v>60</v>
      </c>
      <c r="U341" s="8" t="s">
        <v>49</v>
      </c>
      <c r="V341" s="8" t="s">
        <v>52</v>
      </c>
      <c r="W341" s="8" t="s">
        <v>53</v>
      </c>
      <c r="X341" s="10">
        <v>0.41099999999999998</v>
      </c>
      <c r="Y341" s="10">
        <v>3.7010000000000001</v>
      </c>
      <c r="Z341" s="10">
        <v>0.47</v>
      </c>
      <c r="AA341" s="10">
        <v>0.505</v>
      </c>
      <c r="AB341" s="10">
        <f t="shared" si="10"/>
        <v>0.28933051920000002</v>
      </c>
      <c r="AC341" s="10">
        <f t="shared" si="11"/>
        <v>2.4333290388000002</v>
      </c>
    </row>
    <row r="342" spans="1:29" x14ac:dyDescent="0.25">
      <c r="A342" s="8">
        <v>7</v>
      </c>
      <c r="B342" s="8">
        <v>328</v>
      </c>
      <c r="C342" s="8" t="s">
        <v>128</v>
      </c>
      <c r="D342" s="8" t="s">
        <v>129</v>
      </c>
      <c r="E342" s="8" t="s">
        <v>130</v>
      </c>
      <c r="F342" s="8" t="s">
        <v>109</v>
      </c>
      <c r="G342" s="8" t="s">
        <v>131</v>
      </c>
      <c r="H342" s="8">
        <v>45673</v>
      </c>
      <c r="I342" s="8">
        <v>45674</v>
      </c>
      <c r="J342" s="8">
        <v>45604</v>
      </c>
      <c r="K342" s="8">
        <v>6410</v>
      </c>
      <c r="L342" s="8">
        <v>6410</v>
      </c>
      <c r="M342" s="8" t="s">
        <v>111</v>
      </c>
      <c r="N342" s="8" t="s">
        <v>132</v>
      </c>
      <c r="O342" s="9">
        <v>8.1195533699099993</v>
      </c>
      <c r="P342" s="9">
        <v>3.2858700000000001</v>
      </c>
      <c r="Q342" s="8" t="s">
        <v>113</v>
      </c>
      <c r="R342" s="8" t="s">
        <v>114</v>
      </c>
      <c r="S342" s="8">
        <v>16</v>
      </c>
      <c r="T342" s="8">
        <v>60</v>
      </c>
      <c r="U342" s="8" t="s">
        <v>49</v>
      </c>
      <c r="V342" s="8" t="s">
        <v>52</v>
      </c>
      <c r="W342" s="8" t="s">
        <v>53</v>
      </c>
      <c r="X342" s="10">
        <v>0.41099999999999998</v>
      </c>
      <c r="Y342" s="10">
        <v>3.7010000000000001</v>
      </c>
      <c r="Z342" s="10">
        <v>0.47</v>
      </c>
      <c r="AA342" s="10">
        <v>0.505</v>
      </c>
      <c r="AB342" s="10">
        <f t="shared" si="10"/>
        <v>0.71576106210000001</v>
      </c>
      <c r="AC342" s="10">
        <f t="shared" si="11"/>
        <v>6.0196974106500001</v>
      </c>
    </row>
    <row r="343" spans="1:29" x14ac:dyDescent="0.25">
      <c r="A343" s="8">
        <v>7</v>
      </c>
      <c r="B343" s="8">
        <v>328</v>
      </c>
      <c r="C343" s="8" t="s">
        <v>128</v>
      </c>
      <c r="D343" s="8" t="s">
        <v>129</v>
      </c>
      <c r="E343" s="8" t="s">
        <v>130</v>
      </c>
      <c r="F343" s="8" t="s">
        <v>109</v>
      </c>
      <c r="G343" s="8" t="s">
        <v>131</v>
      </c>
      <c r="H343" s="8">
        <v>45674</v>
      </c>
      <c r="I343" s="8">
        <v>45675</v>
      </c>
      <c r="J343" s="8">
        <v>45605</v>
      </c>
      <c r="K343" s="8">
        <v>6410</v>
      </c>
      <c r="L343" s="8">
        <v>6410</v>
      </c>
      <c r="M343" s="8" t="s">
        <v>111</v>
      </c>
      <c r="N343" s="8" t="s">
        <v>132</v>
      </c>
      <c r="O343" s="9">
        <v>2.0990305808900001</v>
      </c>
      <c r="P343" s="9">
        <v>0.84944799999999998</v>
      </c>
      <c r="Q343" s="8" t="s">
        <v>113</v>
      </c>
      <c r="R343" s="8" t="s">
        <v>114</v>
      </c>
      <c r="S343" s="8">
        <v>16</v>
      </c>
      <c r="T343" s="8">
        <v>60</v>
      </c>
      <c r="U343" s="8" t="s">
        <v>49</v>
      </c>
      <c r="V343" s="8" t="s">
        <v>52</v>
      </c>
      <c r="W343" s="8" t="s">
        <v>53</v>
      </c>
      <c r="X343" s="10">
        <v>0.41099999999999998</v>
      </c>
      <c r="Y343" s="10">
        <v>3.7010000000000001</v>
      </c>
      <c r="Z343" s="10">
        <v>0.47</v>
      </c>
      <c r="AA343" s="10">
        <v>0.505</v>
      </c>
      <c r="AB343" s="10">
        <f t="shared" si="10"/>
        <v>0.18503525783999999</v>
      </c>
      <c r="AC343" s="10">
        <f t="shared" si="11"/>
        <v>1.5561844887599998</v>
      </c>
    </row>
    <row r="344" spans="1:29" x14ac:dyDescent="0.25">
      <c r="A344" s="8">
        <v>7</v>
      </c>
      <c r="B344" s="8">
        <v>328</v>
      </c>
      <c r="C344" s="8" t="s">
        <v>128</v>
      </c>
      <c r="D344" s="8" t="s">
        <v>129</v>
      </c>
      <c r="E344" s="8" t="s">
        <v>130</v>
      </c>
      <c r="F344" s="8" t="s">
        <v>109</v>
      </c>
      <c r="G344" s="8" t="s">
        <v>131</v>
      </c>
      <c r="H344" s="8">
        <v>45675</v>
      </c>
      <c r="I344" s="8">
        <v>45676</v>
      </c>
      <c r="J344" s="8">
        <v>45606</v>
      </c>
      <c r="K344" s="8">
        <v>6410</v>
      </c>
      <c r="L344" s="8">
        <v>6410</v>
      </c>
      <c r="M344" s="8" t="s">
        <v>111</v>
      </c>
      <c r="N344" s="8" t="s">
        <v>132</v>
      </c>
      <c r="O344" s="9">
        <v>3.15016178143</v>
      </c>
      <c r="P344" s="9">
        <v>1.2748299999999999</v>
      </c>
      <c r="Q344" s="8" t="s">
        <v>113</v>
      </c>
      <c r="R344" s="8" t="s">
        <v>114</v>
      </c>
      <c r="S344" s="8">
        <v>16</v>
      </c>
      <c r="T344" s="8">
        <v>60</v>
      </c>
      <c r="U344" s="8" t="s">
        <v>49</v>
      </c>
      <c r="V344" s="8" t="s">
        <v>52</v>
      </c>
      <c r="W344" s="8" t="s">
        <v>53</v>
      </c>
      <c r="X344" s="10">
        <v>0.41099999999999998</v>
      </c>
      <c r="Y344" s="10">
        <v>3.7010000000000001</v>
      </c>
      <c r="Z344" s="10">
        <v>0.47</v>
      </c>
      <c r="AA344" s="10">
        <v>0.505</v>
      </c>
      <c r="AB344" s="10">
        <f t="shared" si="10"/>
        <v>0.27769621889999996</v>
      </c>
      <c r="AC344" s="10">
        <f t="shared" si="11"/>
        <v>2.3354821858500001</v>
      </c>
    </row>
    <row r="345" spans="1:29" x14ac:dyDescent="0.25">
      <c r="A345" s="8">
        <v>7</v>
      </c>
      <c r="B345" s="8">
        <v>328</v>
      </c>
      <c r="C345" s="8" t="s">
        <v>128</v>
      </c>
      <c r="D345" s="8" t="s">
        <v>129</v>
      </c>
      <c r="E345" s="8" t="s">
        <v>130</v>
      </c>
      <c r="F345" s="8" t="s">
        <v>109</v>
      </c>
      <c r="G345" s="8" t="s">
        <v>131</v>
      </c>
      <c r="H345" s="8">
        <v>45680</v>
      </c>
      <c r="I345" s="8">
        <v>45681</v>
      </c>
      <c r="J345" s="8">
        <v>45611</v>
      </c>
      <c r="K345" s="8">
        <v>6410</v>
      </c>
      <c r="L345" s="8">
        <v>6410</v>
      </c>
      <c r="M345" s="8" t="s">
        <v>111</v>
      </c>
      <c r="N345" s="8" t="s">
        <v>132</v>
      </c>
      <c r="O345" s="9">
        <v>1.79975998411</v>
      </c>
      <c r="P345" s="9">
        <v>0.72833700000000001</v>
      </c>
      <c r="Q345" s="8" t="s">
        <v>113</v>
      </c>
      <c r="R345" s="8" t="s">
        <v>114</v>
      </c>
      <c r="S345" s="8">
        <v>16</v>
      </c>
      <c r="T345" s="8">
        <v>60</v>
      </c>
      <c r="U345" s="8" t="s">
        <v>49</v>
      </c>
      <c r="V345" s="8" t="s">
        <v>52</v>
      </c>
      <c r="W345" s="8" t="s">
        <v>53</v>
      </c>
      <c r="X345" s="10">
        <v>0.41099999999999998</v>
      </c>
      <c r="Y345" s="10">
        <v>3.7010000000000001</v>
      </c>
      <c r="Z345" s="10">
        <v>0.47</v>
      </c>
      <c r="AA345" s="10">
        <v>0.505</v>
      </c>
      <c r="AB345" s="10">
        <f t="shared" si="10"/>
        <v>0.15865364871000001</v>
      </c>
      <c r="AC345" s="10">
        <f t="shared" si="11"/>
        <v>1.3343097423149999</v>
      </c>
    </row>
    <row r="346" spans="1:29" x14ac:dyDescent="0.25">
      <c r="A346" s="8">
        <v>7</v>
      </c>
      <c r="B346" s="8">
        <v>328</v>
      </c>
      <c r="C346" s="8" t="s">
        <v>128</v>
      </c>
      <c r="D346" s="8" t="s">
        <v>129</v>
      </c>
      <c r="E346" s="8" t="s">
        <v>130</v>
      </c>
      <c r="F346" s="8" t="s">
        <v>109</v>
      </c>
      <c r="G346" s="8" t="s">
        <v>131</v>
      </c>
      <c r="H346" s="8">
        <v>45681</v>
      </c>
      <c r="I346" s="8">
        <v>45682</v>
      </c>
      <c r="J346" s="8">
        <v>45612</v>
      </c>
      <c r="K346" s="8">
        <v>6410</v>
      </c>
      <c r="L346" s="8">
        <v>6410</v>
      </c>
      <c r="M346" s="8" t="s">
        <v>111</v>
      </c>
      <c r="N346" s="8" t="s">
        <v>132</v>
      </c>
      <c r="O346" s="9">
        <v>3.4726893272499999</v>
      </c>
      <c r="P346" s="9">
        <v>1.4053500000000001</v>
      </c>
      <c r="Q346" s="8" t="s">
        <v>113</v>
      </c>
      <c r="R346" s="8" t="s">
        <v>114</v>
      </c>
      <c r="S346" s="8">
        <v>16</v>
      </c>
      <c r="T346" s="8">
        <v>60</v>
      </c>
      <c r="U346" s="8" t="s">
        <v>49</v>
      </c>
      <c r="V346" s="8" t="s">
        <v>52</v>
      </c>
      <c r="W346" s="8" t="s">
        <v>53</v>
      </c>
      <c r="X346" s="10">
        <v>0.41099999999999998</v>
      </c>
      <c r="Y346" s="10">
        <v>3.7010000000000001</v>
      </c>
      <c r="Z346" s="10">
        <v>0.47</v>
      </c>
      <c r="AA346" s="10">
        <v>0.505</v>
      </c>
      <c r="AB346" s="10">
        <f t="shared" si="10"/>
        <v>0.30612739050000004</v>
      </c>
      <c r="AC346" s="10">
        <f t="shared" si="11"/>
        <v>2.5745941732500004</v>
      </c>
    </row>
    <row r="347" spans="1:29" x14ac:dyDescent="0.25">
      <c r="A347" s="8">
        <v>7</v>
      </c>
      <c r="B347" s="8">
        <v>328</v>
      </c>
      <c r="C347" s="8" t="s">
        <v>128</v>
      </c>
      <c r="D347" s="8" t="s">
        <v>129</v>
      </c>
      <c r="E347" s="8" t="s">
        <v>130</v>
      </c>
      <c r="F347" s="8" t="s">
        <v>109</v>
      </c>
      <c r="G347" s="8" t="s">
        <v>131</v>
      </c>
      <c r="H347" s="8">
        <v>45682</v>
      </c>
      <c r="I347" s="8">
        <v>45683</v>
      </c>
      <c r="J347" s="8">
        <v>45613</v>
      </c>
      <c r="K347" s="8">
        <v>6410</v>
      </c>
      <c r="L347" s="8">
        <v>6410</v>
      </c>
      <c r="M347" s="8" t="s">
        <v>111</v>
      </c>
      <c r="N347" s="8" t="s">
        <v>132</v>
      </c>
      <c r="O347" s="9">
        <v>1.56687933614</v>
      </c>
      <c r="P347" s="9">
        <v>0.63409400000000005</v>
      </c>
      <c r="Q347" s="8" t="s">
        <v>113</v>
      </c>
      <c r="R347" s="8" t="s">
        <v>114</v>
      </c>
      <c r="S347" s="8">
        <v>16</v>
      </c>
      <c r="T347" s="8">
        <v>60</v>
      </c>
      <c r="U347" s="8" t="s">
        <v>49</v>
      </c>
      <c r="V347" s="8" t="s">
        <v>52</v>
      </c>
      <c r="W347" s="8" t="s">
        <v>53</v>
      </c>
      <c r="X347" s="10">
        <v>0.41099999999999998</v>
      </c>
      <c r="Y347" s="10">
        <v>3.7010000000000001</v>
      </c>
      <c r="Z347" s="10">
        <v>0.47</v>
      </c>
      <c r="AA347" s="10">
        <v>0.505</v>
      </c>
      <c r="AB347" s="10">
        <f t="shared" si="10"/>
        <v>0.13812469602000002</v>
      </c>
      <c r="AC347" s="10">
        <f t="shared" si="11"/>
        <v>1.1616570375300002</v>
      </c>
    </row>
    <row r="348" spans="1:29" x14ac:dyDescent="0.25">
      <c r="A348" s="8">
        <v>7</v>
      </c>
      <c r="B348" s="8">
        <v>328</v>
      </c>
      <c r="C348" s="8" t="s">
        <v>128</v>
      </c>
      <c r="D348" s="8" t="s">
        <v>129</v>
      </c>
      <c r="E348" s="8" t="s">
        <v>130</v>
      </c>
      <c r="F348" s="8" t="s">
        <v>109</v>
      </c>
      <c r="G348" s="8" t="s">
        <v>131</v>
      </c>
      <c r="H348" s="8">
        <v>45683</v>
      </c>
      <c r="I348" s="8">
        <v>45684</v>
      </c>
      <c r="J348" s="8">
        <v>45614</v>
      </c>
      <c r="K348" s="8">
        <v>6410</v>
      </c>
      <c r="L348" s="8">
        <v>6410</v>
      </c>
      <c r="M348" s="8" t="s">
        <v>111</v>
      </c>
      <c r="N348" s="8" t="s">
        <v>132</v>
      </c>
      <c r="O348" s="9">
        <v>3.86153951479</v>
      </c>
      <c r="P348" s="9">
        <v>1.56271</v>
      </c>
      <c r="Q348" s="8" t="s">
        <v>113</v>
      </c>
      <c r="R348" s="8" t="s">
        <v>114</v>
      </c>
      <c r="S348" s="8">
        <v>16</v>
      </c>
      <c r="T348" s="8">
        <v>60</v>
      </c>
      <c r="U348" s="8" t="s">
        <v>49</v>
      </c>
      <c r="V348" s="8" t="s">
        <v>52</v>
      </c>
      <c r="W348" s="8" t="s">
        <v>53</v>
      </c>
      <c r="X348" s="10">
        <v>0.41099999999999998</v>
      </c>
      <c r="Y348" s="10">
        <v>3.7010000000000001</v>
      </c>
      <c r="Z348" s="10">
        <v>0.47</v>
      </c>
      <c r="AA348" s="10">
        <v>0.505</v>
      </c>
      <c r="AB348" s="10">
        <f t="shared" si="10"/>
        <v>0.3404051193</v>
      </c>
      <c r="AC348" s="10">
        <f t="shared" si="11"/>
        <v>2.8628769064499999</v>
      </c>
    </row>
    <row r="349" spans="1:29" x14ac:dyDescent="0.25">
      <c r="A349" s="8">
        <v>7</v>
      </c>
      <c r="B349" s="8">
        <v>328</v>
      </c>
      <c r="C349" s="8" t="s">
        <v>128</v>
      </c>
      <c r="D349" s="8" t="s">
        <v>129</v>
      </c>
      <c r="E349" s="8" t="s">
        <v>130</v>
      </c>
      <c r="F349" s="8" t="s">
        <v>109</v>
      </c>
      <c r="G349" s="8" t="s">
        <v>131</v>
      </c>
      <c r="H349" s="8">
        <v>45685</v>
      </c>
      <c r="I349" s="8">
        <v>45686</v>
      </c>
      <c r="J349" s="8">
        <v>45616</v>
      </c>
      <c r="K349" s="8">
        <v>6410</v>
      </c>
      <c r="L349" s="8">
        <v>6410</v>
      </c>
      <c r="M349" s="8" t="s">
        <v>111</v>
      </c>
      <c r="N349" s="8" t="s">
        <v>132</v>
      </c>
      <c r="O349" s="9">
        <v>4.9273689267199998</v>
      </c>
      <c r="P349" s="9">
        <v>1.99404</v>
      </c>
      <c r="Q349" s="8" t="s">
        <v>113</v>
      </c>
      <c r="R349" s="8" t="s">
        <v>114</v>
      </c>
      <c r="S349" s="8">
        <v>16</v>
      </c>
      <c r="T349" s="8">
        <v>60</v>
      </c>
      <c r="U349" s="8" t="s">
        <v>49</v>
      </c>
      <c r="V349" s="8" t="s">
        <v>52</v>
      </c>
      <c r="W349" s="8" t="s">
        <v>53</v>
      </c>
      <c r="X349" s="10">
        <v>0.41099999999999998</v>
      </c>
      <c r="Y349" s="10">
        <v>3.7010000000000001</v>
      </c>
      <c r="Z349" s="10">
        <v>0.47</v>
      </c>
      <c r="AA349" s="10">
        <v>0.505</v>
      </c>
      <c r="AB349" s="10">
        <f t="shared" si="10"/>
        <v>0.43436173320000004</v>
      </c>
      <c r="AC349" s="10">
        <f t="shared" si="11"/>
        <v>3.6530713098000001</v>
      </c>
    </row>
    <row r="350" spans="1:29" x14ac:dyDescent="0.25">
      <c r="A350" s="8">
        <v>7</v>
      </c>
      <c r="B350" s="8">
        <v>328</v>
      </c>
      <c r="C350" s="8" t="s">
        <v>128</v>
      </c>
      <c r="D350" s="8" t="s">
        <v>129</v>
      </c>
      <c r="E350" s="8" t="s">
        <v>130</v>
      </c>
      <c r="F350" s="8" t="s">
        <v>109</v>
      </c>
      <c r="G350" s="8" t="s">
        <v>131</v>
      </c>
      <c r="H350" s="8">
        <v>45686</v>
      </c>
      <c r="I350" s="8">
        <v>45687</v>
      </c>
      <c r="J350" s="8">
        <v>45617</v>
      </c>
      <c r="K350" s="8">
        <v>6410</v>
      </c>
      <c r="L350" s="8">
        <v>6410</v>
      </c>
      <c r="M350" s="8" t="s">
        <v>111</v>
      </c>
      <c r="N350" s="8" t="s">
        <v>132</v>
      </c>
      <c r="O350" s="9">
        <v>6.9607966282199998</v>
      </c>
      <c r="P350" s="9">
        <v>2.8169300000000002</v>
      </c>
      <c r="Q350" s="8" t="s">
        <v>113</v>
      </c>
      <c r="R350" s="8" t="s">
        <v>114</v>
      </c>
      <c r="S350" s="8">
        <v>16</v>
      </c>
      <c r="T350" s="8">
        <v>60</v>
      </c>
      <c r="U350" s="8" t="s">
        <v>49</v>
      </c>
      <c r="V350" s="8" t="s">
        <v>52</v>
      </c>
      <c r="W350" s="8" t="s">
        <v>53</v>
      </c>
      <c r="X350" s="10">
        <v>0.41099999999999998</v>
      </c>
      <c r="Y350" s="10">
        <v>3.7010000000000001</v>
      </c>
      <c r="Z350" s="10">
        <v>0.47</v>
      </c>
      <c r="AA350" s="10">
        <v>0.505</v>
      </c>
      <c r="AB350" s="10">
        <f t="shared" si="10"/>
        <v>0.61361186190000006</v>
      </c>
      <c r="AC350" s="10">
        <f t="shared" si="11"/>
        <v>5.1606016753499997</v>
      </c>
    </row>
    <row r="351" spans="1:29" x14ac:dyDescent="0.25">
      <c r="A351" s="8">
        <v>7</v>
      </c>
      <c r="B351" s="8">
        <v>328</v>
      </c>
      <c r="C351" s="8" t="s">
        <v>128</v>
      </c>
      <c r="D351" s="8" t="s">
        <v>129</v>
      </c>
      <c r="E351" s="8" t="s">
        <v>130</v>
      </c>
      <c r="F351" s="8" t="s">
        <v>109</v>
      </c>
      <c r="G351" s="8" t="s">
        <v>131</v>
      </c>
      <c r="H351" s="8">
        <v>45687</v>
      </c>
      <c r="I351" s="8">
        <v>45688</v>
      </c>
      <c r="J351" s="8">
        <v>45618</v>
      </c>
      <c r="K351" s="8">
        <v>6410</v>
      </c>
      <c r="L351" s="8">
        <v>6410</v>
      </c>
      <c r="M351" s="8" t="s">
        <v>111</v>
      </c>
      <c r="N351" s="8" t="s">
        <v>132</v>
      </c>
      <c r="O351" s="9">
        <v>2.64261993586</v>
      </c>
      <c r="P351" s="9">
        <v>1.0694300000000001</v>
      </c>
      <c r="Q351" s="8" t="s">
        <v>113</v>
      </c>
      <c r="R351" s="8" t="s">
        <v>114</v>
      </c>
      <c r="S351" s="8">
        <v>16</v>
      </c>
      <c r="T351" s="8">
        <v>60</v>
      </c>
      <c r="U351" s="8" t="s">
        <v>49</v>
      </c>
      <c r="V351" s="8" t="s">
        <v>52</v>
      </c>
      <c r="W351" s="8" t="s">
        <v>53</v>
      </c>
      <c r="X351" s="10">
        <v>0.41099999999999998</v>
      </c>
      <c r="Y351" s="10">
        <v>3.7010000000000001</v>
      </c>
      <c r="Z351" s="10">
        <v>0.47</v>
      </c>
      <c r="AA351" s="10">
        <v>0.505</v>
      </c>
      <c r="AB351" s="10">
        <f t="shared" si="10"/>
        <v>0.23295393690000002</v>
      </c>
      <c r="AC351" s="10">
        <f t="shared" si="11"/>
        <v>1.9591904128500002</v>
      </c>
    </row>
    <row r="352" spans="1:29" x14ac:dyDescent="0.25">
      <c r="A352" s="8">
        <v>7</v>
      </c>
      <c r="B352" s="8">
        <v>328</v>
      </c>
      <c r="C352" s="8" t="s">
        <v>128</v>
      </c>
      <c r="D352" s="8" t="s">
        <v>129</v>
      </c>
      <c r="E352" s="8" t="s">
        <v>130</v>
      </c>
      <c r="F352" s="8" t="s">
        <v>109</v>
      </c>
      <c r="G352" s="8" t="s">
        <v>131</v>
      </c>
      <c r="H352" s="8">
        <v>45689</v>
      </c>
      <c r="I352" s="8">
        <v>45690</v>
      </c>
      <c r="J352" s="8">
        <v>45620</v>
      </c>
      <c r="K352" s="8">
        <v>6410</v>
      </c>
      <c r="L352" s="8">
        <v>6410</v>
      </c>
      <c r="M352" s="8" t="s">
        <v>111</v>
      </c>
      <c r="N352" s="8" t="s">
        <v>132</v>
      </c>
      <c r="O352" s="9">
        <v>3.8148091797900001</v>
      </c>
      <c r="P352" s="9">
        <v>1.5438000000000001</v>
      </c>
      <c r="Q352" s="8" t="s">
        <v>113</v>
      </c>
      <c r="R352" s="8" t="s">
        <v>114</v>
      </c>
      <c r="S352" s="8">
        <v>16</v>
      </c>
      <c r="T352" s="8">
        <v>60</v>
      </c>
      <c r="U352" s="8" t="s">
        <v>49</v>
      </c>
      <c r="V352" s="8" t="s">
        <v>52</v>
      </c>
      <c r="W352" s="8" t="s">
        <v>53</v>
      </c>
      <c r="X352" s="10">
        <v>0.41099999999999998</v>
      </c>
      <c r="Y352" s="10">
        <v>3.7010000000000001</v>
      </c>
      <c r="Z352" s="10">
        <v>0.47</v>
      </c>
      <c r="AA352" s="10">
        <v>0.505</v>
      </c>
      <c r="AB352" s="10">
        <f t="shared" si="10"/>
        <v>0.336285954</v>
      </c>
      <c r="AC352" s="10">
        <f t="shared" si="11"/>
        <v>2.8282338810000001</v>
      </c>
    </row>
    <row r="353" spans="1:29" x14ac:dyDescent="0.25">
      <c r="A353" s="8">
        <v>7</v>
      </c>
      <c r="B353" s="8">
        <v>328</v>
      </c>
      <c r="C353" s="8" t="s">
        <v>128</v>
      </c>
      <c r="D353" s="8" t="s">
        <v>129</v>
      </c>
      <c r="E353" s="8" t="s">
        <v>130</v>
      </c>
      <c r="F353" s="8" t="s">
        <v>109</v>
      </c>
      <c r="G353" s="8" t="s">
        <v>131</v>
      </c>
      <c r="H353" s="8">
        <v>45692</v>
      </c>
      <c r="I353" s="8">
        <v>45693</v>
      </c>
      <c r="J353" s="8">
        <v>45623</v>
      </c>
      <c r="K353" s="8">
        <v>6410</v>
      </c>
      <c r="L353" s="8">
        <v>6410</v>
      </c>
      <c r="M353" s="8" t="s">
        <v>111</v>
      </c>
      <c r="N353" s="8" t="s">
        <v>132</v>
      </c>
      <c r="O353" s="9">
        <v>1.3887158102199999</v>
      </c>
      <c r="P353" s="9">
        <v>0.56199299999999996</v>
      </c>
      <c r="Q353" s="8" t="s">
        <v>113</v>
      </c>
      <c r="R353" s="8" t="s">
        <v>114</v>
      </c>
      <c r="S353" s="8">
        <v>16</v>
      </c>
      <c r="T353" s="8">
        <v>60</v>
      </c>
      <c r="U353" s="8" t="s">
        <v>49</v>
      </c>
      <c r="V353" s="8" t="s">
        <v>52</v>
      </c>
      <c r="W353" s="8" t="s">
        <v>53</v>
      </c>
      <c r="X353" s="10">
        <v>0.41099999999999998</v>
      </c>
      <c r="Y353" s="10">
        <v>3.7010000000000001</v>
      </c>
      <c r="Z353" s="10">
        <v>0.47</v>
      </c>
      <c r="AA353" s="10">
        <v>0.505</v>
      </c>
      <c r="AB353" s="10">
        <f t="shared" si="10"/>
        <v>0.12241893518999999</v>
      </c>
      <c r="AC353" s="10">
        <f t="shared" si="11"/>
        <v>1.0295683660349999</v>
      </c>
    </row>
    <row r="354" spans="1:29" x14ac:dyDescent="0.25">
      <c r="A354" s="8">
        <v>7</v>
      </c>
      <c r="B354" s="8">
        <v>328</v>
      </c>
      <c r="C354" s="8" t="s">
        <v>128</v>
      </c>
      <c r="D354" s="8" t="s">
        <v>129</v>
      </c>
      <c r="E354" s="8" t="s">
        <v>130</v>
      </c>
      <c r="F354" s="8" t="s">
        <v>109</v>
      </c>
      <c r="G354" s="8" t="s">
        <v>131</v>
      </c>
      <c r="H354" s="8">
        <v>50961</v>
      </c>
      <c r="I354" s="8">
        <v>50962</v>
      </c>
      <c r="J354" s="8">
        <v>50962</v>
      </c>
      <c r="K354" s="8">
        <v>6430</v>
      </c>
      <c r="L354" s="8">
        <v>6430</v>
      </c>
      <c r="M354" s="8" t="s">
        <v>111</v>
      </c>
      <c r="N354" s="8" t="s">
        <v>132</v>
      </c>
      <c r="O354" s="9">
        <v>8.5683897267100004</v>
      </c>
      <c r="P354" s="9">
        <v>3.4674999999999998</v>
      </c>
      <c r="Q354" s="8" t="s">
        <v>113</v>
      </c>
      <c r="R354" s="8" t="s">
        <v>114</v>
      </c>
      <c r="S354" s="8">
        <v>16</v>
      </c>
      <c r="T354" s="8">
        <v>60</v>
      </c>
      <c r="U354" s="8" t="s">
        <v>49</v>
      </c>
      <c r="V354" s="8" t="s">
        <v>54</v>
      </c>
      <c r="W354" s="8" t="s">
        <v>53</v>
      </c>
      <c r="X354" s="10">
        <v>0.41099999999999998</v>
      </c>
      <c r="Y354" s="10">
        <v>3.7010000000000001</v>
      </c>
      <c r="Z354" s="10">
        <v>0.47</v>
      </c>
      <c r="AA354" s="10">
        <v>0.505</v>
      </c>
      <c r="AB354" s="10">
        <f t="shared" si="10"/>
        <v>0.75532552499999994</v>
      </c>
      <c r="AC354" s="10">
        <f t="shared" si="11"/>
        <v>6.3524426624999997</v>
      </c>
    </row>
    <row r="355" spans="1:29" x14ac:dyDescent="0.25">
      <c r="A355" s="8">
        <v>7</v>
      </c>
      <c r="B355" s="8">
        <v>328</v>
      </c>
      <c r="C355" s="8" t="s">
        <v>128</v>
      </c>
      <c r="D355" s="8" t="s">
        <v>129</v>
      </c>
      <c r="E355" s="8" t="s">
        <v>130</v>
      </c>
      <c r="F355" s="8" t="s">
        <v>109</v>
      </c>
      <c r="G355" s="8" t="s">
        <v>131</v>
      </c>
      <c r="H355" s="8">
        <v>50962</v>
      </c>
      <c r="I355" s="8">
        <v>50963</v>
      </c>
      <c r="J355" s="8">
        <v>50963</v>
      </c>
      <c r="K355" s="8">
        <v>6430</v>
      </c>
      <c r="L355" s="8">
        <v>6430</v>
      </c>
      <c r="M355" s="8" t="s">
        <v>111</v>
      </c>
      <c r="N355" s="8" t="s">
        <v>132</v>
      </c>
      <c r="O355" s="9">
        <v>20.632537946999999</v>
      </c>
      <c r="P355" s="9">
        <v>8.3496900000000007</v>
      </c>
      <c r="Q355" s="8" t="s">
        <v>113</v>
      </c>
      <c r="R355" s="8" t="s">
        <v>114</v>
      </c>
      <c r="S355" s="8">
        <v>16</v>
      </c>
      <c r="T355" s="8">
        <v>60</v>
      </c>
      <c r="U355" s="8" t="s">
        <v>49</v>
      </c>
      <c r="V355" s="8" t="s">
        <v>54</v>
      </c>
      <c r="W355" s="8" t="s">
        <v>53</v>
      </c>
      <c r="X355" s="10">
        <v>0.41099999999999998</v>
      </c>
      <c r="Y355" s="10">
        <v>3.7010000000000001</v>
      </c>
      <c r="Z355" s="10">
        <v>0.47</v>
      </c>
      <c r="AA355" s="10">
        <v>0.505</v>
      </c>
      <c r="AB355" s="10">
        <f t="shared" si="10"/>
        <v>1.8188129727000002</v>
      </c>
      <c r="AC355" s="10">
        <f t="shared" si="11"/>
        <v>15.296590331550002</v>
      </c>
    </row>
    <row r="356" spans="1:29" x14ac:dyDescent="0.25">
      <c r="A356" s="8">
        <v>7</v>
      </c>
      <c r="B356" s="8">
        <v>328</v>
      </c>
      <c r="C356" s="8" t="s">
        <v>128</v>
      </c>
      <c r="D356" s="8" t="s">
        <v>129</v>
      </c>
      <c r="E356" s="8" t="s">
        <v>130</v>
      </c>
      <c r="F356" s="8" t="s">
        <v>109</v>
      </c>
      <c r="G356" s="8" t="s">
        <v>131</v>
      </c>
      <c r="H356" s="8">
        <v>50963</v>
      </c>
      <c r="I356" s="8">
        <v>50964</v>
      </c>
      <c r="J356" s="8">
        <v>50964</v>
      </c>
      <c r="K356" s="8">
        <v>6430</v>
      </c>
      <c r="L356" s="8">
        <v>6430</v>
      </c>
      <c r="M356" s="8" t="s">
        <v>111</v>
      </c>
      <c r="N356" s="8" t="s">
        <v>132</v>
      </c>
      <c r="O356" s="9">
        <v>53.622669204499999</v>
      </c>
      <c r="P356" s="9">
        <v>21.700299999999999</v>
      </c>
      <c r="Q356" s="8" t="s">
        <v>113</v>
      </c>
      <c r="R356" s="8" t="s">
        <v>114</v>
      </c>
      <c r="S356" s="8">
        <v>16</v>
      </c>
      <c r="T356" s="8">
        <v>60</v>
      </c>
      <c r="U356" s="8" t="s">
        <v>49</v>
      </c>
      <c r="V356" s="8" t="s">
        <v>54</v>
      </c>
      <c r="W356" s="8" t="s">
        <v>53</v>
      </c>
      <c r="X356" s="10">
        <v>0.41099999999999998</v>
      </c>
      <c r="Y356" s="10">
        <v>3.7010000000000001</v>
      </c>
      <c r="Z356" s="10">
        <v>0.47</v>
      </c>
      <c r="AA356" s="10">
        <v>0.505</v>
      </c>
      <c r="AB356" s="10">
        <f t="shared" si="10"/>
        <v>4.7269763490000001</v>
      </c>
      <c r="AC356" s="10">
        <f t="shared" si="11"/>
        <v>39.754841098499995</v>
      </c>
    </row>
    <row r="357" spans="1:29" x14ac:dyDescent="0.25">
      <c r="A357" s="8">
        <v>7</v>
      </c>
      <c r="B357" s="8">
        <v>328</v>
      </c>
      <c r="C357" s="8" t="s">
        <v>128</v>
      </c>
      <c r="D357" s="8" t="s">
        <v>129</v>
      </c>
      <c r="E357" s="8" t="s">
        <v>130</v>
      </c>
      <c r="F357" s="8" t="s">
        <v>109</v>
      </c>
      <c r="G357" s="8" t="s">
        <v>131</v>
      </c>
      <c r="H357" s="8">
        <v>50964</v>
      </c>
      <c r="I357" s="8">
        <v>50965</v>
      </c>
      <c r="J357" s="8">
        <v>50965</v>
      </c>
      <c r="K357" s="8">
        <v>6430</v>
      </c>
      <c r="L357" s="8">
        <v>6430</v>
      </c>
      <c r="M357" s="8" t="s">
        <v>111</v>
      </c>
      <c r="N357" s="8" t="s">
        <v>132</v>
      </c>
      <c r="O357" s="9">
        <v>38.517453724799999</v>
      </c>
      <c r="P357" s="9">
        <v>15.5875</v>
      </c>
      <c r="Q357" s="8" t="s">
        <v>113</v>
      </c>
      <c r="R357" s="8" t="s">
        <v>114</v>
      </c>
      <c r="S357" s="8">
        <v>16</v>
      </c>
      <c r="T357" s="8">
        <v>60</v>
      </c>
      <c r="U357" s="8" t="s">
        <v>49</v>
      </c>
      <c r="V357" s="8" t="s">
        <v>54</v>
      </c>
      <c r="W357" s="8" t="s">
        <v>53</v>
      </c>
      <c r="X357" s="10">
        <v>0.41099999999999998</v>
      </c>
      <c r="Y357" s="10">
        <v>3.7010000000000001</v>
      </c>
      <c r="Z357" s="10">
        <v>0.47</v>
      </c>
      <c r="AA357" s="10">
        <v>0.505</v>
      </c>
      <c r="AB357" s="10">
        <f t="shared" si="10"/>
        <v>3.395425125</v>
      </c>
      <c r="AC357" s="10">
        <f t="shared" si="11"/>
        <v>28.556222062500002</v>
      </c>
    </row>
    <row r="358" spans="1:29" x14ac:dyDescent="0.25">
      <c r="A358" s="8">
        <v>7</v>
      </c>
      <c r="B358" s="8">
        <v>328</v>
      </c>
      <c r="C358" s="8" t="s">
        <v>128</v>
      </c>
      <c r="D358" s="8" t="s">
        <v>129</v>
      </c>
      <c r="E358" s="8" t="s">
        <v>130</v>
      </c>
      <c r="F358" s="8" t="s">
        <v>109</v>
      </c>
      <c r="G358" s="8" t="s">
        <v>131</v>
      </c>
      <c r="H358" s="8">
        <v>50965</v>
      </c>
      <c r="I358" s="8">
        <v>50966</v>
      </c>
      <c r="J358" s="8">
        <v>50966</v>
      </c>
      <c r="K358" s="8">
        <v>6430</v>
      </c>
      <c r="L358" s="8">
        <v>6430</v>
      </c>
      <c r="M358" s="8" t="s">
        <v>111</v>
      </c>
      <c r="N358" s="8" t="s">
        <v>132</v>
      </c>
      <c r="O358" s="9">
        <v>1.55979754613</v>
      </c>
      <c r="P358" s="9">
        <v>0.63122800000000001</v>
      </c>
      <c r="Q358" s="8" t="s">
        <v>113</v>
      </c>
      <c r="R358" s="8" t="s">
        <v>114</v>
      </c>
      <c r="S358" s="8">
        <v>16</v>
      </c>
      <c r="T358" s="8">
        <v>60</v>
      </c>
      <c r="U358" s="8" t="s">
        <v>49</v>
      </c>
      <c r="V358" s="8" t="s">
        <v>54</v>
      </c>
      <c r="W358" s="8" t="s">
        <v>53</v>
      </c>
      <c r="X358" s="10">
        <v>0.41099999999999998</v>
      </c>
      <c r="Y358" s="10">
        <v>3.7010000000000001</v>
      </c>
      <c r="Z358" s="10">
        <v>0.47</v>
      </c>
      <c r="AA358" s="10">
        <v>0.505</v>
      </c>
      <c r="AB358" s="10">
        <f t="shared" si="10"/>
        <v>0.13750039524000002</v>
      </c>
      <c r="AC358" s="10">
        <f t="shared" si="11"/>
        <v>1.1564065398599999</v>
      </c>
    </row>
    <row r="359" spans="1:29" x14ac:dyDescent="0.25">
      <c r="A359" s="8">
        <v>7</v>
      </c>
      <c r="B359" s="8">
        <v>328</v>
      </c>
      <c r="C359" s="8" t="s">
        <v>128</v>
      </c>
      <c r="D359" s="8" t="s">
        <v>129</v>
      </c>
      <c r="E359" s="8" t="s">
        <v>130</v>
      </c>
      <c r="F359" s="8" t="s">
        <v>109</v>
      </c>
      <c r="G359" s="8" t="s">
        <v>131</v>
      </c>
      <c r="H359" s="8">
        <v>50966</v>
      </c>
      <c r="I359" s="8">
        <v>50967</v>
      </c>
      <c r="J359" s="8">
        <v>50967</v>
      </c>
      <c r="K359" s="8">
        <v>6430</v>
      </c>
      <c r="L359" s="8">
        <v>6430</v>
      </c>
      <c r="M359" s="8" t="s">
        <v>111</v>
      </c>
      <c r="N359" s="8" t="s">
        <v>132</v>
      </c>
      <c r="O359" s="9">
        <v>5.4593321589999997</v>
      </c>
      <c r="P359" s="9">
        <v>2.2093099999999999</v>
      </c>
      <c r="Q359" s="8" t="s">
        <v>113</v>
      </c>
      <c r="R359" s="8" t="s">
        <v>114</v>
      </c>
      <c r="S359" s="8">
        <v>16</v>
      </c>
      <c r="T359" s="8">
        <v>60</v>
      </c>
      <c r="U359" s="8" t="s">
        <v>49</v>
      </c>
      <c r="V359" s="8" t="s">
        <v>54</v>
      </c>
      <c r="W359" s="8" t="s">
        <v>53</v>
      </c>
      <c r="X359" s="10">
        <v>0.41099999999999998</v>
      </c>
      <c r="Y359" s="10">
        <v>3.7010000000000001</v>
      </c>
      <c r="Z359" s="10">
        <v>0.47</v>
      </c>
      <c r="AA359" s="10">
        <v>0.505</v>
      </c>
      <c r="AB359" s="10">
        <f t="shared" si="10"/>
        <v>0.48125399730000001</v>
      </c>
      <c r="AC359" s="10">
        <f t="shared" si="11"/>
        <v>4.0474448734499999</v>
      </c>
    </row>
    <row r="360" spans="1:29" x14ac:dyDescent="0.25">
      <c r="A360" s="8">
        <v>7</v>
      </c>
      <c r="B360" s="8">
        <v>328</v>
      </c>
      <c r="C360" s="8" t="s">
        <v>128</v>
      </c>
      <c r="D360" s="8" t="s">
        <v>129</v>
      </c>
      <c r="E360" s="8" t="s">
        <v>130</v>
      </c>
      <c r="F360" s="8" t="s">
        <v>109</v>
      </c>
      <c r="G360" s="8" t="s">
        <v>131</v>
      </c>
      <c r="H360" s="8">
        <v>50967</v>
      </c>
      <c r="I360" s="8">
        <v>50968</v>
      </c>
      <c r="J360" s="8">
        <v>50968</v>
      </c>
      <c r="K360" s="8">
        <v>6430</v>
      </c>
      <c r="L360" s="8">
        <v>6430</v>
      </c>
      <c r="M360" s="8" t="s">
        <v>111</v>
      </c>
      <c r="N360" s="8" t="s">
        <v>132</v>
      </c>
      <c r="O360" s="9">
        <v>2.0255185829000002</v>
      </c>
      <c r="P360" s="9">
        <v>0.81969800000000004</v>
      </c>
      <c r="Q360" s="8" t="s">
        <v>113</v>
      </c>
      <c r="R360" s="8" t="s">
        <v>114</v>
      </c>
      <c r="S360" s="8">
        <v>16</v>
      </c>
      <c r="T360" s="8">
        <v>60</v>
      </c>
      <c r="U360" s="8" t="s">
        <v>49</v>
      </c>
      <c r="V360" s="8" t="s">
        <v>54</v>
      </c>
      <c r="W360" s="8" t="s">
        <v>53</v>
      </c>
      <c r="X360" s="10">
        <v>0.41099999999999998</v>
      </c>
      <c r="Y360" s="10">
        <v>3.7010000000000001</v>
      </c>
      <c r="Z360" s="10">
        <v>0.47</v>
      </c>
      <c r="AA360" s="10">
        <v>0.505</v>
      </c>
      <c r="AB360" s="10">
        <f t="shared" si="10"/>
        <v>0.17855481534000001</v>
      </c>
      <c r="AC360" s="10">
        <f t="shared" si="11"/>
        <v>1.5016826375100001</v>
      </c>
    </row>
    <row r="361" spans="1:29" x14ac:dyDescent="0.25">
      <c r="A361" s="8">
        <v>7</v>
      </c>
      <c r="B361" s="8">
        <v>328</v>
      </c>
      <c r="C361" s="8" t="s">
        <v>128</v>
      </c>
      <c r="D361" s="8" t="s">
        <v>129</v>
      </c>
      <c r="E361" s="8" t="s">
        <v>130</v>
      </c>
      <c r="F361" s="8" t="s">
        <v>109</v>
      </c>
      <c r="G361" s="8" t="s">
        <v>131</v>
      </c>
      <c r="H361" s="8">
        <v>50968</v>
      </c>
      <c r="I361" s="8">
        <v>50969</v>
      </c>
      <c r="J361" s="8">
        <v>50969</v>
      </c>
      <c r="K361" s="8">
        <v>6430</v>
      </c>
      <c r="L361" s="8">
        <v>6430</v>
      </c>
      <c r="M361" s="8" t="s">
        <v>111</v>
      </c>
      <c r="N361" s="8" t="s">
        <v>132</v>
      </c>
      <c r="O361" s="9">
        <v>4.2230517086899999</v>
      </c>
      <c r="P361" s="9">
        <v>1.7090099999999999</v>
      </c>
      <c r="Q361" s="8" t="s">
        <v>113</v>
      </c>
      <c r="R361" s="8" t="s">
        <v>114</v>
      </c>
      <c r="S361" s="8">
        <v>16</v>
      </c>
      <c r="T361" s="8">
        <v>60</v>
      </c>
      <c r="U361" s="8" t="s">
        <v>49</v>
      </c>
      <c r="V361" s="8" t="s">
        <v>54</v>
      </c>
      <c r="W361" s="8" t="s">
        <v>53</v>
      </c>
      <c r="X361" s="10">
        <v>0.41099999999999998</v>
      </c>
      <c r="Y361" s="10">
        <v>3.7010000000000001</v>
      </c>
      <c r="Z361" s="10">
        <v>0.47</v>
      </c>
      <c r="AA361" s="10">
        <v>0.505</v>
      </c>
      <c r="AB361" s="10">
        <f t="shared" si="10"/>
        <v>0.37227364829999998</v>
      </c>
      <c r="AC361" s="10">
        <f t="shared" si="11"/>
        <v>3.1308977749499998</v>
      </c>
    </row>
    <row r="362" spans="1:29" x14ac:dyDescent="0.25">
      <c r="A362" s="8">
        <v>7</v>
      </c>
      <c r="B362" s="8">
        <v>328</v>
      </c>
      <c r="C362" s="8" t="s">
        <v>128</v>
      </c>
      <c r="D362" s="8" t="s">
        <v>129</v>
      </c>
      <c r="E362" s="8" t="s">
        <v>130</v>
      </c>
      <c r="F362" s="8" t="s">
        <v>109</v>
      </c>
      <c r="G362" s="8" t="s">
        <v>131</v>
      </c>
      <c r="H362" s="8">
        <v>50969</v>
      </c>
      <c r="I362" s="8">
        <v>50970</v>
      </c>
      <c r="J362" s="8">
        <v>50970</v>
      </c>
      <c r="K362" s="8">
        <v>6430</v>
      </c>
      <c r="L362" s="8">
        <v>6430</v>
      </c>
      <c r="M362" s="8" t="s">
        <v>111</v>
      </c>
      <c r="N362" s="8" t="s">
        <v>132</v>
      </c>
      <c r="O362" s="9">
        <v>7.0132248061800002</v>
      </c>
      <c r="P362" s="9">
        <v>2.8381500000000002</v>
      </c>
      <c r="Q362" s="8" t="s">
        <v>113</v>
      </c>
      <c r="R362" s="8" t="s">
        <v>114</v>
      </c>
      <c r="S362" s="8">
        <v>16</v>
      </c>
      <c r="T362" s="8">
        <v>60</v>
      </c>
      <c r="U362" s="8" t="s">
        <v>49</v>
      </c>
      <c r="V362" s="8" t="s">
        <v>54</v>
      </c>
      <c r="W362" s="8" t="s">
        <v>53</v>
      </c>
      <c r="X362" s="10">
        <v>0.41099999999999998</v>
      </c>
      <c r="Y362" s="10">
        <v>3.7010000000000001</v>
      </c>
      <c r="Z362" s="10">
        <v>0.47</v>
      </c>
      <c r="AA362" s="10">
        <v>0.505</v>
      </c>
      <c r="AB362" s="10">
        <f t="shared" si="10"/>
        <v>0.61823421450000005</v>
      </c>
      <c r="AC362" s="10">
        <f t="shared" si="11"/>
        <v>5.1994766092500004</v>
      </c>
    </row>
    <row r="363" spans="1:29" x14ac:dyDescent="0.25">
      <c r="A363" s="8">
        <v>7</v>
      </c>
      <c r="B363" s="8">
        <v>328</v>
      </c>
      <c r="C363" s="8" t="s">
        <v>128</v>
      </c>
      <c r="D363" s="8" t="s">
        <v>129</v>
      </c>
      <c r="E363" s="8" t="s">
        <v>130</v>
      </c>
      <c r="F363" s="8" t="s">
        <v>109</v>
      </c>
      <c r="G363" s="8" t="s">
        <v>131</v>
      </c>
      <c r="H363" s="8">
        <v>50970</v>
      </c>
      <c r="I363" s="8">
        <v>50971</v>
      </c>
      <c r="J363" s="8">
        <v>50971</v>
      </c>
      <c r="K363" s="8">
        <v>6430</v>
      </c>
      <c r="L363" s="8">
        <v>6430</v>
      </c>
      <c r="M363" s="8" t="s">
        <v>111</v>
      </c>
      <c r="N363" s="8" t="s">
        <v>132</v>
      </c>
      <c r="O363" s="9">
        <v>3.7942428872299998</v>
      </c>
      <c r="P363" s="9">
        <v>1.53548</v>
      </c>
      <c r="Q363" s="8" t="s">
        <v>113</v>
      </c>
      <c r="R363" s="8" t="s">
        <v>114</v>
      </c>
      <c r="S363" s="8">
        <v>16</v>
      </c>
      <c r="T363" s="8">
        <v>60</v>
      </c>
      <c r="U363" s="8" t="s">
        <v>49</v>
      </c>
      <c r="V363" s="8" t="s">
        <v>54</v>
      </c>
      <c r="W363" s="8" t="s">
        <v>53</v>
      </c>
      <c r="X363" s="10">
        <v>0.41099999999999998</v>
      </c>
      <c r="Y363" s="10">
        <v>3.7010000000000001</v>
      </c>
      <c r="Z363" s="10">
        <v>0.47</v>
      </c>
      <c r="AA363" s="10">
        <v>0.505</v>
      </c>
      <c r="AB363" s="10">
        <f t="shared" si="10"/>
        <v>0.33447360840000001</v>
      </c>
      <c r="AC363" s="10">
        <f t="shared" si="11"/>
        <v>2.8129916825999999</v>
      </c>
    </row>
    <row r="364" spans="1:29" x14ac:dyDescent="0.25">
      <c r="A364" s="8">
        <v>7</v>
      </c>
      <c r="B364" s="8">
        <v>328</v>
      </c>
      <c r="C364" s="8" t="s">
        <v>128</v>
      </c>
      <c r="D364" s="8" t="s">
        <v>129</v>
      </c>
      <c r="E364" s="8" t="s">
        <v>130</v>
      </c>
      <c r="F364" s="8" t="s">
        <v>109</v>
      </c>
      <c r="G364" s="8" t="s">
        <v>131</v>
      </c>
      <c r="H364" s="8">
        <v>50971</v>
      </c>
      <c r="I364" s="8">
        <v>50972</v>
      </c>
      <c r="J364" s="8">
        <v>50972</v>
      </c>
      <c r="K364" s="8">
        <v>6430</v>
      </c>
      <c r="L364" s="8">
        <v>6430</v>
      </c>
      <c r="M364" s="8" t="s">
        <v>111</v>
      </c>
      <c r="N364" s="8" t="s">
        <v>132</v>
      </c>
      <c r="O364" s="9">
        <v>3.5407990420300002</v>
      </c>
      <c r="P364" s="9">
        <v>1.4329099999999999</v>
      </c>
      <c r="Q364" s="8" t="s">
        <v>113</v>
      </c>
      <c r="R364" s="8" t="s">
        <v>114</v>
      </c>
      <c r="S364" s="8">
        <v>16</v>
      </c>
      <c r="T364" s="8">
        <v>60</v>
      </c>
      <c r="U364" s="8" t="s">
        <v>49</v>
      </c>
      <c r="V364" s="8" t="s">
        <v>54</v>
      </c>
      <c r="W364" s="8" t="s">
        <v>53</v>
      </c>
      <c r="X364" s="10">
        <v>0.41099999999999998</v>
      </c>
      <c r="Y364" s="10">
        <v>3.7010000000000001</v>
      </c>
      <c r="Z364" s="10">
        <v>0.47</v>
      </c>
      <c r="AA364" s="10">
        <v>0.505</v>
      </c>
      <c r="AB364" s="10">
        <f t="shared" si="10"/>
        <v>0.31213078529999994</v>
      </c>
      <c r="AC364" s="10">
        <f t="shared" si="11"/>
        <v>2.6250839554500001</v>
      </c>
    </row>
    <row r="365" spans="1:29" x14ac:dyDescent="0.25">
      <c r="A365" s="8">
        <v>7</v>
      </c>
      <c r="B365" s="8">
        <v>328</v>
      </c>
      <c r="C365" s="8" t="s">
        <v>128</v>
      </c>
      <c r="D365" s="8" t="s">
        <v>129</v>
      </c>
      <c r="E365" s="8" t="s">
        <v>130</v>
      </c>
      <c r="F365" s="8" t="s">
        <v>109</v>
      </c>
      <c r="G365" s="8" t="s">
        <v>131</v>
      </c>
      <c r="H365" s="8">
        <v>50972</v>
      </c>
      <c r="I365" s="8">
        <v>50973</v>
      </c>
      <c r="J365" s="8">
        <v>50973</v>
      </c>
      <c r="K365" s="8">
        <v>6430</v>
      </c>
      <c r="L365" s="8">
        <v>6430</v>
      </c>
      <c r="M365" s="8" t="s">
        <v>111</v>
      </c>
      <c r="N365" s="8" t="s">
        <v>132</v>
      </c>
      <c r="O365" s="9">
        <v>380.257627345</v>
      </c>
      <c r="P365" s="9">
        <v>153.88499999999999</v>
      </c>
      <c r="Q365" s="8" t="s">
        <v>113</v>
      </c>
      <c r="R365" s="8" t="s">
        <v>114</v>
      </c>
      <c r="S365" s="8">
        <v>16</v>
      </c>
      <c r="T365" s="8">
        <v>60</v>
      </c>
      <c r="U365" s="8" t="s">
        <v>49</v>
      </c>
      <c r="V365" s="8" t="s">
        <v>54</v>
      </c>
      <c r="W365" s="8" t="s">
        <v>53</v>
      </c>
      <c r="X365" s="10">
        <v>0.41099999999999998</v>
      </c>
      <c r="Y365" s="10">
        <v>3.7010000000000001</v>
      </c>
      <c r="Z365" s="10">
        <v>0.47</v>
      </c>
      <c r="AA365" s="10">
        <v>0.505</v>
      </c>
      <c r="AB365" s="10">
        <f t="shared" si="10"/>
        <v>33.520769549999997</v>
      </c>
      <c r="AC365" s="10">
        <f t="shared" si="11"/>
        <v>281.91655057499997</v>
      </c>
    </row>
    <row r="366" spans="1:29" x14ac:dyDescent="0.25">
      <c r="A366" s="8">
        <v>7</v>
      </c>
      <c r="B366" s="8">
        <v>328</v>
      </c>
      <c r="C366" s="8" t="s">
        <v>128</v>
      </c>
      <c r="D366" s="8" t="s">
        <v>129</v>
      </c>
      <c r="E366" s="8" t="s">
        <v>130</v>
      </c>
      <c r="F366" s="8" t="s">
        <v>109</v>
      </c>
      <c r="G366" s="8" t="s">
        <v>131</v>
      </c>
      <c r="H366" s="8">
        <v>50973</v>
      </c>
      <c r="I366" s="8">
        <v>50974</v>
      </c>
      <c r="J366" s="8">
        <v>50974</v>
      </c>
      <c r="K366" s="8">
        <v>6430</v>
      </c>
      <c r="L366" s="8">
        <v>6430</v>
      </c>
      <c r="M366" s="8" t="s">
        <v>111</v>
      </c>
      <c r="N366" s="8" t="s">
        <v>132</v>
      </c>
      <c r="O366" s="9">
        <v>1.8874697437800001</v>
      </c>
      <c r="P366" s="9">
        <v>0.76383199999999996</v>
      </c>
      <c r="Q366" s="8" t="s">
        <v>113</v>
      </c>
      <c r="R366" s="8" t="s">
        <v>114</v>
      </c>
      <c r="S366" s="8">
        <v>16</v>
      </c>
      <c r="T366" s="8">
        <v>60</v>
      </c>
      <c r="U366" s="8" t="s">
        <v>49</v>
      </c>
      <c r="V366" s="8" t="s">
        <v>54</v>
      </c>
      <c r="W366" s="8" t="s">
        <v>53</v>
      </c>
      <c r="X366" s="10">
        <v>0.41099999999999998</v>
      </c>
      <c r="Y366" s="10">
        <v>3.7010000000000001</v>
      </c>
      <c r="Z366" s="10">
        <v>0.47</v>
      </c>
      <c r="AA366" s="10">
        <v>0.505</v>
      </c>
      <c r="AB366" s="10">
        <f t="shared" si="10"/>
        <v>0.16638552456</v>
      </c>
      <c r="AC366" s="10">
        <f t="shared" si="11"/>
        <v>1.3993364048399999</v>
      </c>
    </row>
    <row r="367" spans="1:29" x14ac:dyDescent="0.25">
      <c r="A367" s="8">
        <v>7</v>
      </c>
      <c r="B367" s="8">
        <v>328</v>
      </c>
      <c r="C367" s="8" t="s">
        <v>128</v>
      </c>
      <c r="D367" s="8" t="s">
        <v>129</v>
      </c>
      <c r="E367" s="8" t="s">
        <v>130</v>
      </c>
      <c r="F367" s="8" t="s">
        <v>109</v>
      </c>
      <c r="G367" s="8" t="s">
        <v>131</v>
      </c>
      <c r="H367" s="8">
        <v>50974</v>
      </c>
      <c r="I367" s="8">
        <v>50975</v>
      </c>
      <c r="J367" s="8">
        <v>50975</v>
      </c>
      <c r="K367" s="8">
        <v>6430</v>
      </c>
      <c r="L367" s="8">
        <v>6430</v>
      </c>
      <c r="M367" s="8" t="s">
        <v>111</v>
      </c>
      <c r="N367" s="8" t="s">
        <v>132</v>
      </c>
      <c r="O367" s="9">
        <v>3.5798419304900002</v>
      </c>
      <c r="P367" s="9">
        <v>1.4487099999999999</v>
      </c>
      <c r="Q367" s="8" t="s">
        <v>113</v>
      </c>
      <c r="R367" s="8" t="s">
        <v>114</v>
      </c>
      <c r="S367" s="8">
        <v>16</v>
      </c>
      <c r="T367" s="8">
        <v>60</v>
      </c>
      <c r="U367" s="8" t="s">
        <v>49</v>
      </c>
      <c r="V367" s="8" t="s">
        <v>54</v>
      </c>
      <c r="W367" s="8" t="s">
        <v>53</v>
      </c>
      <c r="X367" s="10">
        <v>0.41099999999999998</v>
      </c>
      <c r="Y367" s="10">
        <v>3.7010000000000001</v>
      </c>
      <c r="Z367" s="10">
        <v>0.47</v>
      </c>
      <c r="AA367" s="10">
        <v>0.505</v>
      </c>
      <c r="AB367" s="10">
        <f t="shared" si="10"/>
        <v>0.31557249930000003</v>
      </c>
      <c r="AC367" s="10">
        <f t="shared" si="11"/>
        <v>2.6540294764499999</v>
      </c>
    </row>
    <row r="368" spans="1:29" x14ac:dyDescent="0.25">
      <c r="A368" s="8">
        <v>7</v>
      </c>
      <c r="B368" s="8">
        <v>328</v>
      </c>
      <c r="C368" s="8" t="s">
        <v>128</v>
      </c>
      <c r="D368" s="8" t="s">
        <v>129</v>
      </c>
      <c r="E368" s="8" t="s">
        <v>130</v>
      </c>
      <c r="F368" s="8" t="s">
        <v>109</v>
      </c>
      <c r="G368" s="8" t="s">
        <v>131</v>
      </c>
      <c r="H368" s="8">
        <v>50975</v>
      </c>
      <c r="I368" s="8">
        <v>50976</v>
      </c>
      <c r="J368" s="8">
        <v>50976</v>
      </c>
      <c r="K368" s="8">
        <v>6430</v>
      </c>
      <c r="L368" s="8">
        <v>6430</v>
      </c>
      <c r="M368" s="8" t="s">
        <v>111</v>
      </c>
      <c r="N368" s="8" t="s">
        <v>132</v>
      </c>
      <c r="O368" s="9">
        <v>8.5577137458300001</v>
      </c>
      <c r="P368" s="9">
        <v>3.4631799999999999</v>
      </c>
      <c r="Q368" s="8" t="s">
        <v>113</v>
      </c>
      <c r="R368" s="8" t="s">
        <v>114</v>
      </c>
      <c r="S368" s="8">
        <v>16</v>
      </c>
      <c r="T368" s="8">
        <v>60</v>
      </c>
      <c r="U368" s="8" t="s">
        <v>49</v>
      </c>
      <c r="V368" s="8" t="s">
        <v>54</v>
      </c>
      <c r="W368" s="8" t="s">
        <v>53</v>
      </c>
      <c r="X368" s="10">
        <v>0.41099999999999998</v>
      </c>
      <c r="Y368" s="10">
        <v>3.7010000000000001</v>
      </c>
      <c r="Z368" s="10">
        <v>0.47</v>
      </c>
      <c r="AA368" s="10">
        <v>0.505</v>
      </c>
      <c r="AB368" s="10">
        <f t="shared" si="10"/>
        <v>0.75438449939999996</v>
      </c>
      <c r="AC368" s="10">
        <f t="shared" si="11"/>
        <v>6.3445284440999998</v>
      </c>
    </row>
    <row r="369" spans="1:29" x14ac:dyDescent="0.25">
      <c r="A369" s="8">
        <v>7</v>
      </c>
      <c r="B369" s="8">
        <v>328</v>
      </c>
      <c r="C369" s="8" t="s">
        <v>128</v>
      </c>
      <c r="D369" s="8" t="s">
        <v>129</v>
      </c>
      <c r="E369" s="8" t="s">
        <v>130</v>
      </c>
      <c r="F369" s="8" t="s">
        <v>109</v>
      </c>
      <c r="G369" s="8" t="s">
        <v>131</v>
      </c>
      <c r="H369" s="8">
        <v>50976</v>
      </c>
      <c r="I369" s="8">
        <v>50977</v>
      </c>
      <c r="J369" s="8">
        <v>50977</v>
      </c>
      <c r="K369" s="8">
        <v>6430</v>
      </c>
      <c r="L369" s="8">
        <v>6430</v>
      </c>
      <c r="M369" s="8" t="s">
        <v>111</v>
      </c>
      <c r="N369" s="8" t="s">
        <v>132</v>
      </c>
      <c r="O369" s="9">
        <v>6.2930614976200001</v>
      </c>
      <c r="P369" s="9">
        <v>2.54671</v>
      </c>
      <c r="Q369" s="8" t="s">
        <v>113</v>
      </c>
      <c r="R369" s="8" t="s">
        <v>114</v>
      </c>
      <c r="S369" s="8">
        <v>16</v>
      </c>
      <c r="T369" s="8">
        <v>60</v>
      </c>
      <c r="U369" s="8" t="s">
        <v>49</v>
      </c>
      <c r="V369" s="8" t="s">
        <v>54</v>
      </c>
      <c r="W369" s="8" t="s">
        <v>53</v>
      </c>
      <c r="X369" s="10">
        <v>0.41099999999999998</v>
      </c>
      <c r="Y369" s="10">
        <v>3.7010000000000001</v>
      </c>
      <c r="Z369" s="10">
        <v>0.47</v>
      </c>
      <c r="AA369" s="10">
        <v>0.505</v>
      </c>
      <c r="AB369" s="10">
        <f t="shared" si="10"/>
        <v>0.55474983929999999</v>
      </c>
      <c r="AC369" s="10">
        <f t="shared" si="11"/>
        <v>4.6655599864499999</v>
      </c>
    </row>
    <row r="370" spans="1:29" x14ac:dyDescent="0.25">
      <c r="A370" s="8">
        <v>7</v>
      </c>
      <c r="B370" s="8">
        <v>328</v>
      </c>
      <c r="C370" s="8" t="s">
        <v>128</v>
      </c>
      <c r="D370" s="8" t="s">
        <v>129</v>
      </c>
      <c r="E370" s="8" t="s">
        <v>130</v>
      </c>
      <c r="F370" s="8" t="s">
        <v>109</v>
      </c>
      <c r="G370" s="8" t="s">
        <v>131</v>
      </c>
      <c r="H370" s="8">
        <v>50977</v>
      </c>
      <c r="I370" s="8">
        <v>50978</v>
      </c>
      <c r="J370" s="8">
        <v>50978</v>
      </c>
      <c r="K370" s="8">
        <v>6430</v>
      </c>
      <c r="L370" s="8">
        <v>6430</v>
      </c>
      <c r="M370" s="8" t="s">
        <v>111</v>
      </c>
      <c r="N370" s="8" t="s">
        <v>132</v>
      </c>
      <c r="O370" s="9">
        <v>4.0473078684499999</v>
      </c>
      <c r="P370" s="9">
        <v>1.6378900000000001</v>
      </c>
      <c r="Q370" s="8" t="s">
        <v>113</v>
      </c>
      <c r="R370" s="8" t="s">
        <v>114</v>
      </c>
      <c r="S370" s="8">
        <v>16</v>
      </c>
      <c r="T370" s="8">
        <v>60</v>
      </c>
      <c r="U370" s="8" t="s">
        <v>49</v>
      </c>
      <c r="V370" s="8" t="s">
        <v>54</v>
      </c>
      <c r="W370" s="8" t="s">
        <v>53</v>
      </c>
      <c r="X370" s="10">
        <v>0.41099999999999998</v>
      </c>
      <c r="Y370" s="10">
        <v>3.7010000000000001</v>
      </c>
      <c r="Z370" s="10">
        <v>0.47</v>
      </c>
      <c r="AA370" s="10">
        <v>0.505</v>
      </c>
      <c r="AB370" s="10">
        <f t="shared" si="10"/>
        <v>0.35678157869999999</v>
      </c>
      <c r="AC370" s="10">
        <f t="shared" si="11"/>
        <v>3.0006062905500004</v>
      </c>
    </row>
    <row r="371" spans="1:29" x14ac:dyDescent="0.25">
      <c r="A371" s="8">
        <v>7</v>
      </c>
      <c r="B371" s="8">
        <v>328</v>
      </c>
      <c r="C371" s="8" t="s">
        <v>128</v>
      </c>
      <c r="D371" s="8" t="s">
        <v>129</v>
      </c>
      <c r="E371" s="8" t="s">
        <v>130</v>
      </c>
      <c r="F371" s="8" t="s">
        <v>109</v>
      </c>
      <c r="G371" s="8" t="s">
        <v>131</v>
      </c>
      <c r="H371" s="8">
        <v>50978</v>
      </c>
      <c r="I371" s="8">
        <v>50979</v>
      </c>
      <c r="J371" s="8">
        <v>50979</v>
      </c>
      <c r="K371" s="8">
        <v>6430</v>
      </c>
      <c r="L371" s="8">
        <v>6430</v>
      </c>
      <c r="M371" s="8" t="s">
        <v>111</v>
      </c>
      <c r="N371" s="8" t="s">
        <v>132</v>
      </c>
      <c r="O371" s="9">
        <v>2.0920929312499998</v>
      </c>
      <c r="P371" s="9">
        <v>0.84663999999999995</v>
      </c>
      <c r="Q371" s="8" t="s">
        <v>113</v>
      </c>
      <c r="R371" s="8" t="s">
        <v>114</v>
      </c>
      <c r="S371" s="8">
        <v>16</v>
      </c>
      <c r="T371" s="8">
        <v>60</v>
      </c>
      <c r="U371" s="8" t="s">
        <v>49</v>
      </c>
      <c r="V371" s="8" t="s">
        <v>54</v>
      </c>
      <c r="W371" s="8" t="s">
        <v>53</v>
      </c>
      <c r="X371" s="10">
        <v>0.41099999999999998</v>
      </c>
      <c r="Y371" s="10">
        <v>3.7010000000000001</v>
      </c>
      <c r="Z371" s="10">
        <v>0.47</v>
      </c>
      <c r="AA371" s="10">
        <v>0.505</v>
      </c>
      <c r="AB371" s="10">
        <f t="shared" si="10"/>
        <v>0.18442359119999999</v>
      </c>
      <c r="AC371" s="10">
        <f t="shared" si="11"/>
        <v>1.5510402468</v>
      </c>
    </row>
    <row r="372" spans="1:29" x14ac:dyDescent="0.25">
      <c r="A372" s="8">
        <v>7</v>
      </c>
      <c r="B372" s="8">
        <v>328</v>
      </c>
      <c r="C372" s="8" t="s">
        <v>128</v>
      </c>
      <c r="D372" s="8" t="s">
        <v>129</v>
      </c>
      <c r="E372" s="8" t="s">
        <v>130</v>
      </c>
      <c r="F372" s="8" t="s">
        <v>109</v>
      </c>
      <c r="G372" s="8" t="s">
        <v>131</v>
      </c>
      <c r="H372" s="8">
        <v>50979</v>
      </c>
      <c r="I372" s="8">
        <v>50980</v>
      </c>
      <c r="J372" s="8">
        <v>50980</v>
      </c>
      <c r="K372" s="8">
        <v>6430</v>
      </c>
      <c r="L372" s="8">
        <v>6430</v>
      </c>
      <c r="M372" s="8" t="s">
        <v>111</v>
      </c>
      <c r="N372" s="8" t="s">
        <v>132</v>
      </c>
      <c r="O372" s="9">
        <v>4.2066541046900001</v>
      </c>
      <c r="P372" s="9">
        <v>1.7023699999999999</v>
      </c>
      <c r="Q372" s="8" t="s">
        <v>113</v>
      </c>
      <c r="R372" s="8" t="s">
        <v>114</v>
      </c>
      <c r="S372" s="8">
        <v>16</v>
      </c>
      <c r="T372" s="8">
        <v>60</v>
      </c>
      <c r="U372" s="8" t="s">
        <v>49</v>
      </c>
      <c r="V372" s="8" t="s">
        <v>54</v>
      </c>
      <c r="W372" s="8" t="s">
        <v>53</v>
      </c>
      <c r="X372" s="10">
        <v>0.41099999999999998</v>
      </c>
      <c r="Y372" s="10">
        <v>3.7010000000000001</v>
      </c>
      <c r="Z372" s="10">
        <v>0.47</v>
      </c>
      <c r="AA372" s="10">
        <v>0.505</v>
      </c>
      <c r="AB372" s="10">
        <f t="shared" si="10"/>
        <v>0.37082725709999997</v>
      </c>
      <c r="AC372" s="10">
        <f t="shared" si="11"/>
        <v>3.1187333281499998</v>
      </c>
    </row>
    <row r="373" spans="1:29" x14ac:dyDescent="0.25">
      <c r="A373" s="8">
        <v>7</v>
      </c>
      <c r="B373" s="8">
        <v>328</v>
      </c>
      <c r="C373" s="8" t="s">
        <v>128</v>
      </c>
      <c r="D373" s="8" t="s">
        <v>129</v>
      </c>
      <c r="E373" s="8" t="s">
        <v>130</v>
      </c>
      <c r="F373" s="8" t="s">
        <v>109</v>
      </c>
      <c r="G373" s="8" t="s">
        <v>131</v>
      </c>
      <c r="H373" s="8">
        <v>50980</v>
      </c>
      <c r="I373" s="8">
        <v>50981</v>
      </c>
      <c r="J373" s="8">
        <v>50981</v>
      </c>
      <c r="K373" s="8">
        <v>6430</v>
      </c>
      <c r="L373" s="8">
        <v>6430</v>
      </c>
      <c r="M373" s="8" t="s">
        <v>111</v>
      </c>
      <c r="N373" s="8" t="s">
        <v>132</v>
      </c>
      <c r="O373" s="9">
        <v>4.1277205591300001</v>
      </c>
      <c r="P373" s="9">
        <v>1.6704300000000001</v>
      </c>
      <c r="Q373" s="8" t="s">
        <v>113</v>
      </c>
      <c r="R373" s="8" t="s">
        <v>114</v>
      </c>
      <c r="S373" s="8">
        <v>16</v>
      </c>
      <c r="T373" s="8">
        <v>60</v>
      </c>
      <c r="U373" s="8" t="s">
        <v>49</v>
      </c>
      <c r="V373" s="8" t="s">
        <v>54</v>
      </c>
      <c r="W373" s="8" t="s">
        <v>53</v>
      </c>
      <c r="X373" s="10">
        <v>0.41099999999999998</v>
      </c>
      <c r="Y373" s="10">
        <v>3.7010000000000001</v>
      </c>
      <c r="Z373" s="10">
        <v>0.47</v>
      </c>
      <c r="AA373" s="10">
        <v>0.505</v>
      </c>
      <c r="AB373" s="10">
        <f t="shared" si="10"/>
        <v>0.3638697669</v>
      </c>
      <c r="AC373" s="10">
        <f t="shared" si="11"/>
        <v>3.06021940785</v>
      </c>
    </row>
    <row r="374" spans="1:29" x14ac:dyDescent="0.25">
      <c r="A374" s="8">
        <v>7</v>
      </c>
      <c r="B374" s="8">
        <v>328</v>
      </c>
      <c r="C374" s="8" t="s">
        <v>128</v>
      </c>
      <c r="D374" s="8" t="s">
        <v>129</v>
      </c>
      <c r="E374" s="8" t="s">
        <v>130</v>
      </c>
      <c r="F374" s="8" t="s">
        <v>109</v>
      </c>
      <c r="G374" s="8" t="s">
        <v>131</v>
      </c>
      <c r="H374" s="8">
        <v>50981</v>
      </c>
      <c r="I374" s="8">
        <v>50982</v>
      </c>
      <c r="J374" s="8">
        <v>50982</v>
      </c>
      <c r="K374" s="8">
        <v>6430</v>
      </c>
      <c r="L374" s="8">
        <v>6430</v>
      </c>
      <c r="M374" s="8" t="s">
        <v>111</v>
      </c>
      <c r="N374" s="8" t="s">
        <v>132</v>
      </c>
      <c r="O374" s="9">
        <v>3.7093422989399998</v>
      </c>
      <c r="P374" s="9">
        <v>1.50112</v>
      </c>
      <c r="Q374" s="8" t="s">
        <v>113</v>
      </c>
      <c r="R374" s="8" t="s">
        <v>114</v>
      </c>
      <c r="S374" s="8">
        <v>16</v>
      </c>
      <c r="T374" s="8">
        <v>60</v>
      </c>
      <c r="U374" s="8" t="s">
        <v>49</v>
      </c>
      <c r="V374" s="8" t="s">
        <v>54</v>
      </c>
      <c r="W374" s="8" t="s">
        <v>53</v>
      </c>
      <c r="X374" s="10">
        <v>0.41099999999999998</v>
      </c>
      <c r="Y374" s="10">
        <v>3.7010000000000001</v>
      </c>
      <c r="Z374" s="10">
        <v>0.47</v>
      </c>
      <c r="AA374" s="10">
        <v>0.505</v>
      </c>
      <c r="AB374" s="10">
        <f t="shared" si="10"/>
        <v>0.32698896960000001</v>
      </c>
      <c r="AC374" s="10">
        <f t="shared" si="11"/>
        <v>2.7500443344000001</v>
      </c>
    </row>
    <row r="375" spans="1:29" x14ac:dyDescent="0.25">
      <c r="A375" s="8">
        <v>7</v>
      </c>
      <c r="B375" s="8">
        <v>328</v>
      </c>
      <c r="C375" s="8" t="s">
        <v>128</v>
      </c>
      <c r="D375" s="8" t="s">
        <v>129</v>
      </c>
      <c r="E375" s="8" t="s">
        <v>130</v>
      </c>
      <c r="F375" s="8" t="s">
        <v>109</v>
      </c>
      <c r="G375" s="8" t="s">
        <v>131</v>
      </c>
      <c r="H375" s="8">
        <v>50982</v>
      </c>
      <c r="I375" s="8">
        <v>50983</v>
      </c>
      <c r="J375" s="8">
        <v>50983</v>
      </c>
      <c r="K375" s="8">
        <v>6430</v>
      </c>
      <c r="L375" s="8">
        <v>6430</v>
      </c>
      <c r="M375" s="8" t="s">
        <v>111</v>
      </c>
      <c r="N375" s="8" t="s">
        <v>132</v>
      </c>
      <c r="O375" s="9">
        <v>8.7248750360299994</v>
      </c>
      <c r="P375" s="9">
        <v>3.5308299999999999</v>
      </c>
      <c r="Q375" s="8" t="s">
        <v>113</v>
      </c>
      <c r="R375" s="8" t="s">
        <v>114</v>
      </c>
      <c r="S375" s="8">
        <v>16</v>
      </c>
      <c r="T375" s="8">
        <v>60</v>
      </c>
      <c r="U375" s="8" t="s">
        <v>49</v>
      </c>
      <c r="V375" s="8" t="s">
        <v>54</v>
      </c>
      <c r="W375" s="8" t="s">
        <v>53</v>
      </c>
      <c r="X375" s="10">
        <v>0.41099999999999998</v>
      </c>
      <c r="Y375" s="10">
        <v>3.7010000000000001</v>
      </c>
      <c r="Z375" s="10">
        <v>0.47</v>
      </c>
      <c r="AA375" s="10">
        <v>0.505</v>
      </c>
      <c r="AB375" s="10">
        <f t="shared" si="10"/>
        <v>0.76912069890000001</v>
      </c>
      <c r="AC375" s="10">
        <f t="shared" si="11"/>
        <v>6.4684629058499992</v>
      </c>
    </row>
    <row r="376" spans="1:29" x14ac:dyDescent="0.25">
      <c r="A376" s="8">
        <v>7</v>
      </c>
      <c r="B376" s="8">
        <v>328</v>
      </c>
      <c r="C376" s="8" t="s">
        <v>128</v>
      </c>
      <c r="D376" s="8" t="s">
        <v>129</v>
      </c>
      <c r="E376" s="8" t="s">
        <v>130</v>
      </c>
      <c r="F376" s="8" t="s">
        <v>109</v>
      </c>
      <c r="G376" s="8" t="s">
        <v>131</v>
      </c>
      <c r="H376" s="8">
        <v>50983</v>
      </c>
      <c r="I376" s="8">
        <v>50984</v>
      </c>
      <c r="J376" s="8">
        <v>50984</v>
      </c>
      <c r="K376" s="8">
        <v>6430</v>
      </c>
      <c r="L376" s="8">
        <v>6430</v>
      </c>
      <c r="M376" s="8" t="s">
        <v>111</v>
      </c>
      <c r="N376" s="8" t="s">
        <v>132</v>
      </c>
      <c r="O376" s="9">
        <v>3.7182501296599999</v>
      </c>
      <c r="P376" s="9">
        <v>1.5047200000000001</v>
      </c>
      <c r="Q376" s="8" t="s">
        <v>113</v>
      </c>
      <c r="R376" s="8" t="s">
        <v>114</v>
      </c>
      <c r="S376" s="8">
        <v>16</v>
      </c>
      <c r="T376" s="8">
        <v>60</v>
      </c>
      <c r="U376" s="8" t="s">
        <v>49</v>
      </c>
      <c r="V376" s="8" t="s">
        <v>54</v>
      </c>
      <c r="W376" s="8" t="s">
        <v>53</v>
      </c>
      <c r="X376" s="10">
        <v>0.41099999999999998</v>
      </c>
      <c r="Y376" s="10">
        <v>3.7010000000000001</v>
      </c>
      <c r="Z376" s="10">
        <v>0.47</v>
      </c>
      <c r="AA376" s="10">
        <v>0.505</v>
      </c>
      <c r="AB376" s="10">
        <f t="shared" si="10"/>
        <v>0.32777315760000003</v>
      </c>
      <c r="AC376" s="10">
        <f t="shared" si="11"/>
        <v>2.7566395163999999</v>
      </c>
    </row>
    <row r="377" spans="1:29" x14ac:dyDescent="0.25">
      <c r="A377" s="8">
        <v>7</v>
      </c>
      <c r="B377" s="8">
        <v>328</v>
      </c>
      <c r="C377" s="8" t="s">
        <v>128</v>
      </c>
      <c r="D377" s="8" t="s">
        <v>129</v>
      </c>
      <c r="E377" s="8" t="s">
        <v>130</v>
      </c>
      <c r="F377" s="8" t="s">
        <v>109</v>
      </c>
      <c r="G377" s="8" t="s">
        <v>131</v>
      </c>
      <c r="H377" s="8">
        <v>50984</v>
      </c>
      <c r="I377" s="8">
        <v>50985</v>
      </c>
      <c r="J377" s="8">
        <v>50985</v>
      </c>
      <c r="K377" s="8">
        <v>6430</v>
      </c>
      <c r="L377" s="8">
        <v>6430</v>
      </c>
      <c r="M377" s="8" t="s">
        <v>111</v>
      </c>
      <c r="N377" s="8" t="s">
        <v>132</v>
      </c>
      <c r="O377" s="9">
        <v>4.0665505274599996</v>
      </c>
      <c r="P377" s="9">
        <v>1.64567</v>
      </c>
      <c r="Q377" s="8" t="s">
        <v>113</v>
      </c>
      <c r="R377" s="8" t="s">
        <v>114</v>
      </c>
      <c r="S377" s="8">
        <v>16</v>
      </c>
      <c r="T377" s="8">
        <v>60</v>
      </c>
      <c r="U377" s="8" t="s">
        <v>49</v>
      </c>
      <c r="V377" s="8" t="s">
        <v>54</v>
      </c>
      <c r="W377" s="8" t="s">
        <v>53</v>
      </c>
      <c r="X377" s="10">
        <v>0.41099999999999998</v>
      </c>
      <c r="Y377" s="10">
        <v>3.7010000000000001</v>
      </c>
      <c r="Z377" s="10">
        <v>0.47</v>
      </c>
      <c r="AA377" s="10">
        <v>0.505</v>
      </c>
      <c r="AB377" s="10">
        <f t="shared" si="10"/>
        <v>0.35847629610000004</v>
      </c>
      <c r="AC377" s="10">
        <f t="shared" si="11"/>
        <v>3.0148592116500001</v>
      </c>
    </row>
    <row r="378" spans="1:29" x14ac:dyDescent="0.25">
      <c r="A378" s="8">
        <v>7</v>
      </c>
      <c r="B378" s="8">
        <v>328</v>
      </c>
      <c r="C378" s="8" t="s">
        <v>128</v>
      </c>
      <c r="D378" s="8" t="s">
        <v>129</v>
      </c>
      <c r="E378" s="8" t="s">
        <v>130</v>
      </c>
      <c r="F378" s="8" t="s">
        <v>109</v>
      </c>
      <c r="G378" s="8" t="s">
        <v>131</v>
      </c>
      <c r="H378" s="8">
        <v>50985</v>
      </c>
      <c r="I378" s="8">
        <v>50986</v>
      </c>
      <c r="J378" s="8">
        <v>50986</v>
      </c>
      <c r="K378" s="8">
        <v>6430</v>
      </c>
      <c r="L378" s="8">
        <v>6430</v>
      </c>
      <c r="M378" s="8" t="s">
        <v>111</v>
      </c>
      <c r="N378" s="8" t="s">
        <v>132</v>
      </c>
      <c r="O378" s="9">
        <v>12.425287902799999</v>
      </c>
      <c r="P378" s="9">
        <v>5.02834</v>
      </c>
      <c r="Q378" s="8" t="s">
        <v>113</v>
      </c>
      <c r="R378" s="8" t="s">
        <v>114</v>
      </c>
      <c r="S378" s="8">
        <v>16</v>
      </c>
      <c r="T378" s="8">
        <v>60</v>
      </c>
      <c r="U378" s="8" t="s">
        <v>49</v>
      </c>
      <c r="V378" s="8" t="s">
        <v>54</v>
      </c>
      <c r="W378" s="8" t="s">
        <v>53</v>
      </c>
      <c r="X378" s="10">
        <v>0.41099999999999998</v>
      </c>
      <c r="Y378" s="10">
        <v>3.7010000000000001</v>
      </c>
      <c r="Z378" s="10">
        <v>0.47</v>
      </c>
      <c r="AA378" s="10">
        <v>0.505</v>
      </c>
      <c r="AB378" s="10">
        <f t="shared" si="10"/>
        <v>1.0953233022000002</v>
      </c>
      <c r="AC378" s="10">
        <f t="shared" si="11"/>
        <v>9.2118937382999988</v>
      </c>
    </row>
    <row r="379" spans="1:29" x14ac:dyDescent="0.25">
      <c r="A379" s="8">
        <v>7</v>
      </c>
      <c r="B379" s="8">
        <v>328</v>
      </c>
      <c r="C379" s="8" t="s">
        <v>128</v>
      </c>
      <c r="D379" s="8" t="s">
        <v>129</v>
      </c>
      <c r="E379" s="8" t="s">
        <v>130</v>
      </c>
      <c r="F379" s="8" t="s">
        <v>109</v>
      </c>
      <c r="G379" s="8" t="s">
        <v>131</v>
      </c>
      <c r="H379" s="8">
        <v>50986</v>
      </c>
      <c r="I379" s="8">
        <v>50987</v>
      </c>
      <c r="J379" s="8">
        <v>50987</v>
      </c>
      <c r="K379" s="8">
        <v>6430</v>
      </c>
      <c r="L379" s="8">
        <v>6430</v>
      </c>
      <c r="M379" s="8" t="s">
        <v>111</v>
      </c>
      <c r="N379" s="8" t="s">
        <v>132</v>
      </c>
      <c r="O379" s="9">
        <v>1.78102082357</v>
      </c>
      <c r="P379" s="9">
        <v>0.72075400000000001</v>
      </c>
      <c r="Q379" s="8" t="s">
        <v>113</v>
      </c>
      <c r="R379" s="8" t="s">
        <v>114</v>
      </c>
      <c r="S379" s="8">
        <v>16</v>
      </c>
      <c r="T379" s="8">
        <v>60</v>
      </c>
      <c r="U379" s="8" t="s">
        <v>49</v>
      </c>
      <c r="V379" s="8" t="s">
        <v>54</v>
      </c>
      <c r="W379" s="8" t="s">
        <v>53</v>
      </c>
      <c r="X379" s="10">
        <v>0.41099999999999998</v>
      </c>
      <c r="Y379" s="10">
        <v>3.7010000000000001</v>
      </c>
      <c r="Z379" s="10">
        <v>0.47</v>
      </c>
      <c r="AA379" s="10">
        <v>0.505</v>
      </c>
      <c r="AB379" s="10">
        <f t="shared" si="10"/>
        <v>0.15700184382000001</v>
      </c>
      <c r="AC379" s="10">
        <f t="shared" si="11"/>
        <v>1.3204177242300001</v>
      </c>
    </row>
    <row r="380" spans="1:29" x14ac:dyDescent="0.25">
      <c r="A380" s="8">
        <v>7</v>
      </c>
      <c r="B380" s="8">
        <v>328</v>
      </c>
      <c r="C380" s="8" t="s">
        <v>128</v>
      </c>
      <c r="D380" s="8" t="s">
        <v>129</v>
      </c>
      <c r="E380" s="8" t="s">
        <v>130</v>
      </c>
      <c r="F380" s="8" t="s">
        <v>109</v>
      </c>
      <c r="G380" s="8" t="s">
        <v>131</v>
      </c>
      <c r="H380" s="8">
        <v>50987</v>
      </c>
      <c r="I380" s="8">
        <v>50988</v>
      </c>
      <c r="J380" s="8">
        <v>50988</v>
      </c>
      <c r="K380" s="8">
        <v>6430</v>
      </c>
      <c r="L380" s="8">
        <v>6430</v>
      </c>
      <c r="M380" s="8" t="s">
        <v>111</v>
      </c>
      <c r="N380" s="8" t="s">
        <v>132</v>
      </c>
      <c r="O380" s="9">
        <v>1.98753141464</v>
      </c>
      <c r="P380" s="9">
        <v>0.80432499999999996</v>
      </c>
      <c r="Q380" s="8" t="s">
        <v>113</v>
      </c>
      <c r="R380" s="8" t="s">
        <v>114</v>
      </c>
      <c r="S380" s="8">
        <v>16</v>
      </c>
      <c r="T380" s="8">
        <v>60</v>
      </c>
      <c r="U380" s="8" t="s">
        <v>49</v>
      </c>
      <c r="V380" s="8" t="s">
        <v>54</v>
      </c>
      <c r="W380" s="8" t="s">
        <v>53</v>
      </c>
      <c r="X380" s="10">
        <v>0.41099999999999998</v>
      </c>
      <c r="Y380" s="10">
        <v>3.7010000000000001</v>
      </c>
      <c r="Z380" s="10">
        <v>0.47</v>
      </c>
      <c r="AA380" s="10">
        <v>0.505</v>
      </c>
      <c r="AB380" s="10">
        <f t="shared" si="10"/>
        <v>0.17520611474999997</v>
      </c>
      <c r="AC380" s="10">
        <f t="shared" si="11"/>
        <v>1.4735193783749998</v>
      </c>
    </row>
    <row r="381" spans="1:29" x14ac:dyDescent="0.25">
      <c r="A381" s="8">
        <v>7</v>
      </c>
      <c r="B381" s="8">
        <v>328</v>
      </c>
      <c r="C381" s="8" t="s">
        <v>128</v>
      </c>
      <c r="D381" s="8" t="s">
        <v>129</v>
      </c>
      <c r="E381" s="8" t="s">
        <v>130</v>
      </c>
      <c r="F381" s="8" t="s">
        <v>109</v>
      </c>
      <c r="G381" s="8" t="s">
        <v>131</v>
      </c>
      <c r="H381" s="8">
        <v>50988</v>
      </c>
      <c r="I381" s="8">
        <v>50989</v>
      </c>
      <c r="J381" s="8">
        <v>50989</v>
      </c>
      <c r="K381" s="8">
        <v>6430</v>
      </c>
      <c r="L381" s="8">
        <v>6430</v>
      </c>
      <c r="M381" s="8" t="s">
        <v>111</v>
      </c>
      <c r="N381" s="8" t="s">
        <v>132</v>
      </c>
      <c r="O381" s="9">
        <v>33.383171489600002</v>
      </c>
      <c r="P381" s="9">
        <v>13.5097</v>
      </c>
      <c r="Q381" s="8" t="s">
        <v>113</v>
      </c>
      <c r="R381" s="8" t="s">
        <v>114</v>
      </c>
      <c r="S381" s="8">
        <v>16</v>
      </c>
      <c r="T381" s="8">
        <v>60</v>
      </c>
      <c r="U381" s="8" t="s">
        <v>49</v>
      </c>
      <c r="V381" s="8" t="s">
        <v>54</v>
      </c>
      <c r="W381" s="8" t="s">
        <v>53</v>
      </c>
      <c r="X381" s="10">
        <v>0.41099999999999998</v>
      </c>
      <c r="Y381" s="10">
        <v>3.7010000000000001</v>
      </c>
      <c r="Z381" s="10">
        <v>0.47</v>
      </c>
      <c r="AA381" s="10">
        <v>0.505</v>
      </c>
      <c r="AB381" s="10">
        <f t="shared" si="10"/>
        <v>2.9428179510000003</v>
      </c>
      <c r="AC381" s="10">
        <f t="shared" si="11"/>
        <v>24.749702851500004</v>
      </c>
    </row>
    <row r="382" spans="1:29" x14ac:dyDescent="0.25">
      <c r="A382" s="8">
        <v>7</v>
      </c>
      <c r="B382" s="8">
        <v>328</v>
      </c>
      <c r="C382" s="8" t="s">
        <v>128</v>
      </c>
      <c r="D382" s="8" t="s">
        <v>129</v>
      </c>
      <c r="E382" s="8" t="s">
        <v>130</v>
      </c>
      <c r="F382" s="8" t="s">
        <v>109</v>
      </c>
      <c r="G382" s="8" t="s">
        <v>131</v>
      </c>
      <c r="H382" s="8">
        <v>50989</v>
      </c>
      <c r="I382" s="8">
        <v>50990</v>
      </c>
      <c r="J382" s="8">
        <v>50990</v>
      </c>
      <c r="K382" s="8">
        <v>6430</v>
      </c>
      <c r="L382" s="8">
        <v>6430</v>
      </c>
      <c r="M382" s="8" t="s">
        <v>111</v>
      </c>
      <c r="N382" s="8" t="s">
        <v>132</v>
      </c>
      <c r="O382" s="9">
        <v>1.5032095156900001</v>
      </c>
      <c r="P382" s="9">
        <v>0.60832699999999995</v>
      </c>
      <c r="Q382" s="8" t="s">
        <v>113</v>
      </c>
      <c r="R382" s="8" t="s">
        <v>114</v>
      </c>
      <c r="S382" s="8">
        <v>16</v>
      </c>
      <c r="T382" s="8">
        <v>60</v>
      </c>
      <c r="U382" s="8" t="s">
        <v>49</v>
      </c>
      <c r="V382" s="8" t="s">
        <v>54</v>
      </c>
      <c r="W382" s="8" t="s">
        <v>53</v>
      </c>
      <c r="X382" s="10">
        <v>0.41099999999999998</v>
      </c>
      <c r="Y382" s="10">
        <v>3.7010000000000001</v>
      </c>
      <c r="Z382" s="10">
        <v>0.47</v>
      </c>
      <c r="AA382" s="10">
        <v>0.505</v>
      </c>
      <c r="AB382" s="10">
        <f t="shared" si="10"/>
        <v>0.13251187040999998</v>
      </c>
      <c r="AC382" s="10">
        <f t="shared" si="11"/>
        <v>1.1144520223649999</v>
      </c>
    </row>
    <row r="383" spans="1:29" x14ac:dyDescent="0.25">
      <c r="A383" s="8">
        <v>7</v>
      </c>
      <c r="B383" s="8">
        <v>328</v>
      </c>
      <c r="C383" s="8" t="s">
        <v>128</v>
      </c>
      <c r="D383" s="8" t="s">
        <v>129</v>
      </c>
      <c r="E383" s="8" t="s">
        <v>130</v>
      </c>
      <c r="F383" s="8" t="s">
        <v>109</v>
      </c>
      <c r="G383" s="8" t="s">
        <v>131</v>
      </c>
      <c r="H383" s="8">
        <v>50990</v>
      </c>
      <c r="I383" s="8">
        <v>50991</v>
      </c>
      <c r="J383" s="8">
        <v>50991</v>
      </c>
      <c r="K383" s="8">
        <v>6430</v>
      </c>
      <c r="L383" s="8">
        <v>6430</v>
      </c>
      <c r="M383" s="8" t="s">
        <v>111</v>
      </c>
      <c r="N383" s="8" t="s">
        <v>132</v>
      </c>
      <c r="O383" s="9">
        <v>1.90977988141</v>
      </c>
      <c r="P383" s="9">
        <v>0.77286100000000002</v>
      </c>
      <c r="Q383" s="8" t="s">
        <v>113</v>
      </c>
      <c r="R383" s="8" t="s">
        <v>114</v>
      </c>
      <c r="S383" s="8">
        <v>16</v>
      </c>
      <c r="T383" s="8">
        <v>60</v>
      </c>
      <c r="U383" s="8" t="s">
        <v>49</v>
      </c>
      <c r="V383" s="8" t="s">
        <v>54</v>
      </c>
      <c r="W383" s="8" t="s">
        <v>53</v>
      </c>
      <c r="X383" s="10">
        <v>0.41099999999999998</v>
      </c>
      <c r="Y383" s="10">
        <v>3.7010000000000001</v>
      </c>
      <c r="Z383" s="10">
        <v>0.47</v>
      </c>
      <c r="AA383" s="10">
        <v>0.505</v>
      </c>
      <c r="AB383" s="10">
        <f t="shared" si="10"/>
        <v>0.16835231163</v>
      </c>
      <c r="AC383" s="10">
        <f t="shared" si="11"/>
        <v>1.415877487695</v>
      </c>
    </row>
    <row r="384" spans="1:29" x14ac:dyDescent="0.25">
      <c r="A384" s="8">
        <v>7</v>
      </c>
      <c r="B384" s="8">
        <v>328</v>
      </c>
      <c r="C384" s="8" t="s">
        <v>128</v>
      </c>
      <c r="D384" s="8" t="s">
        <v>129</v>
      </c>
      <c r="E384" s="8" t="s">
        <v>130</v>
      </c>
      <c r="F384" s="8" t="s">
        <v>109</v>
      </c>
      <c r="G384" s="8" t="s">
        <v>131</v>
      </c>
      <c r="H384" s="8">
        <v>50991</v>
      </c>
      <c r="I384" s="8">
        <v>50992</v>
      </c>
      <c r="J384" s="8">
        <v>50992</v>
      </c>
      <c r="K384" s="8">
        <v>6430</v>
      </c>
      <c r="L384" s="8">
        <v>6430</v>
      </c>
      <c r="M384" s="8" t="s">
        <v>111</v>
      </c>
      <c r="N384" s="8" t="s">
        <v>132</v>
      </c>
      <c r="O384" s="9">
        <v>2.2470673624100002</v>
      </c>
      <c r="P384" s="9">
        <v>0.90935600000000005</v>
      </c>
      <c r="Q384" s="8" t="s">
        <v>113</v>
      </c>
      <c r="R384" s="8" t="s">
        <v>114</v>
      </c>
      <c r="S384" s="8">
        <v>16</v>
      </c>
      <c r="T384" s="8">
        <v>60</v>
      </c>
      <c r="U384" s="8" t="s">
        <v>49</v>
      </c>
      <c r="V384" s="8" t="s">
        <v>54</v>
      </c>
      <c r="W384" s="8" t="s">
        <v>53</v>
      </c>
      <c r="X384" s="10">
        <v>0.41099999999999998</v>
      </c>
      <c r="Y384" s="10">
        <v>3.7010000000000001</v>
      </c>
      <c r="Z384" s="10">
        <v>0.47</v>
      </c>
      <c r="AA384" s="10">
        <v>0.505</v>
      </c>
      <c r="AB384" s="10">
        <f t="shared" si="10"/>
        <v>0.19808501748000001</v>
      </c>
      <c r="AC384" s="10">
        <f t="shared" si="11"/>
        <v>1.66593564522</v>
      </c>
    </row>
    <row r="385" spans="1:29" x14ac:dyDescent="0.25">
      <c r="A385" s="8">
        <v>7</v>
      </c>
      <c r="B385" s="8">
        <v>328</v>
      </c>
      <c r="C385" s="8" t="s">
        <v>128</v>
      </c>
      <c r="D385" s="8" t="s">
        <v>129</v>
      </c>
      <c r="E385" s="8" t="s">
        <v>130</v>
      </c>
      <c r="F385" s="8" t="s">
        <v>109</v>
      </c>
      <c r="G385" s="8" t="s">
        <v>131</v>
      </c>
      <c r="H385" s="8">
        <v>50992</v>
      </c>
      <c r="I385" s="8">
        <v>50993</v>
      </c>
      <c r="J385" s="8">
        <v>50993</v>
      </c>
      <c r="K385" s="8">
        <v>6430</v>
      </c>
      <c r="L385" s="8">
        <v>6430</v>
      </c>
      <c r="M385" s="8" t="s">
        <v>111</v>
      </c>
      <c r="N385" s="8" t="s">
        <v>132</v>
      </c>
      <c r="O385" s="9">
        <v>0.85143728115299999</v>
      </c>
      <c r="P385" s="9">
        <v>0.34456399999999998</v>
      </c>
      <c r="Q385" s="8" t="s">
        <v>113</v>
      </c>
      <c r="R385" s="8" t="s">
        <v>114</v>
      </c>
      <c r="S385" s="8">
        <v>16</v>
      </c>
      <c r="T385" s="8">
        <v>60</v>
      </c>
      <c r="U385" s="8" t="s">
        <v>49</v>
      </c>
      <c r="V385" s="8" t="s">
        <v>54</v>
      </c>
      <c r="W385" s="8" t="s">
        <v>53</v>
      </c>
      <c r="X385" s="10">
        <v>0.41099999999999998</v>
      </c>
      <c r="Y385" s="10">
        <v>3.7010000000000001</v>
      </c>
      <c r="Z385" s="10">
        <v>0.47</v>
      </c>
      <c r="AA385" s="10">
        <v>0.505</v>
      </c>
      <c r="AB385" s="10">
        <f t="shared" si="10"/>
        <v>7.505637611999999E-2</v>
      </c>
      <c r="AC385" s="10">
        <f t="shared" si="11"/>
        <v>0.63123952517999993</v>
      </c>
    </row>
    <row r="386" spans="1:29" x14ac:dyDescent="0.25">
      <c r="A386" s="8">
        <v>7</v>
      </c>
      <c r="B386" s="8">
        <v>328</v>
      </c>
      <c r="C386" s="8" t="s">
        <v>128</v>
      </c>
      <c r="D386" s="8" t="s">
        <v>129</v>
      </c>
      <c r="E386" s="8" t="s">
        <v>130</v>
      </c>
      <c r="F386" s="8" t="s">
        <v>109</v>
      </c>
      <c r="G386" s="8" t="s">
        <v>131</v>
      </c>
      <c r="H386" s="8">
        <v>50993</v>
      </c>
      <c r="I386" s="8">
        <v>50994</v>
      </c>
      <c r="J386" s="8">
        <v>50994</v>
      </c>
      <c r="K386" s="8">
        <v>6430</v>
      </c>
      <c r="L386" s="8">
        <v>6430</v>
      </c>
      <c r="M386" s="8" t="s">
        <v>111</v>
      </c>
      <c r="N386" s="8" t="s">
        <v>132</v>
      </c>
      <c r="O386" s="9">
        <v>8.60353499016E-2</v>
      </c>
      <c r="P386" s="9">
        <v>3.4817300000000002E-2</v>
      </c>
      <c r="Q386" s="8" t="s">
        <v>113</v>
      </c>
      <c r="R386" s="8" t="s">
        <v>114</v>
      </c>
      <c r="S386" s="8">
        <v>16</v>
      </c>
      <c r="T386" s="8">
        <v>60</v>
      </c>
      <c r="U386" s="8" t="s">
        <v>49</v>
      </c>
      <c r="V386" s="8" t="s">
        <v>54</v>
      </c>
      <c r="W386" s="8" t="s">
        <v>53</v>
      </c>
      <c r="X386" s="10">
        <v>0.41099999999999998</v>
      </c>
      <c r="Y386" s="10">
        <v>3.7010000000000001</v>
      </c>
      <c r="Z386" s="10">
        <v>0.47</v>
      </c>
      <c r="AA386" s="10">
        <v>0.505</v>
      </c>
      <c r="AB386" s="10">
        <f t="shared" ref="AB386:AB419" si="12">P386*X386*(1-Z386)</f>
        <v>7.5842524590000009E-3</v>
      </c>
      <c r="AC386" s="10">
        <f t="shared" ref="AC386:AC419" si="13">P386*Y386*(1-AA386)</f>
        <v>6.3785119513500008E-2</v>
      </c>
    </row>
    <row r="387" spans="1:29" x14ac:dyDescent="0.25">
      <c r="A387" s="8">
        <v>7</v>
      </c>
      <c r="B387" s="8">
        <v>328</v>
      </c>
      <c r="C387" s="8" t="s">
        <v>128</v>
      </c>
      <c r="D387" s="8" t="s">
        <v>129</v>
      </c>
      <c r="E387" s="8" t="s">
        <v>130</v>
      </c>
      <c r="F387" s="8" t="s">
        <v>109</v>
      </c>
      <c r="G387" s="8" t="s">
        <v>131</v>
      </c>
      <c r="H387" s="8">
        <v>50994</v>
      </c>
      <c r="I387" s="8">
        <v>50995</v>
      </c>
      <c r="J387" s="8">
        <v>50995</v>
      </c>
      <c r="K387" s="8">
        <v>6430</v>
      </c>
      <c r="L387" s="8">
        <v>6430</v>
      </c>
      <c r="M387" s="8" t="s">
        <v>111</v>
      </c>
      <c r="N387" s="8" t="s">
        <v>132</v>
      </c>
      <c r="O387" s="9">
        <v>4.0963000301899997E-2</v>
      </c>
      <c r="P387" s="9">
        <v>1.6577100000000001E-2</v>
      </c>
      <c r="Q387" s="8" t="s">
        <v>113</v>
      </c>
      <c r="R387" s="8" t="s">
        <v>114</v>
      </c>
      <c r="S387" s="8">
        <v>16</v>
      </c>
      <c r="T387" s="8">
        <v>60</v>
      </c>
      <c r="U387" s="8" t="s">
        <v>49</v>
      </c>
      <c r="V387" s="8" t="s">
        <v>54</v>
      </c>
      <c r="W387" s="8" t="s">
        <v>53</v>
      </c>
      <c r="X387" s="10">
        <v>0.41099999999999998</v>
      </c>
      <c r="Y387" s="10">
        <v>3.7010000000000001</v>
      </c>
      <c r="Z387" s="10">
        <v>0.47</v>
      </c>
      <c r="AA387" s="10">
        <v>0.505</v>
      </c>
      <c r="AB387" s="10">
        <f t="shared" si="12"/>
        <v>3.610989693E-3</v>
      </c>
      <c r="AC387" s="10">
        <f t="shared" si="13"/>
        <v>3.03691643145E-2</v>
      </c>
    </row>
    <row r="388" spans="1:29" x14ac:dyDescent="0.25">
      <c r="A388" s="8">
        <v>7</v>
      </c>
      <c r="B388" s="8">
        <v>328</v>
      </c>
      <c r="C388" s="8" t="s">
        <v>128</v>
      </c>
      <c r="D388" s="8" t="s">
        <v>129</v>
      </c>
      <c r="E388" s="8" t="s">
        <v>130</v>
      </c>
      <c r="F388" s="8" t="s">
        <v>109</v>
      </c>
      <c r="G388" s="8" t="s">
        <v>131</v>
      </c>
      <c r="H388" s="8">
        <v>50995</v>
      </c>
      <c r="I388" s="8">
        <v>50996</v>
      </c>
      <c r="J388" s="8">
        <v>50996</v>
      </c>
      <c r="K388" s="8">
        <v>6430</v>
      </c>
      <c r="L388" s="8">
        <v>6430</v>
      </c>
      <c r="M388" s="8" t="s">
        <v>111</v>
      </c>
      <c r="N388" s="8" t="s">
        <v>132</v>
      </c>
      <c r="O388" s="9">
        <v>1.71622214883</v>
      </c>
      <c r="P388" s="9">
        <v>0.69452999999999998</v>
      </c>
      <c r="Q388" s="8" t="s">
        <v>113</v>
      </c>
      <c r="R388" s="8" t="s">
        <v>114</v>
      </c>
      <c r="S388" s="8">
        <v>16</v>
      </c>
      <c r="T388" s="8">
        <v>60</v>
      </c>
      <c r="U388" s="8" t="s">
        <v>49</v>
      </c>
      <c r="V388" s="8" t="s">
        <v>54</v>
      </c>
      <c r="W388" s="8" t="s">
        <v>53</v>
      </c>
      <c r="X388" s="10">
        <v>0.41099999999999998</v>
      </c>
      <c r="Y388" s="10">
        <v>3.7010000000000001</v>
      </c>
      <c r="Z388" s="10">
        <v>0.47</v>
      </c>
      <c r="AA388" s="10">
        <v>0.505</v>
      </c>
      <c r="AB388" s="10">
        <f t="shared" si="12"/>
        <v>0.1512894699</v>
      </c>
      <c r="AC388" s="10">
        <f t="shared" si="13"/>
        <v>1.2723754873499999</v>
      </c>
    </row>
    <row r="389" spans="1:29" x14ac:dyDescent="0.25">
      <c r="A389" s="8">
        <v>7</v>
      </c>
      <c r="B389" s="8">
        <v>328</v>
      </c>
      <c r="C389" s="8" t="s">
        <v>128</v>
      </c>
      <c r="D389" s="8" t="s">
        <v>129</v>
      </c>
      <c r="E389" s="8" t="s">
        <v>130</v>
      </c>
      <c r="F389" s="8" t="s">
        <v>109</v>
      </c>
      <c r="G389" s="8" t="s">
        <v>131</v>
      </c>
      <c r="H389" s="8">
        <v>50996</v>
      </c>
      <c r="I389" s="8">
        <v>50997</v>
      </c>
      <c r="J389" s="8">
        <v>50997</v>
      </c>
      <c r="K389" s="8">
        <v>6430</v>
      </c>
      <c r="L389" s="8">
        <v>6430</v>
      </c>
      <c r="M389" s="8" t="s">
        <v>111</v>
      </c>
      <c r="N389" s="8" t="s">
        <v>132</v>
      </c>
      <c r="O389" s="9">
        <v>1.37905024394E-2</v>
      </c>
      <c r="P389" s="9">
        <v>5.5808200000000002E-3</v>
      </c>
      <c r="Q389" s="8" t="s">
        <v>113</v>
      </c>
      <c r="R389" s="8" t="s">
        <v>114</v>
      </c>
      <c r="S389" s="8">
        <v>16</v>
      </c>
      <c r="T389" s="8">
        <v>60</v>
      </c>
      <c r="U389" s="8" t="s">
        <v>49</v>
      </c>
      <c r="V389" s="8" t="s">
        <v>54</v>
      </c>
      <c r="W389" s="8" t="s">
        <v>53</v>
      </c>
      <c r="X389" s="10">
        <v>0.41099999999999998</v>
      </c>
      <c r="Y389" s="10">
        <v>3.7010000000000001</v>
      </c>
      <c r="Z389" s="10">
        <v>0.47</v>
      </c>
      <c r="AA389" s="10">
        <v>0.505</v>
      </c>
      <c r="AB389" s="10">
        <f t="shared" si="12"/>
        <v>1.2156700206000001E-3</v>
      </c>
      <c r="AC389" s="10">
        <f t="shared" si="13"/>
        <v>1.02240343359E-2</v>
      </c>
    </row>
    <row r="390" spans="1:29" x14ac:dyDescent="0.25">
      <c r="A390" s="8">
        <v>7</v>
      </c>
      <c r="B390" s="8">
        <v>328</v>
      </c>
      <c r="C390" s="8" t="s">
        <v>128</v>
      </c>
      <c r="D390" s="8" t="s">
        <v>129</v>
      </c>
      <c r="E390" s="8" t="s">
        <v>130</v>
      </c>
      <c r="F390" s="8" t="s">
        <v>109</v>
      </c>
      <c r="G390" s="8" t="s">
        <v>131</v>
      </c>
      <c r="H390" s="8">
        <v>50997</v>
      </c>
      <c r="I390" s="8">
        <v>50998</v>
      </c>
      <c r="J390" s="8">
        <v>50998</v>
      </c>
      <c r="K390" s="8">
        <v>6430</v>
      </c>
      <c r="L390" s="8">
        <v>6430</v>
      </c>
      <c r="M390" s="8" t="s">
        <v>111</v>
      </c>
      <c r="N390" s="8" t="s">
        <v>132</v>
      </c>
      <c r="O390" s="9">
        <v>5.5469912415999998</v>
      </c>
      <c r="P390" s="9">
        <v>2.2447900000000001</v>
      </c>
      <c r="Q390" s="8" t="s">
        <v>113</v>
      </c>
      <c r="R390" s="8" t="s">
        <v>114</v>
      </c>
      <c r="S390" s="8">
        <v>16</v>
      </c>
      <c r="T390" s="8">
        <v>60</v>
      </c>
      <c r="U390" s="8" t="s">
        <v>49</v>
      </c>
      <c r="V390" s="8" t="s">
        <v>54</v>
      </c>
      <c r="W390" s="8" t="s">
        <v>53</v>
      </c>
      <c r="X390" s="10">
        <v>0.41099999999999998</v>
      </c>
      <c r="Y390" s="10">
        <v>3.7010000000000001</v>
      </c>
      <c r="Z390" s="10">
        <v>0.47</v>
      </c>
      <c r="AA390" s="10">
        <v>0.505</v>
      </c>
      <c r="AB390" s="10">
        <f t="shared" si="12"/>
        <v>0.48898260570000002</v>
      </c>
      <c r="AC390" s="10">
        <f t="shared" si="13"/>
        <v>4.1124440560500002</v>
      </c>
    </row>
    <row r="391" spans="1:29" x14ac:dyDescent="0.25">
      <c r="A391" s="8">
        <v>7</v>
      </c>
      <c r="B391" s="8">
        <v>328</v>
      </c>
      <c r="C391" s="8" t="s">
        <v>128</v>
      </c>
      <c r="D391" s="8" t="s">
        <v>129</v>
      </c>
      <c r="E391" s="8" t="s">
        <v>130</v>
      </c>
      <c r="F391" s="8" t="s">
        <v>109</v>
      </c>
      <c r="G391" s="8" t="s">
        <v>131</v>
      </c>
      <c r="H391" s="8">
        <v>50998</v>
      </c>
      <c r="I391" s="8">
        <v>50999</v>
      </c>
      <c r="J391" s="8">
        <v>50999</v>
      </c>
      <c r="K391" s="8">
        <v>6430</v>
      </c>
      <c r="L391" s="8">
        <v>6430</v>
      </c>
      <c r="M391" s="8" t="s">
        <v>111</v>
      </c>
      <c r="N391" s="8" t="s">
        <v>132</v>
      </c>
      <c r="O391" s="9">
        <v>0.16858545611600001</v>
      </c>
      <c r="P391" s="9">
        <v>6.8224099999999996E-2</v>
      </c>
      <c r="Q391" s="8" t="s">
        <v>113</v>
      </c>
      <c r="R391" s="8" t="s">
        <v>114</v>
      </c>
      <c r="S391" s="8">
        <v>16</v>
      </c>
      <c r="T391" s="8">
        <v>60</v>
      </c>
      <c r="U391" s="8" t="s">
        <v>49</v>
      </c>
      <c r="V391" s="8" t="s">
        <v>54</v>
      </c>
      <c r="W391" s="8" t="s">
        <v>53</v>
      </c>
      <c r="X391" s="10">
        <v>0.41099999999999998</v>
      </c>
      <c r="Y391" s="10">
        <v>3.7010000000000001</v>
      </c>
      <c r="Z391" s="10">
        <v>0.47</v>
      </c>
      <c r="AA391" s="10">
        <v>0.505</v>
      </c>
      <c r="AB391" s="10">
        <f t="shared" si="12"/>
        <v>1.4861255702999999E-2</v>
      </c>
      <c r="AC391" s="10">
        <f t="shared" si="13"/>
        <v>0.12498621007949999</v>
      </c>
    </row>
    <row r="392" spans="1:29" x14ac:dyDescent="0.25">
      <c r="A392" s="8">
        <v>7</v>
      </c>
      <c r="B392" s="8">
        <v>328</v>
      </c>
      <c r="C392" s="8" t="s">
        <v>128</v>
      </c>
      <c r="D392" s="8" t="s">
        <v>129</v>
      </c>
      <c r="E392" s="8" t="s">
        <v>130</v>
      </c>
      <c r="F392" s="8" t="s">
        <v>109</v>
      </c>
      <c r="G392" s="8" t="s">
        <v>131</v>
      </c>
      <c r="H392" s="8">
        <v>50999</v>
      </c>
      <c r="I392" s="8">
        <v>51000</v>
      </c>
      <c r="J392" s="8">
        <v>51000</v>
      </c>
      <c r="K392" s="8">
        <v>6430</v>
      </c>
      <c r="L392" s="8">
        <v>6430</v>
      </c>
      <c r="M392" s="8" t="s">
        <v>111</v>
      </c>
      <c r="N392" s="8" t="s">
        <v>132</v>
      </c>
      <c r="O392" s="9">
        <v>2.8067275293299998</v>
      </c>
      <c r="P392" s="9">
        <v>1.13584</v>
      </c>
      <c r="Q392" s="8" t="s">
        <v>113</v>
      </c>
      <c r="R392" s="8" t="s">
        <v>114</v>
      </c>
      <c r="S392" s="8">
        <v>16</v>
      </c>
      <c r="T392" s="8">
        <v>60</v>
      </c>
      <c r="U392" s="8" t="s">
        <v>49</v>
      </c>
      <c r="V392" s="8" t="s">
        <v>54</v>
      </c>
      <c r="W392" s="8" t="s">
        <v>53</v>
      </c>
      <c r="X392" s="10">
        <v>0.41099999999999998</v>
      </c>
      <c r="Y392" s="10">
        <v>3.7010000000000001</v>
      </c>
      <c r="Z392" s="10">
        <v>0.47</v>
      </c>
      <c r="AA392" s="10">
        <v>0.505</v>
      </c>
      <c r="AB392" s="10">
        <f t="shared" si="12"/>
        <v>0.24742002719999998</v>
      </c>
      <c r="AC392" s="10">
        <f t="shared" si="13"/>
        <v>2.0808532007999996</v>
      </c>
    </row>
    <row r="393" spans="1:29" x14ac:dyDescent="0.25">
      <c r="A393" s="8">
        <v>7</v>
      </c>
      <c r="B393" s="8">
        <v>328</v>
      </c>
      <c r="C393" s="8" t="s">
        <v>128</v>
      </c>
      <c r="D393" s="8" t="s">
        <v>129</v>
      </c>
      <c r="E393" s="8" t="s">
        <v>130</v>
      </c>
      <c r="F393" s="8" t="s">
        <v>109</v>
      </c>
      <c r="G393" s="8" t="s">
        <v>131</v>
      </c>
      <c r="H393" s="8">
        <v>51000</v>
      </c>
      <c r="I393" s="8">
        <v>51001</v>
      </c>
      <c r="J393" s="8">
        <v>51001</v>
      </c>
      <c r="K393" s="8">
        <v>6430</v>
      </c>
      <c r="L393" s="8">
        <v>6430</v>
      </c>
      <c r="M393" s="8" t="s">
        <v>111</v>
      </c>
      <c r="N393" s="8" t="s">
        <v>132</v>
      </c>
      <c r="O393" s="9">
        <v>6.0143106700500004</v>
      </c>
      <c r="P393" s="9">
        <v>2.43391</v>
      </c>
      <c r="Q393" s="8" t="s">
        <v>113</v>
      </c>
      <c r="R393" s="8" t="s">
        <v>114</v>
      </c>
      <c r="S393" s="8">
        <v>16</v>
      </c>
      <c r="T393" s="8">
        <v>60</v>
      </c>
      <c r="U393" s="8" t="s">
        <v>49</v>
      </c>
      <c r="V393" s="8" t="s">
        <v>54</v>
      </c>
      <c r="W393" s="8" t="s">
        <v>53</v>
      </c>
      <c r="X393" s="10">
        <v>0.41099999999999998</v>
      </c>
      <c r="Y393" s="10">
        <v>3.7010000000000001</v>
      </c>
      <c r="Z393" s="10">
        <v>0.47</v>
      </c>
      <c r="AA393" s="10">
        <v>0.505</v>
      </c>
      <c r="AB393" s="10">
        <f t="shared" si="12"/>
        <v>0.53017861529999999</v>
      </c>
      <c r="AC393" s="10">
        <f t="shared" si="13"/>
        <v>4.45891095045</v>
      </c>
    </row>
    <row r="394" spans="1:29" x14ac:dyDescent="0.25">
      <c r="A394" s="8">
        <v>7</v>
      </c>
      <c r="B394" s="8">
        <v>328</v>
      </c>
      <c r="C394" s="8" t="s">
        <v>128</v>
      </c>
      <c r="D394" s="8" t="s">
        <v>129</v>
      </c>
      <c r="E394" s="8" t="s">
        <v>130</v>
      </c>
      <c r="F394" s="8" t="s">
        <v>109</v>
      </c>
      <c r="G394" s="8" t="s">
        <v>131</v>
      </c>
      <c r="H394" s="8">
        <v>51001</v>
      </c>
      <c r="I394" s="8">
        <v>51002</v>
      </c>
      <c r="J394" s="8">
        <v>51002</v>
      </c>
      <c r="K394" s="8">
        <v>6430</v>
      </c>
      <c r="L394" s="8">
        <v>6430</v>
      </c>
      <c r="M394" s="8" t="s">
        <v>111</v>
      </c>
      <c r="N394" s="8" t="s">
        <v>132</v>
      </c>
      <c r="O394" s="9">
        <v>2.9253776161899999E-2</v>
      </c>
      <c r="P394" s="9">
        <v>1.1838599999999999E-2</v>
      </c>
      <c r="Q394" s="8" t="s">
        <v>113</v>
      </c>
      <c r="R394" s="8" t="s">
        <v>114</v>
      </c>
      <c r="S394" s="8">
        <v>16</v>
      </c>
      <c r="T394" s="8">
        <v>60</v>
      </c>
      <c r="U394" s="8" t="s">
        <v>49</v>
      </c>
      <c r="V394" s="8" t="s">
        <v>54</v>
      </c>
      <c r="W394" s="8" t="s">
        <v>53</v>
      </c>
      <c r="X394" s="10">
        <v>0.41099999999999998</v>
      </c>
      <c r="Y394" s="10">
        <v>3.7010000000000001</v>
      </c>
      <c r="Z394" s="10">
        <v>0.47</v>
      </c>
      <c r="AA394" s="10">
        <v>0.505</v>
      </c>
      <c r="AB394" s="10">
        <f t="shared" si="12"/>
        <v>2.5788022380000002E-3</v>
      </c>
      <c r="AC394" s="10">
        <f t="shared" si="13"/>
        <v>2.1688256007000001E-2</v>
      </c>
    </row>
    <row r="395" spans="1:29" x14ac:dyDescent="0.25">
      <c r="A395" s="8">
        <v>7</v>
      </c>
      <c r="B395" s="8">
        <v>328</v>
      </c>
      <c r="C395" s="8" t="s">
        <v>128</v>
      </c>
      <c r="D395" s="8" t="s">
        <v>129</v>
      </c>
      <c r="E395" s="8" t="s">
        <v>130</v>
      </c>
      <c r="F395" s="8" t="s">
        <v>109</v>
      </c>
      <c r="G395" s="8" t="s">
        <v>131</v>
      </c>
      <c r="H395" s="8">
        <v>51002</v>
      </c>
      <c r="I395" s="8">
        <v>51003</v>
      </c>
      <c r="J395" s="8">
        <v>51003</v>
      </c>
      <c r="K395" s="8">
        <v>6430</v>
      </c>
      <c r="L395" s="8">
        <v>6430</v>
      </c>
      <c r="M395" s="8" t="s">
        <v>111</v>
      </c>
      <c r="N395" s="8" t="s">
        <v>132</v>
      </c>
      <c r="O395" s="9">
        <v>0.11081489363700001</v>
      </c>
      <c r="P395" s="9">
        <v>4.4845200000000002E-2</v>
      </c>
      <c r="Q395" s="8" t="s">
        <v>113</v>
      </c>
      <c r="R395" s="8" t="s">
        <v>114</v>
      </c>
      <c r="S395" s="8">
        <v>16</v>
      </c>
      <c r="T395" s="8">
        <v>60</v>
      </c>
      <c r="U395" s="8" t="s">
        <v>49</v>
      </c>
      <c r="V395" s="8" t="s">
        <v>54</v>
      </c>
      <c r="W395" s="8" t="s">
        <v>53</v>
      </c>
      <c r="X395" s="10">
        <v>0.41099999999999998</v>
      </c>
      <c r="Y395" s="10">
        <v>3.7010000000000001</v>
      </c>
      <c r="Z395" s="10">
        <v>0.47</v>
      </c>
      <c r="AA395" s="10">
        <v>0.505</v>
      </c>
      <c r="AB395" s="10">
        <f t="shared" si="12"/>
        <v>9.768629915999999E-3</v>
      </c>
      <c r="AC395" s="10">
        <f t="shared" si="13"/>
        <v>8.2156182174000003E-2</v>
      </c>
    </row>
    <row r="396" spans="1:29" x14ac:dyDescent="0.25">
      <c r="A396" s="8">
        <v>7</v>
      </c>
      <c r="B396" s="8">
        <v>328</v>
      </c>
      <c r="C396" s="8" t="s">
        <v>128</v>
      </c>
      <c r="D396" s="8" t="s">
        <v>129</v>
      </c>
      <c r="E396" s="8" t="s">
        <v>130</v>
      </c>
      <c r="F396" s="8" t="s">
        <v>109</v>
      </c>
      <c r="G396" s="8" t="s">
        <v>131</v>
      </c>
      <c r="H396" s="8">
        <v>51003</v>
      </c>
      <c r="I396" s="8">
        <v>51004</v>
      </c>
      <c r="J396" s="8">
        <v>51004</v>
      </c>
      <c r="K396" s="8">
        <v>6430</v>
      </c>
      <c r="L396" s="8">
        <v>6430</v>
      </c>
      <c r="M396" s="8" t="s">
        <v>111</v>
      </c>
      <c r="N396" s="8" t="s">
        <v>132</v>
      </c>
      <c r="O396" s="9">
        <v>172.479551069</v>
      </c>
      <c r="P396" s="9">
        <v>69.8</v>
      </c>
      <c r="Q396" s="8" t="s">
        <v>113</v>
      </c>
      <c r="R396" s="8" t="s">
        <v>114</v>
      </c>
      <c r="S396" s="8">
        <v>16</v>
      </c>
      <c r="T396" s="8">
        <v>60</v>
      </c>
      <c r="U396" s="8" t="s">
        <v>49</v>
      </c>
      <c r="V396" s="8" t="s">
        <v>54</v>
      </c>
      <c r="W396" s="8" t="s">
        <v>53</v>
      </c>
      <c r="X396" s="10">
        <v>0.41099999999999998</v>
      </c>
      <c r="Y396" s="10">
        <v>3.7010000000000001</v>
      </c>
      <c r="Z396" s="10">
        <v>0.47</v>
      </c>
      <c r="AA396" s="10">
        <v>0.505</v>
      </c>
      <c r="AB396" s="10">
        <f t="shared" si="12"/>
        <v>15.204533999999999</v>
      </c>
      <c r="AC396" s="10">
        <f t="shared" si="13"/>
        <v>127.87325099999998</v>
      </c>
    </row>
    <row r="397" spans="1:29" x14ac:dyDescent="0.25">
      <c r="A397" s="8">
        <v>7</v>
      </c>
      <c r="B397" s="8">
        <v>328</v>
      </c>
      <c r="C397" s="8" t="s">
        <v>128</v>
      </c>
      <c r="D397" s="8" t="s">
        <v>129</v>
      </c>
      <c r="E397" s="8" t="s">
        <v>130</v>
      </c>
      <c r="F397" s="8" t="s">
        <v>109</v>
      </c>
      <c r="G397" s="8" t="s">
        <v>131</v>
      </c>
      <c r="H397" s="8">
        <v>51004</v>
      </c>
      <c r="I397" s="8">
        <v>51005</v>
      </c>
      <c r="J397" s="8">
        <v>51005</v>
      </c>
      <c r="K397" s="8">
        <v>6430</v>
      </c>
      <c r="L397" s="8">
        <v>6430</v>
      </c>
      <c r="M397" s="8" t="s">
        <v>111</v>
      </c>
      <c r="N397" s="8" t="s">
        <v>132</v>
      </c>
      <c r="O397" s="9">
        <v>1.6562386067799999</v>
      </c>
      <c r="P397" s="9">
        <v>0.67025599999999996</v>
      </c>
      <c r="Q397" s="8" t="s">
        <v>113</v>
      </c>
      <c r="R397" s="8" t="s">
        <v>114</v>
      </c>
      <c r="S397" s="8">
        <v>16</v>
      </c>
      <c r="T397" s="8">
        <v>60</v>
      </c>
      <c r="U397" s="8" t="s">
        <v>49</v>
      </c>
      <c r="V397" s="8" t="s">
        <v>54</v>
      </c>
      <c r="W397" s="8" t="s">
        <v>53</v>
      </c>
      <c r="X397" s="10">
        <v>0.41099999999999998</v>
      </c>
      <c r="Y397" s="10">
        <v>3.7010000000000001</v>
      </c>
      <c r="Z397" s="10">
        <v>0.47</v>
      </c>
      <c r="AA397" s="10">
        <v>0.505</v>
      </c>
      <c r="AB397" s="10">
        <f t="shared" si="12"/>
        <v>0.14600186447999999</v>
      </c>
      <c r="AC397" s="10">
        <f t="shared" si="13"/>
        <v>1.22790564072</v>
      </c>
    </row>
    <row r="398" spans="1:29" x14ac:dyDescent="0.25">
      <c r="A398" s="8">
        <v>7</v>
      </c>
      <c r="B398" s="8">
        <v>328</v>
      </c>
      <c r="C398" s="8" t="s">
        <v>128</v>
      </c>
      <c r="D398" s="8" t="s">
        <v>129</v>
      </c>
      <c r="E398" s="8" t="s">
        <v>130</v>
      </c>
      <c r="F398" s="8" t="s">
        <v>109</v>
      </c>
      <c r="G398" s="8" t="s">
        <v>131</v>
      </c>
      <c r="H398" s="8">
        <v>51005</v>
      </c>
      <c r="I398" s="8">
        <v>51006</v>
      </c>
      <c r="J398" s="8">
        <v>51006</v>
      </c>
      <c r="K398" s="8">
        <v>6430</v>
      </c>
      <c r="L398" s="8">
        <v>6430</v>
      </c>
      <c r="M398" s="8" t="s">
        <v>111</v>
      </c>
      <c r="N398" s="8" t="s">
        <v>132</v>
      </c>
      <c r="O398" s="9">
        <v>2.83837419329</v>
      </c>
      <c r="P398" s="9">
        <v>1.1486499999999999</v>
      </c>
      <c r="Q398" s="8" t="s">
        <v>113</v>
      </c>
      <c r="R398" s="8" t="s">
        <v>114</v>
      </c>
      <c r="S398" s="8">
        <v>16</v>
      </c>
      <c r="T398" s="8">
        <v>60</v>
      </c>
      <c r="U398" s="8" t="s">
        <v>49</v>
      </c>
      <c r="V398" s="8" t="s">
        <v>54</v>
      </c>
      <c r="W398" s="8" t="s">
        <v>53</v>
      </c>
      <c r="X398" s="10">
        <v>0.41099999999999998</v>
      </c>
      <c r="Y398" s="10">
        <v>3.7010000000000001</v>
      </c>
      <c r="Z398" s="10">
        <v>0.47</v>
      </c>
      <c r="AA398" s="10">
        <v>0.505</v>
      </c>
      <c r="AB398" s="10">
        <f t="shared" si="12"/>
        <v>0.2502104295</v>
      </c>
      <c r="AC398" s="10">
        <f t="shared" si="13"/>
        <v>2.1043210567499999</v>
      </c>
    </row>
    <row r="399" spans="1:29" x14ac:dyDescent="0.25">
      <c r="A399" s="8">
        <v>7</v>
      </c>
      <c r="B399" s="8">
        <v>328</v>
      </c>
      <c r="C399" s="8" t="s">
        <v>128</v>
      </c>
      <c r="D399" s="8" t="s">
        <v>129</v>
      </c>
      <c r="E399" s="8" t="s">
        <v>130</v>
      </c>
      <c r="F399" s="8" t="s">
        <v>109</v>
      </c>
      <c r="G399" s="8" t="s">
        <v>131</v>
      </c>
      <c r="H399" s="8">
        <v>51006</v>
      </c>
      <c r="I399" s="8">
        <v>51007</v>
      </c>
      <c r="J399" s="8">
        <v>51007</v>
      </c>
      <c r="K399" s="8">
        <v>6430</v>
      </c>
      <c r="L399" s="8">
        <v>6430</v>
      </c>
      <c r="M399" s="8" t="s">
        <v>111</v>
      </c>
      <c r="N399" s="8" t="s">
        <v>132</v>
      </c>
      <c r="O399" s="9">
        <v>2.0130383848700002</v>
      </c>
      <c r="P399" s="9">
        <v>0.81464800000000004</v>
      </c>
      <c r="Q399" s="8" t="s">
        <v>113</v>
      </c>
      <c r="R399" s="8" t="s">
        <v>114</v>
      </c>
      <c r="S399" s="8">
        <v>16</v>
      </c>
      <c r="T399" s="8">
        <v>60</v>
      </c>
      <c r="U399" s="8" t="s">
        <v>49</v>
      </c>
      <c r="V399" s="8" t="s">
        <v>54</v>
      </c>
      <c r="W399" s="8" t="s">
        <v>53</v>
      </c>
      <c r="X399" s="10">
        <v>0.41099999999999998</v>
      </c>
      <c r="Y399" s="10">
        <v>3.7010000000000001</v>
      </c>
      <c r="Z399" s="10">
        <v>0.47</v>
      </c>
      <c r="AA399" s="10">
        <v>0.505</v>
      </c>
      <c r="AB399" s="10">
        <f t="shared" si="12"/>
        <v>0.17745477384</v>
      </c>
      <c r="AC399" s="10">
        <f t="shared" si="13"/>
        <v>1.4924310627600001</v>
      </c>
    </row>
    <row r="400" spans="1:29" x14ac:dyDescent="0.25">
      <c r="A400" s="8">
        <v>7</v>
      </c>
      <c r="B400" s="8">
        <v>328</v>
      </c>
      <c r="C400" s="8" t="s">
        <v>128</v>
      </c>
      <c r="D400" s="8" t="s">
        <v>129</v>
      </c>
      <c r="E400" s="8" t="s">
        <v>130</v>
      </c>
      <c r="F400" s="8" t="s">
        <v>109</v>
      </c>
      <c r="G400" s="8" t="s">
        <v>131</v>
      </c>
      <c r="H400" s="8">
        <v>51007</v>
      </c>
      <c r="I400" s="8">
        <v>51008</v>
      </c>
      <c r="J400" s="8">
        <v>51008</v>
      </c>
      <c r="K400" s="8">
        <v>6430</v>
      </c>
      <c r="L400" s="8">
        <v>6430</v>
      </c>
      <c r="M400" s="8" t="s">
        <v>111</v>
      </c>
      <c r="N400" s="8" t="s">
        <v>132</v>
      </c>
      <c r="O400" s="9">
        <v>0.37355969100500003</v>
      </c>
      <c r="P400" s="9">
        <v>0.151174</v>
      </c>
      <c r="Q400" s="8" t="s">
        <v>113</v>
      </c>
      <c r="R400" s="8" t="s">
        <v>114</v>
      </c>
      <c r="S400" s="8">
        <v>16</v>
      </c>
      <c r="T400" s="8">
        <v>60</v>
      </c>
      <c r="U400" s="8" t="s">
        <v>49</v>
      </c>
      <c r="V400" s="8" t="s">
        <v>54</v>
      </c>
      <c r="W400" s="8" t="s">
        <v>53</v>
      </c>
      <c r="X400" s="10">
        <v>0.41099999999999998</v>
      </c>
      <c r="Y400" s="10">
        <v>3.7010000000000001</v>
      </c>
      <c r="Z400" s="10">
        <v>0.47</v>
      </c>
      <c r="AA400" s="10">
        <v>0.505</v>
      </c>
      <c r="AB400" s="10">
        <f t="shared" si="12"/>
        <v>3.2930232420000004E-2</v>
      </c>
      <c r="AC400" s="10">
        <f t="shared" si="13"/>
        <v>0.27695001213000003</v>
      </c>
    </row>
    <row r="401" spans="1:29" x14ac:dyDescent="0.25">
      <c r="A401" s="8">
        <v>7</v>
      </c>
      <c r="B401" s="8">
        <v>328</v>
      </c>
      <c r="C401" s="8" t="s">
        <v>128</v>
      </c>
      <c r="D401" s="8" t="s">
        <v>129</v>
      </c>
      <c r="E401" s="8" t="s">
        <v>130</v>
      </c>
      <c r="F401" s="8" t="s">
        <v>109</v>
      </c>
      <c r="G401" s="8" t="s">
        <v>131</v>
      </c>
      <c r="H401" s="8">
        <v>51008</v>
      </c>
      <c r="I401" s="8">
        <v>51009</v>
      </c>
      <c r="J401" s="8">
        <v>51009</v>
      </c>
      <c r="K401" s="8">
        <v>6430</v>
      </c>
      <c r="L401" s="8">
        <v>6430</v>
      </c>
      <c r="M401" s="8" t="s">
        <v>111</v>
      </c>
      <c r="N401" s="8" t="s">
        <v>132</v>
      </c>
      <c r="O401" s="9">
        <v>40.052733794799998</v>
      </c>
      <c r="P401" s="9">
        <v>16.2088</v>
      </c>
      <c r="Q401" s="8" t="s">
        <v>113</v>
      </c>
      <c r="R401" s="8" t="s">
        <v>114</v>
      </c>
      <c r="S401" s="8">
        <v>16</v>
      </c>
      <c r="T401" s="8">
        <v>60</v>
      </c>
      <c r="U401" s="8" t="s">
        <v>49</v>
      </c>
      <c r="V401" s="8" t="s">
        <v>54</v>
      </c>
      <c r="W401" s="8" t="s">
        <v>53</v>
      </c>
      <c r="X401" s="10">
        <v>0.41099999999999998</v>
      </c>
      <c r="Y401" s="10">
        <v>3.7010000000000001</v>
      </c>
      <c r="Z401" s="10">
        <v>0.47</v>
      </c>
      <c r="AA401" s="10">
        <v>0.505</v>
      </c>
      <c r="AB401" s="10">
        <f t="shared" si="12"/>
        <v>3.5307629039999999</v>
      </c>
      <c r="AC401" s="10">
        <f t="shared" si="13"/>
        <v>29.694440556</v>
      </c>
    </row>
    <row r="402" spans="1:29" x14ac:dyDescent="0.25">
      <c r="A402" s="8">
        <v>7</v>
      </c>
      <c r="B402" s="8">
        <v>328</v>
      </c>
      <c r="C402" s="8" t="s">
        <v>128</v>
      </c>
      <c r="D402" s="8" t="s">
        <v>129</v>
      </c>
      <c r="E402" s="8" t="s">
        <v>130</v>
      </c>
      <c r="F402" s="8" t="s">
        <v>109</v>
      </c>
      <c r="G402" s="8" t="s">
        <v>131</v>
      </c>
      <c r="H402" s="8">
        <v>51009</v>
      </c>
      <c r="I402" s="8">
        <v>51010</v>
      </c>
      <c r="J402" s="8">
        <v>51010</v>
      </c>
      <c r="K402" s="8">
        <v>6430</v>
      </c>
      <c r="L402" s="8">
        <v>6430</v>
      </c>
      <c r="M402" s="8" t="s">
        <v>111</v>
      </c>
      <c r="N402" s="8" t="s">
        <v>132</v>
      </c>
      <c r="O402" s="9">
        <v>2.0062061080300002</v>
      </c>
      <c r="P402" s="9">
        <v>0.81188300000000002</v>
      </c>
      <c r="Q402" s="8" t="s">
        <v>113</v>
      </c>
      <c r="R402" s="8" t="s">
        <v>114</v>
      </c>
      <c r="S402" s="8">
        <v>16</v>
      </c>
      <c r="T402" s="8">
        <v>60</v>
      </c>
      <c r="U402" s="8" t="s">
        <v>49</v>
      </c>
      <c r="V402" s="8" t="s">
        <v>54</v>
      </c>
      <c r="W402" s="8" t="s">
        <v>53</v>
      </c>
      <c r="X402" s="10">
        <v>0.41099999999999998</v>
      </c>
      <c r="Y402" s="10">
        <v>3.7010000000000001</v>
      </c>
      <c r="Z402" s="10">
        <v>0.47</v>
      </c>
      <c r="AA402" s="10">
        <v>0.505</v>
      </c>
      <c r="AB402" s="10">
        <f t="shared" si="12"/>
        <v>0.17685247389</v>
      </c>
      <c r="AC402" s="10">
        <f t="shared" si="13"/>
        <v>1.4873655965849999</v>
      </c>
    </row>
    <row r="403" spans="1:29" x14ac:dyDescent="0.25">
      <c r="A403" s="8">
        <v>7</v>
      </c>
      <c r="B403" s="8">
        <v>328</v>
      </c>
      <c r="C403" s="8" t="s">
        <v>128</v>
      </c>
      <c r="D403" s="8" t="s">
        <v>129</v>
      </c>
      <c r="E403" s="8" t="s">
        <v>130</v>
      </c>
      <c r="F403" s="8" t="s">
        <v>109</v>
      </c>
      <c r="G403" s="8" t="s">
        <v>131</v>
      </c>
      <c r="H403" s="8">
        <v>51010</v>
      </c>
      <c r="I403" s="8">
        <v>51011</v>
      </c>
      <c r="J403" s="8">
        <v>51011</v>
      </c>
      <c r="K403" s="8">
        <v>6430</v>
      </c>
      <c r="L403" s="8">
        <v>6430</v>
      </c>
      <c r="M403" s="8" t="s">
        <v>111</v>
      </c>
      <c r="N403" s="8" t="s">
        <v>132</v>
      </c>
      <c r="O403" s="9">
        <v>155.836683618</v>
      </c>
      <c r="P403" s="9">
        <v>63.064900000000002</v>
      </c>
      <c r="Q403" s="8" t="s">
        <v>113</v>
      </c>
      <c r="R403" s="8" t="s">
        <v>114</v>
      </c>
      <c r="S403" s="8">
        <v>16</v>
      </c>
      <c r="T403" s="8">
        <v>60</v>
      </c>
      <c r="U403" s="8" t="s">
        <v>49</v>
      </c>
      <c r="V403" s="8" t="s">
        <v>54</v>
      </c>
      <c r="W403" s="8" t="s">
        <v>53</v>
      </c>
      <c r="X403" s="10">
        <v>0.41099999999999998</v>
      </c>
      <c r="Y403" s="10">
        <v>3.7010000000000001</v>
      </c>
      <c r="Z403" s="10">
        <v>0.47</v>
      </c>
      <c r="AA403" s="10">
        <v>0.505</v>
      </c>
      <c r="AB403" s="10">
        <f t="shared" si="12"/>
        <v>13.737427167</v>
      </c>
      <c r="AC403" s="10">
        <f t="shared" si="13"/>
        <v>115.5345814755</v>
      </c>
    </row>
    <row r="404" spans="1:29" x14ac:dyDescent="0.25">
      <c r="A404" s="8">
        <v>7</v>
      </c>
      <c r="B404" s="8">
        <v>328</v>
      </c>
      <c r="C404" s="8" t="s">
        <v>128</v>
      </c>
      <c r="D404" s="8" t="s">
        <v>129</v>
      </c>
      <c r="E404" s="8" t="s">
        <v>130</v>
      </c>
      <c r="F404" s="8" t="s">
        <v>109</v>
      </c>
      <c r="G404" s="8" t="s">
        <v>131</v>
      </c>
      <c r="H404" s="8">
        <v>51011</v>
      </c>
      <c r="I404" s="8">
        <v>51012</v>
      </c>
      <c r="J404" s="8">
        <v>51012</v>
      </c>
      <c r="K404" s="8">
        <v>6430</v>
      </c>
      <c r="L404" s="8">
        <v>6430</v>
      </c>
      <c r="M404" s="8" t="s">
        <v>111</v>
      </c>
      <c r="N404" s="8" t="s">
        <v>132</v>
      </c>
      <c r="O404" s="9">
        <v>4.8842972737099997</v>
      </c>
      <c r="P404" s="9">
        <v>1.9765999999999999</v>
      </c>
      <c r="Q404" s="8" t="s">
        <v>113</v>
      </c>
      <c r="R404" s="8" t="s">
        <v>114</v>
      </c>
      <c r="S404" s="8">
        <v>16</v>
      </c>
      <c r="T404" s="8">
        <v>60</v>
      </c>
      <c r="U404" s="8" t="s">
        <v>49</v>
      </c>
      <c r="V404" s="8" t="s">
        <v>54</v>
      </c>
      <c r="W404" s="8" t="s">
        <v>53</v>
      </c>
      <c r="X404" s="10">
        <v>0.41099999999999998</v>
      </c>
      <c r="Y404" s="10">
        <v>3.7010000000000001</v>
      </c>
      <c r="Z404" s="10">
        <v>0.47</v>
      </c>
      <c r="AA404" s="10">
        <v>0.505</v>
      </c>
      <c r="AB404" s="10">
        <f t="shared" si="12"/>
        <v>0.43056277799999998</v>
      </c>
      <c r="AC404" s="10">
        <f t="shared" si="13"/>
        <v>3.6211213169999996</v>
      </c>
    </row>
    <row r="405" spans="1:29" x14ac:dyDescent="0.25">
      <c r="A405" s="8">
        <v>7</v>
      </c>
      <c r="B405" s="8">
        <v>328</v>
      </c>
      <c r="C405" s="8" t="s">
        <v>128</v>
      </c>
      <c r="D405" s="8" t="s">
        <v>129</v>
      </c>
      <c r="E405" s="8" t="s">
        <v>130</v>
      </c>
      <c r="F405" s="8" t="s">
        <v>109</v>
      </c>
      <c r="G405" s="8" t="s">
        <v>131</v>
      </c>
      <c r="H405" s="8">
        <v>51013</v>
      </c>
      <c r="I405" s="8">
        <v>51014</v>
      </c>
      <c r="J405" s="8">
        <v>51014</v>
      </c>
      <c r="K405" s="8">
        <v>6430</v>
      </c>
      <c r="L405" s="8">
        <v>6430</v>
      </c>
      <c r="M405" s="8" t="s">
        <v>111</v>
      </c>
      <c r="N405" s="8" t="s">
        <v>132</v>
      </c>
      <c r="O405" s="9">
        <v>2.4872308512900001</v>
      </c>
      <c r="P405" s="9">
        <v>1.0065500000000001</v>
      </c>
      <c r="Q405" s="8" t="s">
        <v>113</v>
      </c>
      <c r="R405" s="8" t="s">
        <v>114</v>
      </c>
      <c r="S405" s="8">
        <v>16</v>
      </c>
      <c r="T405" s="8">
        <v>60</v>
      </c>
      <c r="U405" s="8" t="s">
        <v>49</v>
      </c>
      <c r="V405" s="8" t="s">
        <v>54</v>
      </c>
      <c r="W405" s="8" t="s">
        <v>53</v>
      </c>
      <c r="X405" s="10">
        <v>0.41099999999999998</v>
      </c>
      <c r="Y405" s="10">
        <v>3.7010000000000001</v>
      </c>
      <c r="Z405" s="10">
        <v>0.47</v>
      </c>
      <c r="AA405" s="10">
        <v>0.505</v>
      </c>
      <c r="AB405" s="10">
        <f t="shared" si="12"/>
        <v>0.21925678649999999</v>
      </c>
      <c r="AC405" s="10">
        <f t="shared" si="13"/>
        <v>1.84399456725</v>
      </c>
    </row>
    <row r="406" spans="1:29" x14ac:dyDescent="0.25">
      <c r="A406" s="8">
        <v>7</v>
      </c>
      <c r="B406" s="8">
        <v>328</v>
      </c>
      <c r="C406" s="8" t="s">
        <v>128</v>
      </c>
      <c r="D406" s="8" t="s">
        <v>129</v>
      </c>
      <c r="E406" s="8" t="s">
        <v>130</v>
      </c>
      <c r="F406" s="8" t="s">
        <v>109</v>
      </c>
      <c r="G406" s="8" t="s">
        <v>131</v>
      </c>
      <c r="H406" s="8">
        <v>51015</v>
      </c>
      <c r="I406" s="8">
        <v>51016</v>
      </c>
      <c r="J406" s="8">
        <v>51016</v>
      </c>
      <c r="K406" s="8">
        <v>6430</v>
      </c>
      <c r="L406" s="8">
        <v>6430</v>
      </c>
      <c r="M406" s="8" t="s">
        <v>111</v>
      </c>
      <c r="N406" s="8" t="s">
        <v>132</v>
      </c>
      <c r="O406" s="9">
        <v>4.0565443989799999</v>
      </c>
      <c r="P406" s="9">
        <v>1.6416299999999999</v>
      </c>
      <c r="Q406" s="8" t="s">
        <v>113</v>
      </c>
      <c r="R406" s="8" t="s">
        <v>114</v>
      </c>
      <c r="S406" s="8">
        <v>16</v>
      </c>
      <c r="T406" s="8">
        <v>60</v>
      </c>
      <c r="U406" s="8" t="s">
        <v>49</v>
      </c>
      <c r="V406" s="8" t="s">
        <v>54</v>
      </c>
      <c r="W406" s="8" t="s">
        <v>53</v>
      </c>
      <c r="X406" s="10">
        <v>0.41099999999999998</v>
      </c>
      <c r="Y406" s="10">
        <v>3.7010000000000001</v>
      </c>
      <c r="Z406" s="10">
        <v>0.47</v>
      </c>
      <c r="AA406" s="10">
        <v>0.505</v>
      </c>
      <c r="AB406" s="10">
        <f t="shared" si="12"/>
        <v>0.35759626289999996</v>
      </c>
      <c r="AC406" s="10">
        <f t="shared" si="13"/>
        <v>3.0074579518499998</v>
      </c>
    </row>
    <row r="407" spans="1:29" x14ac:dyDescent="0.25">
      <c r="A407" s="8">
        <v>7</v>
      </c>
      <c r="B407" s="8">
        <v>328</v>
      </c>
      <c r="C407" s="8" t="s">
        <v>128</v>
      </c>
      <c r="D407" s="8" t="s">
        <v>129</v>
      </c>
      <c r="E407" s="8" t="s">
        <v>130</v>
      </c>
      <c r="F407" s="8" t="s">
        <v>109</v>
      </c>
      <c r="G407" s="8" t="s">
        <v>131</v>
      </c>
      <c r="H407" s="8">
        <v>51017</v>
      </c>
      <c r="I407" s="8">
        <v>51018</v>
      </c>
      <c r="J407" s="8">
        <v>51018</v>
      </c>
      <c r="K407" s="8">
        <v>6430</v>
      </c>
      <c r="L407" s="8">
        <v>6430</v>
      </c>
      <c r="M407" s="8" t="s">
        <v>111</v>
      </c>
      <c r="N407" s="8" t="s">
        <v>132</v>
      </c>
      <c r="O407" s="9">
        <v>7.4886756703000001</v>
      </c>
      <c r="P407" s="9">
        <v>3.0305599999999999</v>
      </c>
      <c r="Q407" s="8" t="s">
        <v>113</v>
      </c>
      <c r="R407" s="8" t="s">
        <v>114</v>
      </c>
      <c r="S407" s="8">
        <v>16</v>
      </c>
      <c r="T407" s="8">
        <v>60</v>
      </c>
      <c r="U407" s="8" t="s">
        <v>49</v>
      </c>
      <c r="V407" s="8" t="s">
        <v>54</v>
      </c>
      <c r="W407" s="8" t="s">
        <v>53</v>
      </c>
      <c r="X407" s="10">
        <v>0.41099999999999998</v>
      </c>
      <c r="Y407" s="10">
        <v>3.7010000000000001</v>
      </c>
      <c r="Z407" s="10">
        <v>0.47</v>
      </c>
      <c r="AA407" s="10">
        <v>0.505</v>
      </c>
      <c r="AB407" s="10">
        <f t="shared" si="12"/>
        <v>0.66014688479999994</v>
      </c>
      <c r="AC407" s="10">
        <f t="shared" si="13"/>
        <v>5.5519707671999994</v>
      </c>
    </row>
    <row r="408" spans="1:29" x14ac:dyDescent="0.25">
      <c r="A408" s="8">
        <v>7</v>
      </c>
      <c r="B408" s="8">
        <v>328</v>
      </c>
      <c r="C408" s="8" t="s">
        <v>128</v>
      </c>
      <c r="D408" s="8" t="s">
        <v>129</v>
      </c>
      <c r="E408" s="8" t="s">
        <v>130</v>
      </c>
      <c r="F408" s="8" t="s">
        <v>109</v>
      </c>
      <c r="G408" s="8" t="s">
        <v>131</v>
      </c>
      <c r="H408" s="8">
        <v>51019</v>
      </c>
      <c r="I408" s="8">
        <v>51020</v>
      </c>
      <c r="J408" s="8">
        <v>51020</v>
      </c>
      <c r="K408" s="8">
        <v>6430</v>
      </c>
      <c r="L408" s="8">
        <v>6430</v>
      </c>
      <c r="M408" s="8" t="s">
        <v>111</v>
      </c>
      <c r="N408" s="8" t="s">
        <v>132</v>
      </c>
      <c r="O408" s="9">
        <v>4.1295096597900001</v>
      </c>
      <c r="P408" s="9">
        <v>1.6711499999999999</v>
      </c>
      <c r="Q408" s="8" t="s">
        <v>113</v>
      </c>
      <c r="R408" s="8" t="s">
        <v>114</v>
      </c>
      <c r="S408" s="8">
        <v>16</v>
      </c>
      <c r="T408" s="8">
        <v>60</v>
      </c>
      <c r="U408" s="8" t="s">
        <v>49</v>
      </c>
      <c r="V408" s="8" t="s">
        <v>54</v>
      </c>
      <c r="W408" s="8" t="s">
        <v>53</v>
      </c>
      <c r="X408" s="10">
        <v>0.41099999999999998</v>
      </c>
      <c r="Y408" s="10">
        <v>3.7010000000000001</v>
      </c>
      <c r="Z408" s="10">
        <v>0.47</v>
      </c>
      <c r="AA408" s="10">
        <v>0.505</v>
      </c>
      <c r="AB408" s="10">
        <f t="shared" si="12"/>
        <v>0.36402660449999996</v>
      </c>
      <c r="AC408" s="10">
        <f t="shared" si="13"/>
        <v>3.06153844425</v>
      </c>
    </row>
    <row r="409" spans="1:29" x14ac:dyDescent="0.25">
      <c r="A409" s="8">
        <v>7</v>
      </c>
      <c r="B409" s="8">
        <v>328</v>
      </c>
      <c r="C409" s="8" t="s">
        <v>128</v>
      </c>
      <c r="D409" s="8" t="s">
        <v>129</v>
      </c>
      <c r="E409" s="8" t="s">
        <v>130</v>
      </c>
      <c r="F409" s="8" t="s">
        <v>109</v>
      </c>
      <c r="G409" s="8" t="s">
        <v>131</v>
      </c>
      <c r="H409" s="8">
        <v>51020</v>
      </c>
      <c r="I409" s="8">
        <v>51021</v>
      </c>
      <c r="J409" s="8">
        <v>51021</v>
      </c>
      <c r="K409" s="8">
        <v>6430</v>
      </c>
      <c r="L409" s="8">
        <v>6430</v>
      </c>
      <c r="M409" s="8" t="s">
        <v>111</v>
      </c>
      <c r="N409" s="8" t="s">
        <v>132</v>
      </c>
      <c r="O409" s="9">
        <v>6.1241015822999998</v>
      </c>
      <c r="P409" s="9">
        <v>2.4783400000000002</v>
      </c>
      <c r="Q409" s="8" t="s">
        <v>113</v>
      </c>
      <c r="R409" s="8" t="s">
        <v>114</v>
      </c>
      <c r="S409" s="8">
        <v>16</v>
      </c>
      <c r="T409" s="8">
        <v>60</v>
      </c>
      <c r="U409" s="8" t="s">
        <v>49</v>
      </c>
      <c r="V409" s="8" t="s">
        <v>54</v>
      </c>
      <c r="W409" s="8" t="s">
        <v>53</v>
      </c>
      <c r="X409" s="10">
        <v>0.41099999999999998</v>
      </c>
      <c r="Y409" s="10">
        <v>3.7010000000000001</v>
      </c>
      <c r="Z409" s="10">
        <v>0.47</v>
      </c>
      <c r="AA409" s="10">
        <v>0.505</v>
      </c>
      <c r="AB409" s="10">
        <f t="shared" si="12"/>
        <v>0.53985680219999999</v>
      </c>
      <c r="AC409" s="10">
        <f t="shared" si="13"/>
        <v>4.5403064883000006</v>
      </c>
    </row>
    <row r="410" spans="1:29" x14ac:dyDescent="0.25">
      <c r="A410" s="8">
        <v>7</v>
      </c>
      <c r="B410" s="8">
        <v>328</v>
      </c>
      <c r="C410" s="8" t="s">
        <v>128</v>
      </c>
      <c r="D410" s="8" t="s">
        <v>129</v>
      </c>
      <c r="E410" s="8" t="s">
        <v>130</v>
      </c>
      <c r="F410" s="8" t="s">
        <v>109</v>
      </c>
      <c r="G410" s="8" t="s">
        <v>131</v>
      </c>
      <c r="H410" s="8">
        <v>51022</v>
      </c>
      <c r="I410" s="8">
        <v>51023</v>
      </c>
      <c r="J410" s="8">
        <v>51023</v>
      </c>
      <c r="K410" s="8">
        <v>6430</v>
      </c>
      <c r="L410" s="8">
        <v>6430</v>
      </c>
      <c r="M410" s="8" t="s">
        <v>111</v>
      </c>
      <c r="N410" s="8" t="s">
        <v>132</v>
      </c>
      <c r="O410" s="9">
        <v>5.2201779030899997</v>
      </c>
      <c r="P410" s="9">
        <v>2.11253</v>
      </c>
      <c r="Q410" s="8" t="s">
        <v>113</v>
      </c>
      <c r="R410" s="8" t="s">
        <v>114</v>
      </c>
      <c r="S410" s="8">
        <v>16</v>
      </c>
      <c r="T410" s="8">
        <v>60</v>
      </c>
      <c r="U410" s="8" t="s">
        <v>49</v>
      </c>
      <c r="V410" s="8" t="s">
        <v>54</v>
      </c>
      <c r="W410" s="8" t="s">
        <v>53</v>
      </c>
      <c r="X410" s="10">
        <v>0.41099999999999998</v>
      </c>
      <c r="Y410" s="10">
        <v>3.7010000000000001</v>
      </c>
      <c r="Z410" s="10">
        <v>0.47</v>
      </c>
      <c r="AA410" s="10">
        <v>0.505</v>
      </c>
      <c r="AB410" s="10">
        <f t="shared" si="12"/>
        <v>0.46017240990000002</v>
      </c>
      <c r="AC410" s="10">
        <f t="shared" si="13"/>
        <v>3.8701443973500003</v>
      </c>
    </row>
    <row r="411" spans="1:29" x14ac:dyDescent="0.25">
      <c r="A411" s="8">
        <v>7</v>
      </c>
      <c r="B411" s="8">
        <v>328</v>
      </c>
      <c r="C411" s="8" t="s">
        <v>128</v>
      </c>
      <c r="D411" s="8" t="s">
        <v>129</v>
      </c>
      <c r="E411" s="8" t="s">
        <v>130</v>
      </c>
      <c r="F411" s="8" t="s">
        <v>109</v>
      </c>
      <c r="G411" s="8" t="s">
        <v>131</v>
      </c>
      <c r="H411" s="8">
        <v>51023</v>
      </c>
      <c r="I411" s="8">
        <v>51024</v>
      </c>
      <c r="J411" s="8">
        <v>51024</v>
      </c>
      <c r="K411" s="8">
        <v>6430</v>
      </c>
      <c r="L411" s="8">
        <v>6430</v>
      </c>
      <c r="M411" s="8" t="s">
        <v>111</v>
      </c>
      <c r="N411" s="8" t="s">
        <v>132</v>
      </c>
      <c r="O411" s="9">
        <v>2.4583694169000001</v>
      </c>
      <c r="P411" s="9">
        <v>0.99486699999999995</v>
      </c>
      <c r="Q411" s="8" t="s">
        <v>113</v>
      </c>
      <c r="R411" s="8" t="s">
        <v>114</v>
      </c>
      <c r="S411" s="8">
        <v>16</v>
      </c>
      <c r="T411" s="8">
        <v>60</v>
      </c>
      <c r="U411" s="8" t="s">
        <v>49</v>
      </c>
      <c r="V411" s="8" t="s">
        <v>54</v>
      </c>
      <c r="W411" s="8" t="s">
        <v>53</v>
      </c>
      <c r="X411" s="10">
        <v>0.41099999999999998</v>
      </c>
      <c r="Y411" s="10">
        <v>3.7010000000000001</v>
      </c>
      <c r="Z411" s="10">
        <v>0.47</v>
      </c>
      <c r="AA411" s="10">
        <v>0.505</v>
      </c>
      <c r="AB411" s="10">
        <f t="shared" si="12"/>
        <v>0.21671187860999996</v>
      </c>
      <c r="AC411" s="10">
        <f t="shared" si="13"/>
        <v>1.8225913696649998</v>
      </c>
    </row>
    <row r="412" spans="1:29" x14ac:dyDescent="0.25">
      <c r="A412" s="8">
        <v>7</v>
      </c>
      <c r="B412" s="8">
        <v>328</v>
      </c>
      <c r="C412" s="8" t="s">
        <v>128</v>
      </c>
      <c r="D412" s="8" t="s">
        <v>129</v>
      </c>
      <c r="E412" s="8" t="s">
        <v>130</v>
      </c>
      <c r="F412" s="8" t="s">
        <v>109</v>
      </c>
      <c r="G412" s="8" t="s">
        <v>131</v>
      </c>
      <c r="H412" s="8">
        <v>51025</v>
      </c>
      <c r="I412" s="8">
        <v>51026</v>
      </c>
      <c r="J412" s="8">
        <v>51026</v>
      </c>
      <c r="K412" s="8">
        <v>6430</v>
      </c>
      <c r="L412" s="8">
        <v>6430</v>
      </c>
      <c r="M412" s="8" t="s">
        <v>111</v>
      </c>
      <c r="N412" s="8" t="s">
        <v>132</v>
      </c>
      <c r="O412" s="9">
        <v>6.1351341203400001</v>
      </c>
      <c r="P412" s="9">
        <v>2.4828000000000001</v>
      </c>
      <c r="Q412" s="8" t="s">
        <v>113</v>
      </c>
      <c r="R412" s="8" t="s">
        <v>114</v>
      </c>
      <c r="S412" s="8">
        <v>16</v>
      </c>
      <c r="T412" s="8">
        <v>60</v>
      </c>
      <c r="U412" s="8" t="s">
        <v>49</v>
      </c>
      <c r="V412" s="8" t="s">
        <v>54</v>
      </c>
      <c r="W412" s="8" t="s">
        <v>53</v>
      </c>
      <c r="X412" s="10">
        <v>0.41099999999999998</v>
      </c>
      <c r="Y412" s="10">
        <v>3.7010000000000001</v>
      </c>
      <c r="Z412" s="10">
        <v>0.47</v>
      </c>
      <c r="AA412" s="10">
        <v>0.505</v>
      </c>
      <c r="AB412" s="10">
        <f t="shared" si="12"/>
        <v>0.54082832400000003</v>
      </c>
      <c r="AC412" s="10">
        <f t="shared" si="13"/>
        <v>4.5484771859999995</v>
      </c>
    </row>
    <row r="413" spans="1:29" x14ac:dyDescent="0.25">
      <c r="A413" s="8">
        <v>7</v>
      </c>
      <c r="B413" s="8">
        <v>328</v>
      </c>
      <c r="C413" s="8" t="s">
        <v>128</v>
      </c>
      <c r="D413" s="8" t="s">
        <v>129</v>
      </c>
      <c r="E413" s="8" t="s">
        <v>130</v>
      </c>
      <c r="F413" s="8" t="s">
        <v>109</v>
      </c>
      <c r="G413" s="8" t="s">
        <v>131</v>
      </c>
      <c r="H413" s="8">
        <v>52283</v>
      </c>
      <c r="I413" s="8">
        <v>52284</v>
      </c>
      <c r="J413" s="8">
        <v>52226</v>
      </c>
      <c r="K413" s="8">
        <v>6440</v>
      </c>
      <c r="L413" s="8">
        <v>6440</v>
      </c>
      <c r="M413" s="8" t="s">
        <v>111</v>
      </c>
      <c r="N413" s="8" t="s">
        <v>132</v>
      </c>
      <c r="O413" s="9">
        <v>11.7604932514</v>
      </c>
      <c r="P413" s="9">
        <v>4.7592999999999996</v>
      </c>
      <c r="Q413" s="8" t="s">
        <v>113</v>
      </c>
      <c r="R413" s="8" t="s">
        <v>114</v>
      </c>
      <c r="S413" s="8">
        <v>16</v>
      </c>
      <c r="T413" s="8">
        <v>60</v>
      </c>
      <c r="U413" s="8" t="s">
        <v>49</v>
      </c>
      <c r="V413" s="8" t="s">
        <v>86</v>
      </c>
      <c r="W413" s="8" t="s">
        <v>53</v>
      </c>
      <c r="X413" s="10">
        <v>0.41099999999999998</v>
      </c>
      <c r="Y413" s="10">
        <v>3.7010000000000001</v>
      </c>
      <c r="Z413" s="10">
        <v>0.47</v>
      </c>
      <c r="AA413" s="10">
        <v>0.505</v>
      </c>
      <c r="AB413" s="10">
        <f t="shared" si="12"/>
        <v>1.036718319</v>
      </c>
      <c r="AC413" s="10">
        <f t="shared" si="13"/>
        <v>8.7190138034999993</v>
      </c>
    </row>
    <row r="414" spans="1:29" x14ac:dyDescent="0.25">
      <c r="A414" s="8">
        <v>7</v>
      </c>
      <c r="B414" s="8">
        <v>328</v>
      </c>
      <c r="C414" s="8" t="s">
        <v>128</v>
      </c>
      <c r="D414" s="8" t="s">
        <v>129</v>
      </c>
      <c r="E414" s="8" t="s">
        <v>130</v>
      </c>
      <c r="F414" s="8" t="s">
        <v>109</v>
      </c>
      <c r="G414" s="8" t="s">
        <v>131</v>
      </c>
      <c r="H414" s="8">
        <v>52284</v>
      </c>
      <c r="I414" s="8">
        <v>52285</v>
      </c>
      <c r="J414" s="8">
        <v>52227</v>
      </c>
      <c r="K414" s="8">
        <v>6440</v>
      </c>
      <c r="L414" s="8">
        <v>6440</v>
      </c>
      <c r="M414" s="8" t="s">
        <v>111</v>
      </c>
      <c r="N414" s="8" t="s">
        <v>132</v>
      </c>
      <c r="O414" s="9">
        <v>9.32824024534</v>
      </c>
      <c r="P414" s="9">
        <v>3.7749999999999999</v>
      </c>
      <c r="Q414" s="8" t="s">
        <v>113</v>
      </c>
      <c r="R414" s="8" t="s">
        <v>114</v>
      </c>
      <c r="S414" s="8">
        <v>16</v>
      </c>
      <c r="T414" s="8">
        <v>60</v>
      </c>
      <c r="U414" s="8" t="s">
        <v>49</v>
      </c>
      <c r="V414" s="8" t="s">
        <v>86</v>
      </c>
      <c r="W414" s="8" t="s">
        <v>53</v>
      </c>
      <c r="X414" s="10">
        <v>0.41099999999999998</v>
      </c>
      <c r="Y414" s="10">
        <v>3.7010000000000001</v>
      </c>
      <c r="Z414" s="10">
        <v>0.47</v>
      </c>
      <c r="AA414" s="10">
        <v>0.505</v>
      </c>
      <c r="AB414" s="10">
        <f t="shared" si="12"/>
        <v>0.82230824999999996</v>
      </c>
      <c r="AC414" s="10">
        <f t="shared" si="13"/>
        <v>6.9157811250000005</v>
      </c>
    </row>
    <row r="415" spans="1:29" x14ac:dyDescent="0.25">
      <c r="A415" s="8">
        <v>7</v>
      </c>
      <c r="B415" s="8">
        <v>328</v>
      </c>
      <c r="C415" s="8" t="s">
        <v>128</v>
      </c>
      <c r="D415" s="8" t="s">
        <v>129</v>
      </c>
      <c r="E415" s="8" t="s">
        <v>130</v>
      </c>
      <c r="F415" s="8" t="s">
        <v>109</v>
      </c>
      <c r="G415" s="8" t="s">
        <v>131</v>
      </c>
      <c r="H415" s="8">
        <v>52619</v>
      </c>
      <c r="I415" s="8">
        <v>52620</v>
      </c>
      <c r="J415" s="8">
        <v>52586</v>
      </c>
      <c r="K415" s="8">
        <v>7470</v>
      </c>
      <c r="L415" s="8">
        <v>7470</v>
      </c>
      <c r="M415" s="8" t="s">
        <v>111</v>
      </c>
      <c r="N415" s="8" t="s">
        <v>132</v>
      </c>
      <c r="O415" s="9">
        <v>19.1334188336</v>
      </c>
      <c r="P415" s="9">
        <v>7.7430199999999996</v>
      </c>
      <c r="Q415" s="8" t="s">
        <v>113</v>
      </c>
      <c r="R415" s="8" t="s">
        <v>114</v>
      </c>
      <c r="S415" s="8">
        <v>17</v>
      </c>
      <c r="T415" s="8">
        <v>70</v>
      </c>
      <c r="U415" s="8" t="s">
        <v>56</v>
      </c>
      <c r="V415" s="8" t="s">
        <v>65</v>
      </c>
      <c r="W415" s="8" t="s">
        <v>56</v>
      </c>
      <c r="X415" s="10">
        <v>0.83986300000000003</v>
      </c>
      <c r="Y415" s="10">
        <v>4.9186860000000001</v>
      </c>
      <c r="Z415" s="10">
        <v>0.47</v>
      </c>
      <c r="AA415" s="10">
        <v>0.505</v>
      </c>
      <c r="AB415" s="10">
        <f t="shared" si="12"/>
        <v>3.4466302833178002</v>
      </c>
      <c r="AC415" s="10">
        <f t="shared" si="13"/>
        <v>18.852314615501399</v>
      </c>
    </row>
    <row r="416" spans="1:29" x14ac:dyDescent="0.25">
      <c r="A416" s="8">
        <v>7</v>
      </c>
      <c r="B416" s="8">
        <v>328</v>
      </c>
      <c r="C416" s="8" t="s">
        <v>128</v>
      </c>
      <c r="D416" s="8" t="s">
        <v>129</v>
      </c>
      <c r="E416" s="8" t="s">
        <v>130</v>
      </c>
      <c r="F416" s="8" t="s">
        <v>109</v>
      </c>
      <c r="G416" s="8" t="s">
        <v>131</v>
      </c>
      <c r="H416" s="8">
        <v>52628</v>
      </c>
      <c r="I416" s="8">
        <v>52629</v>
      </c>
      <c r="J416" s="8">
        <v>52595</v>
      </c>
      <c r="K416" s="8">
        <v>7470</v>
      </c>
      <c r="L416" s="8">
        <v>7470</v>
      </c>
      <c r="M416" s="8" t="s">
        <v>111</v>
      </c>
      <c r="N416" s="8" t="s">
        <v>112</v>
      </c>
      <c r="O416" s="9">
        <v>0.38968490906499997</v>
      </c>
      <c r="P416" s="9">
        <v>0.15770000000000001</v>
      </c>
      <c r="Q416" s="8" t="s">
        <v>113</v>
      </c>
      <c r="R416" s="8" t="s">
        <v>114</v>
      </c>
      <c r="S416" s="8">
        <v>17</v>
      </c>
      <c r="T416" s="8">
        <v>70</v>
      </c>
      <c r="U416" s="8" t="s">
        <v>56</v>
      </c>
      <c r="V416" s="8" t="s">
        <v>65</v>
      </c>
      <c r="W416" s="8" t="s">
        <v>56</v>
      </c>
      <c r="X416" s="10">
        <v>0.83986300000000003</v>
      </c>
      <c r="Y416" s="10">
        <v>4.9186860000000001</v>
      </c>
      <c r="Z416" s="10">
        <v>0.47</v>
      </c>
      <c r="AA416" s="10">
        <v>0.505</v>
      </c>
      <c r="AB416" s="10">
        <f t="shared" si="12"/>
        <v>7.0196589402999998E-2</v>
      </c>
      <c r="AC416" s="10">
        <f t="shared" si="13"/>
        <v>0.38396000718900003</v>
      </c>
    </row>
    <row r="417" spans="1:29" x14ac:dyDescent="0.25">
      <c r="A417" s="8">
        <v>7</v>
      </c>
      <c r="B417" s="8">
        <v>328</v>
      </c>
      <c r="C417" s="8" t="s">
        <v>128</v>
      </c>
      <c r="D417" s="8" t="s">
        <v>129</v>
      </c>
      <c r="E417" s="8" t="s">
        <v>130</v>
      </c>
      <c r="F417" s="8" t="s">
        <v>109</v>
      </c>
      <c r="G417" s="8" t="s">
        <v>131</v>
      </c>
      <c r="H417" s="8">
        <v>52651</v>
      </c>
      <c r="I417" s="8">
        <v>52655</v>
      </c>
      <c r="J417" s="8">
        <v>52621</v>
      </c>
      <c r="K417" s="8">
        <v>8100</v>
      </c>
      <c r="L417" s="8">
        <v>8100</v>
      </c>
      <c r="M417" s="8" t="s">
        <v>111</v>
      </c>
      <c r="N417" s="8" t="s">
        <v>132</v>
      </c>
      <c r="O417" s="9">
        <v>0.510013500718</v>
      </c>
      <c r="P417" s="9">
        <v>0.206395</v>
      </c>
      <c r="Q417" s="8" t="s">
        <v>113</v>
      </c>
      <c r="R417" s="8" t="s">
        <v>114</v>
      </c>
      <c r="S417" s="8">
        <v>18</v>
      </c>
      <c r="T417" s="8">
        <v>10</v>
      </c>
      <c r="U417" s="8" t="s">
        <v>24</v>
      </c>
      <c r="V417" s="8" t="s">
        <v>138</v>
      </c>
      <c r="W417" s="8" t="s">
        <v>139</v>
      </c>
      <c r="X417" s="10">
        <v>0.82618599999999998</v>
      </c>
      <c r="Y417" s="10">
        <v>3.6412170000000001</v>
      </c>
      <c r="Z417" s="10">
        <v>0.47</v>
      </c>
      <c r="AA417" s="10">
        <v>0.505</v>
      </c>
      <c r="AB417" s="10">
        <f t="shared" si="12"/>
        <v>9.037594951910001E-2</v>
      </c>
      <c r="AC417" s="10">
        <f t="shared" si="13"/>
        <v>0.37200684644392501</v>
      </c>
    </row>
    <row r="418" spans="1:29" x14ac:dyDescent="0.25">
      <c r="A418" s="8">
        <v>7</v>
      </c>
      <c r="B418" s="8">
        <v>328</v>
      </c>
      <c r="C418" s="8" t="s">
        <v>128</v>
      </c>
      <c r="D418" s="8" t="s">
        <v>129</v>
      </c>
      <c r="E418" s="8" t="s">
        <v>130</v>
      </c>
      <c r="F418" s="8" t="s">
        <v>109</v>
      </c>
      <c r="G418" s="8" t="s">
        <v>131</v>
      </c>
      <c r="H418" s="8">
        <v>52693</v>
      </c>
      <c r="I418" s="8">
        <v>52697</v>
      </c>
      <c r="J418" s="8">
        <v>52663</v>
      </c>
      <c r="K418" s="8">
        <v>8120</v>
      </c>
      <c r="L418" s="8">
        <v>8120</v>
      </c>
      <c r="M418" s="8" t="s">
        <v>111</v>
      </c>
      <c r="N418" s="8" t="s">
        <v>132</v>
      </c>
      <c r="O418" s="9">
        <v>2.8794591998E-2</v>
      </c>
      <c r="P418" s="9">
        <v>1.16528E-2</v>
      </c>
      <c r="Q418" s="8" t="s">
        <v>113</v>
      </c>
      <c r="R418" s="8" t="s">
        <v>114</v>
      </c>
      <c r="S418" s="8">
        <v>3</v>
      </c>
      <c r="T418" s="8">
        <v>10</v>
      </c>
      <c r="U418" s="8" t="s">
        <v>24</v>
      </c>
      <c r="V418" s="8" t="s">
        <v>140</v>
      </c>
      <c r="W418" s="8" t="s">
        <v>27</v>
      </c>
      <c r="X418" s="10">
        <v>1.874063</v>
      </c>
      <c r="Y418" s="10">
        <v>8.2045309999999994</v>
      </c>
      <c r="Z418" s="10">
        <v>0.47</v>
      </c>
      <c r="AA418" s="10">
        <v>0.505</v>
      </c>
      <c r="AB418" s="10">
        <f t="shared" si="12"/>
        <v>1.1574183102992E-2</v>
      </c>
      <c r="AC418" s="10">
        <f t="shared" si="13"/>
        <v>4.7324850624215993E-2</v>
      </c>
    </row>
    <row r="419" spans="1:29" x14ac:dyDescent="0.25">
      <c r="A419" s="8">
        <v>7</v>
      </c>
      <c r="B419" s="8">
        <v>328</v>
      </c>
      <c r="C419" s="8" t="s">
        <v>128</v>
      </c>
      <c r="D419" s="8" t="s">
        <v>129</v>
      </c>
      <c r="E419" s="8" t="s">
        <v>130</v>
      </c>
      <c r="F419" s="8" t="s">
        <v>109</v>
      </c>
      <c r="G419" s="8" t="s">
        <v>131</v>
      </c>
      <c r="H419" s="8">
        <v>52788</v>
      </c>
      <c r="I419" s="8">
        <v>52793</v>
      </c>
      <c r="J419" s="8">
        <v>52759</v>
      </c>
      <c r="K419" s="8">
        <v>8140</v>
      </c>
      <c r="L419" s="8">
        <v>8140</v>
      </c>
      <c r="M419" s="8" t="s">
        <v>111</v>
      </c>
      <c r="N419" s="8" t="s">
        <v>132</v>
      </c>
      <c r="O419" s="9">
        <v>4.5178477780700002</v>
      </c>
      <c r="P419" s="9">
        <v>1.8283100000000001</v>
      </c>
      <c r="Q419" s="8" t="s">
        <v>113</v>
      </c>
      <c r="R419" s="8" t="s">
        <v>114</v>
      </c>
      <c r="S419" s="8">
        <v>18</v>
      </c>
      <c r="T419" s="8">
        <v>10</v>
      </c>
      <c r="U419" s="8" t="s">
        <v>24</v>
      </c>
      <c r="V419" s="8" t="s">
        <v>141</v>
      </c>
      <c r="W419" s="8" t="s">
        <v>139</v>
      </c>
      <c r="X419" s="10">
        <v>0.82618599999999998</v>
      </c>
      <c r="Y419" s="10">
        <v>3.6412170000000001</v>
      </c>
      <c r="Z419" s="10">
        <v>0.47</v>
      </c>
      <c r="AA419" s="10">
        <v>0.505</v>
      </c>
      <c r="AB419" s="10">
        <f t="shared" si="12"/>
        <v>0.80057778659980006</v>
      </c>
      <c r="AC419" s="10">
        <f t="shared" si="13"/>
        <v>3.2953503593686504</v>
      </c>
    </row>
    <row r="420" spans="1:29" x14ac:dyDescent="0.25">
      <c r="AB420" s="10">
        <f>SUM(AB2:AB419)</f>
        <v>3768.3737356458432</v>
      </c>
      <c r="AC420" s="10">
        <f>SUM(AC2:AC419)</f>
        <v>29290.366917471529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19" sqref="H19"/>
    </sheetView>
  </sheetViews>
  <sheetFormatPr defaultRowHeight="12.75" x14ac:dyDescent="0.2"/>
  <cols>
    <col min="1" max="1" width="18.5703125" style="5" bestFit="1" customWidth="1"/>
    <col min="2" max="2" width="18.5703125" style="5" customWidth="1"/>
    <col min="3" max="3" width="9.28515625" style="16" customWidth="1"/>
    <col min="4" max="4" width="13.140625" style="11" bestFit="1" customWidth="1"/>
    <col min="5" max="5" width="13.28515625" style="5" customWidth="1"/>
    <col min="6" max="6" width="14.28515625" style="5" customWidth="1"/>
    <col min="7" max="7" width="9.140625" style="11"/>
    <col min="8" max="8" width="12.5703125" style="5" customWidth="1"/>
    <col min="9" max="16384" width="9.140625" style="5"/>
  </cols>
  <sheetData>
    <row r="1" spans="1:8" s="15" customFormat="1" ht="38.25" x14ac:dyDescent="0.2">
      <c r="A1" s="4" t="s">
        <v>150</v>
      </c>
      <c r="B1" s="4" t="s">
        <v>5</v>
      </c>
      <c r="C1" s="24" t="s">
        <v>151</v>
      </c>
      <c r="D1" s="3" t="s">
        <v>152</v>
      </c>
      <c r="E1" s="4" t="s">
        <v>153</v>
      </c>
      <c r="F1" s="4" t="s">
        <v>157</v>
      </c>
      <c r="G1" s="3" t="s">
        <v>158</v>
      </c>
      <c r="H1" s="3" t="s">
        <v>161</v>
      </c>
    </row>
    <row r="2" spans="1:8" x14ac:dyDescent="0.2">
      <c r="A2" s="25" t="s">
        <v>164</v>
      </c>
      <c r="B2" s="25" t="s">
        <v>167</v>
      </c>
      <c r="C2" s="18">
        <v>1145</v>
      </c>
      <c r="D2" s="19">
        <f t="shared" ref="D2:D3" si="0">C2*1233481.8553</f>
        <v>1412336724.3185</v>
      </c>
      <c r="E2" s="20">
        <v>103</v>
      </c>
      <c r="F2" s="20">
        <f t="shared" ref="F2:F3" si="1">E2*0.001</f>
        <v>0.10300000000000001</v>
      </c>
      <c r="G2" s="19">
        <f>D2*F2*0.000001</f>
        <v>145.47068260480552</v>
      </c>
      <c r="H2" s="19">
        <f>ROUND(G2*(1-0.751),1)</f>
        <v>36.200000000000003</v>
      </c>
    </row>
    <row r="3" spans="1:8" ht="14.25" customHeight="1" x14ac:dyDescent="0.2">
      <c r="A3" s="25" t="s">
        <v>166</v>
      </c>
      <c r="B3" s="25" t="s">
        <v>168</v>
      </c>
      <c r="C3" s="18">
        <v>1573</v>
      </c>
      <c r="D3" s="19">
        <f t="shared" si="0"/>
        <v>1940266958.3868999</v>
      </c>
      <c r="E3" s="20">
        <v>531</v>
      </c>
      <c r="F3" s="20">
        <f t="shared" si="1"/>
        <v>0.53100000000000003</v>
      </c>
      <c r="G3" s="19">
        <f>D3*F3*0.000001</f>
        <v>1030.2817549034439</v>
      </c>
      <c r="H3" s="19">
        <f>ROUND(G3*(1-0.302),1)</f>
        <v>719.1</v>
      </c>
    </row>
    <row r="4" spans="1:8" x14ac:dyDescent="0.2">
      <c r="A4" s="7" t="s">
        <v>88</v>
      </c>
      <c r="B4" s="7" t="s">
        <v>74</v>
      </c>
      <c r="C4" s="18">
        <v>315</v>
      </c>
      <c r="D4" s="19">
        <f>C4*1233481.8553</f>
        <v>388546784.41949999</v>
      </c>
      <c r="E4" s="20">
        <v>150</v>
      </c>
      <c r="F4" s="20">
        <f>E4*0.001</f>
        <v>0.15</v>
      </c>
      <c r="G4" s="19">
        <f>D4*F4*0.000001</f>
        <v>58.282017662924993</v>
      </c>
      <c r="H4" s="19">
        <f>ROUND(G4*(1-0.302),1)</f>
        <v>40.700000000000003</v>
      </c>
    </row>
    <row r="5" spans="1:8" x14ac:dyDescent="0.2">
      <c r="A5" s="7" t="s">
        <v>89</v>
      </c>
      <c r="B5" s="7" t="s">
        <v>74</v>
      </c>
      <c r="C5" s="18">
        <f>856*0.224</f>
        <v>191.744</v>
      </c>
      <c r="D5" s="19">
        <f t="shared" ref="D5:D13" si="2">C5*1233481.8553</f>
        <v>236512744.86264318</v>
      </c>
      <c r="E5" s="20">
        <v>150</v>
      </c>
      <c r="F5" s="20">
        <f t="shared" ref="F5:F13" si="3">E5*0.001</f>
        <v>0.15</v>
      </c>
      <c r="G5" s="19">
        <f t="shared" ref="G5:G13" si="4">D5*F5*0.000001</f>
        <v>35.476911729396477</v>
      </c>
      <c r="H5" s="19">
        <f>ROUND(G5*(1-0.302),1)</f>
        <v>24.8</v>
      </c>
    </row>
    <row r="6" spans="1:8" ht="25.5" x14ac:dyDescent="0.2">
      <c r="A6" s="7" t="s">
        <v>89</v>
      </c>
      <c r="B6" s="7" t="s">
        <v>155</v>
      </c>
      <c r="C6" s="18">
        <f>856-C5</f>
        <v>664.25599999999997</v>
      </c>
      <c r="D6" s="19">
        <f t="shared" si="2"/>
        <v>819347723.27415669</v>
      </c>
      <c r="E6" s="20">
        <v>721</v>
      </c>
      <c r="F6" s="20">
        <f t="shared" si="3"/>
        <v>0.72099999999999997</v>
      </c>
      <c r="G6" s="19">
        <f t="shared" si="4"/>
        <v>590.74970848066698</v>
      </c>
      <c r="H6" s="19">
        <f>ROUND(G6*(1-0.302),1)</f>
        <v>412.3</v>
      </c>
    </row>
    <row r="7" spans="1:8" x14ac:dyDescent="0.2">
      <c r="A7" s="7" t="s">
        <v>90</v>
      </c>
      <c r="B7" s="7" t="s">
        <v>121</v>
      </c>
      <c r="C7" s="18">
        <v>374</v>
      </c>
      <c r="D7" s="19">
        <f t="shared" si="2"/>
        <v>461322213.8822</v>
      </c>
      <c r="E7" s="20">
        <v>86</v>
      </c>
      <c r="F7" s="20">
        <f t="shared" si="3"/>
        <v>8.6000000000000007E-2</v>
      </c>
      <c r="G7" s="19">
        <f t="shared" si="4"/>
        <v>39.673710393869207</v>
      </c>
      <c r="H7" s="19">
        <f>ROUND(G7*(1-0.783),1)</f>
        <v>8.6</v>
      </c>
    </row>
    <row r="8" spans="1:8" x14ac:dyDescent="0.2">
      <c r="A8" s="7" t="s">
        <v>91</v>
      </c>
      <c r="B8" s="7" t="s">
        <v>74</v>
      </c>
      <c r="C8" s="18">
        <v>229</v>
      </c>
      <c r="D8" s="19">
        <f t="shared" si="2"/>
        <v>282467344.86369997</v>
      </c>
      <c r="E8" s="20">
        <v>150</v>
      </c>
      <c r="F8" s="20">
        <f t="shared" si="3"/>
        <v>0.15</v>
      </c>
      <c r="G8" s="19">
        <f t="shared" si="4"/>
        <v>42.370101729554996</v>
      </c>
      <c r="H8" s="19">
        <f>ROUND(G8*(1-0.302),1)</f>
        <v>29.6</v>
      </c>
    </row>
    <row r="9" spans="1:8" ht="25.5" x14ac:dyDescent="0.2">
      <c r="A9" s="25" t="s">
        <v>170</v>
      </c>
      <c r="B9" s="7" t="s">
        <v>154</v>
      </c>
      <c r="C9" s="18">
        <v>887</v>
      </c>
      <c r="D9" s="19">
        <f t="shared" si="2"/>
        <v>1094098405.6510999</v>
      </c>
      <c r="E9" s="20">
        <v>236</v>
      </c>
      <c r="F9" s="20">
        <f t="shared" si="3"/>
        <v>0.23600000000000002</v>
      </c>
      <c r="G9" s="19">
        <f t="shared" si="4"/>
        <v>258.20722373365959</v>
      </c>
      <c r="H9" s="19">
        <f>ROUND(G9*(1-0.47),1)</f>
        <v>136.80000000000001</v>
      </c>
    </row>
    <row r="10" spans="1:8" x14ac:dyDescent="0.2">
      <c r="A10" s="7" t="s">
        <v>92</v>
      </c>
      <c r="B10" s="7" t="s">
        <v>74</v>
      </c>
      <c r="C10" s="18">
        <v>397</v>
      </c>
      <c r="D10" s="19">
        <f t="shared" si="2"/>
        <v>489692296.55409998</v>
      </c>
      <c r="E10" s="20">
        <v>150</v>
      </c>
      <c r="F10" s="20">
        <f t="shared" si="3"/>
        <v>0.15</v>
      </c>
      <c r="G10" s="19">
        <f t="shared" si="4"/>
        <v>73.453844483114977</v>
      </c>
      <c r="H10" s="19">
        <f>ROUND(G10*(1-0.302),1)</f>
        <v>51.3</v>
      </c>
    </row>
    <row r="11" spans="1:8" ht="25.5" x14ac:dyDescent="0.2">
      <c r="A11" s="7" t="s">
        <v>93</v>
      </c>
      <c r="B11" s="7" t="s">
        <v>154</v>
      </c>
      <c r="C11" s="18">
        <v>3462</v>
      </c>
      <c r="D11" s="19">
        <f t="shared" si="2"/>
        <v>4270314183.0485997</v>
      </c>
      <c r="E11" s="20">
        <v>236</v>
      </c>
      <c r="F11" s="20">
        <f t="shared" si="3"/>
        <v>0.23600000000000002</v>
      </c>
      <c r="G11" s="19">
        <f t="shared" si="4"/>
        <v>1007.7941471994695</v>
      </c>
      <c r="H11" s="19">
        <f>ROUND(G11*(1-0.47),1)</f>
        <v>534.1</v>
      </c>
    </row>
    <row r="12" spans="1:8" ht="25.5" x14ac:dyDescent="0.2">
      <c r="A12" s="7" t="s">
        <v>129</v>
      </c>
      <c r="B12" s="7" t="s">
        <v>156</v>
      </c>
      <c r="C12" s="18">
        <v>34000</v>
      </c>
      <c r="D12" s="19">
        <f t="shared" si="2"/>
        <v>41938383080.199997</v>
      </c>
      <c r="E12" s="20">
        <v>111</v>
      </c>
      <c r="F12" s="20">
        <f t="shared" si="3"/>
        <v>0.111</v>
      </c>
      <c r="G12" s="19">
        <f t="shared" si="4"/>
        <v>4655.1605219021994</v>
      </c>
      <c r="H12" s="19">
        <f>ROUND(G12*(1-0.47),1)</f>
        <v>2467.1999999999998</v>
      </c>
    </row>
    <row r="13" spans="1:8" x14ac:dyDescent="0.2">
      <c r="A13" s="28" t="s">
        <v>175</v>
      </c>
      <c r="B13" s="28" t="s">
        <v>121</v>
      </c>
      <c r="C13" s="18">
        <v>281</v>
      </c>
      <c r="D13" s="19">
        <f t="shared" si="2"/>
        <v>346608401.33929998</v>
      </c>
      <c r="E13" s="20">
        <v>86</v>
      </c>
      <c r="F13" s="20">
        <f t="shared" si="3"/>
        <v>8.6000000000000007E-2</v>
      </c>
      <c r="G13" s="19">
        <f t="shared" si="4"/>
        <v>29.8083225151798</v>
      </c>
      <c r="H13" s="19">
        <f>ROUND(G13*(1-0.783),1)</f>
        <v>6.5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23" sqref="D23"/>
    </sheetView>
  </sheetViews>
  <sheetFormatPr defaultRowHeight="12.75" x14ac:dyDescent="0.2"/>
  <cols>
    <col min="1" max="1" width="20.42578125" style="5" customWidth="1"/>
    <col min="2" max="2" width="19.28515625" style="5" customWidth="1"/>
    <col min="3" max="3" width="19" style="5" customWidth="1"/>
    <col min="4" max="4" width="20.85546875" style="5" customWidth="1"/>
    <col min="5" max="5" width="12.42578125" style="5" bestFit="1" customWidth="1"/>
    <col min="6" max="16384" width="9.140625" style="5"/>
  </cols>
  <sheetData>
    <row r="1" spans="1:5" s="15" customFormat="1" ht="38.25" x14ac:dyDescent="0.2">
      <c r="A1" s="21" t="s">
        <v>1</v>
      </c>
      <c r="B1" s="22" t="s">
        <v>5</v>
      </c>
      <c r="C1" s="23" t="s">
        <v>159</v>
      </c>
      <c r="D1" s="23" t="s">
        <v>160</v>
      </c>
      <c r="E1" s="23" t="s">
        <v>172</v>
      </c>
    </row>
    <row r="2" spans="1:5" x14ac:dyDescent="0.2">
      <c r="A2" s="25" t="s">
        <v>164</v>
      </c>
      <c r="B2" s="25" t="s">
        <v>167</v>
      </c>
      <c r="C2" s="19">
        <f>'Model &amp; Cost-Share BMP'!H2</f>
        <v>34</v>
      </c>
      <c r="D2" s="19">
        <f>'Ac-ft &amp; Basin Concentration'!H2</f>
        <v>36.200000000000003</v>
      </c>
      <c r="E2" s="19">
        <v>7.4</v>
      </c>
    </row>
    <row r="3" spans="1:5" x14ac:dyDescent="0.2">
      <c r="A3" s="25" t="s">
        <v>166</v>
      </c>
      <c r="B3" s="25" t="s">
        <v>168</v>
      </c>
      <c r="C3" s="19">
        <f>'Model &amp; Cost-Share BMP'!H3</f>
        <v>352</v>
      </c>
      <c r="D3" s="19">
        <f>'Ac-ft &amp; Basin Concentration'!H3</f>
        <v>719.1</v>
      </c>
      <c r="E3" s="19">
        <v>1087.2</v>
      </c>
    </row>
    <row r="4" spans="1:5" x14ac:dyDescent="0.2">
      <c r="A4" s="7" t="s">
        <v>88</v>
      </c>
      <c r="B4" s="7" t="s">
        <v>74</v>
      </c>
      <c r="C4" s="19">
        <f>'Model &amp; Cost-Share BMP'!H4</f>
        <v>66.900000000000006</v>
      </c>
      <c r="D4" s="19">
        <f>'Ac-ft &amp; Basin Concentration'!H4</f>
        <v>40.700000000000003</v>
      </c>
      <c r="E4" s="20" t="s">
        <v>162</v>
      </c>
    </row>
    <row r="5" spans="1:5" x14ac:dyDescent="0.2">
      <c r="A5" s="7" t="s">
        <v>89</v>
      </c>
      <c r="B5" s="7" t="s">
        <v>74</v>
      </c>
      <c r="C5" s="19">
        <f>'Model &amp; Cost-Share BMP'!H5</f>
        <v>70.400000000000006</v>
      </c>
      <c r="D5" s="19">
        <f>'Ac-ft &amp; Basin Concentration'!H5</f>
        <v>24.8</v>
      </c>
      <c r="E5" s="20" t="s">
        <v>162</v>
      </c>
    </row>
    <row r="6" spans="1:5" ht="25.5" x14ac:dyDescent="0.2">
      <c r="A6" s="7" t="s">
        <v>89</v>
      </c>
      <c r="B6" s="7" t="s">
        <v>32</v>
      </c>
      <c r="C6" s="19">
        <f>'Model &amp; Cost-Share BMP'!H6</f>
        <v>155.30000000000001</v>
      </c>
      <c r="D6" s="19">
        <f>'Ac-ft &amp; Basin Concentration'!H6</f>
        <v>412.3</v>
      </c>
      <c r="E6" s="20" t="s">
        <v>162</v>
      </c>
    </row>
    <row r="7" spans="1:5" x14ac:dyDescent="0.2">
      <c r="A7" s="7" t="s">
        <v>90</v>
      </c>
      <c r="B7" s="7" t="s">
        <v>121</v>
      </c>
      <c r="C7" s="19">
        <f>'Model &amp; Cost-Share BMP'!H7</f>
        <v>30.4</v>
      </c>
      <c r="D7" s="19">
        <f>'Ac-ft &amp; Basin Concentration'!H7</f>
        <v>8.6</v>
      </c>
      <c r="E7" s="20" t="s">
        <v>162</v>
      </c>
    </row>
    <row r="8" spans="1:5" x14ac:dyDescent="0.2">
      <c r="A8" s="25" t="s">
        <v>170</v>
      </c>
      <c r="B8" s="7" t="s">
        <v>111</v>
      </c>
      <c r="C8" s="19">
        <f>'Model &amp; Cost-Share BMP'!H8</f>
        <v>221.4</v>
      </c>
      <c r="D8" s="19">
        <f>'Ac-ft &amp; Basin Concentration'!H8</f>
        <v>29.6</v>
      </c>
      <c r="E8" s="20">
        <v>191.1</v>
      </c>
    </row>
    <row r="9" spans="1:5" x14ac:dyDescent="0.2">
      <c r="A9" s="7" t="s">
        <v>91</v>
      </c>
      <c r="B9" s="7" t="s">
        <v>74</v>
      </c>
      <c r="C9" s="19">
        <f>'Model &amp; Cost-Share BMP'!H9</f>
        <v>90.8</v>
      </c>
      <c r="D9" s="19">
        <f>'Ac-ft &amp; Basin Concentration'!H9</f>
        <v>136.80000000000001</v>
      </c>
      <c r="E9" s="20" t="s">
        <v>162</v>
      </c>
    </row>
    <row r="10" spans="1:5" x14ac:dyDescent="0.2">
      <c r="A10" s="7" t="s">
        <v>92</v>
      </c>
      <c r="B10" s="7" t="s">
        <v>74</v>
      </c>
      <c r="C10" s="19">
        <f>'Model &amp; Cost-Share BMP'!H10</f>
        <v>85</v>
      </c>
      <c r="D10" s="19">
        <f>'Ac-ft &amp; Basin Concentration'!H10</f>
        <v>51.3</v>
      </c>
      <c r="E10" s="20" t="s">
        <v>162</v>
      </c>
    </row>
    <row r="11" spans="1:5" x14ac:dyDescent="0.2">
      <c r="A11" s="7" t="s">
        <v>93</v>
      </c>
      <c r="B11" s="7" t="s">
        <v>111</v>
      </c>
      <c r="C11" s="19">
        <f>'Model &amp; Cost-Share BMP'!H11</f>
        <v>173.7</v>
      </c>
      <c r="D11" s="19">
        <f>'Ac-ft &amp; Basin Concentration'!H11</f>
        <v>534.1</v>
      </c>
      <c r="E11" s="20" t="s">
        <v>162</v>
      </c>
    </row>
    <row r="12" spans="1:5" x14ac:dyDescent="0.2">
      <c r="A12" s="7" t="s">
        <v>129</v>
      </c>
      <c r="B12" s="7" t="s">
        <v>111</v>
      </c>
      <c r="C12" s="19">
        <f>'Model &amp; Cost-Share BMP'!H12</f>
        <v>376.8</v>
      </c>
      <c r="D12" s="19">
        <f>'Ac-ft &amp; Basin Concentration'!H12</f>
        <v>2467.1999999999998</v>
      </c>
      <c r="E12" s="20" t="s">
        <v>162</v>
      </c>
    </row>
    <row r="13" spans="1:5" x14ac:dyDescent="0.2">
      <c r="A13" s="28" t="s">
        <v>175</v>
      </c>
      <c r="B13" s="28" t="s">
        <v>121</v>
      </c>
      <c r="C13" s="19">
        <f>'Model &amp; Cost-Share BMP'!H13</f>
        <v>13</v>
      </c>
      <c r="D13" s="19">
        <f>'Ac-ft &amp; Basin Concentration'!H13</f>
        <v>6.5</v>
      </c>
      <c r="E13" s="20" t="s">
        <v>162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</row>
    <row r="2" spans="1:29" x14ac:dyDescent="0.25">
      <c r="A2" s="8">
        <v>2</v>
      </c>
      <c r="B2" s="8">
        <v>316</v>
      </c>
      <c r="C2" s="8" t="s">
        <v>117</v>
      </c>
      <c r="D2" s="8" t="s">
        <v>119</v>
      </c>
      <c r="E2" s="8" t="s">
        <v>118</v>
      </c>
      <c r="F2" s="8" t="s">
        <v>109</v>
      </c>
      <c r="G2" s="8" t="s">
        <v>110</v>
      </c>
      <c r="H2" s="8">
        <v>93</v>
      </c>
      <c r="I2" s="8">
        <v>95</v>
      </c>
      <c r="J2" s="8">
        <v>95</v>
      </c>
      <c r="K2" s="8">
        <v>2110</v>
      </c>
      <c r="L2" s="8">
        <v>2520</v>
      </c>
      <c r="M2" s="8" t="s">
        <v>74</v>
      </c>
      <c r="N2" s="8" t="s">
        <v>120</v>
      </c>
      <c r="O2" s="9">
        <v>183.75839433600001</v>
      </c>
      <c r="P2" s="9">
        <v>74.364400000000003</v>
      </c>
      <c r="Q2" s="8" t="s">
        <v>57</v>
      </c>
      <c r="R2" s="8" t="s">
        <v>58</v>
      </c>
      <c r="S2" s="8">
        <v>39</v>
      </c>
      <c r="T2" s="8">
        <v>27</v>
      </c>
      <c r="U2" s="8" t="s">
        <v>73</v>
      </c>
      <c r="V2" s="8" t="s">
        <v>73</v>
      </c>
      <c r="W2" s="8" t="s">
        <v>73</v>
      </c>
      <c r="X2" s="10">
        <v>2.987482</v>
      </c>
      <c r="Y2" s="10">
        <v>17.855756</v>
      </c>
      <c r="Z2" s="10">
        <v>0.30199999999999999</v>
      </c>
      <c r="AA2" s="10">
        <v>0.30499999999999999</v>
      </c>
      <c r="AB2" s="10">
        <f t="shared" ref="AB2:AB33" si="0">P2*X2*(1-Z2)</f>
        <v>155.06928989567839</v>
      </c>
      <c r="AC2" s="10">
        <f t="shared" ref="AC2:AC33" si="1">P2*Y2*(1-AA2)</f>
        <v>922.84364413304809</v>
      </c>
    </row>
    <row r="3" spans="1:29" x14ac:dyDescent="0.25">
      <c r="A3" s="8">
        <v>2</v>
      </c>
      <c r="B3" s="8">
        <v>316</v>
      </c>
      <c r="C3" s="8" t="s">
        <v>117</v>
      </c>
      <c r="D3" s="8" t="s">
        <v>119</v>
      </c>
      <c r="E3" s="8" t="s">
        <v>118</v>
      </c>
      <c r="F3" s="8" t="s">
        <v>109</v>
      </c>
      <c r="G3" s="8" t="s">
        <v>110</v>
      </c>
      <c r="H3" s="8">
        <v>94</v>
      </c>
      <c r="I3" s="8">
        <v>96</v>
      </c>
      <c r="J3" s="8">
        <v>96</v>
      </c>
      <c r="K3" s="8">
        <v>2110</v>
      </c>
      <c r="L3" s="8">
        <v>2520</v>
      </c>
      <c r="M3" s="8" t="s">
        <v>74</v>
      </c>
      <c r="N3" s="8" t="s">
        <v>120</v>
      </c>
      <c r="O3" s="9">
        <v>45.208073627799997</v>
      </c>
      <c r="P3" s="9">
        <v>18.295100000000001</v>
      </c>
      <c r="Q3" s="8" t="s">
        <v>57</v>
      </c>
      <c r="R3" s="8" t="s">
        <v>58</v>
      </c>
      <c r="S3" s="8">
        <v>39</v>
      </c>
      <c r="T3" s="8">
        <v>27</v>
      </c>
      <c r="U3" s="8" t="s">
        <v>73</v>
      </c>
      <c r="V3" s="8" t="s">
        <v>73</v>
      </c>
      <c r="W3" s="8" t="s">
        <v>73</v>
      </c>
      <c r="X3" s="10">
        <v>2.987482</v>
      </c>
      <c r="Y3" s="10">
        <v>17.855756</v>
      </c>
      <c r="Z3" s="10">
        <v>0.30199999999999999</v>
      </c>
      <c r="AA3" s="10">
        <v>0.30499999999999999</v>
      </c>
      <c r="AB3" s="10">
        <f t="shared" si="0"/>
        <v>38.150084792863602</v>
      </c>
      <c r="AC3" s="10">
        <f t="shared" si="1"/>
        <v>227.03762490894204</v>
      </c>
    </row>
    <row r="4" spans="1:29" x14ac:dyDescent="0.25">
      <c r="A4" s="8">
        <v>2</v>
      </c>
      <c r="B4" s="8">
        <v>316</v>
      </c>
      <c r="C4" s="8" t="s">
        <v>117</v>
      </c>
      <c r="D4" s="8" t="s">
        <v>119</v>
      </c>
      <c r="E4" s="8" t="s">
        <v>118</v>
      </c>
      <c r="F4" s="8" t="s">
        <v>109</v>
      </c>
      <c r="G4" s="8" t="s">
        <v>110</v>
      </c>
      <c r="H4" s="8">
        <v>95</v>
      </c>
      <c r="I4" s="8">
        <v>97</v>
      </c>
      <c r="J4" s="8">
        <v>97</v>
      </c>
      <c r="K4" s="8">
        <v>2110</v>
      </c>
      <c r="L4" s="8">
        <v>2520</v>
      </c>
      <c r="M4" s="8" t="s">
        <v>74</v>
      </c>
      <c r="N4" s="8" t="s">
        <v>120</v>
      </c>
      <c r="O4" s="9">
        <v>0.26979675590199997</v>
      </c>
      <c r="P4" s="9">
        <v>0.109183</v>
      </c>
      <c r="Q4" s="8" t="s">
        <v>57</v>
      </c>
      <c r="R4" s="8" t="s">
        <v>58</v>
      </c>
      <c r="S4" s="8">
        <v>39</v>
      </c>
      <c r="T4" s="8">
        <v>27</v>
      </c>
      <c r="U4" s="8" t="s">
        <v>73</v>
      </c>
      <c r="V4" s="8" t="s">
        <v>73</v>
      </c>
      <c r="W4" s="8" t="s">
        <v>73</v>
      </c>
      <c r="X4" s="10">
        <v>2.987482</v>
      </c>
      <c r="Y4" s="10">
        <v>17.855756</v>
      </c>
      <c r="Z4" s="10">
        <v>0.30199999999999999</v>
      </c>
      <c r="AA4" s="10">
        <v>0.30499999999999999</v>
      </c>
      <c r="AB4" s="10">
        <f t="shared" si="0"/>
        <v>0.22767520854978801</v>
      </c>
      <c r="AC4" s="10">
        <f t="shared" si="1"/>
        <v>1.3549337801068602</v>
      </c>
    </row>
    <row r="5" spans="1:29" x14ac:dyDescent="0.25">
      <c r="A5" s="8">
        <v>2</v>
      </c>
      <c r="B5" s="8">
        <v>316</v>
      </c>
      <c r="C5" s="8" t="s">
        <v>117</v>
      </c>
      <c r="D5" s="8" t="s">
        <v>119</v>
      </c>
      <c r="E5" s="8" t="s">
        <v>118</v>
      </c>
      <c r="F5" s="8" t="s">
        <v>109</v>
      </c>
      <c r="G5" s="8" t="s">
        <v>110</v>
      </c>
      <c r="H5" s="8">
        <v>96</v>
      </c>
      <c r="I5" s="8">
        <v>98</v>
      </c>
      <c r="J5" s="8">
        <v>98</v>
      </c>
      <c r="K5" s="8">
        <v>2110</v>
      </c>
      <c r="L5" s="8">
        <v>2520</v>
      </c>
      <c r="M5" s="8" t="s">
        <v>74</v>
      </c>
      <c r="N5" s="8" t="s">
        <v>120</v>
      </c>
      <c r="O5" s="9">
        <v>7.9902604626400002</v>
      </c>
      <c r="P5" s="9">
        <v>3.2335400000000001</v>
      </c>
      <c r="Q5" s="8" t="s">
        <v>57</v>
      </c>
      <c r="R5" s="8" t="s">
        <v>58</v>
      </c>
      <c r="S5" s="8">
        <v>39</v>
      </c>
      <c r="T5" s="8">
        <v>27</v>
      </c>
      <c r="U5" s="8" t="s">
        <v>73</v>
      </c>
      <c r="V5" s="8" t="s">
        <v>73</v>
      </c>
      <c r="W5" s="8" t="s">
        <v>73</v>
      </c>
      <c r="X5" s="10">
        <v>2.987482</v>
      </c>
      <c r="Y5" s="10">
        <v>17.855756</v>
      </c>
      <c r="Z5" s="10">
        <v>0.30199999999999999</v>
      </c>
      <c r="AA5" s="10">
        <v>0.30499999999999999</v>
      </c>
      <c r="AB5" s="10">
        <f t="shared" si="0"/>
        <v>6.742779497303439</v>
      </c>
      <c r="AC5" s="10">
        <f t="shared" si="1"/>
        <v>40.127424373086804</v>
      </c>
    </row>
    <row r="6" spans="1:29" x14ac:dyDescent="0.25">
      <c r="A6" s="8">
        <v>2</v>
      </c>
      <c r="B6" s="8">
        <v>316</v>
      </c>
      <c r="C6" s="8" t="s">
        <v>117</v>
      </c>
      <c r="D6" s="8" t="s">
        <v>119</v>
      </c>
      <c r="E6" s="8" t="s">
        <v>118</v>
      </c>
      <c r="F6" s="8" t="s">
        <v>109</v>
      </c>
      <c r="G6" s="8" t="s">
        <v>110</v>
      </c>
      <c r="H6" s="8">
        <v>97</v>
      </c>
      <c r="I6" s="8">
        <v>99</v>
      </c>
      <c r="J6" s="8">
        <v>99</v>
      </c>
      <c r="K6" s="8">
        <v>2110</v>
      </c>
      <c r="L6" s="8">
        <v>2520</v>
      </c>
      <c r="M6" s="8" t="s">
        <v>74</v>
      </c>
      <c r="N6" s="8" t="s">
        <v>120</v>
      </c>
      <c r="O6" s="9">
        <v>6.1413532070700001E-2</v>
      </c>
      <c r="P6" s="9">
        <v>2.4853199999999999E-2</v>
      </c>
      <c r="Q6" s="8" t="s">
        <v>57</v>
      </c>
      <c r="R6" s="8" t="s">
        <v>58</v>
      </c>
      <c r="S6" s="8">
        <v>39</v>
      </c>
      <c r="T6" s="8">
        <v>27</v>
      </c>
      <c r="U6" s="8" t="s">
        <v>73</v>
      </c>
      <c r="V6" s="8" t="s">
        <v>73</v>
      </c>
      <c r="W6" s="8" t="s">
        <v>73</v>
      </c>
      <c r="X6" s="10">
        <v>2.987482</v>
      </c>
      <c r="Y6" s="10">
        <v>17.855756</v>
      </c>
      <c r="Z6" s="10">
        <v>0.30199999999999999</v>
      </c>
      <c r="AA6" s="10">
        <v>0.30499999999999999</v>
      </c>
      <c r="AB6" s="10">
        <f t="shared" si="0"/>
        <v>5.1825444374395194E-2</v>
      </c>
      <c r="AC6" s="10">
        <f t="shared" si="1"/>
        <v>0.308422009138344</v>
      </c>
    </row>
    <row r="7" spans="1:29" x14ac:dyDescent="0.25">
      <c r="A7" s="8">
        <v>2</v>
      </c>
      <c r="B7" s="8">
        <v>316</v>
      </c>
      <c r="C7" s="8" t="s">
        <v>117</v>
      </c>
      <c r="D7" s="8" t="s">
        <v>119</v>
      </c>
      <c r="E7" s="8" t="s">
        <v>118</v>
      </c>
      <c r="F7" s="8" t="s">
        <v>109</v>
      </c>
      <c r="G7" s="8" t="s">
        <v>110</v>
      </c>
      <c r="H7" s="8">
        <v>98</v>
      </c>
      <c r="I7" s="8">
        <v>100</v>
      </c>
      <c r="J7" s="8">
        <v>100</v>
      </c>
      <c r="K7" s="8">
        <v>2110</v>
      </c>
      <c r="L7" s="8">
        <v>2520</v>
      </c>
      <c r="M7" s="8" t="s">
        <v>74</v>
      </c>
      <c r="N7" s="8" t="s">
        <v>120</v>
      </c>
      <c r="O7" s="9">
        <v>1.62777686772</v>
      </c>
      <c r="P7" s="9">
        <v>0.65873800000000005</v>
      </c>
      <c r="Q7" s="8" t="s">
        <v>57</v>
      </c>
      <c r="R7" s="8" t="s">
        <v>58</v>
      </c>
      <c r="S7" s="8">
        <v>39</v>
      </c>
      <c r="T7" s="8">
        <v>27</v>
      </c>
      <c r="U7" s="8" t="s">
        <v>73</v>
      </c>
      <c r="V7" s="8" t="s">
        <v>73</v>
      </c>
      <c r="W7" s="8" t="s">
        <v>73</v>
      </c>
      <c r="X7" s="10">
        <v>2.987482</v>
      </c>
      <c r="Y7" s="10">
        <v>17.855756</v>
      </c>
      <c r="Z7" s="10">
        <v>0.30199999999999999</v>
      </c>
      <c r="AA7" s="10">
        <v>0.30499999999999999</v>
      </c>
      <c r="AB7" s="10">
        <f t="shared" si="0"/>
        <v>1.3736416065657679</v>
      </c>
      <c r="AC7" s="10">
        <f t="shared" si="1"/>
        <v>8.1747741721699612</v>
      </c>
    </row>
    <row r="8" spans="1:29" x14ac:dyDescent="0.25">
      <c r="A8" s="8">
        <v>2</v>
      </c>
      <c r="B8" s="8">
        <v>316</v>
      </c>
      <c r="C8" s="8" t="s">
        <v>117</v>
      </c>
      <c r="D8" s="8" t="s">
        <v>119</v>
      </c>
      <c r="E8" s="8" t="s">
        <v>118</v>
      </c>
      <c r="F8" s="8" t="s">
        <v>109</v>
      </c>
      <c r="G8" s="8" t="s">
        <v>110</v>
      </c>
      <c r="H8" s="8">
        <v>235</v>
      </c>
      <c r="I8" s="8">
        <v>238</v>
      </c>
      <c r="J8" s="8">
        <v>238</v>
      </c>
      <c r="K8" s="8">
        <v>2120</v>
      </c>
      <c r="L8" s="8">
        <v>2520</v>
      </c>
      <c r="M8" s="8" t="s">
        <v>74</v>
      </c>
      <c r="N8" s="8" t="s">
        <v>120</v>
      </c>
      <c r="O8" s="9">
        <v>160.215099974</v>
      </c>
      <c r="P8" s="9">
        <v>64.836799999999997</v>
      </c>
      <c r="Q8" s="8" t="s">
        <v>57</v>
      </c>
      <c r="R8" s="8" t="s">
        <v>58</v>
      </c>
      <c r="S8" s="8">
        <v>39</v>
      </c>
      <c r="T8" s="8">
        <v>27</v>
      </c>
      <c r="U8" s="8" t="s">
        <v>73</v>
      </c>
      <c r="V8" s="8" t="s">
        <v>73</v>
      </c>
      <c r="W8" s="8" t="s">
        <v>73</v>
      </c>
      <c r="X8" s="10">
        <v>2.987482</v>
      </c>
      <c r="Y8" s="10">
        <v>17.855756</v>
      </c>
      <c r="Z8" s="10">
        <v>0.30199999999999999</v>
      </c>
      <c r="AA8" s="10">
        <v>0.30499999999999999</v>
      </c>
      <c r="AB8" s="10">
        <f t="shared" si="0"/>
        <v>135.20174351044477</v>
      </c>
      <c r="AC8" s="10">
        <f t="shared" si="1"/>
        <v>804.60850603145605</v>
      </c>
    </row>
    <row r="9" spans="1:29" x14ac:dyDescent="0.25">
      <c r="A9" s="8">
        <v>2</v>
      </c>
      <c r="B9" s="8">
        <v>316</v>
      </c>
      <c r="C9" s="8" t="s">
        <v>117</v>
      </c>
      <c r="D9" s="8" t="s">
        <v>119</v>
      </c>
      <c r="E9" s="8" t="s">
        <v>118</v>
      </c>
      <c r="F9" s="8" t="s">
        <v>109</v>
      </c>
      <c r="G9" s="8" t="s">
        <v>110</v>
      </c>
      <c r="H9" s="8">
        <v>236</v>
      </c>
      <c r="I9" s="8">
        <v>239</v>
      </c>
      <c r="J9" s="8">
        <v>239</v>
      </c>
      <c r="K9" s="8">
        <v>2120</v>
      </c>
      <c r="L9" s="8">
        <v>2520</v>
      </c>
      <c r="M9" s="8" t="s">
        <v>74</v>
      </c>
      <c r="N9" s="8" t="s">
        <v>120</v>
      </c>
      <c r="O9" s="9">
        <v>25.8557249799</v>
      </c>
      <c r="P9" s="9">
        <v>10.4634</v>
      </c>
      <c r="Q9" s="8" t="s">
        <v>57</v>
      </c>
      <c r="R9" s="8" t="s">
        <v>58</v>
      </c>
      <c r="S9" s="8">
        <v>39</v>
      </c>
      <c r="T9" s="8">
        <v>27</v>
      </c>
      <c r="U9" s="8" t="s">
        <v>73</v>
      </c>
      <c r="V9" s="8" t="s">
        <v>73</v>
      </c>
      <c r="W9" s="8" t="s">
        <v>73</v>
      </c>
      <c r="X9" s="10">
        <v>2.987482</v>
      </c>
      <c r="Y9" s="10">
        <v>17.855756</v>
      </c>
      <c r="Z9" s="10">
        <v>0.30199999999999999</v>
      </c>
      <c r="AA9" s="10">
        <v>0.30499999999999999</v>
      </c>
      <c r="AB9" s="10">
        <f t="shared" si="0"/>
        <v>21.818934972842399</v>
      </c>
      <c r="AC9" s="10">
        <f t="shared" si="1"/>
        <v>129.848182544628</v>
      </c>
    </row>
    <row r="10" spans="1:29" x14ac:dyDescent="0.25">
      <c r="A10" s="8">
        <v>2</v>
      </c>
      <c r="B10" s="8">
        <v>316</v>
      </c>
      <c r="C10" s="8" t="s">
        <v>117</v>
      </c>
      <c r="D10" s="8" t="s">
        <v>119</v>
      </c>
      <c r="E10" s="8" t="s">
        <v>118</v>
      </c>
      <c r="F10" s="8" t="s">
        <v>109</v>
      </c>
      <c r="G10" s="8" t="s">
        <v>110</v>
      </c>
      <c r="H10" s="8">
        <v>302</v>
      </c>
      <c r="I10" s="8">
        <v>303</v>
      </c>
      <c r="J10" s="8">
        <v>303</v>
      </c>
      <c r="K10" s="8">
        <v>2130</v>
      </c>
      <c r="L10" s="8">
        <v>2520</v>
      </c>
      <c r="M10" s="8" t="s">
        <v>74</v>
      </c>
      <c r="N10" s="8" t="s">
        <v>120</v>
      </c>
      <c r="O10" s="9">
        <v>17.399377695999998</v>
      </c>
      <c r="P10" s="9">
        <v>7.0412800000000004</v>
      </c>
      <c r="Q10" s="8" t="s">
        <v>57</v>
      </c>
      <c r="R10" s="8" t="s">
        <v>58</v>
      </c>
      <c r="S10" s="8">
        <v>39</v>
      </c>
      <c r="T10" s="8">
        <v>27</v>
      </c>
      <c r="U10" s="8" t="s">
        <v>73</v>
      </c>
      <c r="V10" s="8" t="s">
        <v>73</v>
      </c>
      <c r="W10" s="8" t="s">
        <v>73</v>
      </c>
      <c r="X10" s="10">
        <v>2.987482</v>
      </c>
      <c r="Y10" s="10">
        <v>17.855756</v>
      </c>
      <c r="Z10" s="10">
        <v>0.30199999999999999</v>
      </c>
      <c r="AA10" s="10">
        <v>0.30499999999999999</v>
      </c>
      <c r="AB10" s="10">
        <f t="shared" si="0"/>
        <v>14.68291668535808</v>
      </c>
      <c r="AC10" s="10">
        <f t="shared" si="1"/>
        <v>87.380527437337605</v>
      </c>
    </row>
    <row r="11" spans="1:29" x14ac:dyDescent="0.25">
      <c r="A11" s="8">
        <v>2</v>
      </c>
      <c r="B11" s="8">
        <v>316</v>
      </c>
      <c r="C11" s="8" t="s">
        <v>117</v>
      </c>
      <c r="D11" s="8" t="s">
        <v>119</v>
      </c>
      <c r="E11" s="8" t="s">
        <v>118</v>
      </c>
      <c r="F11" s="8" t="s">
        <v>109</v>
      </c>
      <c r="G11" s="8" t="s">
        <v>110</v>
      </c>
      <c r="H11" s="8">
        <v>341</v>
      </c>
      <c r="I11" s="8">
        <v>342</v>
      </c>
      <c r="J11" s="8">
        <v>342</v>
      </c>
      <c r="K11" s="8">
        <v>2150</v>
      </c>
      <c r="L11" s="8">
        <v>2520</v>
      </c>
      <c r="M11" s="8" t="s">
        <v>74</v>
      </c>
      <c r="N11" s="8" t="s">
        <v>120</v>
      </c>
      <c r="O11" s="9">
        <v>0.35663176623699999</v>
      </c>
      <c r="P11" s="9">
        <v>0.14432400000000001</v>
      </c>
      <c r="Q11" s="8" t="s">
        <v>57</v>
      </c>
      <c r="R11" s="8" t="s">
        <v>58</v>
      </c>
      <c r="S11" s="8">
        <v>39</v>
      </c>
      <c r="T11" s="8">
        <v>27</v>
      </c>
      <c r="U11" s="8" t="s">
        <v>73</v>
      </c>
      <c r="V11" s="8" t="s">
        <v>73</v>
      </c>
      <c r="W11" s="8" t="s">
        <v>73</v>
      </c>
      <c r="X11" s="10">
        <v>2.987482</v>
      </c>
      <c r="Y11" s="10">
        <v>17.855756</v>
      </c>
      <c r="Z11" s="10">
        <v>0.30199999999999999</v>
      </c>
      <c r="AA11" s="10">
        <v>0.30499999999999999</v>
      </c>
      <c r="AB11" s="10">
        <f t="shared" si="0"/>
        <v>0.30095341581326396</v>
      </c>
      <c r="AC11" s="10">
        <f t="shared" si="1"/>
        <v>1.7910248196160803</v>
      </c>
    </row>
    <row r="12" spans="1:29" x14ac:dyDescent="0.25">
      <c r="A12" s="8">
        <v>2</v>
      </c>
      <c r="B12" s="8">
        <v>316</v>
      </c>
      <c r="C12" s="8" t="s">
        <v>117</v>
      </c>
      <c r="D12" s="8" t="s">
        <v>119</v>
      </c>
      <c r="E12" s="8" t="s">
        <v>118</v>
      </c>
      <c r="F12" s="8" t="s">
        <v>109</v>
      </c>
      <c r="G12" s="8" t="s">
        <v>110</v>
      </c>
      <c r="H12" s="8">
        <v>342</v>
      </c>
      <c r="I12" s="8">
        <v>343</v>
      </c>
      <c r="J12" s="8">
        <v>343</v>
      </c>
      <c r="K12" s="8">
        <v>2150</v>
      </c>
      <c r="L12" s="8">
        <v>2520</v>
      </c>
      <c r="M12" s="8" t="s">
        <v>74</v>
      </c>
      <c r="N12" s="8" t="s">
        <v>120</v>
      </c>
      <c r="O12" s="9">
        <v>1.3631435392100001E-2</v>
      </c>
      <c r="P12" s="9">
        <v>5.51645E-3</v>
      </c>
      <c r="Q12" s="8" t="s">
        <v>57</v>
      </c>
      <c r="R12" s="8" t="s">
        <v>58</v>
      </c>
      <c r="S12" s="8">
        <v>39</v>
      </c>
      <c r="T12" s="8">
        <v>27</v>
      </c>
      <c r="U12" s="8" t="s">
        <v>73</v>
      </c>
      <c r="V12" s="8" t="s">
        <v>73</v>
      </c>
      <c r="W12" s="8" t="s">
        <v>73</v>
      </c>
      <c r="X12" s="10">
        <v>2.987482</v>
      </c>
      <c r="Y12" s="10">
        <v>17.855756</v>
      </c>
      <c r="Z12" s="10">
        <v>0.30199999999999999</v>
      </c>
      <c r="AA12" s="10">
        <v>0.30499999999999999</v>
      </c>
      <c r="AB12" s="10">
        <f t="shared" si="0"/>
        <v>1.15032459650722E-2</v>
      </c>
      <c r="AC12" s="10">
        <f t="shared" si="1"/>
        <v>6.8457767704409006E-2</v>
      </c>
    </row>
    <row r="13" spans="1:29" x14ac:dyDescent="0.25">
      <c r="A13" s="8">
        <v>2</v>
      </c>
      <c r="B13" s="8">
        <v>316</v>
      </c>
      <c r="C13" s="8" t="s">
        <v>117</v>
      </c>
      <c r="D13" s="8" t="s">
        <v>119</v>
      </c>
      <c r="E13" s="8" t="s">
        <v>118</v>
      </c>
      <c r="F13" s="8" t="s">
        <v>109</v>
      </c>
      <c r="G13" s="8" t="s">
        <v>110</v>
      </c>
      <c r="H13" s="8">
        <v>374</v>
      </c>
      <c r="I13" s="8">
        <v>375</v>
      </c>
      <c r="J13" s="8">
        <v>375</v>
      </c>
      <c r="K13" s="8">
        <v>2210</v>
      </c>
      <c r="L13" s="8">
        <v>2520</v>
      </c>
      <c r="M13" s="8" t="s">
        <v>74</v>
      </c>
      <c r="N13" s="8" t="s">
        <v>120</v>
      </c>
      <c r="O13" s="9">
        <v>1.5755925781599999E-3</v>
      </c>
      <c r="P13" s="9">
        <v>6.3761999999999998E-4</v>
      </c>
      <c r="Q13" s="8" t="s">
        <v>57</v>
      </c>
      <c r="R13" s="8" t="s">
        <v>58</v>
      </c>
      <c r="S13" s="8">
        <v>39</v>
      </c>
      <c r="T13" s="8">
        <v>27</v>
      </c>
      <c r="U13" s="8" t="s">
        <v>73</v>
      </c>
      <c r="V13" s="8" t="s">
        <v>73</v>
      </c>
      <c r="W13" s="8" t="s">
        <v>73</v>
      </c>
      <c r="X13" s="10">
        <v>2.987482</v>
      </c>
      <c r="Y13" s="10">
        <v>17.855756</v>
      </c>
      <c r="Z13" s="10">
        <v>0.30199999999999999</v>
      </c>
      <c r="AA13" s="10">
        <v>0.30499999999999999</v>
      </c>
      <c r="AB13" s="10">
        <f t="shared" si="0"/>
        <v>1.3296050344423199E-3</v>
      </c>
      <c r="AC13" s="10">
        <f t="shared" si="1"/>
        <v>7.9127050628004011E-3</v>
      </c>
    </row>
    <row r="14" spans="1:29" x14ac:dyDescent="0.25">
      <c r="A14" s="8">
        <v>2</v>
      </c>
      <c r="B14" s="8">
        <v>316</v>
      </c>
      <c r="C14" s="8" t="s">
        <v>117</v>
      </c>
      <c r="D14" s="8" t="s">
        <v>119</v>
      </c>
      <c r="E14" s="8" t="s">
        <v>118</v>
      </c>
      <c r="F14" s="8" t="s">
        <v>109</v>
      </c>
      <c r="G14" s="8" t="s">
        <v>110</v>
      </c>
      <c r="H14" s="8">
        <v>442</v>
      </c>
      <c r="I14" s="8">
        <v>444</v>
      </c>
      <c r="J14" s="8">
        <v>444</v>
      </c>
      <c r="K14" s="8">
        <v>3100</v>
      </c>
      <c r="L14" s="8">
        <v>2520</v>
      </c>
      <c r="M14" s="8" t="s">
        <v>74</v>
      </c>
      <c r="N14" s="8" t="s">
        <v>120</v>
      </c>
      <c r="O14" s="9">
        <v>0.77475353825100002</v>
      </c>
      <c r="P14" s="9">
        <v>0.31353199999999998</v>
      </c>
      <c r="Q14" s="8" t="s">
        <v>57</v>
      </c>
      <c r="R14" s="8" t="s">
        <v>58</v>
      </c>
      <c r="S14" s="8">
        <v>39</v>
      </c>
      <c r="T14" s="8">
        <v>27</v>
      </c>
      <c r="U14" s="8" t="s">
        <v>73</v>
      </c>
      <c r="V14" s="8" t="s">
        <v>73</v>
      </c>
      <c r="W14" s="8" t="s">
        <v>73</v>
      </c>
      <c r="X14" s="10">
        <v>2.987482</v>
      </c>
      <c r="Y14" s="10">
        <v>17.855756</v>
      </c>
      <c r="Z14" s="10">
        <v>0.30199999999999999</v>
      </c>
      <c r="AA14" s="10">
        <v>0.30499999999999999</v>
      </c>
      <c r="AB14" s="10">
        <f t="shared" si="0"/>
        <v>0.6537965020839519</v>
      </c>
      <c r="AC14" s="10">
        <f t="shared" si="1"/>
        <v>3.8908538686834397</v>
      </c>
    </row>
    <row r="15" spans="1:29" x14ac:dyDescent="0.25">
      <c r="A15" s="8">
        <v>2</v>
      </c>
      <c r="B15" s="8">
        <v>316</v>
      </c>
      <c r="C15" s="8" t="s">
        <v>117</v>
      </c>
      <c r="D15" s="8" t="s">
        <v>119</v>
      </c>
      <c r="E15" s="8" t="s">
        <v>118</v>
      </c>
      <c r="F15" s="8" t="s">
        <v>109</v>
      </c>
      <c r="G15" s="8" t="s">
        <v>110</v>
      </c>
      <c r="H15" s="8">
        <v>453</v>
      </c>
      <c r="I15" s="8">
        <v>455</v>
      </c>
      <c r="J15" s="8">
        <v>455</v>
      </c>
      <c r="K15" s="8">
        <v>3200</v>
      </c>
      <c r="L15" s="8">
        <v>2520</v>
      </c>
      <c r="M15" s="8" t="s">
        <v>74</v>
      </c>
      <c r="N15" s="8" t="s">
        <v>120</v>
      </c>
      <c r="O15" s="9">
        <v>72.769014744700002</v>
      </c>
      <c r="P15" s="9">
        <v>29.448599999999999</v>
      </c>
      <c r="Q15" s="8" t="s">
        <v>57</v>
      </c>
      <c r="R15" s="8" t="s">
        <v>58</v>
      </c>
      <c r="S15" s="8">
        <v>39</v>
      </c>
      <c r="T15" s="8">
        <v>27</v>
      </c>
      <c r="U15" s="8" t="s">
        <v>73</v>
      </c>
      <c r="V15" s="8" t="s">
        <v>73</v>
      </c>
      <c r="W15" s="8" t="s">
        <v>73</v>
      </c>
      <c r="X15" s="10">
        <v>2.987482</v>
      </c>
      <c r="Y15" s="10">
        <v>17.855756</v>
      </c>
      <c r="Z15" s="10">
        <v>0.30199999999999999</v>
      </c>
      <c r="AA15" s="10">
        <v>0.30499999999999999</v>
      </c>
      <c r="AB15" s="10">
        <f t="shared" si="0"/>
        <v>61.408059372789587</v>
      </c>
      <c r="AC15" s="10">
        <f t="shared" si="1"/>
        <v>365.44977621841201</v>
      </c>
    </row>
    <row r="16" spans="1:29" x14ac:dyDescent="0.25">
      <c r="A16" s="8">
        <v>2</v>
      </c>
      <c r="B16" s="8">
        <v>316</v>
      </c>
      <c r="C16" s="8" t="s">
        <v>117</v>
      </c>
      <c r="D16" s="8" t="s">
        <v>119</v>
      </c>
      <c r="E16" s="8" t="s">
        <v>118</v>
      </c>
      <c r="F16" s="8" t="s">
        <v>109</v>
      </c>
      <c r="G16" s="8" t="s">
        <v>110</v>
      </c>
      <c r="H16" s="8">
        <v>476</v>
      </c>
      <c r="I16" s="8">
        <v>478</v>
      </c>
      <c r="J16" s="8">
        <v>478</v>
      </c>
      <c r="K16" s="8">
        <v>4271</v>
      </c>
      <c r="L16" s="8">
        <v>2520</v>
      </c>
      <c r="M16" s="8" t="s">
        <v>74</v>
      </c>
      <c r="N16" s="8" t="s">
        <v>120</v>
      </c>
      <c r="O16" s="9">
        <v>7.0951679214299999</v>
      </c>
      <c r="P16" s="9">
        <v>2.8713099999999998</v>
      </c>
      <c r="Q16" s="8" t="s">
        <v>57</v>
      </c>
      <c r="R16" s="8" t="s">
        <v>58</v>
      </c>
      <c r="S16" s="8">
        <v>39</v>
      </c>
      <c r="T16" s="8">
        <v>27</v>
      </c>
      <c r="U16" s="8" t="s">
        <v>73</v>
      </c>
      <c r="V16" s="8" t="s">
        <v>73</v>
      </c>
      <c r="W16" s="8" t="s">
        <v>73</v>
      </c>
      <c r="X16" s="10">
        <v>2.987482</v>
      </c>
      <c r="Y16" s="10">
        <v>17.855756</v>
      </c>
      <c r="Z16" s="10">
        <v>0.30199999999999999</v>
      </c>
      <c r="AA16" s="10">
        <v>0.30499999999999999</v>
      </c>
      <c r="AB16" s="10">
        <f t="shared" si="0"/>
        <v>5.987434885111159</v>
      </c>
      <c r="AC16" s="10">
        <f t="shared" si="1"/>
        <v>35.6322404784502</v>
      </c>
    </row>
    <row r="17" spans="1:29" x14ac:dyDescent="0.25">
      <c r="A17" s="8">
        <v>2</v>
      </c>
      <c r="B17" s="8">
        <v>316</v>
      </c>
      <c r="C17" s="8" t="s">
        <v>117</v>
      </c>
      <c r="D17" s="8" t="s">
        <v>119</v>
      </c>
      <c r="E17" s="8" t="s">
        <v>118</v>
      </c>
      <c r="F17" s="8" t="s">
        <v>109</v>
      </c>
      <c r="G17" s="8" t="s">
        <v>110</v>
      </c>
      <c r="H17" s="8">
        <v>477</v>
      </c>
      <c r="I17" s="8">
        <v>479</v>
      </c>
      <c r="J17" s="8">
        <v>479</v>
      </c>
      <c r="K17" s="8">
        <v>4271</v>
      </c>
      <c r="L17" s="8">
        <v>2520</v>
      </c>
      <c r="M17" s="8" t="s">
        <v>74</v>
      </c>
      <c r="N17" s="8" t="s">
        <v>120</v>
      </c>
      <c r="O17" s="9">
        <v>1.3839222630500001</v>
      </c>
      <c r="P17" s="9">
        <v>0.56005300000000002</v>
      </c>
      <c r="Q17" s="8" t="s">
        <v>57</v>
      </c>
      <c r="R17" s="8" t="s">
        <v>58</v>
      </c>
      <c r="S17" s="8">
        <v>39</v>
      </c>
      <c r="T17" s="8">
        <v>27</v>
      </c>
      <c r="U17" s="8" t="s">
        <v>73</v>
      </c>
      <c r="V17" s="8" t="s">
        <v>73</v>
      </c>
      <c r="W17" s="8" t="s">
        <v>73</v>
      </c>
      <c r="X17" s="10">
        <v>2.987482</v>
      </c>
      <c r="Y17" s="10">
        <v>17.855756</v>
      </c>
      <c r="Z17" s="10">
        <v>0.30199999999999999</v>
      </c>
      <c r="AA17" s="10">
        <v>0.30499999999999999</v>
      </c>
      <c r="AB17" s="10">
        <f t="shared" si="0"/>
        <v>1.167857483069108</v>
      </c>
      <c r="AC17" s="10">
        <f t="shared" si="1"/>
        <v>6.9501179519722616</v>
      </c>
    </row>
    <row r="18" spans="1:29" x14ac:dyDescent="0.25">
      <c r="A18" s="8">
        <v>2</v>
      </c>
      <c r="B18" s="8">
        <v>316</v>
      </c>
      <c r="C18" s="8" t="s">
        <v>117</v>
      </c>
      <c r="D18" s="8" t="s">
        <v>119</v>
      </c>
      <c r="E18" s="8" t="s">
        <v>118</v>
      </c>
      <c r="F18" s="8" t="s">
        <v>109</v>
      </c>
      <c r="G18" s="8" t="s">
        <v>110</v>
      </c>
      <c r="H18" s="8">
        <v>915</v>
      </c>
      <c r="I18" s="8">
        <v>916</v>
      </c>
      <c r="J18" s="8">
        <v>844</v>
      </c>
      <c r="K18" s="8">
        <v>6410</v>
      </c>
      <c r="L18" s="8">
        <v>2520</v>
      </c>
      <c r="M18" s="8" t="s">
        <v>74</v>
      </c>
      <c r="N18" s="8" t="s">
        <v>120</v>
      </c>
      <c r="O18" s="9">
        <v>0.40800656797700002</v>
      </c>
      <c r="P18" s="9">
        <v>0.16511400000000001</v>
      </c>
      <c r="Q18" s="8" t="s">
        <v>57</v>
      </c>
      <c r="R18" s="8" t="s">
        <v>58</v>
      </c>
      <c r="S18" s="8">
        <v>39</v>
      </c>
      <c r="T18" s="8">
        <v>27</v>
      </c>
      <c r="U18" s="8" t="s">
        <v>73</v>
      </c>
      <c r="V18" s="8" t="s">
        <v>73</v>
      </c>
      <c r="W18" s="8" t="s">
        <v>73</v>
      </c>
      <c r="X18" s="10">
        <v>2.987482</v>
      </c>
      <c r="Y18" s="10">
        <v>17.855756</v>
      </c>
      <c r="Z18" s="10">
        <v>0.30199999999999999</v>
      </c>
      <c r="AA18" s="10">
        <v>0.30499999999999999</v>
      </c>
      <c r="AB18" s="10">
        <f t="shared" si="0"/>
        <v>0.34430602185770398</v>
      </c>
      <c r="AC18" s="10">
        <f t="shared" si="1"/>
        <v>2.0490235308478799</v>
      </c>
    </row>
    <row r="19" spans="1:29" x14ac:dyDescent="0.25">
      <c r="A19" s="8">
        <v>2</v>
      </c>
      <c r="B19" s="8">
        <v>316</v>
      </c>
      <c r="C19" s="8" t="s">
        <v>117</v>
      </c>
      <c r="D19" s="8" t="s">
        <v>119</v>
      </c>
      <c r="E19" s="8" t="s">
        <v>118</v>
      </c>
      <c r="F19" s="8" t="s">
        <v>109</v>
      </c>
      <c r="G19" s="8" t="s">
        <v>110</v>
      </c>
      <c r="H19" s="8">
        <v>917</v>
      </c>
      <c r="I19" s="8">
        <v>918</v>
      </c>
      <c r="J19" s="8">
        <v>846</v>
      </c>
      <c r="K19" s="8">
        <v>6410</v>
      </c>
      <c r="L19" s="8">
        <v>2520</v>
      </c>
      <c r="M19" s="8" t="s">
        <v>74</v>
      </c>
      <c r="N19" s="8" t="s">
        <v>120</v>
      </c>
      <c r="O19" s="9">
        <v>0.20259734349899999</v>
      </c>
      <c r="P19" s="9">
        <v>8.1988199999999997E-2</v>
      </c>
      <c r="Q19" s="8" t="s">
        <v>57</v>
      </c>
      <c r="R19" s="8" t="s">
        <v>58</v>
      </c>
      <c r="S19" s="8">
        <v>39</v>
      </c>
      <c r="T19" s="8">
        <v>27</v>
      </c>
      <c r="U19" s="8" t="s">
        <v>73</v>
      </c>
      <c r="V19" s="8" t="s">
        <v>73</v>
      </c>
      <c r="W19" s="8" t="s">
        <v>73</v>
      </c>
      <c r="X19" s="10">
        <v>2.987482</v>
      </c>
      <c r="Y19" s="10">
        <v>17.855756</v>
      </c>
      <c r="Z19" s="10">
        <v>0.30199999999999999</v>
      </c>
      <c r="AA19" s="10">
        <v>0.30499999999999999</v>
      </c>
      <c r="AB19" s="10">
        <f t="shared" si="0"/>
        <v>0.17096691365525518</v>
      </c>
      <c r="AC19" s="10">
        <f t="shared" si="1"/>
        <v>1.0174530993850441</v>
      </c>
    </row>
    <row r="20" spans="1:29" x14ac:dyDescent="0.25">
      <c r="A20" s="8">
        <v>2</v>
      </c>
      <c r="B20" s="8">
        <v>316</v>
      </c>
      <c r="C20" s="8" t="s">
        <v>117</v>
      </c>
      <c r="D20" s="8" t="s">
        <v>119</v>
      </c>
      <c r="E20" s="8" t="s">
        <v>118</v>
      </c>
      <c r="F20" s="8" t="s">
        <v>109</v>
      </c>
      <c r="G20" s="8" t="s">
        <v>110</v>
      </c>
      <c r="H20" s="8">
        <v>918</v>
      </c>
      <c r="I20" s="8">
        <v>919</v>
      </c>
      <c r="J20" s="8">
        <v>847</v>
      </c>
      <c r="K20" s="8">
        <v>6410</v>
      </c>
      <c r="L20" s="8">
        <v>2520</v>
      </c>
      <c r="M20" s="8" t="s">
        <v>74</v>
      </c>
      <c r="N20" s="8" t="s">
        <v>120</v>
      </c>
      <c r="O20" s="9">
        <v>2.1122840429999998</v>
      </c>
      <c r="P20" s="9">
        <v>0.85481099999999999</v>
      </c>
      <c r="Q20" s="8" t="s">
        <v>57</v>
      </c>
      <c r="R20" s="8" t="s">
        <v>58</v>
      </c>
      <c r="S20" s="8">
        <v>39</v>
      </c>
      <c r="T20" s="8">
        <v>27</v>
      </c>
      <c r="U20" s="8" t="s">
        <v>73</v>
      </c>
      <c r="V20" s="8" t="s">
        <v>73</v>
      </c>
      <c r="W20" s="8" t="s">
        <v>73</v>
      </c>
      <c r="X20" s="10">
        <v>2.987482</v>
      </c>
      <c r="Y20" s="10">
        <v>17.855756</v>
      </c>
      <c r="Z20" s="10">
        <v>0.30199999999999999</v>
      </c>
      <c r="AA20" s="10">
        <v>0.30499999999999999</v>
      </c>
      <c r="AB20" s="10">
        <f t="shared" si="0"/>
        <v>1.7825052681795961</v>
      </c>
      <c r="AC20" s="10">
        <f t="shared" si="1"/>
        <v>10.607991166270621</v>
      </c>
    </row>
    <row r="21" spans="1:29" x14ac:dyDescent="0.25">
      <c r="A21" s="8">
        <v>2</v>
      </c>
      <c r="B21" s="8">
        <v>316</v>
      </c>
      <c r="C21" s="8" t="s">
        <v>117</v>
      </c>
      <c r="D21" s="8" t="s">
        <v>119</v>
      </c>
      <c r="E21" s="8" t="s">
        <v>118</v>
      </c>
      <c r="F21" s="8" t="s">
        <v>109</v>
      </c>
      <c r="G21" s="8" t="s">
        <v>110</v>
      </c>
      <c r="H21" s="8">
        <v>919</v>
      </c>
      <c r="I21" s="8">
        <v>920</v>
      </c>
      <c r="J21" s="8">
        <v>848</v>
      </c>
      <c r="K21" s="8">
        <v>6410</v>
      </c>
      <c r="L21" s="8">
        <v>2520</v>
      </c>
      <c r="M21" s="8" t="s">
        <v>74</v>
      </c>
      <c r="N21" s="8" t="s">
        <v>120</v>
      </c>
      <c r="O21" s="9">
        <v>1.5397628625399999</v>
      </c>
      <c r="P21" s="9">
        <v>0.62312000000000001</v>
      </c>
      <c r="Q21" s="8" t="s">
        <v>57</v>
      </c>
      <c r="R21" s="8" t="s">
        <v>58</v>
      </c>
      <c r="S21" s="8">
        <v>39</v>
      </c>
      <c r="T21" s="8">
        <v>27</v>
      </c>
      <c r="U21" s="8" t="s">
        <v>73</v>
      </c>
      <c r="V21" s="8" t="s">
        <v>73</v>
      </c>
      <c r="W21" s="8" t="s">
        <v>73</v>
      </c>
      <c r="X21" s="10">
        <v>2.987482</v>
      </c>
      <c r="Y21" s="10">
        <v>17.855756</v>
      </c>
      <c r="Z21" s="10">
        <v>0.30199999999999999</v>
      </c>
      <c r="AA21" s="10">
        <v>0.30499999999999999</v>
      </c>
      <c r="AB21" s="10">
        <f t="shared" si="0"/>
        <v>1.29936872912032</v>
      </c>
      <c r="AC21" s="10">
        <f t="shared" si="1"/>
        <v>7.7327636817104013</v>
      </c>
    </row>
    <row r="22" spans="1:29" x14ac:dyDescent="0.25">
      <c r="A22" s="8">
        <v>2</v>
      </c>
      <c r="B22" s="8">
        <v>316</v>
      </c>
      <c r="C22" s="8" t="s">
        <v>117</v>
      </c>
      <c r="D22" s="8" t="s">
        <v>119</v>
      </c>
      <c r="E22" s="8" t="s">
        <v>118</v>
      </c>
      <c r="F22" s="8" t="s">
        <v>109</v>
      </c>
      <c r="G22" s="8" t="s">
        <v>110</v>
      </c>
      <c r="H22" s="8">
        <v>920</v>
      </c>
      <c r="I22" s="8">
        <v>921</v>
      </c>
      <c r="J22" s="8">
        <v>849</v>
      </c>
      <c r="K22" s="8">
        <v>6410</v>
      </c>
      <c r="L22" s="8">
        <v>2520</v>
      </c>
      <c r="M22" s="8" t="s">
        <v>74</v>
      </c>
      <c r="N22" s="8" t="s">
        <v>120</v>
      </c>
      <c r="O22" s="9">
        <v>4.6909849755499998E-3</v>
      </c>
      <c r="P22" s="9">
        <v>1.8983699999999999E-3</v>
      </c>
      <c r="Q22" s="8" t="s">
        <v>57</v>
      </c>
      <c r="R22" s="8" t="s">
        <v>58</v>
      </c>
      <c r="S22" s="8">
        <v>39</v>
      </c>
      <c r="T22" s="8">
        <v>27</v>
      </c>
      <c r="U22" s="8" t="s">
        <v>73</v>
      </c>
      <c r="V22" s="8" t="s">
        <v>73</v>
      </c>
      <c r="W22" s="8" t="s">
        <v>73</v>
      </c>
      <c r="X22" s="10">
        <v>2.987482</v>
      </c>
      <c r="Y22" s="10">
        <v>17.855756</v>
      </c>
      <c r="Z22" s="10">
        <v>0.30199999999999999</v>
      </c>
      <c r="AA22" s="10">
        <v>0.30499999999999999</v>
      </c>
      <c r="AB22" s="10">
        <f t="shared" si="0"/>
        <v>3.9585996506293197E-3</v>
      </c>
      <c r="AC22" s="10">
        <f t="shared" si="1"/>
        <v>2.3558297904815402E-2</v>
      </c>
    </row>
    <row r="23" spans="1:29" x14ac:dyDescent="0.25">
      <c r="A23" s="8">
        <v>2</v>
      </c>
      <c r="B23" s="8">
        <v>316</v>
      </c>
      <c r="C23" s="8" t="s">
        <v>117</v>
      </c>
      <c r="D23" s="8" t="s">
        <v>119</v>
      </c>
      <c r="E23" s="8" t="s">
        <v>118</v>
      </c>
      <c r="F23" s="8" t="s">
        <v>109</v>
      </c>
      <c r="G23" s="8" t="s">
        <v>110</v>
      </c>
      <c r="H23" s="8">
        <v>921</v>
      </c>
      <c r="I23" s="8">
        <v>922</v>
      </c>
      <c r="J23" s="8">
        <v>850</v>
      </c>
      <c r="K23" s="8">
        <v>6410</v>
      </c>
      <c r="L23" s="8">
        <v>2520</v>
      </c>
      <c r="M23" s="8" t="s">
        <v>74</v>
      </c>
      <c r="N23" s="8" t="s">
        <v>120</v>
      </c>
      <c r="O23" s="9">
        <v>0.13139025077800001</v>
      </c>
      <c r="P23" s="9">
        <v>5.3171700000000002E-2</v>
      </c>
      <c r="Q23" s="8" t="s">
        <v>57</v>
      </c>
      <c r="R23" s="8" t="s">
        <v>58</v>
      </c>
      <c r="S23" s="8">
        <v>39</v>
      </c>
      <c r="T23" s="8">
        <v>27</v>
      </c>
      <c r="U23" s="8" t="s">
        <v>73</v>
      </c>
      <c r="V23" s="8" t="s">
        <v>73</v>
      </c>
      <c r="W23" s="8" t="s">
        <v>73</v>
      </c>
      <c r="X23" s="10">
        <v>2.987482</v>
      </c>
      <c r="Y23" s="10">
        <v>17.855756</v>
      </c>
      <c r="Z23" s="10">
        <v>0.30199999999999999</v>
      </c>
      <c r="AA23" s="10">
        <v>0.30499999999999999</v>
      </c>
      <c r="AB23" s="10">
        <f t="shared" si="0"/>
        <v>0.1108769486682612</v>
      </c>
      <c r="AC23" s="10">
        <f t="shared" si="1"/>
        <v>0.65984752640711408</v>
      </c>
    </row>
    <row r="24" spans="1:29" x14ac:dyDescent="0.25">
      <c r="A24" s="8">
        <v>2</v>
      </c>
      <c r="B24" s="8">
        <v>316</v>
      </c>
      <c r="C24" s="8" t="s">
        <v>117</v>
      </c>
      <c r="D24" s="8" t="s">
        <v>119</v>
      </c>
      <c r="E24" s="8" t="s">
        <v>118</v>
      </c>
      <c r="F24" s="8" t="s">
        <v>109</v>
      </c>
      <c r="G24" s="8" t="s">
        <v>110</v>
      </c>
      <c r="H24" s="8">
        <v>922</v>
      </c>
      <c r="I24" s="8">
        <v>923</v>
      </c>
      <c r="J24" s="8">
        <v>851</v>
      </c>
      <c r="K24" s="8">
        <v>6410</v>
      </c>
      <c r="L24" s="8">
        <v>2520</v>
      </c>
      <c r="M24" s="8" t="s">
        <v>74</v>
      </c>
      <c r="N24" s="8" t="s">
        <v>120</v>
      </c>
      <c r="O24" s="9">
        <v>7.6396114213199999E-3</v>
      </c>
      <c r="P24" s="9">
        <v>3.0916400000000001E-3</v>
      </c>
      <c r="Q24" s="8" t="s">
        <v>57</v>
      </c>
      <c r="R24" s="8" t="s">
        <v>58</v>
      </c>
      <c r="S24" s="8">
        <v>39</v>
      </c>
      <c r="T24" s="8">
        <v>27</v>
      </c>
      <c r="U24" s="8" t="s">
        <v>73</v>
      </c>
      <c r="V24" s="8" t="s">
        <v>73</v>
      </c>
      <c r="W24" s="8" t="s">
        <v>73</v>
      </c>
      <c r="X24" s="10">
        <v>2.987482</v>
      </c>
      <c r="Y24" s="10">
        <v>17.855756</v>
      </c>
      <c r="Z24" s="10">
        <v>0.30199999999999999</v>
      </c>
      <c r="AA24" s="10">
        <v>0.30499999999999999</v>
      </c>
      <c r="AB24" s="10">
        <f t="shared" si="0"/>
        <v>6.4468807576350392E-3</v>
      </c>
      <c r="AC24" s="10">
        <f t="shared" si="1"/>
        <v>3.8366480788488803E-2</v>
      </c>
    </row>
    <row r="25" spans="1:29" x14ac:dyDescent="0.25">
      <c r="A25" s="8">
        <v>2</v>
      </c>
      <c r="B25" s="8">
        <v>316</v>
      </c>
      <c r="C25" s="8" t="s">
        <v>117</v>
      </c>
      <c r="D25" s="8" t="s">
        <v>119</v>
      </c>
      <c r="E25" s="8" t="s">
        <v>118</v>
      </c>
      <c r="F25" s="8" t="s">
        <v>109</v>
      </c>
      <c r="G25" s="8" t="s">
        <v>110</v>
      </c>
      <c r="H25" s="8">
        <v>923</v>
      </c>
      <c r="I25" s="8">
        <v>924</v>
      </c>
      <c r="J25" s="8">
        <v>852</v>
      </c>
      <c r="K25" s="8">
        <v>6410</v>
      </c>
      <c r="L25" s="8">
        <v>2520</v>
      </c>
      <c r="M25" s="8" t="s">
        <v>74</v>
      </c>
      <c r="N25" s="8" t="s">
        <v>120</v>
      </c>
      <c r="O25" s="9">
        <v>5.2749666475799999E-3</v>
      </c>
      <c r="P25" s="9">
        <v>2.1346999999999998E-3</v>
      </c>
      <c r="Q25" s="8" t="s">
        <v>57</v>
      </c>
      <c r="R25" s="8" t="s">
        <v>58</v>
      </c>
      <c r="S25" s="8">
        <v>39</v>
      </c>
      <c r="T25" s="8">
        <v>27</v>
      </c>
      <c r="U25" s="8" t="s">
        <v>73</v>
      </c>
      <c r="V25" s="8" t="s">
        <v>73</v>
      </c>
      <c r="W25" s="8" t="s">
        <v>73</v>
      </c>
      <c r="X25" s="10">
        <v>2.987482</v>
      </c>
      <c r="Y25" s="10">
        <v>17.855756</v>
      </c>
      <c r="Z25" s="10">
        <v>0.30199999999999999</v>
      </c>
      <c r="AA25" s="10">
        <v>0.30499999999999999</v>
      </c>
      <c r="AB25" s="10">
        <f t="shared" si="0"/>
        <v>4.4514097221291992E-3</v>
      </c>
      <c r="AC25" s="10">
        <f t="shared" si="1"/>
        <v>2.6491094221573998E-2</v>
      </c>
    </row>
    <row r="26" spans="1:29" x14ac:dyDescent="0.25">
      <c r="A26" s="8">
        <v>2</v>
      </c>
      <c r="B26" s="8">
        <v>316</v>
      </c>
      <c r="C26" s="8" t="s">
        <v>117</v>
      </c>
      <c r="D26" s="8" t="s">
        <v>119</v>
      </c>
      <c r="E26" s="8" t="s">
        <v>118</v>
      </c>
      <c r="F26" s="8" t="s">
        <v>109</v>
      </c>
      <c r="G26" s="8" t="s">
        <v>110</v>
      </c>
      <c r="H26" s="8">
        <v>924</v>
      </c>
      <c r="I26" s="8">
        <v>925</v>
      </c>
      <c r="J26" s="8">
        <v>853</v>
      </c>
      <c r="K26" s="8">
        <v>6410</v>
      </c>
      <c r="L26" s="8">
        <v>2520</v>
      </c>
      <c r="M26" s="8" t="s">
        <v>74</v>
      </c>
      <c r="N26" s="8" t="s">
        <v>120</v>
      </c>
      <c r="O26" s="9">
        <v>2.04591376618</v>
      </c>
      <c r="P26" s="9">
        <v>0.82795200000000002</v>
      </c>
      <c r="Q26" s="8" t="s">
        <v>57</v>
      </c>
      <c r="R26" s="8" t="s">
        <v>58</v>
      </c>
      <c r="S26" s="8">
        <v>39</v>
      </c>
      <c r="T26" s="8">
        <v>27</v>
      </c>
      <c r="U26" s="8" t="s">
        <v>73</v>
      </c>
      <c r="V26" s="8" t="s">
        <v>73</v>
      </c>
      <c r="W26" s="8" t="s">
        <v>73</v>
      </c>
      <c r="X26" s="10">
        <v>2.987482</v>
      </c>
      <c r="Y26" s="10">
        <v>17.855756</v>
      </c>
      <c r="Z26" s="10">
        <v>0.30199999999999999</v>
      </c>
      <c r="AA26" s="10">
        <v>0.30499999999999999</v>
      </c>
      <c r="AB26" s="10">
        <f t="shared" si="0"/>
        <v>1.7264972044110718</v>
      </c>
      <c r="AC26" s="10">
        <f t="shared" si="1"/>
        <v>10.27467767973984</v>
      </c>
    </row>
    <row r="27" spans="1:29" x14ac:dyDescent="0.25">
      <c r="A27" s="8">
        <v>2</v>
      </c>
      <c r="B27" s="8">
        <v>316</v>
      </c>
      <c r="C27" s="8" t="s">
        <v>117</v>
      </c>
      <c r="D27" s="8" t="s">
        <v>119</v>
      </c>
      <c r="E27" s="8" t="s">
        <v>118</v>
      </c>
      <c r="F27" s="8" t="s">
        <v>109</v>
      </c>
      <c r="G27" s="8" t="s">
        <v>110</v>
      </c>
      <c r="H27" s="8">
        <v>925</v>
      </c>
      <c r="I27" s="8">
        <v>926</v>
      </c>
      <c r="J27" s="8">
        <v>854</v>
      </c>
      <c r="K27" s="8">
        <v>6410</v>
      </c>
      <c r="L27" s="8">
        <v>2520</v>
      </c>
      <c r="M27" s="8" t="s">
        <v>74</v>
      </c>
      <c r="N27" s="8" t="s">
        <v>120</v>
      </c>
      <c r="O27" s="9">
        <v>0.400479009346</v>
      </c>
      <c r="P27" s="9">
        <v>0.16206799999999999</v>
      </c>
      <c r="Q27" s="8" t="s">
        <v>57</v>
      </c>
      <c r="R27" s="8" t="s">
        <v>58</v>
      </c>
      <c r="S27" s="8">
        <v>39</v>
      </c>
      <c r="T27" s="8">
        <v>27</v>
      </c>
      <c r="U27" s="8" t="s">
        <v>73</v>
      </c>
      <c r="V27" s="8" t="s">
        <v>73</v>
      </c>
      <c r="W27" s="8" t="s">
        <v>73</v>
      </c>
      <c r="X27" s="10">
        <v>2.987482</v>
      </c>
      <c r="Y27" s="10">
        <v>17.855756</v>
      </c>
      <c r="Z27" s="10">
        <v>0.30199999999999999</v>
      </c>
      <c r="AA27" s="10">
        <v>0.30499999999999999</v>
      </c>
      <c r="AB27" s="10">
        <f t="shared" si="0"/>
        <v>0.33795431247764796</v>
      </c>
      <c r="AC27" s="10">
        <f t="shared" si="1"/>
        <v>2.0112234310685597</v>
      </c>
    </row>
    <row r="28" spans="1:29" x14ac:dyDescent="0.25">
      <c r="A28" s="8">
        <v>2</v>
      </c>
      <c r="B28" s="8">
        <v>316</v>
      </c>
      <c r="C28" s="8" t="s">
        <v>117</v>
      </c>
      <c r="D28" s="8" t="s">
        <v>119</v>
      </c>
      <c r="E28" s="8" t="s">
        <v>118</v>
      </c>
      <c r="F28" s="8" t="s">
        <v>109</v>
      </c>
      <c r="G28" s="8" t="s">
        <v>110</v>
      </c>
      <c r="H28" s="8">
        <v>926</v>
      </c>
      <c r="I28" s="8">
        <v>927</v>
      </c>
      <c r="J28" s="8">
        <v>855</v>
      </c>
      <c r="K28" s="8">
        <v>6410</v>
      </c>
      <c r="L28" s="8">
        <v>2520</v>
      </c>
      <c r="M28" s="8" t="s">
        <v>74</v>
      </c>
      <c r="N28" s="8" t="s">
        <v>120</v>
      </c>
      <c r="O28" s="9">
        <v>1.01403678647</v>
      </c>
      <c r="P28" s="9">
        <v>0.41036600000000001</v>
      </c>
      <c r="Q28" s="8" t="s">
        <v>57</v>
      </c>
      <c r="R28" s="8" t="s">
        <v>58</v>
      </c>
      <c r="S28" s="8">
        <v>39</v>
      </c>
      <c r="T28" s="8">
        <v>27</v>
      </c>
      <c r="U28" s="8" t="s">
        <v>73</v>
      </c>
      <c r="V28" s="8" t="s">
        <v>73</v>
      </c>
      <c r="W28" s="8" t="s">
        <v>73</v>
      </c>
      <c r="X28" s="10">
        <v>2.987482</v>
      </c>
      <c r="Y28" s="10">
        <v>17.855756</v>
      </c>
      <c r="Z28" s="10">
        <v>0.30199999999999999</v>
      </c>
      <c r="AA28" s="10">
        <v>0.30499999999999999</v>
      </c>
      <c r="AB28" s="10">
        <f t="shared" si="0"/>
        <v>0.85572080481157597</v>
      </c>
      <c r="AC28" s="10">
        <f t="shared" si="1"/>
        <v>5.0925396408537207</v>
      </c>
    </row>
    <row r="29" spans="1:29" x14ac:dyDescent="0.25">
      <c r="A29" s="8">
        <v>2</v>
      </c>
      <c r="B29" s="8">
        <v>316</v>
      </c>
      <c r="C29" s="8" t="s">
        <v>117</v>
      </c>
      <c r="D29" s="8" t="s">
        <v>119</v>
      </c>
      <c r="E29" s="8" t="s">
        <v>118</v>
      </c>
      <c r="F29" s="8" t="s">
        <v>109</v>
      </c>
      <c r="G29" s="8" t="s">
        <v>110</v>
      </c>
      <c r="H29" s="8">
        <v>927</v>
      </c>
      <c r="I29" s="8">
        <v>928</v>
      </c>
      <c r="J29" s="8">
        <v>856</v>
      </c>
      <c r="K29" s="8">
        <v>6410</v>
      </c>
      <c r="L29" s="8">
        <v>2520</v>
      </c>
      <c r="M29" s="8" t="s">
        <v>74</v>
      </c>
      <c r="N29" s="8" t="s">
        <v>120</v>
      </c>
      <c r="O29" s="9">
        <v>2.85258654447E-4</v>
      </c>
      <c r="P29" s="9">
        <v>1.1544000000000001E-4</v>
      </c>
      <c r="Q29" s="8" t="s">
        <v>57</v>
      </c>
      <c r="R29" s="8" t="s">
        <v>58</v>
      </c>
      <c r="S29" s="8">
        <v>39</v>
      </c>
      <c r="T29" s="8">
        <v>27</v>
      </c>
      <c r="U29" s="8" t="s">
        <v>73</v>
      </c>
      <c r="V29" s="8" t="s">
        <v>73</v>
      </c>
      <c r="W29" s="8" t="s">
        <v>73</v>
      </c>
      <c r="X29" s="10">
        <v>2.987482</v>
      </c>
      <c r="Y29" s="10">
        <v>17.855756</v>
      </c>
      <c r="Z29" s="10">
        <v>0.30199999999999999</v>
      </c>
      <c r="AA29" s="10">
        <v>0.30499999999999999</v>
      </c>
      <c r="AB29" s="10">
        <f t="shared" si="0"/>
        <v>2.4072269561184001E-4</v>
      </c>
      <c r="AC29" s="10">
        <f t="shared" si="1"/>
        <v>1.4325815884848E-3</v>
      </c>
    </row>
    <row r="30" spans="1:29" x14ac:dyDescent="0.25">
      <c r="A30" s="8">
        <v>2</v>
      </c>
      <c r="B30" s="8">
        <v>316</v>
      </c>
      <c r="C30" s="8" t="s">
        <v>117</v>
      </c>
      <c r="D30" s="8" t="s">
        <v>119</v>
      </c>
      <c r="E30" s="8" t="s">
        <v>118</v>
      </c>
      <c r="F30" s="8" t="s">
        <v>109</v>
      </c>
      <c r="G30" s="8" t="s">
        <v>110</v>
      </c>
      <c r="H30" s="8">
        <v>6597</v>
      </c>
      <c r="I30" s="8">
        <v>6598</v>
      </c>
      <c r="J30" s="8">
        <v>6554</v>
      </c>
      <c r="K30" s="8">
        <v>2110</v>
      </c>
      <c r="L30" s="8">
        <v>2110</v>
      </c>
      <c r="M30" s="8" t="s">
        <v>74</v>
      </c>
      <c r="N30" s="8" t="s">
        <v>120</v>
      </c>
      <c r="O30" s="9">
        <v>526.48000137500003</v>
      </c>
      <c r="P30" s="9">
        <v>213.059</v>
      </c>
      <c r="Q30" s="8" t="s">
        <v>57</v>
      </c>
      <c r="R30" s="8" t="s">
        <v>58</v>
      </c>
      <c r="S30" s="8">
        <v>26</v>
      </c>
      <c r="T30" s="8">
        <v>21</v>
      </c>
      <c r="U30" s="8" t="s">
        <v>35</v>
      </c>
      <c r="V30" s="8" t="s">
        <v>36</v>
      </c>
      <c r="W30" s="8" t="s">
        <v>35</v>
      </c>
      <c r="X30" s="10">
        <v>1.2720320000000001</v>
      </c>
      <c r="Y30" s="10">
        <v>9.4525830000000006</v>
      </c>
      <c r="Z30" s="10">
        <v>0.30199999999999999</v>
      </c>
      <c r="AA30" s="10">
        <v>0.30499999999999999</v>
      </c>
      <c r="AB30" s="10">
        <f t="shared" si="0"/>
        <v>189.170470389824</v>
      </c>
      <c r="AC30" s="10">
        <f t="shared" si="1"/>
        <v>1399.7007275709152</v>
      </c>
    </row>
    <row r="31" spans="1:29" x14ac:dyDescent="0.25">
      <c r="A31" s="8">
        <v>2</v>
      </c>
      <c r="B31" s="8">
        <v>316</v>
      </c>
      <c r="C31" s="8" t="s">
        <v>117</v>
      </c>
      <c r="D31" s="8" t="s">
        <v>119</v>
      </c>
      <c r="E31" s="8" t="s">
        <v>118</v>
      </c>
      <c r="F31" s="8" t="s">
        <v>109</v>
      </c>
      <c r="G31" s="8" t="s">
        <v>110</v>
      </c>
      <c r="H31" s="8">
        <v>6598</v>
      </c>
      <c r="I31" s="8">
        <v>6599</v>
      </c>
      <c r="J31" s="8">
        <v>6555</v>
      </c>
      <c r="K31" s="8">
        <v>2110</v>
      </c>
      <c r="L31" s="8">
        <v>2110</v>
      </c>
      <c r="M31" s="8" t="s">
        <v>74</v>
      </c>
      <c r="N31" s="8" t="s">
        <v>120</v>
      </c>
      <c r="O31" s="9">
        <v>4.29254106499</v>
      </c>
      <c r="P31" s="9">
        <v>1.7371300000000001</v>
      </c>
      <c r="Q31" s="8" t="s">
        <v>57</v>
      </c>
      <c r="R31" s="8" t="s">
        <v>58</v>
      </c>
      <c r="S31" s="8">
        <v>26</v>
      </c>
      <c r="T31" s="8">
        <v>21</v>
      </c>
      <c r="U31" s="8" t="s">
        <v>35</v>
      </c>
      <c r="V31" s="8" t="s">
        <v>36</v>
      </c>
      <c r="W31" s="8" t="s">
        <v>35</v>
      </c>
      <c r="X31" s="10">
        <v>1.2720320000000001</v>
      </c>
      <c r="Y31" s="10">
        <v>9.4525830000000006</v>
      </c>
      <c r="Z31" s="10">
        <v>0.30199999999999999</v>
      </c>
      <c r="AA31" s="10">
        <v>0.30499999999999999</v>
      </c>
      <c r="AB31" s="10">
        <f t="shared" si="0"/>
        <v>1.5423600938156798</v>
      </c>
      <c r="AC31" s="10">
        <f t="shared" si="1"/>
        <v>11.412154027219053</v>
      </c>
    </row>
    <row r="32" spans="1:29" x14ac:dyDescent="0.25">
      <c r="A32" s="8">
        <v>2</v>
      </c>
      <c r="B32" s="8">
        <v>316</v>
      </c>
      <c r="C32" s="8" t="s">
        <v>117</v>
      </c>
      <c r="D32" s="8" t="s">
        <v>119</v>
      </c>
      <c r="E32" s="8" t="s">
        <v>118</v>
      </c>
      <c r="F32" s="8" t="s">
        <v>109</v>
      </c>
      <c r="G32" s="8" t="s">
        <v>110</v>
      </c>
      <c r="H32" s="8">
        <v>6600</v>
      </c>
      <c r="I32" s="8">
        <v>6601</v>
      </c>
      <c r="J32" s="8">
        <v>6557</v>
      </c>
      <c r="K32" s="8">
        <v>2110</v>
      </c>
      <c r="L32" s="8">
        <v>2110</v>
      </c>
      <c r="M32" s="8" t="s">
        <v>74</v>
      </c>
      <c r="N32" s="8" t="s">
        <v>120</v>
      </c>
      <c r="O32" s="9">
        <v>2.55216937907</v>
      </c>
      <c r="P32" s="9">
        <v>1.0328299999999999</v>
      </c>
      <c r="Q32" s="8" t="s">
        <v>57</v>
      </c>
      <c r="R32" s="8" t="s">
        <v>58</v>
      </c>
      <c r="S32" s="8">
        <v>26</v>
      </c>
      <c r="T32" s="8">
        <v>21</v>
      </c>
      <c r="U32" s="8" t="s">
        <v>35</v>
      </c>
      <c r="V32" s="8" t="s">
        <v>36</v>
      </c>
      <c r="W32" s="8" t="s">
        <v>35</v>
      </c>
      <c r="X32" s="10">
        <v>1.2720320000000001</v>
      </c>
      <c r="Y32" s="10">
        <v>9.4525830000000006</v>
      </c>
      <c r="Z32" s="10">
        <v>0.30199999999999999</v>
      </c>
      <c r="AA32" s="10">
        <v>0.30499999999999999</v>
      </c>
      <c r="AB32" s="10">
        <f t="shared" si="0"/>
        <v>0.91702738177087983</v>
      </c>
      <c r="AC32" s="10">
        <f t="shared" si="1"/>
        <v>6.7852233534235502</v>
      </c>
    </row>
    <row r="33" spans="1:29" x14ac:dyDescent="0.25">
      <c r="A33" s="8">
        <v>2</v>
      </c>
      <c r="B33" s="8">
        <v>316</v>
      </c>
      <c r="C33" s="8" t="s">
        <v>117</v>
      </c>
      <c r="D33" s="8" t="s">
        <v>119</v>
      </c>
      <c r="E33" s="8" t="s">
        <v>118</v>
      </c>
      <c r="F33" s="8" t="s">
        <v>109</v>
      </c>
      <c r="G33" s="8" t="s">
        <v>110</v>
      </c>
      <c r="H33" s="8">
        <v>8586</v>
      </c>
      <c r="I33" s="8">
        <v>8587</v>
      </c>
      <c r="J33" s="8">
        <v>8534</v>
      </c>
      <c r="K33" s="8">
        <v>2120</v>
      </c>
      <c r="L33" s="8">
        <v>2120</v>
      </c>
      <c r="M33" s="8" t="s">
        <v>74</v>
      </c>
      <c r="N33" s="8" t="s">
        <v>120</v>
      </c>
      <c r="O33" s="9">
        <v>2.98968319427</v>
      </c>
      <c r="P33" s="9">
        <v>1.2098800000000001</v>
      </c>
      <c r="Q33" s="8" t="s">
        <v>57</v>
      </c>
      <c r="R33" s="8" t="s">
        <v>58</v>
      </c>
      <c r="S33" s="8">
        <v>27</v>
      </c>
      <c r="T33" s="8">
        <v>22</v>
      </c>
      <c r="U33" s="8" t="s">
        <v>37</v>
      </c>
      <c r="V33" s="8" t="s">
        <v>38</v>
      </c>
      <c r="W33" s="8" t="s">
        <v>39</v>
      </c>
      <c r="X33" s="10">
        <v>0.51060899999999998</v>
      </c>
      <c r="Y33" s="10">
        <v>9.7789370000000009</v>
      </c>
      <c r="Z33" s="10">
        <v>0.30199999999999999</v>
      </c>
      <c r="AA33" s="10">
        <v>0.30499999999999999</v>
      </c>
      <c r="AB33" s="10">
        <f t="shared" si="0"/>
        <v>0.43120738061016001</v>
      </c>
      <c r="AC33" s="10">
        <f t="shared" si="1"/>
        <v>8.2227815068042016</v>
      </c>
    </row>
    <row r="34" spans="1:29" x14ac:dyDescent="0.25">
      <c r="A34" s="8">
        <v>2</v>
      </c>
      <c r="B34" s="8">
        <v>316</v>
      </c>
      <c r="C34" s="8" t="s">
        <v>117</v>
      </c>
      <c r="D34" s="8" t="s">
        <v>119</v>
      </c>
      <c r="E34" s="8" t="s">
        <v>118</v>
      </c>
      <c r="F34" s="8" t="s">
        <v>109</v>
      </c>
      <c r="G34" s="8" t="s">
        <v>110</v>
      </c>
      <c r="H34" s="8">
        <v>8587</v>
      </c>
      <c r="I34" s="8">
        <v>8588</v>
      </c>
      <c r="J34" s="8">
        <v>8535</v>
      </c>
      <c r="K34" s="8">
        <v>2120</v>
      </c>
      <c r="L34" s="8">
        <v>2120</v>
      </c>
      <c r="M34" s="8" t="s">
        <v>74</v>
      </c>
      <c r="N34" s="8" t="s">
        <v>120</v>
      </c>
      <c r="O34" s="9">
        <v>1.0469709901699999</v>
      </c>
      <c r="P34" s="9">
        <v>0.42369400000000002</v>
      </c>
      <c r="Q34" s="8" t="s">
        <v>57</v>
      </c>
      <c r="R34" s="8" t="s">
        <v>58</v>
      </c>
      <c r="S34" s="8">
        <v>27</v>
      </c>
      <c r="T34" s="8">
        <v>22</v>
      </c>
      <c r="U34" s="8" t="s">
        <v>37</v>
      </c>
      <c r="V34" s="8" t="s">
        <v>38</v>
      </c>
      <c r="W34" s="8" t="s">
        <v>39</v>
      </c>
      <c r="X34" s="10">
        <v>0.51060899999999998</v>
      </c>
      <c r="Y34" s="10">
        <v>9.7789370000000009</v>
      </c>
      <c r="Z34" s="10">
        <v>0.30199999999999999</v>
      </c>
      <c r="AA34" s="10">
        <v>0.30499999999999999</v>
      </c>
      <c r="AB34" s="10">
        <f t="shared" ref="AB34:AB64" si="2">P34*X34*(1-Z34)</f>
        <v>0.15100669481290799</v>
      </c>
      <c r="AC34" s="10">
        <f t="shared" ref="AC34:AC64" si="3">P34*Y34*(1-AA34)</f>
        <v>2.8795774686282107</v>
      </c>
    </row>
    <row r="35" spans="1:29" x14ac:dyDescent="0.25">
      <c r="A35" s="8">
        <v>2</v>
      </c>
      <c r="B35" s="8">
        <v>316</v>
      </c>
      <c r="C35" s="8" t="s">
        <v>117</v>
      </c>
      <c r="D35" s="8" t="s">
        <v>119</v>
      </c>
      <c r="E35" s="8" t="s">
        <v>118</v>
      </c>
      <c r="F35" s="8" t="s">
        <v>109</v>
      </c>
      <c r="G35" s="8" t="s">
        <v>110</v>
      </c>
      <c r="H35" s="8">
        <v>8588</v>
      </c>
      <c r="I35" s="8">
        <v>8589</v>
      </c>
      <c r="J35" s="8">
        <v>8536</v>
      </c>
      <c r="K35" s="8">
        <v>2120</v>
      </c>
      <c r="L35" s="8">
        <v>2120</v>
      </c>
      <c r="M35" s="8" t="s">
        <v>74</v>
      </c>
      <c r="N35" s="8" t="s">
        <v>120</v>
      </c>
      <c r="O35" s="9">
        <v>16.233671866600002</v>
      </c>
      <c r="P35" s="9">
        <v>6.5695300000000003</v>
      </c>
      <c r="Q35" s="8" t="s">
        <v>57</v>
      </c>
      <c r="R35" s="8" t="s">
        <v>58</v>
      </c>
      <c r="S35" s="8">
        <v>27</v>
      </c>
      <c r="T35" s="8">
        <v>22</v>
      </c>
      <c r="U35" s="8" t="s">
        <v>37</v>
      </c>
      <c r="V35" s="8" t="s">
        <v>38</v>
      </c>
      <c r="W35" s="8" t="s">
        <v>39</v>
      </c>
      <c r="X35" s="10">
        <v>0.51060899999999998</v>
      </c>
      <c r="Y35" s="10">
        <v>9.7789370000000009</v>
      </c>
      <c r="Z35" s="10">
        <v>0.30199999999999999</v>
      </c>
      <c r="AA35" s="10">
        <v>0.30499999999999999</v>
      </c>
      <c r="AB35" s="10">
        <f t="shared" si="2"/>
        <v>2.3414138783514598</v>
      </c>
      <c r="AC35" s="10">
        <f t="shared" si="3"/>
        <v>44.648898892778959</v>
      </c>
    </row>
    <row r="36" spans="1:29" x14ac:dyDescent="0.25">
      <c r="A36" s="8">
        <v>2</v>
      </c>
      <c r="B36" s="8">
        <v>316</v>
      </c>
      <c r="C36" s="8" t="s">
        <v>117</v>
      </c>
      <c r="D36" s="8" t="s">
        <v>119</v>
      </c>
      <c r="E36" s="8" t="s">
        <v>118</v>
      </c>
      <c r="F36" s="8" t="s">
        <v>109</v>
      </c>
      <c r="G36" s="8" t="s">
        <v>110</v>
      </c>
      <c r="H36" s="8">
        <v>8589</v>
      </c>
      <c r="I36" s="8">
        <v>8590</v>
      </c>
      <c r="J36" s="8">
        <v>8537</v>
      </c>
      <c r="K36" s="8">
        <v>2120</v>
      </c>
      <c r="L36" s="8">
        <v>2120</v>
      </c>
      <c r="M36" s="8" t="s">
        <v>74</v>
      </c>
      <c r="N36" s="8" t="s">
        <v>120</v>
      </c>
      <c r="O36" s="9">
        <v>0.83256604936900003</v>
      </c>
      <c r="P36" s="9">
        <v>0.33692800000000001</v>
      </c>
      <c r="Q36" s="8" t="s">
        <v>57</v>
      </c>
      <c r="R36" s="8" t="s">
        <v>58</v>
      </c>
      <c r="S36" s="8">
        <v>27</v>
      </c>
      <c r="T36" s="8">
        <v>22</v>
      </c>
      <c r="U36" s="8" t="s">
        <v>37</v>
      </c>
      <c r="V36" s="8" t="s">
        <v>38</v>
      </c>
      <c r="W36" s="8" t="s">
        <v>39</v>
      </c>
      <c r="X36" s="10">
        <v>0.51060899999999998</v>
      </c>
      <c r="Y36" s="10">
        <v>9.7789370000000009</v>
      </c>
      <c r="Z36" s="10">
        <v>0.30199999999999999</v>
      </c>
      <c r="AA36" s="10">
        <v>0.30499999999999999</v>
      </c>
      <c r="AB36" s="10">
        <f t="shared" si="2"/>
        <v>0.12008285146809598</v>
      </c>
      <c r="AC36" s="10">
        <f t="shared" si="3"/>
        <v>2.2898843914475204</v>
      </c>
    </row>
    <row r="37" spans="1:29" x14ac:dyDescent="0.25">
      <c r="A37" s="8">
        <v>2</v>
      </c>
      <c r="B37" s="8">
        <v>316</v>
      </c>
      <c r="C37" s="8" t="s">
        <v>117</v>
      </c>
      <c r="D37" s="8" t="s">
        <v>119</v>
      </c>
      <c r="E37" s="8" t="s">
        <v>118</v>
      </c>
      <c r="F37" s="8" t="s">
        <v>109</v>
      </c>
      <c r="G37" s="8" t="s">
        <v>110</v>
      </c>
      <c r="H37" s="8">
        <v>8590</v>
      </c>
      <c r="I37" s="8">
        <v>8591</v>
      </c>
      <c r="J37" s="8">
        <v>8538</v>
      </c>
      <c r="K37" s="8">
        <v>2120</v>
      </c>
      <c r="L37" s="8">
        <v>2120</v>
      </c>
      <c r="M37" s="8" t="s">
        <v>74</v>
      </c>
      <c r="N37" s="8" t="s">
        <v>120</v>
      </c>
      <c r="O37" s="9">
        <v>2.0057097702600002</v>
      </c>
      <c r="P37" s="9">
        <v>0.81168200000000001</v>
      </c>
      <c r="Q37" s="8" t="s">
        <v>57</v>
      </c>
      <c r="R37" s="8" t="s">
        <v>58</v>
      </c>
      <c r="S37" s="8">
        <v>27</v>
      </c>
      <c r="T37" s="8">
        <v>22</v>
      </c>
      <c r="U37" s="8" t="s">
        <v>37</v>
      </c>
      <c r="V37" s="8" t="s">
        <v>38</v>
      </c>
      <c r="W37" s="8" t="s">
        <v>39</v>
      </c>
      <c r="X37" s="10">
        <v>0.51060899999999998</v>
      </c>
      <c r="Y37" s="10">
        <v>9.7789370000000009</v>
      </c>
      <c r="Z37" s="10">
        <v>0.30199999999999999</v>
      </c>
      <c r="AA37" s="10">
        <v>0.30499999999999999</v>
      </c>
      <c r="AB37" s="10">
        <f t="shared" si="2"/>
        <v>0.28928758976792396</v>
      </c>
      <c r="AC37" s="10">
        <f t="shared" si="3"/>
        <v>5.516484063713631</v>
      </c>
    </row>
    <row r="38" spans="1:29" x14ac:dyDescent="0.25">
      <c r="A38" s="8">
        <v>2</v>
      </c>
      <c r="B38" s="8">
        <v>316</v>
      </c>
      <c r="C38" s="8" t="s">
        <v>117</v>
      </c>
      <c r="D38" s="8" t="s">
        <v>119</v>
      </c>
      <c r="E38" s="8" t="s">
        <v>118</v>
      </c>
      <c r="F38" s="8" t="s">
        <v>109</v>
      </c>
      <c r="G38" s="8" t="s">
        <v>110</v>
      </c>
      <c r="H38" s="8">
        <v>8591</v>
      </c>
      <c r="I38" s="8">
        <v>8592</v>
      </c>
      <c r="J38" s="8">
        <v>8539</v>
      </c>
      <c r="K38" s="8">
        <v>2120</v>
      </c>
      <c r="L38" s="8">
        <v>2120</v>
      </c>
      <c r="M38" s="8" t="s">
        <v>74</v>
      </c>
      <c r="N38" s="8" t="s">
        <v>120</v>
      </c>
      <c r="O38" s="9">
        <v>0.35381168768999999</v>
      </c>
      <c r="P38" s="9">
        <v>0.143183</v>
      </c>
      <c r="Q38" s="8" t="s">
        <v>57</v>
      </c>
      <c r="R38" s="8" t="s">
        <v>58</v>
      </c>
      <c r="S38" s="8">
        <v>27</v>
      </c>
      <c r="T38" s="8">
        <v>22</v>
      </c>
      <c r="U38" s="8" t="s">
        <v>37</v>
      </c>
      <c r="V38" s="8" t="s">
        <v>38</v>
      </c>
      <c r="W38" s="8" t="s">
        <v>39</v>
      </c>
      <c r="X38" s="10">
        <v>0.51060899999999998</v>
      </c>
      <c r="Y38" s="10">
        <v>9.7789370000000009</v>
      </c>
      <c r="Z38" s="10">
        <v>0.30199999999999999</v>
      </c>
      <c r="AA38" s="10">
        <v>0.30499999999999999</v>
      </c>
      <c r="AB38" s="10">
        <f t="shared" si="2"/>
        <v>5.1031148856005994E-2</v>
      </c>
      <c r="AC38" s="10">
        <f t="shared" si="3"/>
        <v>0.97312338784734509</v>
      </c>
    </row>
    <row r="39" spans="1:29" x14ac:dyDescent="0.25">
      <c r="A39" s="8">
        <v>2</v>
      </c>
      <c r="B39" s="8">
        <v>316</v>
      </c>
      <c r="C39" s="8" t="s">
        <v>117</v>
      </c>
      <c r="D39" s="8" t="s">
        <v>119</v>
      </c>
      <c r="E39" s="8" t="s">
        <v>118</v>
      </c>
      <c r="F39" s="8" t="s">
        <v>109</v>
      </c>
      <c r="G39" s="8" t="s">
        <v>110</v>
      </c>
      <c r="H39" s="8">
        <v>8592</v>
      </c>
      <c r="I39" s="8">
        <v>8593</v>
      </c>
      <c r="J39" s="8">
        <v>8540</v>
      </c>
      <c r="K39" s="8">
        <v>2120</v>
      </c>
      <c r="L39" s="8">
        <v>2120</v>
      </c>
      <c r="M39" s="8" t="s">
        <v>74</v>
      </c>
      <c r="N39" s="8" t="s">
        <v>120</v>
      </c>
      <c r="O39" s="9">
        <v>0.25249082350500002</v>
      </c>
      <c r="P39" s="9">
        <v>0.10217900000000001</v>
      </c>
      <c r="Q39" s="8" t="s">
        <v>57</v>
      </c>
      <c r="R39" s="8" t="s">
        <v>58</v>
      </c>
      <c r="S39" s="8">
        <v>27</v>
      </c>
      <c r="T39" s="8">
        <v>22</v>
      </c>
      <c r="U39" s="8" t="s">
        <v>37</v>
      </c>
      <c r="V39" s="8" t="s">
        <v>38</v>
      </c>
      <c r="W39" s="8" t="s">
        <v>39</v>
      </c>
      <c r="X39" s="10">
        <v>0.51060899999999998</v>
      </c>
      <c r="Y39" s="10">
        <v>9.7789370000000009</v>
      </c>
      <c r="Z39" s="10">
        <v>0.30199999999999999</v>
      </c>
      <c r="AA39" s="10">
        <v>0.30499999999999999</v>
      </c>
      <c r="AB39" s="10">
        <f t="shared" si="2"/>
        <v>3.6417114873677998E-2</v>
      </c>
      <c r="AC39" s="10">
        <f t="shared" si="3"/>
        <v>0.69444539258748517</v>
      </c>
    </row>
    <row r="40" spans="1:29" x14ac:dyDescent="0.25">
      <c r="A40" s="8">
        <v>2</v>
      </c>
      <c r="B40" s="8">
        <v>316</v>
      </c>
      <c r="C40" s="8" t="s">
        <v>117</v>
      </c>
      <c r="D40" s="8" t="s">
        <v>119</v>
      </c>
      <c r="E40" s="8" t="s">
        <v>118</v>
      </c>
      <c r="F40" s="8" t="s">
        <v>109</v>
      </c>
      <c r="G40" s="8" t="s">
        <v>110</v>
      </c>
      <c r="H40" s="8">
        <v>8593</v>
      </c>
      <c r="I40" s="8">
        <v>8594</v>
      </c>
      <c r="J40" s="8">
        <v>8541</v>
      </c>
      <c r="K40" s="8">
        <v>2120</v>
      </c>
      <c r="L40" s="8">
        <v>2120</v>
      </c>
      <c r="M40" s="8" t="s">
        <v>74</v>
      </c>
      <c r="N40" s="8" t="s">
        <v>120</v>
      </c>
      <c r="O40" s="9">
        <v>0.39655469516699998</v>
      </c>
      <c r="P40" s="9">
        <v>0.16048000000000001</v>
      </c>
      <c r="Q40" s="8" t="s">
        <v>57</v>
      </c>
      <c r="R40" s="8" t="s">
        <v>58</v>
      </c>
      <c r="S40" s="8">
        <v>27</v>
      </c>
      <c r="T40" s="8">
        <v>22</v>
      </c>
      <c r="U40" s="8" t="s">
        <v>37</v>
      </c>
      <c r="V40" s="8" t="s">
        <v>38</v>
      </c>
      <c r="W40" s="8" t="s">
        <v>39</v>
      </c>
      <c r="X40" s="10">
        <v>0.51060899999999998</v>
      </c>
      <c r="Y40" s="10">
        <v>9.7789370000000009</v>
      </c>
      <c r="Z40" s="10">
        <v>0.30199999999999999</v>
      </c>
      <c r="AA40" s="10">
        <v>0.30499999999999999</v>
      </c>
      <c r="AB40" s="10">
        <f t="shared" si="2"/>
        <v>5.7195887559359997E-2</v>
      </c>
      <c r="AC40" s="10">
        <f t="shared" si="3"/>
        <v>1.0906800477832002</v>
      </c>
    </row>
    <row r="41" spans="1:29" x14ac:dyDescent="0.25">
      <c r="A41" s="8">
        <v>2</v>
      </c>
      <c r="B41" s="8">
        <v>316</v>
      </c>
      <c r="C41" s="8" t="s">
        <v>117</v>
      </c>
      <c r="D41" s="8" t="s">
        <v>119</v>
      </c>
      <c r="E41" s="8" t="s">
        <v>118</v>
      </c>
      <c r="F41" s="8" t="s">
        <v>109</v>
      </c>
      <c r="G41" s="8" t="s">
        <v>110</v>
      </c>
      <c r="H41" s="8">
        <v>10528</v>
      </c>
      <c r="I41" s="8">
        <v>10529</v>
      </c>
      <c r="J41" s="8">
        <v>12433</v>
      </c>
      <c r="K41" s="8">
        <v>2210</v>
      </c>
      <c r="L41" s="8">
        <v>2210</v>
      </c>
      <c r="M41" s="8" t="s">
        <v>74</v>
      </c>
      <c r="N41" s="8" t="s">
        <v>120</v>
      </c>
      <c r="O41" s="9">
        <v>0.70310849686400001</v>
      </c>
      <c r="P41" s="9">
        <v>0.28453800000000001</v>
      </c>
      <c r="Q41" s="8" t="s">
        <v>57</v>
      </c>
      <c r="R41" s="8" t="s">
        <v>58</v>
      </c>
      <c r="S41" s="8">
        <v>84</v>
      </c>
      <c r="T41" s="8">
        <v>25</v>
      </c>
      <c r="U41" s="8" t="s">
        <v>42</v>
      </c>
      <c r="V41" s="8" t="s">
        <v>42</v>
      </c>
      <c r="W41" s="8" t="s">
        <v>42</v>
      </c>
      <c r="X41" s="10">
        <v>1.0139689999999999</v>
      </c>
      <c r="Y41" s="10">
        <v>65.341926000000001</v>
      </c>
      <c r="Z41" s="10">
        <v>0.30199999999999999</v>
      </c>
      <c r="AA41" s="10">
        <v>0.30499999999999999</v>
      </c>
      <c r="AB41" s="10">
        <f t="shared" si="2"/>
        <v>0.20138187250275597</v>
      </c>
      <c r="AC41" s="10">
        <f t="shared" si="3"/>
        <v>12.921621353430663</v>
      </c>
    </row>
    <row r="42" spans="1:29" x14ac:dyDescent="0.25">
      <c r="A42" s="8">
        <v>2</v>
      </c>
      <c r="B42" s="8">
        <v>316</v>
      </c>
      <c r="C42" s="8" t="s">
        <v>117</v>
      </c>
      <c r="D42" s="8" t="s">
        <v>119</v>
      </c>
      <c r="E42" s="8" t="s">
        <v>118</v>
      </c>
      <c r="F42" s="8" t="s">
        <v>109</v>
      </c>
      <c r="G42" s="8" t="s">
        <v>110</v>
      </c>
      <c r="H42" s="8">
        <v>10618</v>
      </c>
      <c r="I42" s="8">
        <v>10619</v>
      </c>
      <c r="J42" s="8">
        <v>10542</v>
      </c>
      <c r="K42" s="8">
        <v>2130</v>
      </c>
      <c r="L42" s="8">
        <v>2130</v>
      </c>
      <c r="M42" s="8" t="s">
        <v>74</v>
      </c>
      <c r="N42" s="8" t="s">
        <v>120</v>
      </c>
      <c r="O42" s="9">
        <v>0.180055796898</v>
      </c>
      <c r="P42" s="9">
        <v>7.2866E-2</v>
      </c>
      <c r="Q42" s="8" t="s">
        <v>57</v>
      </c>
      <c r="R42" s="8" t="s">
        <v>58</v>
      </c>
      <c r="S42" s="8">
        <v>28</v>
      </c>
      <c r="T42" s="8">
        <v>22</v>
      </c>
      <c r="U42" s="8" t="s">
        <v>37</v>
      </c>
      <c r="V42" s="8" t="s">
        <v>40</v>
      </c>
      <c r="W42" s="8" t="s">
        <v>41</v>
      </c>
      <c r="X42" s="10">
        <v>0.72053599999999995</v>
      </c>
      <c r="Y42" s="10">
        <v>8.7042389999999994</v>
      </c>
      <c r="Z42" s="10">
        <v>0.30199999999999999</v>
      </c>
      <c r="AA42" s="10">
        <v>0.30499999999999999</v>
      </c>
      <c r="AB42" s="10">
        <f t="shared" si="2"/>
        <v>3.6646798170847997E-2</v>
      </c>
      <c r="AC42" s="10">
        <f t="shared" si="3"/>
        <v>0.44079893988693003</v>
      </c>
    </row>
    <row r="43" spans="1:29" x14ac:dyDescent="0.25">
      <c r="A43" s="8">
        <v>2</v>
      </c>
      <c r="B43" s="8">
        <v>316</v>
      </c>
      <c r="C43" s="8" t="s">
        <v>117</v>
      </c>
      <c r="D43" s="8" t="s">
        <v>119</v>
      </c>
      <c r="E43" s="8" t="s">
        <v>118</v>
      </c>
      <c r="F43" s="8" t="s">
        <v>109</v>
      </c>
      <c r="G43" s="8" t="s">
        <v>110</v>
      </c>
      <c r="H43" s="8">
        <v>10620</v>
      </c>
      <c r="I43" s="8">
        <v>10621</v>
      </c>
      <c r="J43" s="8">
        <v>10544</v>
      </c>
      <c r="K43" s="8">
        <v>2130</v>
      </c>
      <c r="L43" s="8">
        <v>2130</v>
      </c>
      <c r="M43" s="8" t="s">
        <v>74</v>
      </c>
      <c r="N43" s="8" t="s">
        <v>120</v>
      </c>
      <c r="O43" s="9">
        <v>0.190905537919</v>
      </c>
      <c r="P43" s="9">
        <v>7.7256699999999998E-2</v>
      </c>
      <c r="Q43" s="8" t="s">
        <v>57</v>
      </c>
      <c r="R43" s="8" t="s">
        <v>58</v>
      </c>
      <c r="S43" s="8">
        <v>28</v>
      </c>
      <c r="T43" s="8">
        <v>22</v>
      </c>
      <c r="U43" s="8" t="s">
        <v>37</v>
      </c>
      <c r="V43" s="8" t="s">
        <v>40</v>
      </c>
      <c r="W43" s="8" t="s">
        <v>41</v>
      </c>
      <c r="X43" s="10">
        <v>0.72053599999999995</v>
      </c>
      <c r="Y43" s="10">
        <v>8.7042389999999994</v>
      </c>
      <c r="Z43" s="10">
        <v>0.30199999999999999</v>
      </c>
      <c r="AA43" s="10">
        <v>0.30499999999999999</v>
      </c>
      <c r="AB43" s="10">
        <f t="shared" si="2"/>
        <v>3.8855031046657593E-2</v>
      </c>
      <c r="AC43" s="10">
        <f t="shared" si="3"/>
        <v>0.46736024290015349</v>
      </c>
    </row>
    <row r="44" spans="1:29" x14ac:dyDescent="0.25">
      <c r="A44" s="8">
        <v>2</v>
      </c>
      <c r="B44" s="8">
        <v>316</v>
      </c>
      <c r="C44" s="8" t="s">
        <v>117</v>
      </c>
      <c r="D44" s="8" t="s">
        <v>119</v>
      </c>
      <c r="E44" s="8" t="s">
        <v>118</v>
      </c>
      <c r="F44" s="8" t="s">
        <v>109</v>
      </c>
      <c r="G44" s="8" t="s">
        <v>110</v>
      </c>
      <c r="H44" s="8">
        <v>10621</v>
      </c>
      <c r="I44" s="8">
        <v>10622</v>
      </c>
      <c r="J44" s="8">
        <v>10545</v>
      </c>
      <c r="K44" s="8">
        <v>2130</v>
      </c>
      <c r="L44" s="8">
        <v>2130</v>
      </c>
      <c r="M44" s="8" t="s">
        <v>74</v>
      </c>
      <c r="N44" s="8" t="s">
        <v>120</v>
      </c>
      <c r="O44" s="9">
        <v>1.6402099935200001E-2</v>
      </c>
      <c r="P44" s="9">
        <v>6.6376899999999999E-3</v>
      </c>
      <c r="Q44" s="8" t="s">
        <v>57</v>
      </c>
      <c r="R44" s="8" t="s">
        <v>58</v>
      </c>
      <c r="S44" s="8">
        <v>28</v>
      </c>
      <c r="T44" s="8">
        <v>22</v>
      </c>
      <c r="U44" s="8" t="s">
        <v>37</v>
      </c>
      <c r="V44" s="8" t="s">
        <v>40</v>
      </c>
      <c r="W44" s="8" t="s">
        <v>41</v>
      </c>
      <c r="X44" s="10">
        <v>0.72053599999999995</v>
      </c>
      <c r="Y44" s="10">
        <v>8.7042389999999994</v>
      </c>
      <c r="Z44" s="10">
        <v>0.30199999999999999</v>
      </c>
      <c r="AA44" s="10">
        <v>0.30499999999999999</v>
      </c>
      <c r="AB44" s="10">
        <f t="shared" si="2"/>
        <v>3.3383208320843195E-3</v>
      </c>
      <c r="AC44" s="10">
        <f t="shared" si="3"/>
        <v>4.0154347916697447E-2</v>
      </c>
    </row>
    <row r="45" spans="1:29" x14ac:dyDescent="0.25">
      <c r="A45" s="8">
        <v>2</v>
      </c>
      <c r="B45" s="8">
        <v>316</v>
      </c>
      <c r="C45" s="8" t="s">
        <v>117</v>
      </c>
      <c r="D45" s="8" t="s">
        <v>119</v>
      </c>
      <c r="E45" s="8" t="s">
        <v>118</v>
      </c>
      <c r="F45" s="8" t="s">
        <v>109</v>
      </c>
      <c r="G45" s="8" t="s">
        <v>110</v>
      </c>
      <c r="H45" s="8">
        <v>12253</v>
      </c>
      <c r="I45" s="8">
        <v>12255</v>
      </c>
      <c r="J45" s="8">
        <v>12209</v>
      </c>
      <c r="K45" s="8">
        <v>2150</v>
      </c>
      <c r="L45" s="8">
        <v>2150</v>
      </c>
      <c r="M45" s="8" t="s">
        <v>74</v>
      </c>
      <c r="N45" s="8" t="s">
        <v>120</v>
      </c>
      <c r="O45" s="9">
        <v>0.76076483722499999</v>
      </c>
      <c r="P45" s="9">
        <v>0.30787100000000001</v>
      </c>
      <c r="Q45" s="8" t="s">
        <v>57</v>
      </c>
      <c r="R45" s="8" t="s">
        <v>58</v>
      </c>
      <c r="S45" s="8">
        <v>62</v>
      </c>
      <c r="T45" s="8">
        <v>23</v>
      </c>
      <c r="U45" s="8" t="s">
        <v>76</v>
      </c>
      <c r="V45" s="8" t="s">
        <v>77</v>
      </c>
      <c r="W45" s="8" t="s">
        <v>77</v>
      </c>
      <c r="X45" s="10">
        <v>4.0852539999999999</v>
      </c>
      <c r="Y45" s="10">
        <v>11.038714000000001</v>
      </c>
      <c r="Z45" s="10">
        <v>0.30199999999999999</v>
      </c>
      <c r="AA45" s="10">
        <v>0.30499999999999999</v>
      </c>
      <c r="AB45" s="10">
        <f t="shared" si="2"/>
        <v>0.87789640149533188</v>
      </c>
      <c r="AC45" s="10">
        <f t="shared" si="3"/>
        <v>2.3619574429363301</v>
      </c>
    </row>
    <row r="46" spans="1:29" x14ac:dyDescent="0.25">
      <c r="A46" s="8">
        <v>2</v>
      </c>
      <c r="B46" s="8">
        <v>316</v>
      </c>
      <c r="C46" s="8" t="s">
        <v>117</v>
      </c>
      <c r="D46" s="8" t="s">
        <v>119</v>
      </c>
      <c r="E46" s="8" t="s">
        <v>118</v>
      </c>
      <c r="F46" s="8" t="s">
        <v>109</v>
      </c>
      <c r="G46" s="8" t="s">
        <v>110</v>
      </c>
      <c r="H46" s="8">
        <v>14558</v>
      </c>
      <c r="I46" s="8">
        <v>14559</v>
      </c>
      <c r="J46" s="8">
        <v>14559</v>
      </c>
      <c r="K46" s="8">
        <v>3200</v>
      </c>
      <c r="L46" s="8">
        <v>3200</v>
      </c>
      <c r="M46" s="8" t="s">
        <v>74</v>
      </c>
      <c r="N46" s="8" t="s">
        <v>120</v>
      </c>
      <c r="O46" s="9">
        <v>1.33290481708</v>
      </c>
      <c r="P46" s="9">
        <v>0.53940699999999997</v>
      </c>
      <c r="Q46" s="8" t="s">
        <v>57</v>
      </c>
      <c r="R46" s="8" t="s">
        <v>58</v>
      </c>
      <c r="S46" s="8">
        <v>5</v>
      </c>
      <c r="T46" s="8">
        <v>30</v>
      </c>
      <c r="U46" s="8" t="s">
        <v>43</v>
      </c>
      <c r="V46" s="8" t="s">
        <v>44</v>
      </c>
      <c r="W46" s="8" t="s">
        <v>45</v>
      </c>
      <c r="X46" s="10">
        <v>7.8370999999999996E-2</v>
      </c>
      <c r="Y46" s="10">
        <v>7.2397530000000003</v>
      </c>
      <c r="Z46" s="10">
        <v>0.30199999999999999</v>
      </c>
      <c r="AA46" s="10">
        <v>0.30499999999999999</v>
      </c>
      <c r="AB46" s="10">
        <f t="shared" si="2"/>
        <v>2.9507158465905996E-2</v>
      </c>
      <c r="AC46" s="10">
        <f t="shared" si="3"/>
        <v>2.7140955452973454</v>
      </c>
    </row>
    <row r="47" spans="1:29" x14ac:dyDescent="0.25">
      <c r="A47" s="8">
        <v>2</v>
      </c>
      <c r="B47" s="8">
        <v>316</v>
      </c>
      <c r="C47" s="8" t="s">
        <v>117</v>
      </c>
      <c r="D47" s="8" t="s">
        <v>119</v>
      </c>
      <c r="E47" s="8" t="s">
        <v>118</v>
      </c>
      <c r="F47" s="8" t="s">
        <v>109</v>
      </c>
      <c r="G47" s="8" t="s">
        <v>110</v>
      </c>
      <c r="H47" s="8">
        <v>14560</v>
      </c>
      <c r="I47" s="8">
        <v>14561</v>
      </c>
      <c r="J47" s="8">
        <v>14561</v>
      </c>
      <c r="K47" s="8">
        <v>3200</v>
      </c>
      <c r="L47" s="8">
        <v>3200</v>
      </c>
      <c r="M47" s="8" t="s">
        <v>74</v>
      </c>
      <c r="N47" s="8" t="s">
        <v>120</v>
      </c>
      <c r="O47" s="9">
        <v>0.23997205014</v>
      </c>
      <c r="P47" s="9">
        <v>9.7113199999999997E-2</v>
      </c>
      <c r="Q47" s="8" t="s">
        <v>57</v>
      </c>
      <c r="R47" s="8" t="s">
        <v>58</v>
      </c>
      <c r="S47" s="8">
        <v>5</v>
      </c>
      <c r="T47" s="8">
        <v>30</v>
      </c>
      <c r="U47" s="8" t="s">
        <v>43</v>
      </c>
      <c r="V47" s="8" t="s">
        <v>44</v>
      </c>
      <c r="W47" s="8" t="s">
        <v>45</v>
      </c>
      <c r="X47" s="10">
        <v>7.8370999999999996E-2</v>
      </c>
      <c r="Y47" s="10">
        <v>7.2397530000000003</v>
      </c>
      <c r="Z47" s="10">
        <v>0.30199999999999999</v>
      </c>
      <c r="AA47" s="10">
        <v>0.30499999999999999</v>
      </c>
      <c r="AB47" s="10">
        <f t="shared" si="2"/>
        <v>5.3123793008455992E-3</v>
      </c>
      <c r="AC47" s="10">
        <f t="shared" si="3"/>
        <v>0.48863752882252204</v>
      </c>
    </row>
    <row r="48" spans="1:29" x14ac:dyDescent="0.25">
      <c r="A48" s="8">
        <v>2</v>
      </c>
      <c r="B48" s="8">
        <v>316</v>
      </c>
      <c r="C48" s="8" t="s">
        <v>117</v>
      </c>
      <c r="D48" s="8" t="s">
        <v>119</v>
      </c>
      <c r="E48" s="8" t="s">
        <v>118</v>
      </c>
      <c r="F48" s="8" t="s">
        <v>109</v>
      </c>
      <c r="G48" s="8" t="s">
        <v>110</v>
      </c>
      <c r="H48" s="8">
        <v>18379</v>
      </c>
      <c r="I48" s="8">
        <v>18380</v>
      </c>
      <c r="J48" s="8">
        <v>18380</v>
      </c>
      <c r="K48" s="8">
        <v>4271</v>
      </c>
      <c r="L48" s="8">
        <v>4271</v>
      </c>
      <c r="M48" s="8" t="s">
        <v>74</v>
      </c>
      <c r="N48" s="8" t="s">
        <v>120</v>
      </c>
      <c r="O48" s="9">
        <v>1.5108894639199999</v>
      </c>
      <c r="P48" s="9">
        <v>0.61143499999999995</v>
      </c>
      <c r="Q48" s="8" t="s">
        <v>57</v>
      </c>
      <c r="R48" s="8" t="s">
        <v>58</v>
      </c>
      <c r="S48" s="8">
        <v>7</v>
      </c>
      <c r="T48" s="8">
        <v>40</v>
      </c>
      <c r="U48" s="8" t="s">
        <v>60</v>
      </c>
      <c r="V48" s="8" t="s">
        <v>67</v>
      </c>
      <c r="W48" s="8" t="s">
        <v>62</v>
      </c>
      <c r="X48" s="10">
        <v>7.8109999999999999E-2</v>
      </c>
      <c r="Y48" s="10">
        <v>6.698639</v>
      </c>
      <c r="Z48" s="10">
        <v>0.30199999999999999</v>
      </c>
      <c r="AA48" s="10">
        <v>0.30499999999999999</v>
      </c>
      <c r="AB48" s="10">
        <f t="shared" si="2"/>
        <v>3.3335913119299995E-2</v>
      </c>
      <c r="AC48" s="10">
        <f t="shared" si="3"/>
        <v>2.846568724190675</v>
      </c>
    </row>
    <row r="49" spans="1:29" x14ac:dyDescent="0.25">
      <c r="A49" s="8">
        <v>2</v>
      </c>
      <c r="B49" s="8">
        <v>316</v>
      </c>
      <c r="C49" s="8" t="s">
        <v>117</v>
      </c>
      <c r="D49" s="8" t="s">
        <v>119</v>
      </c>
      <c r="E49" s="8" t="s">
        <v>118</v>
      </c>
      <c r="F49" s="8" t="s">
        <v>109</v>
      </c>
      <c r="G49" s="8" t="s">
        <v>110</v>
      </c>
      <c r="H49" s="8">
        <v>18380</v>
      </c>
      <c r="I49" s="8">
        <v>18381</v>
      </c>
      <c r="J49" s="8">
        <v>18381</v>
      </c>
      <c r="K49" s="8">
        <v>4271</v>
      </c>
      <c r="L49" s="8">
        <v>4271</v>
      </c>
      <c r="M49" s="8" t="s">
        <v>74</v>
      </c>
      <c r="N49" s="8" t="s">
        <v>120</v>
      </c>
      <c r="O49" s="9">
        <v>0.29560044266699997</v>
      </c>
      <c r="P49" s="9">
        <v>0.119625</v>
      </c>
      <c r="Q49" s="8" t="s">
        <v>57</v>
      </c>
      <c r="R49" s="8" t="s">
        <v>58</v>
      </c>
      <c r="S49" s="8">
        <v>7</v>
      </c>
      <c r="T49" s="8">
        <v>40</v>
      </c>
      <c r="U49" s="8" t="s">
        <v>60</v>
      </c>
      <c r="V49" s="8" t="s">
        <v>67</v>
      </c>
      <c r="W49" s="8" t="s">
        <v>62</v>
      </c>
      <c r="X49" s="10">
        <v>7.8109999999999999E-2</v>
      </c>
      <c r="Y49" s="10">
        <v>6.698639</v>
      </c>
      <c r="Z49" s="10">
        <v>0.30199999999999999</v>
      </c>
      <c r="AA49" s="10">
        <v>0.30499999999999999</v>
      </c>
      <c r="AB49" s="10">
        <f t="shared" si="2"/>
        <v>6.5220483074999993E-3</v>
      </c>
      <c r="AC49" s="10">
        <f t="shared" si="3"/>
        <v>0.556920659810625</v>
      </c>
    </row>
    <row r="50" spans="1:29" x14ac:dyDescent="0.25">
      <c r="A50" s="8">
        <v>2</v>
      </c>
      <c r="B50" s="8">
        <v>316</v>
      </c>
      <c r="C50" s="8" t="s">
        <v>117</v>
      </c>
      <c r="D50" s="8" t="s">
        <v>119</v>
      </c>
      <c r="E50" s="8" t="s">
        <v>118</v>
      </c>
      <c r="F50" s="8" t="s">
        <v>109</v>
      </c>
      <c r="G50" s="8" t="s">
        <v>110</v>
      </c>
      <c r="H50" s="8">
        <v>18381</v>
      </c>
      <c r="I50" s="8">
        <v>18382</v>
      </c>
      <c r="J50" s="8">
        <v>18382</v>
      </c>
      <c r="K50" s="8">
        <v>4271</v>
      </c>
      <c r="L50" s="8">
        <v>4271</v>
      </c>
      <c r="M50" s="8" t="s">
        <v>74</v>
      </c>
      <c r="N50" s="8" t="s">
        <v>120</v>
      </c>
      <c r="O50" s="9">
        <v>0.16695494467399999</v>
      </c>
      <c r="P50" s="9">
        <v>6.7564299999999994E-2</v>
      </c>
      <c r="Q50" s="8" t="s">
        <v>57</v>
      </c>
      <c r="R50" s="8" t="s">
        <v>58</v>
      </c>
      <c r="S50" s="8">
        <v>7</v>
      </c>
      <c r="T50" s="8">
        <v>40</v>
      </c>
      <c r="U50" s="8" t="s">
        <v>60</v>
      </c>
      <c r="V50" s="8" t="s">
        <v>67</v>
      </c>
      <c r="W50" s="8" t="s">
        <v>62</v>
      </c>
      <c r="X50" s="10">
        <v>7.8109999999999999E-2</v>
      </c>
      <c r="Y50" s="10">
        <v>6.698639</v>
      </c>
      <c r="Z50" s="10">
        <v>0.30199999999999999</v>
      </c>
      <c r="AA50" s="10">
        <v>0.30499999999999999</v>
      </c>
      <c r="AB50" s="10">
        <f t="shared" si="2"/>
        <v>3.6836583361539994E-3</v>
      </c>
      <c r="AC50" s="10">
        <f t="shared" si="3"/>
        <v>0.31454925421645152</v>
      </c>
    </row>
    <row r="51" spans="1:29" x14ac:dyDescent="0.25">
      <c r="A51" s="8">
        <v>2</v>
      </c>
      <c r="B51" s="8">
        <v>316</v>
      </c>
      <c r="C51" s="8" t="s">
        <v>117</v>
      </c>
      <c r="D51" s="8" t="s">
        <v>119</v>
      </c>
      <c r="E51" s="8" t="s">
        <v>118</v>
      </c>
      <c r="F51" s="8" t="s">
        <v>109</v>
      </c>
      <c r="G51" s="8" t="s">
        <v>110</v>
      </c>
      <c r="H51" s="8">
        <v>24128</v>
      </c>
      <c r="I51" s="8">
        <v>24129</v>
      </c>
      <c r="J51" s="8">
        <v>24129</v>
      </c>
      <c r="K51" s="8">
        <v>6170</v>
      </c>
      <c r="L51" s="8">
        <v>6170</v>
      </c>
      <c r="M51" s="8" t="s">
        <v>74</v>
      </c>
      <c r="N51" s="8" t="s">
        <v>120</v>
      </c>
      <c r="O51" s="9">
        <v>0.95783386321200004</v>
      </c>
      <c r="P51" s="9">
        <v>0.38762200000000002</v>
      </c>
      <c r="Q51" s="8" t="s">
        <v>57</v>
      </c>
      <c r="R51" s="8" t="s">
        <v>58</v>
      </c>
      <c r="S51" s="8">
        <v>12</v>
      </c>
      <c r="T51" s="8">
        <v>60</v>
      </c>
      <c r="U51" s="8" t="s">
        <v>49</v>
      </c>
      <c r="V51" s="8" t="s">
        <v>51</v>
      </c>
      <c r="W51" s="8" t="s">
        <v>51</v>
      </c>
      <c r="X51" s="10">
        <v>0.50061500000000003</v>
      </c>
      <c r="Y51" s="10">
        <v>5.1558710000000003</v>
      </c>
      <c r="Z51" s="10">
        <v>0.30199999999999999</v>
      </c>
      <c r="AA51" s="10">
        <v>0.30499999999999999</v>
      </c>
      <c r="AB51" s="10">
        <f t="shared" si="2"/>
        <v>0.13544647249594002</v>
      </c>
      <c r="AC51" s="10">
        <f t="shared" si="3"/>
        <v>1.3889776749895903</v>
      </c>
    </row>
    <row r="52" spans="1:29" x14ac:dyDescent="0.25">
      <c r="A52" s="8">
        <v>2</v>
      </c>
      <c r="B52" s="8">
        <v>316</v>
      </c>
      <c r="C52" s="8" t="s">
        <v>117</v>
      </c>
      <c r="D52" s="8" t="s">
        <v>119</v>
      </c>
      <c r="E52" s="8" t="s">
        <v>118</v>
      </c>
      <c r="F52" s="8" t="s">
        <v>109</v>
      </c>
      <c r="G52" s="8" t="s">
        <v>110</v>
      </c>
      <c r="H52" s="8">
        <v>37858</v>
      </c>
      <c r="I52" s="8">
        <v>37859</v>
      </c>
      <c r="J52" s="8">
        <v>37840</v>
      </c>
      <c r="K52" s="8">
        <v>6410</v>
      </c>
      <c r="L52" s="8">
        <v>6410</v>
      </c>
      <c r="M52" s="8" t="s">
        <v>74</v>
      </c>
      <c r="N52" s="8" t="s">
        <v>120</v>
      </c>
      <c r="O52" s="9">
        <v>14.7748923112</v>
      </c>
      <c r="P52" s="9">
        <v>5.97919</v>
      </c>
      <c r="Q52" s="8" t="s">
        <v>57</v>
      </c>
      <c r="R52" s="8" t="s">
        <v>58</v>
      </c>
      <c r="S52" s="8">
        <v>16</v>
      </c>
      <c r="T52" s="8">
        <v>60</v>
      </c>
      <c r="U52" s="8" t="s">
        <v>49</v>
      </c>
      <c r="V52" s="8" t="s">
        <v>52</v>
      </c>
      <c r="W52" s="8" t="s">
        <v>53</v>
      </c>
      <c r="X52" s="10">
        <v>0.70014500000000002</v>
      </c>
      <c r="Y52" s="10">
        <v>6.29983</v>
      </c>
      <c r="Z52" s="10">
        <v>0.30199999999999999</v>
      </c>
      <c r="AA52" s="10">
        <v>0.30499999999999999</v>
      </c>
      <c r="AB52" s="10">
        <f t="shared" si="2"/>
        <v>2.9220373878199002</v>
      </c>
      <c r="AC52" s="10">
        <f t="shared" si="3"/>
        <v>26.179176973701502</v>
      </c>
    </row>
    <row r="53" spans="1:29" x14ac:dyDescent="0.25">
      <c r="A53" s="8">
        <v>2</v>
      </c>
      <c r="B53" s="8">
        <v>316</v>
      </c>
      <c r="C53" s="8" t="s">
        <v>117</v>
      </c>
      <c r="D53" s="8" t="s">
        <v>119</v>
      </c>
      <c r="E53" s="8" t="s">
        <v>118</v>
      </c>
      <c r="F53" s="8" t="s">
        <v>109</v>
      </c>
      <c r="G53" s="8" t="s">
        <v>110</v>
      </c>
      <c r="H53" s="8">
        <v>37859</v>
      </c>
      <c r="I53" s="8">
        <v>37860</v>
      </c>
      <c r="J53" s="8">
        <v>37841</v>
      </c>
      <c r="K53" s="8">
        <v>6410</v>
      </c>
      <c r="L53" s="8">
        <v>6410</v>
      </c>
      <c r="M53" s="8" t="s">
        <v>74</v>
      </c>
      <c r="N53" s="8" t="s">
        <v>120</v>
      </c>
      <c r="O53" s="9">
        <v>9.7968471615899999E-2</v>
      </c>
      <c r="P53" s="9">
        <v>3.9646399999999998E-2</v>
      </c>
      <c r="Q53" s="8" t="s">
        <v>57</v>
      </c>
      <c r="R53" s="8" t="s">
        <v>58</v>
      </c>
      <c r="S53" s="8">
        <v>16</v>
      </c>
      <c r="T53" s="8">
        <v>60</v>
      </c>
      <c r="U53" s="8" t="s">
        <v>49</v>
      </c>
      <c r="V53" s="8" t="s">
        <v>52</v>
      </c>
      <c r="W53" s="8" t="s">
        <v>53</v>
      </c>
      <c r="X53" s="10">
        <v>0.70014500000000002</v>
      </c>
      <c r="Y53" s="10">
        <v>6.29983</v>
      </c>
      <c r="Z53" s="10">
        <v>0.30199999999999999</v>
      </c>
      <c r="AA53" s="10">
        <v>0.30499999999999999</v>
      </c>
      <c r="AB53" s="10">
        <f t="shared" si="2"/>
        <v>1.9375243652143999E-2</v>
      </c>
      <c r="AC53" s="10">
        <f t="shared" si="3"/>
        <v>0.17358707817784</v>
      </c>
    </row>
    <row r="54" spans="1:29" x14ac:dyDescent="0.25">
      <c r="A54" s="8">
        <v>2</v>
      </c>
      <c r="B54" s="8">
        <v>316</v>
      </c>
      <c r="C54" s="8" t="s">
        <v>117</v>
      </c>
      <c r="D54" s="8" t="s">
        <v>119</v>
      </c>
      <c r="E54" s="8" t="s">
        <v>118</v>
      </c>
      <c r="F54" s="8" t="s">
        <v>109</v>
      </c>
      <c r="G54" s="8" t="s">
        <v>110</v>
      </c>
      <c r="H54" s="8">
        <v>37863</v>
      </c>
      <c r="I54" s="8">
        <v>37864</v>
      </c>
      <c r="J54" s="8">
        <v>37845</v>
      </c>
      <c r="K54" s="8">
        <v>6410</v>
      </c>
      <c r="L54" s="8">
        <v>6410</v>
      </c>
      <c r="M54" s="8" t="s">
        <v>74</v>
      </c>
      <c r="N54" s="8" t="s">
        <v>120</v>
      </c>
      <c r="O54" s="9">
        <v>0.13042141472300001</v>
      </c>
      <c r="P54" s="9">
        <v>5.2779699999999999E-2</v>
      </c>
      <c r="Q54" s="8" t="s">
        <v>57</v>
      </c>
      <c r="R54" s="8" t="s">
        <v>58</v>
      </c>
      <c r="S54" s="8">
        <v>16</v>
      </c>
      <c r="T54" s="8">
        <v>60</v>
      </c>
      <c r="U54" s="8" t="s">
        <v>49</v>
      </c>
      <c r="V54" s="8" t="s">
        <v>52</v>
      </c>
      <c r="W54" s="8" t="s">
        <v>53</v>
      </c>
      <c r="X54" s="10">
        <v>0.70014500000000002</v>
      </c>
      <c r="Y54" s="10">
        <v>6.29983</v>
      </c>
      <c r="Z54" s="10">
        <v>0.30199999999999999</v>
      </c>
      <c r="AA54" s="10">
        <v>0.30499999999999999</v>
      </c>
      <c r="AB54" s="10">
        <f t="shared" si="2"/>
        <v>2.5793503253436999E-2</v>
      </c>
      <c r="AC54" s="10">
        <f t="shared" si="3"/>
        <v>0.23108968052844503</v>
      </c>
    </row>
    <row r="55" spans="1:29" x14ac:dyDescent="0.25">
      <c r="A55" s="8">
        <v>2</v>
      </c>
      <c r="B55" s="8">
        <v>316</v>
      </c>
      <c r="C55" s="8" t="s">
        <v>117</v>
      </c>
      <c r="D55" s="8" t="s">
        <v>119</v>
      </c>
      <c r="E55" s="8" t="s">
        <v>118</v>
      </c>
      <c r="F55" s="8" t="s">
        <v>109</v>
      </c>
      <c r="G55" s="8" t="s">
        <v>110</v>
      </c>
      <c r="H55" s="8">
        <v>37867</v>
      </c>
      <c r="I55" s="8">
        <v>37868</v>
      </c>
      <c r="J55" s="8">
        <v>37849</v>
      </c>
      <c r="K55" s="8">
        <v>6410</v>
      </c>
      <c r="L55" s="8">
        <v>6410</v>
      </c>
      <c r="M55" s="8" t="s">
        <v>74</v>
      </c>
      <c r="N55" s="8" t="s">
        <v>120</v>
      </c>
      <c r="O55" s="9">
        <v>11.870243867899999</v>
      </c>
      <c r="P55" s="9">
        <v>4.8037200000000002</v>
      </c>
      <c r="Q55" s="8" t="s">
        <v>57</v>
      </c>
      <c r="R55" s="8" t="s">
        <v>58</v>
      </c>
      <c r="S55" s="8">
        <v>16</v>
      </c>
      <c r="T55" s="8">
        <v>60</v>
      </c>
      <c r="U55" s="8" t="s">
        <v>49</v>
      </c>
      <c r="V55" s="8" t="s">
        <v>52</v>
      </c>
      <c r="W55" s="8" t="s">
        <v>53</v>
      </c>
      <c r="X55" s="10">
        <v>0.70014500000000002</v>
      </c>
      <c r="Y55" s="10">
        <v>6.29983</v>
      </c>
      <c r="Z55" s="10">
        <v>0.30199999999999999</v>
      </c>
      <c r="AA55" s="10">
        <v>0.30499999999999999</v>
      </c>
      <c r="AB55" s="10">
        <f t="shared" si="2"/>
        <v>2.3475837765012</v>
      </c>
      <c r="AC55" s="10">
        <f t="shared" si="3"/>
        <v>21.032520460482004</v>
      </c>
    </row>
    <row r="56" spans="1:29" x14ac:dyDescent="0.25">
      <c r="A56" s="8">
        <v>2</v>
      </c>
      <c r="B56" s="8">
        <v>316</v>
      </c>
      <c r="C56" s="8" t="s">
        <v>117</v>
      </c>
      <c r="D56" s="8" t="s">
        <v>119</v>
      </c>
      <c r="E56" s="8" t="s">
        <v>118</v>
      </c>
      <c r="F56" s="8" t="s">
        <v>109</v>
      </c>
      <c r="G56" s="8" t="s">
        <v>110</v>
      </c>
      <c r="H56" s="8">
        <v>37870</v>
      </c>
      <c r="I56" s="8">
        <v>37871</v>
      </c>
      <c r="J56" s="8">
        <v>37852</v>
      </c>
      <c r="K56" s="8">
        <v>6410</v>
      </c>
      <c r="L56" s="8">
        <v>6410</v>
      </c>
      <c r="M56" s="8" t="s">
        <v>74</v>
      </c>
      <c r="N56" s="8" t="s">
        <v>120</v>
      </c>
      <c r="O56" s="9">
        <v>6.0885713616199997</v>
      </c>
      <c r="P56" s="9">
        <v>2.4639600000000002</v>
      </c>
      <c r="Q56" s="8" t="s">
        <v>57</v>
      </c>
      <c r="R56" s="8" t="s">
        <v>58</v>
      </c>
      <c r="S56" s="8">
        <v>16</v>
      </c>
      <c r="T56" s="8">
        <v>60</v>
      </c>
      <c r="U56" s="8" t="s">
        <v>49</v>
      </c>
      <c r="V56" s="8" t="s">
        <v>52</v>
      </c>
      <c r="W56" s="8" t="s">
        <v>53</v>
      </c>
      <c r="X56" s="10">
        <v>0.70014500000000002</v>
      </c>
      <c r="Y56" s="10">
        <v>6.29983</v>
      </c>
      <c r="Z56" s="10">
        <v>0.30199999999999999</v>
      </c>
      <c r="AA56" s="10">
        <v>0.30499999999999999</v>
      </c>
      <c r="AB56" s="10">
        <f t="shared" si="2"/>
        <v>1.2041402333916</v>
      </c>
      <c r="AC56" s="10">
        <f t="shared" si="3"/>
        <v>10.788157743126002</v>
      </c>
    </row>
    <row r="57" spans="1:29" x14ac:dyDescent="0.25">
      <c r="A57" s="8">
        <v>2</v>
      </c>
      <c r="B57" s="8">
        <v>316</v>
      </c>
      <c r="C57" s="8" t="s">
        <v>117</v>
      </c>
      <c r="D57" s="8" t="s">
        <v>119</v>
      </c>
      <c r="E57" s="8" t="s">
        <v>118</v>
      </c>
      <c r="F57" s="8" t="s">
        <v>109</v>
      </c>
      <c r="G57" s="8" t="s">
        <v>110</v>
      </c>
      <c r="H57" s="8">
        <v>37874</v>
      </c>
      <c r="I57" s="8">
        <v>37875</v>
      </c>
      <c r="J57" s="8">
        <v>37856</v>
      </c>
      <c r="K57" s="8">
        <v>6410</v>
      </c>
      <c r="L57" s="8">
        <v>6410</v>
      </c>
      <c r="M57" s="8" t="s">
        <v>74</v>
      </c>
      <c r="N57" s="8" t="s">
        <v>120</v>
      </c>
      <c r="O57" s="9">
        <v>27.6422711598</v>
      </c>
      <c r="P57" s="9">
        <v>11.186400000000001</v>
      </c>
      <c r="Q57" s="8" t="s">
        <v>57</v>
      </c>
      <c r="R57" s="8" t="s">
        <v>58</v>
      </c>
      <c r="S57" s="8">
        <v>16</v>
      </c>
      <c r="T57" s="8">
        <v>60</v>
      </c>
      <c r="U57" s="8" t="s">
        <v>49</v>
      </c>
      <c r="V57" s="8" t="s">
        <v>52</v>
      </c>
      <c r="W57" s="8" t="s">
        <v>53</v>
      </c>
      <c r="X57" s="10">
        <v>0.70014500000000002</v>
      </c>
      <c r="Y57" s="10">
        <v>6.29983</v>
      </c>
      <c r="Z57" s="10">
        <v>0.30199999999999999</v>
      </c>
      <c r="AA57" s="10">
        <v>0.30499999999999999</v>
      </c>
      <c r="AB57" s="10">
        <f t="shared" si="2"/>
        <v>5.4668072155439997</v>
      </c>
      <c r="AC57" s="10">
        <f t="shared" si="3"/>
        <v>48.978330726840007</v>
      </c>
    </row>
    <row r="58" spans="1:29" x14ac:dyDescent="0.25">
      <c r="A58" s="8">
        <v>2</v>
      </c>
      <c r="B58" s="8">
        <v>316</v>
      </c>
      <c r="C58" s="8" t="s">
        <v>117</v>
      </c>
      <c r="D58" s="8" t="s">
        <v>119</v>
      </c>
      <c r="E58" s="8" t="s">
        <v>118</v>
      </c>
      <c r="F58" s="8" t="s">
        <v>109</v>
      </c>
      <c r="G58" s="8" t="s">
        <v>110</v>
      </c>
      <c r="H58" s="8">
        <v>37875</v>
      </c>
      <c r="I58" s="8">
        <v>37876</v>
      </c>
      <c r="J58" s="8">
        <v>37857</v>
      </c>
      <c r="K58" s="8">
        <v>6410</v>
      </c>
      <c r="L58" s="8">
        <v>6410</v>
      </c>
      <c r="M58" s="8" t="s">
        <v>74</v>
      </c>
      <c r="N58" s="8" t="s">
        <v>120</v>
      </c>
      <c r="O58" s="9">
        <v>7.2976662012800002</v>
      </c>
      <c r="P58" s="9">
        <v>2.9532600000000002</v>
      </c>
      <c r="Q58" s="8" t="s">
        <v>57</v>
      </c>
      <c r="R58" s="8" t="s">
        <v>58</v>
      </c>
      <c r="S58" s="8">
        <v>16</v>
      </c>
      <c r="T58" s="8">
        <v>60</v>
      </c>
      <c r="U58" s="8" t="s">
        <v>49</v>
      </c>
      <c r="V58" s="8" t="s">
        <v>52</v>
      </c>
      <c r="W58" s="8" t="s">
        <v>53</v>
      </c>
      <c r="X58" s="10">
        <v>0.70014500000000002</v>
      </c>
      <c r="Y58" s="10">
        <v>6.29983</v>
      </c>
      <c r="Z58" s="10">
        <v>0.30199999999999999</v>
      </c>
      <c r="AA58" s="10">
        <v>0.30499999999999999</v>
      </c>
      <c r="AB58" s="10">
        <f t="shared" si="2"/>
        <v>1.4432617354446</v>
      </c>
      <c r="AC58" s="10">
        <f t="shared" si="3"/>
        <v>12.930499982331002</v>
      </c>
    </row>
    <row r="59" spans="1:29" x14ac:dyDescent="0.25">
      <c r="A59" s="8">
        <v>2</v>
      </c>
      <c r="B59" s="8">
        <v>316</v>
      </c>
      <c r="C59" s="8" t="s">
        <v>117</v>
      </c>
      <c r="D59" s="8" t="s">
        <v>119</v>
      </c>
      <c r="E59" s="8" t="s">
        <v>118</v>
      </c>
      <c r="F59" s="8" t="s">
        <v>109</v>
      </c>
      <c r="G59" s="8" t="s">
        <v>110</v>
      </c>
      <c r="H59" s="8">
        <v>37876</v>
      </c>
      <c r="I59" s="8">
        <v>37877</v>
      </c>
      <c r="J59" s="8">
        <v>37858</v>
      </c>
      <c r="K59" s="8">
        <v>6410</v>
      </c>
      <c r="L59" s="8">
        <v>6410</v>
      </c>
      <c r="M59" s="8" t="s">
        <v>74</v>
      </c>
      <c r="N59" s="8" t="s">
        <v>120</v>
      </c>
      <c r="O59" s="9">
        <v>15.0886386084</v>
      </c>
      <c r="P59" s="9">
        <v>6.10616</v>
      </c>
      <c r="Q59" s="8" t="s">
        <v>57</v>
      </c>
      <c r="R59" s="8" t="s">
        <v>58</v>
      </c>
      <c r="S59" s="8">
        <v>16</v>
      </c>
      <c r="T59" s="8">
        <v>60</v>
      </c>
      <c r="U59" s="8" t="s">
        <v>49</v>
      </c>
      <c r="V59" s="8" t="s">
        <v>52</v>
      </c>
      <c r="W59" s="8" t="s">
        <v>53</v>
      </c>
      <c r="X59" s="10">
        <v>0.70014500000000002</v>
      </c>
      <c r="Y59" s="10">
        <v>6.29983</v>
      </c>
      <c r="Z59" s="10">
        <v>0.30199999999999999</v>
      </c>
      <c r="AA59" s="10">
        <v>0.30499999999999999</v>
      </c>
      <c r="AB59" s="10">
        <f t="shared" si="2"/>
        <v>2.9840877804535997</v>
      </c>
      <c r="AC59" s="10">
        <f t="shared" si="3"/>
        <v>26.735100117196001</v>
      </c>
    </row>
    <row r="60" spans="1:29" x14ac:dyDescent="0.25">
      <c r="A60" s="8">
        <v>2</v>
      </c>
      <c r="B60" s="8">
        <v>316</v>
      </c>
      <c r="C60" s="8" t="s">
        <v>117</v>
      </c>
      <c r="D60" s="8" t="s">
        <v>119</v>
      </c>
      <c r="E60" s="8" t="s">
        <v>118</v>
      </c>
      <c r="F60" s="8" t="s">
        <v>109</v>
      </c>
      <c r="G60" s="8" t="s">
        <v>110</v>
      </c>
      <c r="H60" s="8">
        <v>37878</v>
      </c>
      <c r="I60" s="8">
        <v>37879</v>
      </c>
      <c r="J60" s="8">
        <v>37860</v>
      </c>
      <c r="K60" s="8">
        <v>6410</v>
      </c>
      <c r="L60" s="8">
        <v>6410</v>
      </c>
      <c r="M60" s="8" t="s">
        <v>74</v>
      </c>
      <c r="N60" s="8" t="s">
        <v>120</v>
      </c>
      <c r="O60" s="9">
        <v>5.1214734070299999</v>
      </c>
      <c r="P60" s="9">
        <v>2.0725899999999999</v>
      </c>
      <c r="Q60" s="8" t="s">
        <v>57</v>
      </c>
      <c r="R60" s="8" t="s">
        <v>58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0.70014500000000002</v>
      </c>
      <c r="Y60" s="10">
        <v>6.29983</v>
      </c>
      <c r="Z60" s="10">
        <v>0.30199999999999999</v>
      </c>
      <c r="AA60" s="10">
        <v>0.30499999999999999</v>
      </c>
      <c r="AB60" s="10">
        <f t="shared" si="2"/>
        <v>1.0128772408339</v>
      </c>
      <c r="AC60" s="10">
        <f t="shared" si="3"/>
        <v>9.0745904384915015</v>
      </c>
    </row>
    <row r="61" spans="1:29" x14ac:dyDescent="0.25">
      <c r="A61" s="8">
        <v>2</v>
      </c>
      <c r="B61" s="8">
        <v>316</v>
      </c>
      <c r="C61" s="8" t="s">
        <v>117</v>
      </c>
      <c r="D61" s="8" t="s">
        <v>119</v>
      </c>
      <c r="E61" s="8" t="s">
        <v>118</v>
      </c>
      <c r="F61" s="8" t="s">
        <v>109</v>
      </c>
      <c r="G61" s="8" t="s">
        <v>110</v>
      </c>
      <c r="H61" s="8">
        <v>37880</v>
      </c>
      <c r="I61" s="8">
        <v>37881</v>
      </c>
      <c r="J61" s="8">
        <v>37862</v>
      </c>
      <c r="K61" s="8">
        <v>6410</v>
      </c>
      <c r="L61" s="8">
        <v>6410</v>
      </c>
      <c r="M61" s="8" t="s">
        <v>74</v>
      </c>
      <c r="N61" s="8" t="s">
        <v>120</v>
      </c>
      <c r="O61" s="9">
        <v>5.2482023698800004</v>
      </c>
      <c r="P61" s="9">
        <v>2.1238700000000001</v>
      </c>
      <c r="Q61" s="8" t="s">
        <v>57</v>
      </c>
      <c r="R61" s="8" t="s">
        <v>58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0.70014500000000002</v>
      </c>
      <c r="Y61" s="10">
        <v>6.29983</v>
      </c>
      <c r="Z61" s="10">
        <v>0.30199999999999999</v>
      </c>
      <c r="AA61" s="10">
        <v>0.30499999999999999</v>
      </c>
      <c r="AB61" s="10">
        <f t="shared" si="2"/>
        <v>1.0379378388827001</v>
      </c>
      <c r="AC61" s="10">
        <f t="shared" si="3"/>
        <v>9.2991138597595011</v>
      </c>
    </row>
    <row r="62" spans="1:29" x14ac:dyDescent="0.25">
      <c r="A62" s="8">
        <v>2</v>
      </c>
      <c r="B62" s="8">
        <v>316</v>
      </c>
      <c r="C62" s="8" t="s">
        <v>117</v>
      </c>
      <c r="D62" s="8" t="s">
        <v>119</v>
      </c>
      <c r="E62" s="8" t="s">
        <v>118</v>
      </c>
      <c r="F62" s="8" t="s">
        <v>109</v>
      </c>
      <c r="G62" s="8" t="s">
        <v>110</v>
      </c>
      <c r="H62" s="8">
        <v>37882</v>
      </c>
      <c r="I62" s="8">
        <v>37883</v>
      </c>
      <c r="J62" s="8">
        <v>37864</v>
      </c>
      <c r="K62" s="8">
        <v>6410</v>
      </c>
      <c r="L62" s="8">
        <v>6410</v>
      </c>
      <c r="M62" s="8" t="s">
        <v>74</v>
      </c>
      <c r="N62" s="8" t="s">
        <v>120</v>
      </c>
      <c r="O62" s="9">
        <v>5.5976160309700003</v>
      </c>
      <c r="P62" s="9">
        <v>2.2652700000000001</v>
      </c>
      <c r="Q62" s="8" t="s">
        <v>57</v>
      </c>
      <c r="R62" s="8" t="s">
        <v>58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0.70014500000000002</v>
      </c>
      <c r="Y62" s="10">
        <v>6.29983</v>
      </c>
      <c r="Z62" s="10">
        <v>0.30199999999999999</v>
      </c>
      <c r="AA62" s="10">
        <v>0.30499999999999999</v>
      </c>
      <c r="AB62" s="10">
        <f t="shared" si="2"/>
        <v>1.1070401899767002</v>
      </c>
      <c r="AC62" s="10">
        <f t="shared" si="3"/>
        <v>9.9182170533495011</v>
      </c>
    </row>
    <row r="63" spans="1:29" x14ac:dyDescent="0.25">
      <c r="A63" s="8">
        <v>2</v>
      </c>
      <c r="B63" s="8">
        <v>316</v>
      </c>
      <c r="C63" s="8" t="s">
        <v>117</v>
      </c>
      <c r="D63" s="8" t="s">
        <v>119</v>
      </c>
      <c r="E63" s="8" t="s">
        <v>118</v>
      </c>
      <c r="F63" s="8" t="s">
        <v>109</v>
      </c>
      <c r="G63" s="8" t="s">
        <v>110</v>
      </c>
      <c r="H63" s="8">
        <v>37885</v>
      </c>
      <c r="I63" s="8">
        <v>37886</v>
      </c>
      <c r="J63" s="8">
        <v>37867</v>
      </c>
      <c r="K63" s="8">
        <v>6410</v>
      </c>
      <c r="L63" s="8">
        <v>6410</v>
      </c>
      <c r="M63" s="8" t="s">
        <v>74</v>
      </c>
      <c r="N63" s="8" t="s">
        <v>120</v>
      </c>
      <c r="O63" s="9">
        <v>5.8467339421200002</v>
      </c>
      <c r="P63" s="9">
        <v>2.3660899999999998</v>
      </c>
      <c r="Q63" s="8" t="s">
        <v>57</v>
      </c>
      <c r="R63" s="8" t="s">
        <v>58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0.70014500000000002</v>
      </c>
      <c r="Y63" s="10">
        <v>6.29983</v>
      </c>
      <c r="Z63" s="10">
        <v>0.30199999999999999</v>
      </c>
      <c r="AA63" s="10">
        <v>0.30499999999999999</v>
      </c>
      <c r="AB63" s="10">
        <f t="shared" si="2"/>
        <v>1.1563110459688999</v>
      </c>
      <c r="AC63" s="10">
        <f t="shared" si="3"/>
        <v>10.3596455114665</v>
      </c>
    </row>
    <row r="64" spans="1:29" x14ac:dyDescent="0.25">
      <c r="A64" s="8">
        <v>2</v>
      </c>
      <c r="B64" s="8">
        <v>316</v>
      </c>
      <c r="C64" s="8" t="s">
        <v>117</v>
      </c>
      <c r="D64" s="8" t="s">
        <v>119</v>
      </c>
      <c r="E64" s="8" t="s">
        <v>118</v>
      </c>
      <c r="F64" s="8" t="s">
        <v>109</v>
      </c>
      <c r="G64" s="8" t="s">
        <v>110</v>
      </c>
      <c r="H64" s="8">
        <v>37891</v>
      </c>
      <c r="I64" s="8">
        <v>37892</v>
      </c>
      <c r="J64" s="8">
        <v>37873</v>
      </c>
      <c r="K64" s="8">
        <v>6410</v>
      </c>
      <c r="L64" s="8">
        <v>6410</v>
      </c>
      <c r="M64" s="8" t="s">
        <v>74</v>
      </c>
      <c r="N64" s="8" t="s">
        <v>120</v>
      </c>
      <c r="O64" s="9">
        <v>13.2588930834</v>
      </c>
      <c r="P64" s="9">
        <v>5.3656800000000002</v>
      </c>
      <c r="Q64" s="8" t="s">
        <v>57</v>
      </c>
      <c r="R64" s="8" t="s">
        <v>58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0.70014500000000002</v>
      </c>
      <c r="Y64" s="10">
        <v>6.29983</v>
      </c>
      <c r="Z64" s="10">
        <v>0.30199999999999999</v>
      </c>
      <c r="AA64" s="10">
        <v>0.30499999999999999</v>
      </c>
      <c r="AB64" s="10">
        <f t="shared" si="2"/>
        <v>2.6222143084727998</v>
      </c>
      <c r="AC64" s="10">
        <f t="shared" si="3"/>
        <v>23.492995924908001</v>
      </c>
    </row>
    <row r="65" spans="28:29" x14ac:dyDescent="0.25">
      <c r="AB65" s="10">
        <f>SUM(AB2:AB64)</f>
        <v>669.32201390583373</v>
      </c>
      <c r="AC65" s="10">
        <f>SUM(AC2:AC64)</f>
        <v>4392.9584387785044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opLeftCell="G1" workbookViewId="0">
      <pane ySplit="1" topLeftCell="A47" activePane="bottomLeft" state="frozen"/>
      <selection pane="bottomLeft" activeCell="J75" sqref="J75"/>
    </sheetView>
  </sheetViews>
  <sheetFormatPr defaultRowHeight="15" x14ac:dyDescent="0.25"/>
  <cols>
    <col min="1" max="1" width="11.28515625" style="8" bestFit="1" customWidth="1"/>
    <col min="2" max="2" width="9.28515625" style="8" bestFit="1" customWidth="1"/>
    <col min="3" max="3" width="13.5703125" style="8" bestFit="1" customWidth="1"/>
    <col min="4" max="4" width="8.7109375" style="8" bestFit="1" customWidth="1"/>
    <col min="5" max="5" width="26.42578125" style="8" bestFit="1" customWidth="1"/>
    <col min="6" max="6" width="12" style="8" bestFit="1" customWidth="1"/>
    <col min="7" max="8" width="16.7109375" style="9" bestFit="1" customWidth="1"/>
    <col min="9" max="9" width="13.5703125" style="8" bestFit="1" customWidth="1"/>
    <col min="10" max="10" width="15.85546875" style="8" bestFit="1" customWidth="1"/>
    <col min="11" max="11" width="10.85546875" style="8" bestFit="1" customWidth="1"/>
    <col min="12" max="12" width="10.5703125" style="8" bestFit="1" customWidth="1"/>
    <col min="13" max="13" width="29.85546875" style="8" bestFit="1" customWidth="1"/>
    <col min="14" max="14" width="44.28515625" style="8" bestFit="1" customWidth="1"/>
    <col min="15" max="15" width="25.5703125" style="8" bestFit="1" customWidth="1"/>
    <col min="16" max="16" width="8.85546875" style="10" bestFit="1" customWidth="1"/>
    <col min="17" max="17" width="9.5703125" style="10" bestFit="1" customWidth="1"/>
    <col min="18" max="18" width="10.28515625" style="10" bestFit="1" customWidth="1"/>
    <col min="19" max="19" width="10.5703125" style="10" bestFit="1" customWidth="1"/>
    <col min="20" max="20" width="11.5703125" style="10" bestFit="1" customWidth="1"/>
    <col min="21" max="21" width="12.5703125" style="10" bestFit="1" customWidth="1"/>
  </cols>
  <sheetData>
    <row r="1" spans="1:21" x14ac:dyDescent="0.25">
      <c r="A1" s="8" t="s">
        <v>6</v>
      </c>
      <c r="B1" s="8" t="s">
        <v>7</v>
      </c>
      <c r="C1" s="8" t="s">
        <v>8</v>
      </c>
      <c r="D1" s="8" t="s">
        <v>9</v>
      </c>
      <c r="E1" s="8" t="s">
        <v>10</v>
      </c>
      <c r="F1" s="8" t="s">
        <v>11</v>
      </c>
      <c r="G1" s="9" t="s">
        <v>87</v>
      </c>
      <c r="H1" s="9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10" t="s">
        <v>20</v>
      </c>
      <c r="Q1" s="10" t="s">
        <v>68</v>
      </c>
      <c r="R1" s="10" t="s">
        <v>21</v>
      </c>
      <c r="S1" s="10" t="s">
        <v>69</v>
      </c>
      <c r="T1" s="10" t="s">
        <v>22</v>
      </c>
      <c r="U1" s="10" t="s">
        <v>70</v>
      </c>
    </row>
    <row r="2" spans="1:21" x14ac:dyDescent="0.25">
      <c r="A2" s="8">
        <v>86</v>
      </c>
      <c r="B2" s="8">
        <v>86</v>
      </c>
      <c r="C2" s="8">
        <v>2110</v>
      </c>
      <c r="D2" s="8">
        <v>2520</v>
      </c>
      <c r="E2" s="8" t="s">
        <v>74</v>
      </c>
      <c r="F2" s="8" t="s">
        <v>75</v>
      </c>
      <c r="G2" s="9">
        <v>4.1824873805600002E-2</v>
      </c>
      <c r="H2" s="9">
        <v>1.6925900000000001E-2</v>
      </c>
      <c r="I2" s="8" t="s">
        <v>57</v>
      </c>
      <c r="J2" s="8" t="s">
        <v>58</v>
      </c>
      <c r="K2" s="8">
        <v>39</v>
      </c>
      <c r="L2" s="8">
        <v>27</v>
      </c>
      <c r="M2" s="8" t="s">
        <v>73</v>
      </c>
      <c r="N2" s="8" t="s">
        <v>73</v>
      </c>
      <c r="O2" s="8" t="s">
        <v>73</v>
      </c>
      <c r="P2" s="10">
        <v>2.987482</v>
      </c>
      <c r="Q2" s="10">
        <v>17.855756</v>
      </c>
      <c r="R2" s="10">
        <v>0.30199999999999999</v>
      </c>
      <c r="S2" s="10">
        <v>0.30499999999999999</v>
      </c>
      <c r="T2" s="10">
        <f t="shared" ref="T2:T33" si="0">H2*P2*(1-R2)</f>
        <v>3.5294943465492397E-2</v>
      </c>
      <c r="U2" s="10">
        <f t="shared" ref="U2:U33" si="1">H2*Q2*(1-S2)</f>
        <v>0.21004619463387803</v>
      </c>
    </row>
    <row r="3" spans="1:21" x14ac:dyDescent="0.25">
      <c r="A3" s="8">
        <v>95</v>
      </c>
      <c r="B3" s="8">
        <v>95</v>
      </c>
      <c r="C3" s="8">
        <v>2110</v>
      </c>
      <c r="D3" s="8">
        <v>2520</v>
      </c>
      <c r="E3" s="8" t="s">
        <v>74</v>
      </c>
      <c r="F3" s="8" t="s">
        <v>120</v>
      </c>
      <c r="G3" s="9">
        <v>183.75839433600001</v>
      </c>
      <c r="H3" s="9">
        <v>74.364400000000003</v>
      </c>
      <c r="I3" s="8" t="s">
        <v>57</v>
      </c>
      <c r="J3" s="8" t="s">
        <v>58</v>
      </c>
      <c r="K3" s="8">
        <v>39</v>
      </c>
      <c r="L3" s="8">
        <v>27</v>
      </c>
      <c r="M3" s="8" t="s">
        <v>73</v>
      </c>
      <c r="N3" s="8" t="s">
        <v>73</v>
      </c>
      <c r="O3" s="8" t="s">
        <v>73</v>
      </c>
      <c r="P3" s="10">
        <v>2.987482</v>
      </c>
      <c r="Q3" s="10">
        <v>17.855756</v>
      </c>
      <c r="R3" s="10">
        <v>0.30199999999999999</v>
      </c>
      <c r="S3" s="10">
        <v>0.30499999999999999</v>
      </c>
      <c r="T3" s="10">
        <f t="shared" si="0"/>
        <v>155.06928989567839</v>
      </c>
      <c r="U3" s="10">
        <f t="shared" si="1"/>
        <v>922.84364413304809</v>
      </c>
    </row>
    <row r="4" spans="1:21" x14ac:dyDescent="0.25">
      <c r="A4" s="8">
        <v>96</v>
      </c>
      <c r="B4" s="8">
        <v>96</v>
      </c>
      <c r="C4" s="8">
        <v>2110</v>
      </c>
      <c r="D4" s="8">
        <v>2520</v>
      </c>
      <c r="E4" s="8" t="s">
        <v>74</v>
      </c>
      <c r="F4" s="8" t="s">
        <v>120</v>
      </c>
      <c r="G4" s="9">
        <v>45.208073627600001</v>
      </c>
      <c r="H4" s="9">
        <v>18.295100000000001</v>
      </c>
      <c r="I4" s="8" t="s">
        <v>57</v>
      </c>
      <c r="J4" s="8" t="s">
        <v>58</v>
      </c>
      <c r="K4" s="8">
        <v>39</v>
      </c>
      <c r="L4" s="8">
        <v>27</v>
      </c>
      <c r="M4" s="8" t="s">
        <v>73</v>
      </c>
      <c r="N4" s="8" t="s">
        <v>73</v>
      </c>
      <c r="O4" s="8" t="s">
        <v>73</v>
      </c>
      <c r="P4" s="10">
        <v>2.987482</v>
      </c>
      <c r="Q4" s="10">
        <v>17.855756</v>
      </c>
      <c r="R4" s="10">
        <v>0.30199999999999999</v>
      </c>
      <c r="S4" s="10">
        <v>0.30499999999999999</v>
      </c>
      <c r="T4" s="10">
        <f t="shared" si="0"/>
        <v>38.150084792863602</v>
      </c>
      <c r="U4" s="10">
        <f t="shared" si="1"/>
        <v>227.03762490894204</v>
      </c>
    </row>
    <row r="5" spans="1:21" x14ac:dyDescent="0.25">
      <c r="A5" s="8">
        <v>97</v>
      </c>
      <c r="B5" s="8">
        <v>97</v>
      </c>
      <c r="C5" s="8">
        <v>2110</v>
      </c>
      <c r="D5" s="8">
        <v>2520</v>
      </c>
      <c r="E5" s="8" t="s">
        <v>74</v>
      </c>
      <c r="F5" s="8" t="s">
        <v>120</v>
      </c>
      <c r="G5" s="9">
        <v>0.26979675594300001</v>
      </c>
      <c r="H5" s="9">
        <v>0.109183</v>
      </c>
      <c r="I5" s="8" t="s">
        <v>57</v>
      </c>
      <c r="J5" s="8" t="s">
        <v>58</v>
      </c>
      <c r="K5" s="8">
        <v>39</v>
      </c>
      <c r="L5" s="8">
        <v>27</v>
      </c>
      <c r="M5" s="8" t="s">
        <v>73</v>
      </c>
      <c r="N5" s="8" t="s">
        <v>73</v>
      </c>
      <c r="O5" s="8" t="s">
        <v>73</v>
      </c>
      <c r="P5" s="10">
        <v>2.987482</v>
      </c>
      <c r="Q5" s="10">
        <v>17.855756</v>
      </c>
      <c r="R5" s="10">
        <v>0.30199999999999999</v>
      </c>
      <c r="S5" s="10">
        <v>0.30499999999999999</v>
      </c>
      <c r="T5" s="10">
        <f t="shared" si="0"/>
        <v>0.22767520854978801</v>
      </c>
      <c r="U5" s="10">
        <f t="shared" si="1"/>
        <v>1.3549337801068602</v>
      </c>
    </row>
    <row r="6" spans="1:21" x14ac:dyDescent="0.25">
      <c r="A6" s="8">
        <v>98</v>
      </c>
      <c r="B6" s="8">
        <v>98</v>
      </c>
      <c r="C6" s="8">
        <v>2110</v>
      </c>
      <c r="D6" s="8">
        <v>2520</v>
      </c>
      <c r="E6" s="8" t="s">
        <v>74</v>
      </c>
      <c r="F6" s="8" t="s">
        <v>120</v>
      </c>
      <c r="G6" s="9">
        <v>7.9902604626300002</v>
      </c>
      <c r="H6" s="9">
        <v>3.2335400000000001</v>
      </c>
      <c r="I6" s="8" t="s">
        <v>57</v>
      </c>
      <c r="J6" s="8" t="s">
        <v>58</v>
      </c>
      <c r="K6" s="8">
        <v>39</v>
      </c>
      <c r="L6" s="8">
        <v>27</v>
      </c>
      <c r="M6" s="8" t="s">
        <v>73</v>
      </c>
      <c r="N6" s="8" t="s">
        <v>73</v>
      </c>
      <c r="O6" s="8" t="s">
        <v>73</v>
      </c>
      <c r="P6" s="10">
        <v>2.987482</v>
      </c>
      <c r="Q6" s="10">
        <v>17.855756</v>
      </c>
      <c r="R6" s="10">
        <v>0.30199999999999999</v>
      </c>
      <c r="S6" s="10">
        <v>0.30499999999999999</v>
      </c>
      <c r="T6" s="10">
        <f t="shared" si="0"/>
        <v>6.742779497303439</v>
      </c>
      <c r="U6" s="10">
        <f t="shared" si="1"/>
        <v>40.127424373086804</v>
      </c>
    </row>
    <row r="7" spans="1:21" x14ac:dyDescent="0.25">
      <c r="A7" s="8">
        <v>99</v>
      </c>
      <c r="B7" s="8">
        <v>99</v>
      </c>
      <c r="C7" s="8">
        <v>2110</v>
      </c>
      <c r="D7" s="8">
        <v>2520</v>
      </c>
      <c r="E7" s="8" t="s">
        <v>74</v>
      </c>
      <c r="F7" s="8" t="s">
        <v>120</v>
      </c>
      <c r="G7" s="9">
        <v>6.1413532119600003E-2</v>
      </c>
      <c r="H7" s="9">
        <v>2.4853199999999999E-2</v>
      </c>
      <c r="I7" s="8" t="s">
        <v>57</v>
      </c>
      <c r="J7" s="8" t="s">
        <v>58</v>
      </c>
      <c r="K7" s="8">
        <v>39</v>
      </c>
      <c r="L7" s="8">
        <v>27</v>
      </c>
      <c r="M7" s="8" t="s">
        <v>73</v>
      </c>
      <c r="N7" s="8" t="s">
        <v>73</v>
      </c>
      <c r="O7" s="8" t="s">
        <v>73</v>
      </c>
      <c r="P7" s="10">
        <v>2.987482</v>
      </c>
      <c r="Q7" s="10">
        <v>17.855756</v>
      </c>
      <c r="R7" s="10">
        <v>0.30199999999999999</v>
      </c>
      <c r="S7" s="10">
        <v>0.30499999999999999</v>
      </c>
      <c r="T7" s="10">
        <f t="shared" si="0"/>
        <v>5.1825444374395194E-2</v>
      </c>
      <c r="U7" s="10">
        <f t="shared" si="1"/>
        <v>0.308422009138344</v>
      </c>
    </row>
    <row r="8" spans="1:21" x14ac:dyDescent="0.25">
      <c r="A8" s="8">
        <v>100</v>
      </c>
      <c r="B8" s="8">
        <v>100</v>
      </c>
      <c r="C8" s="8">
        <v>2110</v>
      </c>
      <c r="D8" s="8">
        <v>2520</v>
      </c>
      <c r="E8" s="8" t="s">
        <v>74</v>
      </c>
      <c r="F8" s="8" t="s">
        <v>120</v>
      </c>
      <c r="G8" s="9">
        <v>1.62777686764</v>
      </c>
      <c r="H8" s="9">
        <v>0.65873800000000005</v>
      </c>
      <c r="I8" s="8" t="s">
        <v>57</v>
      </c>
      <c r="J8" s="8" t="s">
        <v>58</v>
      </c>
      <c r="K8" s="8">
        <v>39</v>
      </c>
      <c r="L8" s="8">
        <v>27</v>
      </c>
      <c r="M8" s="8" t="s">
        <v>73</v>
      </c>
      <c r="N8" s="8" t="s">
        <v>73</v>
      </c>
      <c r="O8" s="8" t="s">
        <v>73</v>
      </c>
      <c r="P8" s="10">
        <v>2.987482</v>
      </c>
      <c r="Q8" s="10">
        <v>17.855756</v>
      </c>
      <c r="R8" s="10">
        <v>0.30199999999999999</v>
      </c>
      <c r="S8" s="10">
        <v>0.30499999999999999</v>
      </c>
      <c r="T8" s="10">
        <f t="shared" si="0"/>
        <v>1.3736416065657679</v>
      </c>
      <c r="U8" s="10">
        <f t="shared" si="1"/>
        <v>8.1747741721699612</v>
      </c>
    </row>
    <row r="9" spans="1:21" x14ac:dyDescent="0.25">
      <c r="A9" s="8">
        <v>238</v>
      </c>
      <c r="B9" s="8">
        <v>238</v>
      </c>
      <c r="C9" s="8">
        <v>2120</v>
      </c>
      <c r="D9" s="8">
        <v>2520</v>
      </c>
      <c r="E9" s="8" t="s">
        <v>74</v>
      </c>
      <c r="F9" s="8" t="s">
        <v>120</v>
      </c>
      <c r="G9" s="9">
        <v>160.215099974</v>
      </c>
      <c r="H9" s="9">
        <v>64.836799999999997</v>
      </c>
      <c r="I9" s="8" t="s">
        <v>57</v>
      </c>
      <c r="J9" s="8" t="s">
        <v>58</v>
      </c>
      <c r="K9" s="8">
        <v>39</v>
      </c>
      <c r="L9" s="8">
        <v>27</v>
      </c>
      <c r="M9" s="8" t="s">
        <v>73</v>
      </c>
      <c r="N9" s="8" t="s">
        <v>73</v>
      </c>
      <c r="O9" s="8" t="s">
        <v>73</v>
      </c>
      <c r="P9" s="10">
        <v>2.987482</v>
      </c>
      <c r="Q9" s="10">
        <v>17.855756</v>
      </c>
      <c r="R9" s="10">
        <v>0.30199999999999999</v>
      </c>
      <c r="S9" s="10">
        <v>0.30499999999999999</v>
      </c>
      <c r="T9" s="10">
        <f t="shared" si="0"/>
        <v>135.20174351044477</v>
      </c>
      <c r="U9" s="10">
        <f t="shared" si="1"/>
        <v>804.60850603145605</v>
      </c>
    </row>
    <row r="10" spans="1:21" x14ac:dyDescent="0.25">
      <c r="A10" s="8">
        <v>239</v>
      </c>
      <c r="B10" s="8">
        <v>239</v>
      </c>
      <c r="C10" s="8">
        <v>2120</v>
      </c>
      <c r="D10" s="8">
        <v>2520</v>
      </c>
      <c r="E10" s="8" t="s">
        <v>74</v>
      </c>
      <c r="F10" s="8" t="s">
        <v>120</v>
      </c>
      <c r="G10" s="9">
        <v>25.8557249799</v>
      </c>
      <c r="H10" s="9">
        <v>10.4634</v>
      </c>
      <c r="I10" s="8" t="s">
        <v>57</v>
      </c>
      <c r="J10" s="8" t="s">
        <v>58</v>
      </c>
      <c r="K10" s="8">
        <v>39</v>
      </c>
      <c r="L10" s="8">
        <v>27</v>
      </c>
      <c r="M10" s="8" t="s">
        <v>73</v>
      </c>
      <c r="N10" s="8" t="s">
        <v>73</v>
      </c>
      <c r="O10" s="8" t="s">
        <v>73</v>
      </c>
      <c r="P10" s="10">
        <v>2.987482</v>
      </c>
      <c r="Q10" s="10">
        <v>17.855756</v>
      </c>
      <c r="R10" s="10">
        <v>0.30199999999999999</v>
      </c>
      <c r="S10" s="10">
        <v>0.30499999999999999</v>
      </c>
      <c r="T10" s="10">
        <f t="shared" si="0"/>
        <v>21.818934972842399</v>
      </c>
      <c r="U10" s="10">
        <f t="shared" si="1"/>
        <v>129.848182544628</v>
      </c>
    </row>
    <row r="11" spans="1:21" x14ac:dyDescent="0.25">
      <c r="A11" s="8">
        <v>303</v>
      </c>
      <c r="B11" s="8">
        <v>303</v>
      </c>
      <c r="C11" s="8">
        <v>2130</v>
      </c>
      <c r="D11" s="8">
        <v>2520</v>
      </c>
      <c r="E11" s="8" t="s">
        <v>74</v>
      </c>
      <c r="F11" s="8" t="s">
        <v>120</v>
      </c>
      <c r="G11" s="9">
        <v>17.3993776961</v>
      </c>
      <c r="H11" s="9">
        <v>7.0412800000000004</v>
      </c>
      <c r="I11" s="8" t="s">
        <v>57</v>
      </c>
      <c r="J11" s="8" t="s">
        <v>58</v>
      </c>
      <c r="K11" s="8">
        <v>39</v>
      </c>
      <c r="L11" s="8">
        <v>27</v>
      </c>
      <c r="M11" s="8" t="s">
        <v>73</v>
      </c>
      <c r="N11" s="8" t="s">
        <v>73</v>
      </c>
      <c r="O11" s="8" t="s">
        <v>73</v>
      </c>
      <c r="P11" s="10">
        <v>2.987482</v>
      </c>
      <c r="Q11" s="10">
        <v>17.855756</v>
      </c>
      <c r="R11" s="10">
        <v>0.30199999999999999</v>
      </c>
      <c r="S11" s="10">
        <v>0.30499999999999999</v>
      </c>
      <c r="T11" s="10">
        <f t="shared" si="0"/>
        <v>14.68291668535808</v>
      </c>
      <c r="U11" s="10">
        <f t="shared" si="1"/>
        <v>87.380527437337605</v>
      </c>
    </row>
    <row r="12" spans="1:21" x14ac:dyDescent="0.25">
      <c r="A12" s="8">
        <v>342</v>
      </c>
      <c r="B12" s="8">
        <v>342</v>
      </c>
      <c r="C12" s="8">
        <v>2150</v>
      </c>
      <c r="D12" s="8">
        <v>2520</v>
      </c>
      <c r="E12" s="8" t="s">
        <v>74</v>
      </c>
      <c r="F12" s="8" t="s">
        <v>120</v>
      </c>
      <c r="G12" s="9">
        <v>0.35663176624100001</v>
      </c>
      <c r="H12" s="9">
        <v>0.14432400000000001</v>
      </c>
      <c r="I12" s="8" t="s">
        <v>57</v>
      </c>
      <c r="J12" s="8" t="s">
        <v>58</v>
      </c>
      <c r="K12" s="8">
        <v>39</v>
      </c>
      <c r="L12" s="8">
        <v>27</v>
      </c>
      <c r="M12" s="8" t="s">
        <v>73</v>
      </c>
      <c r="N12" s="8" t="s">
        <v>73</v>
      </c>
      <c r="O12" s="8" t="s">
        <v>73</v>
      </c>
      <c r="P12" s="10">
        <v>2.987482</v>
      </c>
      <c r="Q12" s="10">
        <v>17.855756</v>
      </c>
      <c r="R12" s="10">
        <v>0.30199999999999999</v>
      </c>
      <c r="S12" s="10">
        <v>0.30499999999999999</v>
      </c>
      <c r="T12" s="10">
        <f t="shared" si="0"/>
        <v>0.30095341581326396</v>
      </c>
      <c r="U12" s="10">
        <f t="shared" si="1"/>
        <v>1.7910248196160803</v>
      </c>
    </row>
    <row r="13" spans="1:21" x14ac:dyDescent="0.25">
      <c r="A13" s="8">
        <v>343</v>
      </c>
      <c r="B13" s="8">
        <v>343</v>
      </c>
      <c r="C13" s="8">
        <v>2150</v>
      </c>
      <c r="D13" s="8">
        <v>2520</v>
      </c>
      <c r="E13" s="8" t="s">
        <v>74</v>
      </c>
      <c r="F13" s="8" t="s">
        <v>120</v>
      </c>
      <c r="G13" s="9">
        <v>1.3631435389E-2</v>
      </c>
      <c r="H13" s="9">
        <v>5.51645E-3</v>
      </c>
      <c r="I13" s="8" t="s">
        <v>57</v>
      </c>
      <c r="J13" s="8" t="s">
        <v>58</v>
      </c>
      <c r="K13" s="8">
        <v>39</v>
      </c>
      <c r="L13" s="8">
        <v>27</v>
      </c>
      <c r="M13" s="8" t="s">
        <v>73</v>
      </c>
      <c r="N13" s="8" t="s">
        <v>73</v>
      </c>
      <c r="O13" s="8" t="s">
        <v>73</v>
      </c>
      <c r="P13" s="10">
        <v>2.987482</v>
      </c>
      <c r="Q13" s="10">
        <v>17.855756</v>
      </c>
      <c r="R13" s="10">
        <v>0.30199999999999999</v>
      </c>
      <c r="S13" s="10">
        <v>0.30499999999999999</v>
      </c>
      <c r="T13" s="10">
        <f t="shared" si="0"/>
        <v>1.15032459650722E-2</v>
      </c>
      <c r="U13" s="10">
        <f t="shared" si="1"/>
        <v>6.8457767704409006E-2</v>
      </c>
    </row>
    <row r="14" spans="1:21" x14ac:dyDescent="0.25">
      <c r="A14" s="8">
        <v>375</v>
      </c>
      <c r="B14" s="8">
        <v>375</v>
      </c>
      <c r="C14" s="8">
        <v>2210</v>
      </c>
      <c r="D14" s="8">
        <v>2520</v>
      </c>
      <c r="E14" s="8" t="s">
        <v>74</v>
      </c>
      <c r="F14" s="8" t="s">
        <v>120</v>
      </c>
      <c r="G14" s="9">
        <v>1.57559257812E-3</v>
      </c>
      <c r="H14" s="9">
        <v>6.3761999999999998E-4</v>
      </c>
      <c r="I14" s="8" t="s">
        <v>57</v>
      </c>
      <c r="J14" s="8" t="s">
        <v>58</v>
      </c>
      <c r="K14" s="8">
        <v>39</v>
      </c>
      <c r="L14" s="8">
        <v>27</v>
      </c>
      <c r="M14" s="8" t="s">
        <v>73</v>
      </c>
      <c r="N14" s="8" t="s">
        <v>73</v>
      </c>
      <c r="O14" s="8" t="s">
        <v>73</v>
      </c>
      <c r="P14" s="10">
        <v>2.987482</v>
      </c>
      <c r="Q14" s="10">
        <v>17.855756</v>
      </c>
      <c r="R14" s="10">
        <v>0.30199999999999999</v>
      </c>
      <c r="S14" s="10">
        <v>0.30499999999999999</v>
      </c>
      <c r="T14" s="10">
        <f t="shared" si="0"/>
        <v>1.3296050344423199E-3</v>
      </c>
      <c r="U14" s="10">
        <f t="shared" si="1"/>
        <v>7.9127050628004011E-3</v>
      </c>
    </row>
    <row r="15" spans="1:21" x14ac:dyDescent="0.25">
      <c r="A15" s="8">
        <v>444</v>
      </c>
      <c r="B15" s="8">
        <v>444</v>
      </c>
      <c r="C15" s="8">
        <v>3100</v>
      </c>
      <c r="D15" s="8">
        <v>2520</v>
      </c>
      <c r="E15" s="8" t="s">
        <v>74</v>
      </c>
      <c r="F15" s="8" t="s">
        <v>120</v>
      </c>
      <c r="G15" s="9">
        <v>0.77475353825600002</v>
      </c>
      <c r="H15" s="9">
        <v>0.31353199999999998</v>
      </c>
      <c r="I15" s="8" t="s">
        <v>57</v>
      </c>
      <c r="J15" s="8" t="s">
        <v>58</v>
      </c>
      <c r="K15" s="8">
        <v>39</v>
      </c>
      <c r="L15" s="8">
        <v>27</v>
      </c>
      <c r="M15" s="8" t="s">
        <v>73</v>
      </c>
      <c r="N15" s="8" t="s">
        <v>73</v>
      </c>
      <c r="O15" s="8" t="s">
        <v>73</v>
      </c>
      <c r="P15" s="10">
        <v>2.987482</v>
      </c>
      <c r="Q15" s="10">
        <v>17.855756</v>
      </c>
      <c r="R15" s="10">
        <v>0.30199999999999999</v>
      </c>
      <c r="S15" s="10">
        <v>0.30499999999999999</v>
      </c>
      <c r="T15" s="10">
        <f t="shared" si="0"/>
        <v>0.6537965020839519</v>
      </c>
      <c r="U15" s="10">
        <f t="shared" si="1"/>
        <v>3.8908538686834397</v>
      </c>
    </row>
    <row r="16" spans="1:21" x14ac:dyDescent="0.25">
      <c r="A16" s="8">
        <v>455</v>
      </c>
      <c r="B16" s="8">
        <v>455</v>
      </c>
      <c r="C16" s="8">
        <v>3200</v>
      </c>
      <c r="D16" s="8">
        <v>2520</v>
      </c>
      <c r="E16" s="8" t="s">
        <v>74</v>
      </c>
      <c r="F16" s="8" t="s">
        <v>120</v>
      </c>
      <c r="G16" s="9">
        <v>72.769014744800003</v>
      </c>
      <c r="H16" s="9">
        <v>29.448599999999999</v>
      </c>
      <c r="I16" s="8" t="s">
        <v>57</v>
      </c>
      <c r="J16" s="8" t="s">
        <v>58</v>
      </c>
      <c r="K16" s="8">
        <v>39</v>
      </c>
      <c r="L16" s="8">
        <v>27</v>
      </c>
      <c r="M16" s="8" t="s">
        <v>73</v>
      </c>
      <c r="N16" s="8" t="s">
        <v>73</v>
      </c>
      <c r="O16" s="8" t="s">
        <v>73</v>
      </c>
      <c r="P16" s="10">
        <v>2.987482</v>
      </c>
      <c r="Q16" s="10">
        <v>17.855756</v>
      </c>
      <c r="R16" s="10">
        <v>0.30199999999999999</v>
      </c>
      <c r="S16" s="10">
        <v>0.30499999999999999</v>
      </c>
      <c r="T16" s="10">
        <f t="shared" si="0"/>
        <v>61.408059372789587</v>
      </c>
      <c r="U16" s="10">
        <f t="shared" si="1"/>
        <v>365.44977621841201</v>
      </c>
    </row>
    <row r="17" spans="1:21" x14ac:dyDescent="0.25">
      <c r="A17" s="8">
        <v>478</v>
      </c>
      <c r="B17" s="8">
        <v>478</v>
      </c>
      <c r="C17" s="8">
        <v>4271</v>
      </c>
      <c r="D17" s="8">
        <v>2520</v>
      </c>
      <c r="E17" s="8" t="s">
        <v>74</v>
      </c>
      <c r="F17" s="8" t="s">
        <v>120</v>
      </c>
      <c r="G17" s="9">
        <v>7.0951679214299999</v>
      </c>
      <c r="H17" s="9">
        <v>2.8713099999999998</v>
      </c>
      <c r="I17" s="8" t="s">
        <v>57</v>
      </c>
      <c r="J17" s="8" t="s">
        <v>58</v>
      </c>
      <c r="K17" s="8">
        <v>39</v>
      </c>
      <c r="L17" s="8">
        <v>27</v>
      </c>
      <c r="M17" s="8" t="s">
        <v>73</v>
      </c>
      <c r="N17" s="8" t="s">
        <v>73</v>
      </c>
      <c r="O17" s="8" t="s">
        <v>73</v>
      </c>
      <c r="P17" s="10">
        <v>2.987482</v>
      </c>
      <c r="Q17" s="10">
        <v>17.855756</v>
      </c>
      <c r="R17" s="10">
        <v>0.30199999999999999</v>
      </c>
      <c r="S17" s="10">
        <v>0.30499999999999999</v>
      </c>
      <c r="T17" s="10">
        <f t="shared" si="0"/>
        <v>5.987434885111159</v>
      </c>
      <c r="U17" s="10">
        <f t="shared" si="1"/>
        <v>35.6322404784502</v>
      </c>
    </row>
    <row r="18" spans="1:21" x14ac:dyDescent="0.25">
      <c r="A18" s="8">
        <v>479</v>
      </c>
      <c r="B18" s="8">
        <v>479</v>
      </c>
      <c r="C18" s="8">
        <v>4271</v>
      </c>
      <c r="D18" s="8">
        <v>2520</v>
      </c>
      <c r="E18" s="8" t="s">
        <v>74</v>
      </c>
      <c r="F18" s="8" t="s">
        <v>120</v>
      </c>
      <c r="G18" s="9">
        <v>1.3839222630500001</v>
      </c>
      <c r="H18" s="9">
        <v>0.56005300000000002</v>
      </c>
      <c r="I18" s="8" t="s">
        <v>57</v>
      </c>
      <c r="J18" s="8" t="s">
        <v>58</v>
      </c>
      <c r="K18" s="8">
        <v>39</v>
      </c>
      <c r="L18" s="8">
        <v>27</v>
      </c>
      <c r="M18" s="8" t="s">
        <v>73</v>
      </c>
      <c r="N18" s="8" t="s">
        <v>73</v>
      </c>
      <c r="O18" s="8" t="s">
        <v>73</v>
      </c>
      <c r="P18" s="10">
        <v>2.987482</v>
      </c>
      <c r="Q18" s="10">
        <v>17.855756</v>
      </c>
      <c r="R18" s="10">
        <v>0.30199999999999999</v>
      </c>
      <c r="S18" s="10">
        <v>0.30499999999999999</v>
      </c>
      <c r="T18" s="10">
        <f t="shared" si="0"/>
        <v>1.167857483069108</v>
      </c>
      <c r="U18" s="10">
        <f t="shared" si="1"/>
        <v>6.9501179519722616</v>
      </c>
    </row>
    <row r="19" spans="1:21" x14ac:dyDescent="0.25">
      <c r="A19" s="8">
        <v>916</v>
      </c>
      <c r="B19" s="8">
        <v>844</v>
      </c>
      <c r="C19" s="8">
        <v>6410</v>
      </c>
      <c r="D19" s="8">
        <v>2520</v>
      </c>
      <c r="E19" s="8" t="s">
        <v>74</v>
      </c>
      <c r="F19" s="8" t="s">
        <v>120</v>
      </c>
      <c r="G19" s="9">
        <v>0.40800656797099999</v>
      </c>
      <c r="H19" s="9">
        <v>0.16511400000000001</v>
      </c>
      <c r="I19" s="8" t="s">
        <v>57</v>
      </c>
      <c r="J19" s="8" t="s">
        <v>58</v>
      </c>
      <c r="K19" s="8">
        <v>39</v>
      </c>
      <c r="L19" s="8">
        <v>27</v>
      </c>
      <c r="M19" s="8" t="s">
        <v>73</v>
      </c>
      <c r="N19" s="8" t="s">
        <v>73</v>
      </c>
      <c r="O19" s="8" t="s">
        <v>73</v>
      </c>
      <c r="P19" s="10">
        <v>2.987482</v>
      </c>
      <c r="Q19" s="10">
        <v>17.855756</v>
      </c>
      <c r="R19" s="10">
        <v>0.30199999999999999</v>
      </c>
      <c r="S19" s="10">
        <v>0.30499999999999999</v>
      </c>
      <c r="T19" s="10">
        <f t="shared" si="0"/>
        <v>0.34430602185770398</v>
      </c>
      <c r="U19" s="10">
        <f t="shared" si="1"/>
        <v>2.0490235308478799</v>
      </c>
    </row>
    <row r="20" spans="1:21" x14ac:dyDescent="0.25">
      <c r="A20" s="8">
        <v>918</v>
      </c>
      <c r="B20" s="8">
        <v>846</v>
      </c>
      <c r="C20" s="8">
        <v>6410</v>
      </c>
      <c r="D20" s="8">
        <v>2520</v>
      </c>
      <c r="E20" s="8" t="s">
        <v>74</v>
      </c>
      <c r="F20" s="8" t="s">
        <v>120</v>
      </c>
      <c r="G20" s="9">
        <v>0.20259734349299999</v>
      </c>
      <c r="H20" s="9">
        <v>8.1988199999999997E-2</v>
      </c>
      <c r="I20" s="8" t="s">
        <v>57</v>
      </c>
      <c r="J20" s="8" t="s">
        <v>58</v>
      </c>
      <c r="K20" s="8">
        <v>39</v>
      </c>
      <c r="L20" s="8">
        <v>27</v>
      </c>
      <c r="M20" s="8" t="s">
        <v>73</v>
      </c>
      <c r="N20" s="8" t="s">
        <v>73</v>
      </c>
      <c r="O20" s="8" t="s">
        <v>73</v>
      </c>
      <c r="P20" s="10">
        <v>2.987482</v>
      </c>
      <c r="Q20" s="10">
        <v>17.855756</v>
      </c>
      <c r="R20" s="10">
        <v>0.30199999999999999</v>
      </c>
      <c r="S20" s="10">
        <v>0.30499999999999999</v>
      </c>
      <c r="T20" s="10">
        <f t="shared" si="0"/>
        <v>0.17096691365525518</v>
      </c>
      <c r="U20" s="10">
        <f t="shared" si="1"/>
        <v>1.0174530993850441</v>
      </c>
    </row>
    <row r="21" spans="1:21" x14ac:dyDescent="0.25">
      <c r="A21" s="8">
        <v>919</v>
      </c>
      <c r="B21" s="8">
        <v>847</v>
      </c>
      <c r="C21" s="8">
        <v>6410</v>
      </c>
      <c r="D21" s="8">
        <v>2520</v>
      </c>
      <c r="E21" s="8" t="s">
        <v>74</v>
      </c>
      <c r="F21" s="8" t="s">
        <v>120</v>
      </c>
      <c r="G21" s="9">
        <v>2.1122840429799998</v>
      </c>
      <c r="H21" s="9">
        <v>0.85481099999999999</v>
      </c>
      <c r="I21" s="8" t="s">
        <v>57</v>
      </c>
      <c r="J21" s="8" t="s">
        <v>58</v>
      </c>
      <c r="K21" s="8">
        <v>39</v>
      </c>
      <c r="L21" s="8">
        <v>27</v>
      </c>
      <c r="M21" s="8" t="s">
        <v>73</v>
      </c>
      <c r="N21" s="8" t="s">
        <v>73</v>
      </c>
      <c r="O21" s="8" t="s">
        <v>73</v>
      </c>
      <c r="P21" s="10">
        <v>2.987482</v>
      </c>
      <c r="Q21" s="10">
        <v>17.855756</v>
      </c>
      <c r="R21" s="10">
        <v>0.30199999999999999</v>
      </c>
      <c r="S21" s="10">
        <v>0.30499999999999999</v>
      </c>
      <c r="T21" s="10">
        <f t="shared" si="0"/>
        <v>1.7825052681795961</v>
      </c>
      <c r="U21" s="10">
        <f t="shared" si="1"/>
        <v>10.607991166270621</v>
      </c>
    </row>
    <row r="22" spans="1:21" x14ac:dyDescent="0.25">
      <c r="A22" s="8">
        <v>920</v>
      </c>
      <c r="B22" s="8">
        <v>848</v>
      </c>
      <c r="C22" s="8">
        <v>6410</v>
      </c>
      <c r="D22" s="8">
        <v>2520</v>
      </c>
      <c r="E22" s="8" t="s">
        <v>74</v>
      </c>
      <c r="F22" s="8" t="s">
        <v>120</v>
      </c>
      <c r="G22" s="9">
        <v>1.5397628625299999</v>
      </c>
      <c r="H22" s="9">
        <v>0.62312000000000001</v>
      </c>
      <c r="I22" s="8" t="s">
        <v>57</v>
      </c>
      <c r="J22" s="8" t="s">
        <v>58</v>
      </c>
      <c r="K22" s="8">
        <v>39</v>
      </c>
      <c r="L22" s="8">
        <v>27</v>
      </c>
      <c r="M22" s="8" t="s">
        <v>73</v>
      </c>
      <c r="N22" s="8" t="s">
        <v>73</v>
      </c>
      <c r="O22" s="8" t="s">
        <v>73</v>
      </c>
      <c r="P22" s="10">
        <v>2.987482</v>
      </c>
      <c r="Q22" s="10">
        <v>17.855756</v>
      </c>
      <c r="R22" s="10">
        <v>0.30199999999999999</v>
      </c>
      <c r="S22" s="10">
        <v>0.30499999999999999</v>
      </c>
      <c r="T22" s="10">
        <f t="shared" si="0"/>
        <v>1.29936872912032</v>
      </c>
      <c r="U22" s="10">
        <f t="shared" si="1"/>
        <v>7.7327636817104013</v>
      </c>
    </row>
    <row r="23" spans="1:21" x14ac:dyDescent="0.25">
      <c r="A23" s="8">
        <v>921</v>
      </c>
      <c r="B23" s="8">
        <v>849</v>
      </c>
      <c r="C23" s="8">
        <v>6410</v>
      </c>
      <c r="D23" s="8">
        <v>2520</v>
      </c>
      <c r="E23" s="8" t="s">
        <v>74</v>
      </c>
      <c r="F23" s="8" t="s">
        <v>120</v>
      </c>
      <c r="G23" s="9">
        <v>4.6909849752799996E-3</v>
      </c>
      <c r="H23" s="9">
        <v>1.8983699999999999E-3</v>
      </c>
      <c r="I23" s="8" t="s">
        <v>57</v>
      </c>
      <c r="J23" s="8" t="s">
        <v>58</v>
      </c>
      <c r="K23" s="8">
        <v>39</v>
      </c>
      <c r="L23" s="8">
        <v>27</v>
      </c>
      <c r="M23" s="8" t="s">
        <v>73</v>
      </c>
      <c r="N23" s="8" t="s">
        <v>73</v>
      </c>
      <c r="O23" s="8" t="s">
        <v>73</v>
      </c>
      <c r="P23" s="10">
        <v>2.987482</v>
      </c>
      <c r="Q23" s="10">
        <v>17.855756</v>
      </c>
      <c r="R23" s="10">
        <v>0.30199999999999999</v>
      </c>
      <c r="S23" s="10">
        <v>0.30499999999999999</v>
      </c>
      <c r="T23" s="10">
        <f t="shared" si="0"/>
        <v>3.9585996506293197E-3</v>
      </c>
      <c r="U23" s="10">
        <f t="shared" si="1"/>
        <v>2.3558297904815402E-2</v>
      </c>
    </row>
    <row r="24" spans="1:21" x14ac:dyDescent="0.25">
      <c r="A24" s="8">
        <v>922</v>
      </c>
      <c r="B24" s="8">
        <v>850</v>
      </c>
      <c r="C24" s="8">
        <v>6410</v>
      </c>
      <c r="D24" s="8">
        <v>2520</v>
      </c>
      <c r="E24" s="8" t="s">
        <v>74</v>
      </c>
      <c r="F24" s="8" t="s">
        <v>120</v>
      </c>
      <c r="G24" s="9">
        <v>0.13139025077700001</v>
      </c>
      <c r="H24" s="9">
        <v>5.3171700000000002E-2</v>
      </c>
      <c r="I24" s="8" t="s">
        <v>57</v>
      </c>
      <c r="J24" s="8" t="s">
        <v>58</v>
      </c>
      <c r="K24" s="8">
        <v>39</v>
      </c>
      <c r="L24" s="8">
        <v>27</v>
      </c>
      <c r="M24" s="8" t="s">
        <v>73</v>
      </c>
      <c r="N24" s="8" t="s">
        <v>73</v>
      </c>
      <c r="O24" s="8" t="s">
        <v>73</v>
      </c>
      <c r="P24" s="10">
        <v>2.987482</v>
      </c>
      <c r="Q24" s="10">
        <v>17.855756</v>
      </c>
      <c r="R24" s="10">
        <v>0.30199999999999999</v>
      </c>
      <c r="S24" s="10">
        <v>0.30499999999999999</v>
      </c>
      <c r="T24" s="10">
        <f t="shared" si="0"/>
        <v>0.1108769486682612</v>
      </c>
      <c r="U24" s="10">
        <f t="shared" si="1"/>
        <v>0.65984752640711408</v>
      </c>
    </row>
    <row r="25" spans="1:21" x14ac:dyDescent="0.25">
      <c r="A25" s="8">
        <v>923</v>
      </c>
      <c r="B25" s="8">
        <v>851</v>
      </c>
      <c r="C25" s="8">
        <v>6410</v>
      </c>
      <c r="D25" s="8">
        <v>2520</v>
      </c>
      <c r="E25" s="8" t="s">
        <v>74</v>
      </c>
      <c r="F25" s="8" t="s">
        <v>120</v>
      </c>
      <c r="G25" s="9">
        <v>7.6396114200299996E-3</v>
      </c>
      <c r="H25" s="9">
        <v>3.0916400000000001E-3</v>
      </c>
      <c r="I25" s="8" t="s">
        <v>57</v>
      </c>
      <c r="J25" s="8" t="s">
        <v>58</v>
      </c>
      <c r="K25" s="8">
        <v>39</v>
      </c>
      <c r="L25" s="8">
        <v>27</v>
      </c>
      <c r="M25" s="8" t="s">
        <v>73</v>
      </c>
      <c r="N25" s="8" t="s">
        <v>73</v>
      </c>
      <c r="O25" s="8" t="s">
        <v>73</v>
      </c>
      <c r="P25" s="10">
        <v>2.987482</v>
      </c>
      <c r="Q25" s="10">
        <v>17.855756</v>
      </c>
      <c r="R25" s="10">
        <v>0.30199999999999999</v>
      </c>
      <c r="S25" s="10">
        <v>0.30499999999999999</v>
      </c>
      <c r="T25" s="10">
        <f t="shared" si="0"/>
        <v>6.4468807576350392E-3</v>
      </c>
      <c r="U25" s="10">
        <f t="shared" si="1"/>
        <v>3.8366480788488803E-2</v>
      </c>
    </row>
    <row r="26" spans="1:21" x14ac:dyDescent="0.25">
      <c r="A26" s="8">
        <v>924</v>
      </c>
      <c r="B26" s="8">
        <v>852</v>
      </c>
      <c r="C26" s="8">
        <v>6410</v>
      </c>
      <c r="D26" s="8">
        <v>2520</v>
      </c>
      <c r="E26" s="8" t="s">
        <v>74</v>
      </c>
      <c r="F26" s="8" t="s">
        <v>120</v>
      </c>
      <c r="G26" s="9">
        <v>5.27496664762E-3</v>
      </c>
      <c r="H26" s="9">
        <v>2.1346999999999998E-3</v>
      </c>
      <c r="I26" s="8" t="s">
        <v>57</v>
      </c>
      <c r="J26" s="8" t="s">
        <v>58</v>
      </c>
      <c r="K26" s="8">
        <v>39</v>
      </c>
      <c r="L26" s="8">
        <v>27</v>
      </c>
      <c r="M26" s="8" t="s">
        <v>73</v>
      </c>
      <c r="N26" s="8" t="s">
        <v>73</v>
      </c>
      <c r="O26" s="8" t="s">
        <v>73</v>
      </c>
      <c r="P26" s="10">
        <v>2.987482</v>
      </c>
      <c r="Q26" s="10">
        <v>17.855756</v>
      </c>
      <c r="R26" s="10">
        <v>0.30199999999999999</v>
      </c>
      <c r="S26" s="10">
        <v>0.30499999999999999</v>
      </c>
      <c r="T26" s="10">
        <f t="shared" si="0"/>
        <v>4.4514097221291992E-3</v>
      </c>
      <c r="U26" s="10">
        <f t="shared" si="1"/>
        <v>2.6491094221573998E-2</v>
      </c>
    </row>
    <row r="27" spans="1:21" x14ac:dyDescent="0.25">
      <c r="A27" s="8">
        <v>925</v>
      </c>
      <c r="B27" s="8">
        <v>853</v>
      </c>
      <c r="C27" s="8">
        <v>6410</v>
      </c>
      <c r="D27" s="8">
        <v>2520</v>
      </c>
      <c r="E27" s="8" t="s">
        <v>74</v>
      </c>
      <c r="F27" s="8" t="s">
        <v>120</v>
      </c>
      <c r="G27" s="9">
        <v>2.04591376613</v>
      </c>
      <c r="H27" s="9">
        <v>0.82795200000000002</v>
      </c>
      <c r="I27" s="8" t="s">
        <v>57</v>
      </c>
      <c r="J27" s="8" t="s">
        <v>58</v>
      </c>
      <c r="K27" s="8">
        <v>39</v>
      </c>
      <c r="L27" s="8">
        <v>27</v>
      </c>
      <c r="M27" s="8" t="s">
        <v>73</v>
      </c>
      <c r="N27" s="8" t="s">
        <v>73</v>
      </c>
      <c r="O27" s="8" t="s">
        <v>73</v>
      </c>
      <c r="P27" s="10">
        <v>2.987482</v>
      </c>
      <c r="Q27" s="10">
        <v>17.855756</v>
      </c>
      <c r="R27" s="10">
        <v>0.30199999999999999</v>
      </c>
      <c r="S27" s="10">
        <v>0.30499999999999999</v>
      </c>
      <c r="T27" s="10">
        <f t="shared" si="0"/>
        <v>1.7264972044110718</v>
      </c>
      <c r="U27" s="10">
        <f t="shared" si="1"/>
        <v>10.27467767973984</v>
      </c>
    </row>
    <row r="28" spans="1:21" x14ac:dyDescent="0.25">
      <c r="A28" s="8">
        <v>926</v>
      </c>
      <c r="B28" s="8">
        <v>854</v>
      </c>
      <c r="C28" s="8">
        <v>6410</v>
      </c>
      <c r="D28" s="8">
        <v>2520</v>
      </c>
      <c r="E28" s="8" t="s">
        <v>74</v>
      </c>
      <c r="F28" s="8" t="s">
        <v>120</v>
      </c>
      <c r="G28" s="9">
        <v>0.400479009361</v>
      </c>
      <c r="H28" s="9">
        <v>0.16206799999999999</v>
      </c>
      <c r="I28" s="8" t="s">
        <v>57</v>
      </c>
      <c r="J28" s="8" t="s">
        <v>58</v>
      </c>
      <c r="K28" s="8">
        <v>39</v>
      </c>
      <c r="L28" s="8">
        <v>27</v>
      </c>
      <c r="M28" s="8" t="s">
        <v>73</v>
      </c>
      <c r="N28" s="8" t="s">
        <v>73</v>
      </c>
      <c r="O28" s="8" t="s">
        <v>73</v>
      </c>
      <c r="P28" s="10">
        <v>2.987482</v>
      </c>
      <c r="Q28" s="10">
        <v>17.855756</v>
      </c>
      <c r="R28" s="10">
        <v>0.30199999999999999</v>
      </c>
      <c r="S28" s="10">
        <v>0.30499999999999999</v>
      </c>
      <c r="T28" s="10">
        <f t="shared" si="0"/>
        <v>0.33795431247764796</v>
      </c>
      <c r="U28" s="10">
        <f t="shared" si="1"/>
        <v>2.0112234310685597</v>
      </c>
    </row>
    <row r="29" spans="1:21" x14ac:dyDescent="0.25">
      <c r="A29" s="8">
        <v>927</v>
      </c>
      <c r="B29" s="8">
        <v>855</v>
      </c>
      <c r="C29" s="8">
        <v>6410</v>
      </c>
      <c r="D29" s="8">
        <v>2520</v>
      </c>
      <c r="E29" s="8" t="s">
        <v>74</v>
      </c>
      <c r="F29" s="8" t="s">
        <v>120</v>
      </c>
      <c r="G29" s="9">
        <v>1.01403678647</v>
      </c>
      <c r="H29" s="9">
        <v>0.41036600000000001</v>
      </c>
      <c r="I29" s="8" t="s">
        <v>57</v>
      </c>
      <c r="J29" s="8" t="s">
        <v>58</v>
      </c>
      <c r="K29" s="8">
        <v>39</v>
      </c>
      <c r="L29" s="8">
        <v>27</v>
      </c>
      <c r="M29" s="8" t="s">
        <v>73</v>
      </c>
      <c r="N29" s="8" t="s">
        <v>73</v>
      </c>
      <c r="O29" s="8" t="s">
        <v>73</v>
      </c>
      <c r="P29" s="10">
        <v>2.987482</v>
      </c>
      <c r="Q29" s="10">
        <v>17.855756</v>
      </c>
      <c r="R29" s="10">
        <v>0.30199999999999999</v>
      </c>
      <c r="S29" s="10">
        <v>0.30499999999999999</v>
      </c>
      <c r="T29" s="10">
        <f t="shared" si="0"/>
        <v>0.85572080481157597</v>
      </c>
      <c r="U29" s="10">
        <f t="shared" si="1"/>
        <v>5.0925396408537207</v>
      </c>
    </row>
    <row r="30" spans="1:21" x14ac:dyDescent="0.25">
      <c r="A30" s="8">
        <v>928</v>
      </c>
      <c r="B30" s="8">
        <v>856</v>
      </c>
      <c r="C30" s="8">
        <v>6410</v>
      </c>
      <c r="D30" s="8">
        <v>2520</v>
      </c>
      <c r="E30" s="8" t="s">
        <v>74</v>
      </c>
      <c r="F30" s="8" t="s">
        <v>120</v>
      </c>
      <c r="G30" s="9">
        <v>2.8525865445799999E-4</v>
      </c>
      <c r="H30" s="9">
        <v>1.1544000000000001E-4</v>
      </c>
      <c r="I30" s="8" t="s">
        <v>57</v>
      </c>
      <c r="J30" s="8" t="s">
        <v>58</v>
      </c>
      <c r="K30" s="8">
        <v>39</v>
      </c>
      <c r="L30" s="8">
        <v>27</v>
      </c>
      <c r="M30" s="8" t="s">
        <v>73</v>
      </c>
      <c r="N30" s="8" t="s">
        <v>73</v>
      </c>
      <c r="O30" s="8" t="s">
        <v>73</v>
      </c>
      <c r="P30" s="10">
        <v>2.987482</v>
      </c>
      <c r="Q30" s="10">
        <v>17.855756</v>
      </c>
      <c r="R30" s="10">
        <v>0.30199999999999999</v>
      </c>
      <c r="S30" s="10">
        <v>0.30499999999999999</v>
      </c>
      <c r="T30" s="10">
        <f t="shared" si="0"/>
        <v>2.4072269561184001E-4</v>
      </c>
      <c r="U30" s="10">
        <f t="shared" si="1"/>
        <v>1.4325815884848E-3</v>
      </c>
    </row>
    <row r="31" spans="1:21" x14ac:dyDescent="0.25">
      <c r="A31" s="8">
        <v>6515</v>
      </c>
      <c r="B31" s="8">
        <v>6471</v>
      </c>
      <c r="C31" s="8">
        <v>2110</v>
      </c>
      <c r="D31" s="8">
        <v>2110</v>
      </c>
      <c r="E31" s="8" t="s">
        <v>74</v>
      </c>
      <c r="F31" s="8" t="s">
        <v>75</v>
      </c>
      <c r="G31" s="9">
        <v>44.063439985199999</v>
      </c>
      <c r="H31" s="9">
        <v>17.831800000000001</v>
      </c>
      <c r="I31" s="8" t="s">
        <v>57</v>
      </c>
      <c r="J31" s="8" t="s">
        <v>58</v>
      </c>
      <c r="K31" s="8">
        <v>26</v>
      </c>
      <c r="L31" s="8">
        <v>21</v>
      </c>
      <c r="M31" s="8" t="s">
        <v>35</v>
      </c>
      <c r="N31" s="8" t="s">
        <v>36</v>
      </c>
      <c r="O31" s="8" t="s">
        <v>35</v>
      </c>
      <c r="P31" s="10">
        <v>1.2720320000000001</v>
      </c>
      <c r="Q31" s="10">
        <v>9.4525830000000006</v>
      </c>
      <c r="R31" s="10">
        <v>0.30199999999999999</v>
      </c>
      <c r="S31" s="10">
        <v>0.30499999999999999</v>
      </c>
      <c r="T31" s="10">
        <f t="shared" si="0"/>
        <v>15.832468911884801</v>
      </c>
      <c r="U31" s="10">
        <f t="shared" si="1"/>
        <v>117.14681582988302</v>
      </c>
    </row>
    <row r="32" spans="1:21" x14ac:dyDescent="0.25">
      <c r="A32" s="8">
        <v>6598</v>
      </c>
      <c r="B32" s="8">
        <v>6554</v>
      </c>
      <c r="C32" s="8">
        <v>2110</v>
      </c>
      <c r="D32" s="8">
        <v>2110</v>
      </c>
      <c r="E32" s="8" t="s">
        <v>74</v>
      </c>
      <c r="F32" s="8" t="s">
        <v>120</v>
      </c>
      <c r="G32" s="9">
        <v>526.48000137400004</v>
      </c>
      <c r="H32" s="9">
        <v>213.059</v>
      </c>
      <c r="I32" s="8" t="s">
        <v>57</v>
      </c>
      <c r="J32" s="8" t="s">
        <v>58</v>
      </c>
      <c r="K32" s="8">
        <v>26</v>
      </c>
      <c r="L32" s="8">
        <v>21</v>
      </c>
      <c r="M32" s="8" t="s">
        <v>35</v>
      </c>
      <c r="N32" s="8" t="s">
        <v>36</v>
      </c>
      <c r="O32" s="8" t="s">
        <v>35</v>
      </c>
      <c r="P32" s="10">
        <v>1.2720320000000001</v>
      </c>
      <c r="Q32" s="10">
        <v>9.4525830000000006</v>
      </c>
      <c r="R32" s="10">
        <v>0.30199999999999999</v>
      </c>
      <c r="S32" s="10">
        <v>0.30499999999999999</v>
      </c>
      <c r="T32" s="10">
        <f t="shared" si="0"/>
        <v>189.170470389824</v>
      </c>
      <c r="U32" s="10">
        <f t="shared" si="1"/>
        <v>1399.7007275709152</v>
      </c>
    </row>
    <row r="33" spans="1:21" x14ac:dyDescent="0.25">
      <c r="A33" s="8">
        <v>6599</v>
      </c>
      <c r="B33" s="8">
        <v>6555</v>
      </c>
      <c r="C33" s="8">
        <v>2110</v>
      </c>
      <c r="D33" s="8">
        <v>2110</v>
      </c>
      <c r="E33" s="8" t="s">
        <v>74</v>
      </c>
      <c r="F33" s="8" t="s">
        <v>120</v>
      </c>
      <c r="G33" s="9">
        <v>49.110550691500002</v>
      </c>
      <c r="H33" s="9">
        <v>19.874300000000002</v>
      </c>
      <c r="I33" s="8" t="s">
        <v>57</v>
      </c>
      <c r="J33" s="8" t="s">
        <v>58</v>
      </c>
      <c r="K33" s="8">
        <v>26</v>
      </c>
      <c r="L33" s="8">
        <v>21</v>
      </c>
      <c r="M33" s="8" t="s">
        <v>35</v>
      </c>
      <c r="N33" s="8" t="s">
        <v>36</v>
      </c>
      <c r="O33" s="8" t="s">
        <v>35</v>
      </c>
      <c r="P33" s="10">
        <v>1.2720320000000001</v>
      </c>
      <c r="Q33" s="10">
        <v>9.4525830000000006</v>
      </c>
      <c r="R33" s="10">
        <v>0.30199999999999999</v>
      </c>
      <c r="S33" s="10">
        <v>0.30499999999999999</v>
      </c>
      <c r="T33" s="10">
        <f t="shared" si="0"/>
        <v>17.645960413164801</v>
      </c>
      <c r="U33" s="10">
        <f t="shared" si="1"/>
        <v>130.56511187024552</v>
      </c>
    </row>
    <row r="34" spans="1:21" x14ac:dyDescent="0.25">
      <c r="A34" s="8">
        <v>6601</v>
      </c>
      <c r="B34" s="8">
        <v>6557</v>
      </c>
      <c r="C34" s="8">
        <v>2110</v>
      </c>
      <c r="D34" s="8">
        <v>2110</v>
      </c>
      <c r="E34" s="8" t="s">
        <v>74</v>
      </c>
      <c r="F34" s="8" t="s">
        <v>120</v>
      </c>
      <c r="G34" s="9">
        <v>2.55216937912</v>
      </c>
      <c r="H34" s="9">
        <v>1.0328299999999999</v>
      </c>
      <c r="I34" s="8" t="s">
        <v>57</v>
      </c>
      <c r="J34" s="8" t="s">
        <v>58</v>
      </c>
      <c r="K34" s="8">
        <v>26</v>
      </c>
      <c r="L34" s="8">
        <v>21</v>
      </c>
      <c r="M34" s="8" t="s">
        <v>35</v>
      </c>
      <c r="N34" s="8" t="s">
        <v>36</v>
      </c>
      <c r="O34" s="8" t="s">
        <v>35</v>
      </c>
      <c r="P34" s="10">
        <v>1.2720320000000001</v>
      </c>
      <c r="Q34" s="10">
        <v>9.4525830000000006</v>
      </c>
      <c r="R34" s="10">
        <v>0.30199999999999999</v>
      </c>
      <c r="S34" s="10">
        <v>0.30499999999999999</v>
      </c>
      <c r="T34" s="10">
        <f t="shared" ref="T34:T69" si="2">H34*P34*(1-R34)</f>
        <v>0.91702738177087983</v>
      </c>
      <c r="U34" s="10">
        <f t="shared" ref="U34:U69" si="3">H34*Q34*(1-S34)</f>
        <v>6.7852233534235502</v>
      </c>
    </row>
    <row r="35" spans="1:21" x14ac:dyDescent="0.25">
      <c r="A35" s="8">
        <v>8587</v>
      </c>
      <c r="B35" s="8">
        <v>8534</v>
      </c>
      <c r="C35" s="8">
        <v>2120</v>
      </c>
      <c r="D35" s="8">
        <v>2120</v>
      </c>
      <c r="E35" s="8" t="s">
        <v>74</v>
      </c>
      <c r="F35" s="8" t="s">
        <v>120</v>
      </c>
      <c r="G35" s="9">
        <v>2.98968319426</v>
      </c>
      <c r="H35" s="9">
        <v>1.2098800000000001</v>
      </c>
      <c r="I35" s="8" t="s">
        <v>57</v>
      </c>
      <c r="J35" s="8" t="s">
        <v>58</v>
      </c>
      <c r="K35" s="8">
        <v>27</v>
      </c>
      <c r="L35" s="8">
        <v>22</v>
      </c>
      <c r="M35" s="8" t="s">
        <v>37</v>
      </c>
      <c r="N35" s="8" t="s">
        <v>38</v>
      </c>
      <c r="O35" s="8" t="s">
        <v>39</v>
      </c>
      <c r="P35" s="10">
        <v>0.51060899999999998</v>
      </c>
      <c r="Q35" s="10">
        <v>9.7789370000000009</v>
      </c>
      <c r="R35" s="10">
        <v>0.30199999999999999</v>
      </c>
      <c r="S35" s="10">
        <v>0.30499999999999999</v>
      </c>
      <c r="T35" s="10">
        <f t="shared" si="2"/>
        <v>0.43120738061016001</v>
      </c>
      <c r="U35" s="10">
        <f t="shared" si="3"/>
        <v>8.2227815068042016</v>
      </c>
    </row>
    <row r="36" spans="1:21" x14ac:dyDescent="0.25">
      <c r="A36" s="8">
        <v>8588</v>
      </c>
      <c r="B36" s="8">
        <v>8535</v>
      </c>
      <c r="C36" s="8">
        <v>2120</v>
      </c>
      <c r="D36" s="8">
        <v>2120</v>
      </c>
      <c r="E36" s="8" t="s">
        <v>74</v>
      </c>
      <c r="F36" s="8" t="s">
        <v>120</v>
      </c>
      <c r="G36" s="9">
        <v>1.04697099032</v>
      </c>
      <c r="H36" s="9">
        <v>0.42369400000000002</v>
      </c>
      <c r="I36" s="8" t="s">
        <v>57</v>
      </c>
      <c r="J36" s="8" t="s">
        <v>58</v>
      </c>
      <c r="K36" s="8">
        <v>27</v>
      </c>
      <c r="L36" s="8">
        <v>22</v>
      </c>
      <c r="M36" s="8" t="s">
        <v>37</v>
      </c>
      <c r="N36" s="8" t="s">
        <v>38</v>
      </c>
      <c r="O36" s="8" t="s">
        <v>39</v>
      </c>
      <c r="P36" s="10">
        <v>0.51060899999999998</v>
      </c>
      <c r="Q36" s="10">
        <v>9.7789370000000009</v>
      </c>
      <c r="R36" s="10">
        <v>0.30199999999999999</v>
      </c>
      <c r="S36" s="10">
        <v>0.30499999999999999</v>
      </c>
      <c r="T36" s="10">
        <f t="shared" si="2"/>
        <v>0.15100669481290799</v>
      </c>
      <c r="U36" s="10">
        <f t="shared" si="3"/>
        <v>2.8795774686282107</v>
      </c>
    </row>
    <row r="37" spans="1:21" x14ac:dyDescent="0.25">
      <c r="A37" s="8">
        <v>8589</v>
      </c>
      <c r="B37" s="8">
        <v>8536</v>
      </c>
      <c r="C37" s="8">
        <v>2120</v>
      </c>
      <c r="D37" s="8">
        <v>2120</v>
      </c>
      <c r="E37" s="8" t="s">
        <v>74</v>
      </c>
      <c r="F37" s="8" t="s">
        <v>120</v>
      </c>
      <c r="G37" s="9">
        <v>16.2336718665</v>
      </c>
      <c r="H37" s="9">
        <v>6.5695300000000003</v>
      </c>
      <c r="I37" s="8" t="s">
        <v>57</v>
      </c>
      <c r="J37" s="8" t="s">
        <v>58</v>
      </c>
      <c r="K37" s="8">
        <v>27</v>
      </c>
      <c r="L37" s="8">
        <v>22</v>
      </c>
      <c r="M37" s="8" t="s">
        <v>37</v>
      </c>
      <c r="N37" s="8" t="s">
        <v>38</v>
      </c>
      <c r="O37" s="8" t="s">
        <v>39</v>
      </c>
      <c r="P37" s="10">
        <v>0.51060899999999998</v>
      </c>
      <c r="Q37" s="10">
        <v>9.7789370000000009</v>
      </c>
      <c r="R37" s="10">
        <v>0.30199999999999999</v>
      </c>
      <c r="S37" s="10">
        <v>0.30499999999999999</v>
      </c>
      <c r="T37" s="10">
        <f t="shared" si="2"/>
        <v>2.3414138783514598</v>
      </c>
      <c r="U37" s="10">
        <f t="shared" si="3"/>
        <v>44.648898892778959</v>
      </c>
    </row>
    <row r="38" spans="1:21" x14ac:dyDescent="0.25">
      <c r="A38" s="8">
        <v>8590</v>
      </c>
      <c r="B38" s="8">
        <v>8537</v>
      </c>
      <c r="C38" s="8">
        <v>2120</v>
      </c>
      <c r="D38" s="8">
        <v>2120</v>
      </c>
      <c r="E38" s="8" t="s">
        <v>74</v>
      </c>
      <c r="F38" s="8" t="s">
        <v>120</v>
      </c>
      <c r="G38" s="9">
        <v>0.83256604935</v>
      </c>
      <c r="H38" s="9">
        <v>0.33692800000000001</v>
      </c>
      <c r="I38" s="8" t="s">
        <v>57</v>
      </c>
      <c r="J38" s="8" t="s">
        <v>58</v>
      </c>
      <c r="K38" s="8">
        <v>27</v>
      </c>
      <c r="L38" s="8">
        <v>22</v>
      </c>
      <c r="M38" s="8" t="s">
        <v>37</v>
      </c>
      <c r="N38" s="8" t="s">
        <v>38</v>
      </c>
      <c r="O38" s="8" t="s">
        <v>39</v>
      </c>
      <c r="P38" s="10">
        <v>0.51060899999999998</v>
      </c>
      <c r="Q38" s="10">
        <v>9.7789370000000009</v>
      </c>
      <c r="R38" s="10">
        <v>0.30199999999999999</v>
      </c>
      <c r="S38" s="10">
        <v>0.30499999999999999</v>
      </c>
      <c r="T38" s="10">
        <f t="shared" si="2"/>
        <v>0.12008285146809598</v>
      </c>
      <c r="U38" s="10">
        <f t="shared" si="3"/>
        <v>2.2898843914475204</v>
      </c>
    </row>
    <row r="39" spans="1:21" x14ac:dyDescent="0.25">
      <c r="A39" s="8">
        <v>8591</v>
      </c>
      <c r="B39" s="8">
        <v>8538</v>
      </c>
      <c r="C39" s="8">
        <v>2120</v>
      </c>
      <c r="D39" s="8">
        <v>2120</v>
      </c>
      <c r="E39" s="8" t="s">
        <v>74</v>
      </c>
      <c r="F39" s="8" t="s">
        <v>120</v>
      </c>
      <c r="G39" s="9">
        <v>2.0057097702500002</v>
      </c>
      <c r="H39" s="9">
        <v>0.81168200000000001</v>
      </c>
      <c r="I39" s="8" t="s">
        <v>57</v>
      </c>
      <c r="J39" s="8" t="s">
        <v>58</v>
      </c>
      <c r="K39" s="8">
        <v>27</v>
      </c>
      <c r="L39" s="8">
        <v>22</v>
      </c>
      <c r="M39" s="8" t="s">
        <v>37</v>
      </c>
      <c r="N39" s="8" t="s">
        <v>38</v>
      </c>
      <c r="O39" s="8" t="s">
        <v>39</v>
      </c>
      <c r="P39" s="10">
        <v>0.51060899999999998</v>
      </c>
      <c r="Q39" s="10">
        <v>9.7789370000000009</v>
      </c>
      <c r="R39" s="10">
        <v>0.30199999999999999</v>
      </c>
      <c r="S39" s="10">
        <v>0.30499999999999999</v>
      </c>
      <c r="T39" s="10">
        <f t="shared" si="2"/>
        <v>0.28928758976792396</v>
      </c>
      <c r="U39" s="10">
        <f t="shared" si="3"/>
        <v>5.516484063713631</v>
      </c>
    </row>
    <row r="40" spans="1:21" x14ac:dyDescent="0.25">
      <c r="A40" s="8">
        <v>8592</v>
      </c>
      <c r="B40" s="8">
        <v>8539</v>
      </c>
      <c r="C40" s="8">
        <v>2120</v>
      </c>
      <c r="D40" s="8">
        <v>2120</v>
      </c>
      <c r="E40" s="8" t="s">
        <v>74</v>
      </c>
      <c r="F40" s="8" t="s">
        <v>120</v>
      </c>
      <c r="G40" s="9">
        <v>0.35381168769999999</v>
      </c>
      <c r="H40" s="9">
        <v>0.143183</v>
      </c>
      <c r="I40" s="8" t="s">
        <v>57</v>
      </c>
      <c r="J40" s="8" t="s">
        <v>58</v>
      </c>
      <c r="K40" s="8">
        <v>27</v>
      </c>
      <c r="L40" s="8">
        <v>22</v>
      </c>
      <c r="M40" s="8" t="s">
        <v>37</v>
      </c>
      <c r="N40" s="8" t="s">
        <v>38</v>
      </c>
      <c r="O40" s="8" t="s">
        <v>39</v>
      </c>
      <c r="P40" s="10">
        <v>0.51060899999999998</v>
      </c>
      <c r="Q40" s="10">
        <v>9.7789370000000009</v>
      </c>
      <c r="R40" s="10">
        <v>0.30199999999999999</v>
      </c>
      <c r="S40" s="10">
        <v>0.30499999999999999</v>
      </c>
      <c r="T40" s="10">
        <f t="shared" si="2"/>
        <v>5.1031148856005994E-2</v>
      </c>
      <c r="U40" s="10">
        <f t="shared" si="3"/>
        <v>0.97312338784734509</v>
      </c>
    </row>
    <row r="41" spans="1:21" x14ac:dyDescent="0.25">
      <c r="A41" s="8">
        <v>8593</v>
      </c>
      <c r="B41" s="8">
        <v>8540</v>
      </c>
      <c r="C41" s="8">
        <v>2120</v>
      </c>
      <c r="D41" s="8">
        <v>2120</v>
      </c>
      <c r="E41" s="8" t="s">
        <v>74</v>
      </c>
      <c r="F41" s="8" t="s">
        <v>120</v>
      </c>
      <c r="G41" s="9">
        <v>0.25249082350099999</v>
      </c>
      <c r="H41" s="9">
        <v>0.10217900000000001</v>
      </c>
      <c r="I41" s="8" t="s">
        <v>57</v>
      </c>
      <c r="J41" s="8" t="s">
        <v>58</v>
      </c>
      <c r="K41" s="8">
        <v>27</v>
      </c>
      <c r="L41" s="8">
        <v>22</v>
      </c>
      <c r="M41" s="8" t="s">
        <v>37</v>
      </c>
      <c r="N41" s="8" t="s">
        <v>38</v>
      </c>
      <c r="O41" s="8" t="s">
        <v>39</v>
      </c>
      <c r="P41" s="10">
        <v>0.51060899999999998</v>
      </c>
      <c r="Q41" s="10">
        <v>9.7789370000000009</v>
      </c>
      <c r="R41" s="10">
        <v>0.30199999999999999</v>
      </c>
      <c r="S41" s="10">
        <v>0.30499999999999999</v>
      </c>
      <c r="T41" s="10">
        <f t="shared" si="2"/>
        <v>3.6417114873677998E-2</v>
      </c>
      <c r="U41" s="10">
        <f t="shared" si="3"/>
        <v>0.69444539258748517</v>
      </c>
    </row>
    <row r="42" spans="1:21" x14ac:dyDescent="0.25">
      <c r="A42" s="8">
        <v>8594</v>
      </c>
      <c r="B42" s="8">
        <v>8541</v>
      </c>
      <c r="C42" s="8">
        <v>2120</v>
      </c>
      <c r="D42" s="8">
        <v>2120</v>
      </c>
      <c r="E42" s="8" t="s">
        <v>74</v>
      </c>
      <c r="F42" s="8" t="s">
        <v>120</v>
      </c>
      <c r="G42" s="9">
        <v>0.39655469516800002</v>
      </c>
      <c r="H42" s="9">
        <v>0.16048000000000001</v>
      </c>
      <c r="I42" s="8" t="s">
        <v>57</v>
      </c>
      <c r="J42" s="8" t="s">
        <v>58</v>
      </c>
      <c r="K42" s="8">
        <v>27</v>
      </c>
      <c r="L42" s="8">
        <v>22</v>
      </c>
      <c r="M42" s="8" t="s">
        <v>37</v>
      </c>
      <c r="N42" s="8" t="s">
        <v>38</v>
      </c>
      <c r="O42" s="8" t="s">
        <v>39</v>
      </c>
      <c r="P42" s="10">
        <v>0.51060899999999998</v>
      </c>
      <c r="Q42" s="10">
        <v>9.7789370000000009</v>
      </c>
      <c r="R42" s="10">
        <v>0.30199999999999999</v>
      </c>
      <c r="S42" s="10">
        <v>0.30499999999999999</v>
      </c>
      <c r="T42" s="10">
        <f t="shared" si="2"/>
        <v>5.7195887559359997E-2</v>
      </c>
      <c r="U42" s="10">
        <f t="shared" si="3"/>
        <v>1.0906800477832002</v>
      </c>
    </row>
    <row r="43" spans="1:21" x14ac:dyDescent="0.25">
      <c r="A43" s="8">
        <v>10529</v>
      </c>
      <c r="B43" s="8">
        <v>12433</v>
      </c>
      <c r="C43" s="8">
        <v>2210</v>
      </c>
      <c r="D43" s="8">
        <v>2210</v>
      </c>
      <c r="E43" s="8" t="s">
        <v>74</v>
      </c>
      <c r="F43" s="8" t="s">
        <v>120</v>
      </c>
      <c r="G43" s="9">
        <v>0.70310849686099997</v>
      </c>
      <c r="H43" s="9">
        <v>0.28453800000000001</v>
      </c>
      <c r="I43" s="8" t="s">
        <v>57</v>
      </c>
      <c r="J43" s="8" t="s">
        <v>58</v>
      </c>
      <c r="K43" s="8">
        <v>84</v>
      </c>
      <c r="L43" s="8">
        <v>25</v>
      </c>
      <c r="M43" s="8" t="s">
        <v>42</v>
      </c>
      <c r="N43" s="8" t="s">
        <v>42</v>
      </c>
      <c r="O43" s="8" t="s">
        <v>42</v>
      </c>
      <c r="P43" s="10">
        <v>1.0139689999999999</v>
      </c>
      <c r="Q43" s="10">
        <v>65.341926000000001</v>
      </c>
      <c r="R43" s="10">
        <v>0.30199999999999999</v>
      </c>
      <c r="S43" s="10">
        <v>0.30499999999999999</v>
      </c>
      <c r="T43" s="10">
        <f t="shared" si="2"/>
        <v>0.20138187250275597</v>
      </c>
      <c r="U43" s="10">
        <f t="shared" si="3"/>
        <v>12.921621353430663</v>
      </c>
    </row>
    <row r="44" spans="1:21" x14ac:dyDescent="0.25">
      <c r="A44" s="8">
        <v>10619</v>
      </c>
      <c r="B44" s="8">
        <v>10542</v>
      </c>
      <c r="C44" s="8">
        <v>2130</v>
      </c>
      <c r="D44" s="8">
        <v>2130</v>
      </c>
      <c r="E44" s="8" t="s">
        <v>74</v>
      </c>
      <c r="F44" s="8" t="s">
        <v>120</v>
      </c>
      <c r="G44" s="9">
        <v>0.18005579686600001</v>
      </c>
      <c r="H44" s="9">
        <v>7.2866E-2</v>
      </c>
      <c r="I44" s="8" t="s">
        <v>57</v>
      </c>
      <c r="J44" s="8" t="s">
        <v>58</v>
      </c>
      <c r="K44" s="8">
        <v>28</v>
      </c>
      <c r="L44" s="8">
        <v>22</v>
      </c>
      <c r="M44" s="8" t="s">
        <v>37</v>
      </c>
      <c r="N44" s="8" t="s">
        <v>40</v>
      </c>
      <c r="O44" s="8" t="s">
        <v>41</v>
      </c>
      <c r="P44" s="10">
        <v>0.72053599999999995</v>
      </c>
      <c r="Q44" s="10">
        <v>8.7042389999999994</v>
      </c>
      <c r="R44" s="10">
        <v>0.30199999999999999</v>
      </c>
      <c r="S44" s="10">
        <v>0.30499999999999999</v>
      </c>
      <c r="T44" s="10">
        <f t="shared" si="2"/>
        <v>3.6646798170847997E-2</v>
      </c>
      <c r="U44" s="10">
        <f t="shared" si="3"/>
        <v>0.44079893988693003</v>
      </c>
    </row>
    <row r="45" spans="1:21" x14ac:dyDescent="0.25">
      <c r="A45" s="8">
        <v>10621</v>
      </c>
      <c r="B45" s="8">
        <v>10544</v>
      </c>
      <c r="C45" s="8">
        <v>2130</v>
      </c>
      <c r="D45" s="8">
        <v>2130</v>
      </c>
      <c r="E45" s="8" t="s">
        <v>74</v>
      </c>
      <c r="F45" s="8" t="s">
        <v>120</v>
      </c>
      <c r="G45" s="9">
        <v>0.190905537929</v>
      </c>
      <c r="H45" s="9">
        <v>7.7256699999999998E-2</v>
      </c>
      <c r="I45" s="8" t="s">
        <v>57</v>
      </c>
      <c r="J45" s="8" t="s">
        <v>58</v>
      </c>
      <c r="K45" s="8">
        <v>28</v>
      </c>
      <c r="L45" s="8">
        <v>22</v>
      </c>
      <c r="M45" s="8" t="s">
        <v>37</v>
      </c>
      <c r="N45" s="8" t="s">
        <v>40</v>
      </c>
      <c r="O45" s="8" t="s">
        <v>41</v>
      </c>
      <c r="P45" s="10">
        <v>0.72053599999999995</v>
      </c>
      <c r="Q45" s="10">
        <v>8.7042389999999994</v>
      </c>
      <c r="R45" s="10">
        <v>0.30199999999999999</v>
      </c>
      <c r="S45" s="10">
        <v>0.30499999999999999</v>
      </c>
      <c r="T45" s="10">
        <f t="shared" si="2"/>
        <v>3.8855031046657593E-2</v>
      </c>
      <c r="U45" s="10">
        <f t="shared" si="3"/>
        <v>0.46736024290015349</v>
      </c>
    </row>
    <row r="46" spans="1:21" x14ac:dyDescent="0.25">
      <c r="A46" s="8">
        <v>10622</v>
      </c>
      <c r="B46" s="8">
        <v>10545</v>
      </c>
      <c r="C46" s="8">
        <v>2130</v>
      </c>
      <c r="D46" s="8">
        <v>2130</v>
      </c>
      <c r="E46" s="8" t="s">
        <v>74</v>
      </c>
      <c r="F46" s="8" t="s">
        <v>120</v>
      </c>
      <c r="G46" s="9">
        <v>1.6402099936199999E-2</v>
      </c>
      <c r="H46" s="9">
        <v>6.6376899999999999E-3</v>
      </c>
      <c r="I46" s="8" t="s">
        <v>57</v>
      </c>
      <c r="J46" s="8" t="s">
        <v>58</v>
      </c>
      <c r="K46" s="8">
        <v>28</v>
      </c>
      <c r="L46" s="8">
        <v>22</v>
      </c>
      <c r="M46" s="8" t="s">
        <v>37</v>
      </c>
      <c r="N46" s="8" t="s">
        <v>40</v>
      </c>
      <c r="O46" s="8" t="s">
        <v>41</v>
      </c>
      <c r="P46" s="10">
        <v>0.72053599999999995</v>
      </c>
      <c r="Q46" s="10">
        <v>8.7042389999999994</v>
      </c>
      <c r="R46" s="10">
        <v>0.30199999999999999</v>
      </c>
      <c r="S46" s="10">
        <v>0.30499999999999999</v>
      </c>
      <c r="T46" s="10">
        <f t="shared" si="2"/>
        <v>3.3383208320843195E-3</v>
      </c>
      <c r="U46" s="10">
        <f t="shared" si="3"/>
        <v>4.0154347916697447E-2</v>
      </c>
    </row>
    <row r="47" spans="1:21" x14ac:dyDescent="0.25">
      <c r="A47" s="8">
        <v>12255</v>
      </c>
      <c r="B47" s="8">
        <v>12209</v>
      </c>
      <c r="C47" s="8">
        <v>2150</v>
      </c>
      <c r="D47" s="8">
        <v>2150</v>
      </c>
      <c r="E47" s="8" t="s">
        <v>74</v>
      </c>
      <c r="F47" s="8" t="s">
        <v>120</v>
      </c>
      <c r="G47" s="9">
        <v>0.76076483712999998</v>
      </c>
      <c r="H47" s="9">
        <v>0.30787100000000001</v>
      </c>
      <c r="I47" s="8" t="s">
        <v>57</v>
      </c>
      <c r="J47" s="8" t="s">
        <v>58</v>
      </c>
      <c r="K47" s="8">
        <v>62</v>
      </c>
      <c r="L47" s="8">
        <v>23</v>
      </c>
      <c r="M47" s="8" t="s">
        <v>76</v>
      </c>
      <c r="N47" s="8" t="s">
        <v>77</v>
      </c>
      <c r="O47" s="8" t="s">
        <v>77</v>
      </c>
      <c r="P47" s="10">
        <v>4.0852539999999999</v>
      </c>
      <c r="Q47" s="10">
        <v>11.038714000000001</v>
      </c>
      <c r="R47" s="10">
        <v>0.30199999999999999</v>
      </c>
      <c r="S47" s="10">
        <v>0.30499999999999999</v>
      </c>
      <c r="T47" s="10">
        <f t="shared" si="2"/>
        <v>0.87789640149533188</v>
      </c>
      <c r="U47" s="10">
        <f t="shared" si="3"/>
        <v>2.3619574429363301</v>
      </c>
    </row>
    <row r="48" spans="1:21" x14ac:dyDescent="0.25">
      <c r="A48" s="8">
        <v>14559</v>
      </c>
      <c r="B48" s="8">
        <v>14559</v>
      </c>
      <c r="C48" s="8">
        <v>3200</v>
      </c>
      <c r="D48" s="8">
        <v>3200</v>
      </c>
      <c r="E48" s="8" t="s">
        <v>74</v>
      </c>
      <c r="F48" s="8" t="s">
        <v>120</v>
      </c>
      <c r="G48" s="9">
        <v>1.33290481709</v>
      </c>
      <c r="H48" s="9">
        <v>0.53940699999999997</v>
      </c>
      <c r="I48" s="8" t="s">
        <v>57</v>
      </c>
      <c r="J48" s="8" t="s">
        <v>58</v>
      </c>
      <c r="K48" s="8">
        <v>5</v>
      </c>
      <c r="L48" s="8">
        <v>30</v>
      </c>
      <c r="M48" s="8" t="s">
        <v>43</v>
      </c>
      <c r="N48" s="8" t="s">
        <v>44</v>
      </c>
      <c r="O48" s="8" t="s">
        <v>45</v>
      </c>
      <c r="P48" s="10">
        <v>7.8370999999999996E-2</v>
      </c>
      <c r="Q48" s="10">
        <v>7.2397530000000003</v>
      </c>
      <c r="R48" s="10">
        <v>0.30199999999999999</v>
      </c>
      <c r="S48" s="10">
        <v>0.30499999999999999</v>
      </c>
      <c r="T48" s="10">
        <f t="shared" si="2"/>
        <v>2.9507158465905996E-2</v>
      </c>
      <c r="U48" s="10">
        <f t="shared" si="3"/>
        <v>2.7140955452973454</v>
      </c>
    </row>
    <row r="49" spans="1:21" x14ac:dyDescent="0.25">
      <c r="A49" s="8">
        <v>14561</v>
      </c>
      <c r="B49" s="8">
        <v>14561</v>
      </c>
      <c r="C49" s="8">
        <v>3200</v>
      </c>
      <c r="D49" s="8">
        <v>3200</v>
      </c>
      <c r="E49" s="8" t="s">
        <v>74</v>
      </c>
      <c r="F49" s="8" t="s">
        <v>120</v>
      </c>
      <c r="G49" s="9">
        <v>0.23997205014</v>
      </c>
      <c r="H49" s="9">
        <v>9.7113199999999997E-2</v>
      </c>
      <c r="I49" s="8" t="s">
        <v>57</v>
      </c>
      <c r="J49" s="8" t="s">
        <v>58</v>
      </c>
      <c r="K49" s="8">
        <v>5</v>
      </c>
      <c r="L49" s="8">
        <v>30</v>
      </c>
      <c r="M49" s="8" t="s">
        <v>43</v>
      </c>
      <c r="N49" s="8" t="s">
        <v>44</v>
      </c>
      <c r="O49" s="8" t="s">
        <v>45</v>
      </c>
      <c r="P49" s="10">
        <v>7.8370999999999996E-2</v>
      </c>
      <c r="Q49" s="10">
        <v>7.2397530000000003</v>
      </c>
      <c r="R49" s="10">
        <v>0.30199999999999999</v>
      </c>
      <c r="S49" s="10">
        <v>0.30499999999999999</v>
      </c>
      <c r="T49" s="10">
        <f t="shared" si="2"/>
        <v>5.3123793008455992E-3</v>
      </c>
      <c r="U49" s="10">
        <f t="shared" si="3"/>
        <v>0.48863752882252204</v>
      </c>
    </row>
    <row r="50" spans="1:21" x14ac:dyDescent="0.25">
      <c r="A50" s="8">
        <v>18380</v>
      </c>
      <c r="B50" s="8">
        <v>18380</v>
      </c>
      <c r="C50" s="8">
        <v>4271</v>
      </c>
      <c r="D50" s="8">
        <v>4271</v>
      </c>
      <c r="E50" s="8" t="s">
        <v>74</v>
      </c>
      <c r="F50" s="8" t="s">
        <v>120</v>
      </c>
      <c r="G50" s="9">
        <v>1.5108894639099999</v>
      </c>
      <c r="H50" s="9">
        <v>0.61143499999999995</v>
      </c>
      <c r="I50" s="8" t="s">
        <v>57</v>
      </c>
      <c r="J50" s="8" t="s">
        <v>58</v>
      </c>
      <c r="K50" s="8">
        <v>7</v>
      </c>
      <c r="L50" s="8">
        <v>40</v>
      </c>
      <c r="M50" s="8" t="s">
        <v>60</v>
      </c>
      <c r="N50" s="8" t="s">
        <v>67</v>
      </c>
      <c r="O50" s="8" t="s">
        <v>62</v>
      </c>
      <c r="P50" s="10">
        <v>7.8109999999999999E-2</v>
      </c>
      <c r="Q50" s="10">
        <v>6.698639</v>
      </c>
      <c r="R50" s="10">
        <v>0.30199999999999999</v>
      </c>
      <c r="S50" s="10">
        <v>0.30499999999999999</v>
      </c>
      <c r="T50" s="10">
        <f t="shared" si="2"/>
        <v>3.3335913119299995E-2</v>
      </c>
      <c r="U50" s="10">
        <f t="shared" si="3"/>
        <v>2.846568724190675</v>
      </c>
    </row>
    <row r="51" spans="1:21" x14ac:dyDescent="0.25">
      <c r="A51" s="8">
        <v>18381</v>
      </c>
      <c r="B51" s="8">
        <v>18381</v>
      </c>
      <c r="C51" s="8">
        <v>4271</v>
      </c>
      <c r="D51" s="8">
        <v>4271</v>
      </c>
      <c r="E51" s="8" t="s">
        <v>74</v>
      </c>
      <c r="F51" s="8" t="s">
        <v>120</v>
      </c>
      <c r="G51" s="9">
        <v>0.29560044266500002</v>
      </c>
      <c r="H51" s="9">
        <v>0.119625</v>
      </c>
      <c r="I51" s="8" t="s">
        <v>57</v>
      </c>
      <c r="J51" s="8" t="s">
        <v>58</v>
      </c>
      <c r="K51" s="8">
        <v>7</v>
      </c>
      <c r="L51" s="8">
        <v>40</v>
      </c>
      <c r="M51" s="8" t="s">
        <v>60</v>
      </c>
      <c r="N51" s="8" t="s">
        <v>67</v>
      </c>
      <c r="O51" s="8" t="s">
        <v>62</v>
      </c>
      <c r="P51" s="10">
        <v>7.8109999999999999E-2</v>
      </c>
      <c r="Q51" s="10">
        <v>6.698639</v>
      </c>
      <c r="R51" s="10">
        <v>0.30199999999999999</v>
      </c>
      <c r="S51" s="10">
        <v>0.30499999999999999</v>
      </c>
      <c r="T51" s="10">
        <f t="shared" si="2"/>
        <v>6.5220483074999993E-3</v>
      </c>
      <c r="U51" s="10">
        <f t="shared" si="3"/>
        <v>0.556920659810625</v>
      </c>
    </row>
    <row r="52" spans="1:21" x14ac:dyDescent="0.25">
      <c r="A52" s="8">
        <v>18382</v>
      </c>
      <c r="B52" s="8">
        <v>18382</v>
      </c>
      <c r="C52" s="8">
        <v>4271</v>
      </c>
      <c r="D52" s="8">
        <v>4271</v>
      </c>
      <c r="E52" s="8" t="s">
        <v>74</v>
      </c>
      <c r="F52" s="8" t="s">
        <v>120</v>
      </c>
      <c r="G52" s="9">
        <v>0.16695494467300001</v>
      </c>
      <c r="H52" s="9">
        <v>6.7564299999999994E-2</v>
      </c>
      <c r="I52" s="8" t="s">
        <v>57</v>
      </c>
      <c r="J52" s="8" t="s">
        <v>58</v>
      </c>
      <c r="K52" s="8">
        <v>7</v>
      </c>
      <c r="L52" s="8">
        <v>40</v>
      </c>
      <c r="M52" s="8" t="s">
        <v>60</v>
      </c>
      <c r="N52" s="8" t="s">
        <v>67</v>
      </c>
      <c r="O52" s="8" t="s">
        <v>62</v>
      </c>
      <c r="P52" s="10">
        <v>7.8109999999999999E-2</v>
      </c>
      <c r="Q52" s="10">
        <v>6.698639</v>
      </c>
      <c r="R52" s="10">
        <v>0.30199999999999999</v>
      </c>
      <c r="S52" s="10">
        <v>0.30499999999999999</v>
      </c>
      <c r="T52" s="10">
        <f t="shared" si="2"/>
        <v>3.6836583361539994E-3</v>
      </c>
      <c r="U52" s="10">
        <f t="shared" si="3"/>
        <v>0.31454925421645152</v>
      </c>
    </row>
    <row r="53" spans="1:21" x14ac:dyDescent="0.25">
      <c r="A53" s="8">
        <v>24129</v>
      </c>
      <c r="B53" s="8">
        <v>24129</v>
      </c>
      <c r="C53" s="8">
        <v>6170</v>
      </c>
      <c r="D53" s="8">
        <v>6170</v>
      </c>
      <c r="E53" s="8" t="s">
        <v>74</v>
      </c>
      <c r="F53" s="8" t="s">
        <v>120</v>
      </c>
      <c r="G53" s="9">
        <v>0.95783386320999997</v>
      </c>
      <c r="H53" s="9">
        <v>0.38762200000000002</v>
      </c>
      <c r="I53" s="8" t="s">
        <v>57</v>
      </c>
      <c r="J53" s="8" t="s">
        <v>58</v>
      </c>
      <c r="K53" s="8">
        <v>12</v>
      </c>
      <c r="L53" s="8">
        <v>60</v>
      </c>
      <c r="M53" s="8" t="s">
        <v>49</v>
      </c>
      <c r="N53" s="8" t="s">
        <v>51</v>
      </c>
      <c r="O53" s="8" t="s">
        <v>51</v>
      </c>
      <c r="P53" s="10">
        <v>0.50061500000000003</v>
      </c>
      <c r="Q53" s="10">
        <v>5.1558710000000003</v>
      </c>
      <c r="R53" s="10">
        <v>0.30199999999999999</v>
      </c>
      <c r="S53" s="10">
        <v>0.30499999999999999</v>
      </c>
      <c r="T53" s="10">
        <f t="shared" si="2"/>
        <v>0.13544647249594002</v>
      </c>
      <c r="U53" s="10">
        <f t="shared" si="3"/>
        <v>1.3889776749895903</v>
      </c>
    </row>
    <row r="54" spans="1:21" x14ac:dyDescent="0.25">
      <c r="A54" s="8">
        <v>37601</v>
      </c>
      <c r="B54" s="8">
        <v>37551</v>
      </c>
      <c r="C54" s="8">
        <v>6410</v>
      </c>
      <c r="D54" s="8">
        <v>6410</v>
      </c>
      <c r="E54" s="8" t="s">
        <v>74</v>
      </c>
      <c r="F54" s="8" t="s">
        <v>75</v>
      </c>
      <c r="G54" s="9">
        <v>3.2984467768200001</v>
      </c>
      <c r="H54" s="9">
        <v>1.33483</v>
      </c>
      <c r="I54" s="8" t="s">
        <v>57</v>
      </c>
      <c r="J54" s="8" t="s">
        <v>58</v>
      </c>
      <c r="K54" s="8">
        <v>16</v>
      </c>
      <c r="L54" s="8">
        <v>60</v>
      </c>
      <c r="M54" s="8" t="s">
        <v>49</v>
      </c>
      <c r="N54" s="8" t="s">
        <v>52</v>
      </c>
      <c r="O54" s="8" t="s">
        <v>53</v>
      </c>
      <c r="P54" s="10">
        <v>0.70014500000000002</v>
      </c>
      <c r="Q54" s="10">
        <v>6.29983</v>
      </c>
      <c r="R54" s="10">
        <v>0.30199999999999999</v>
      </c>
      <c r="S54" s="10">
        <v>0.30499999999999999</v>
      </c>
      <c r="T54" s="10">
        <f t="shared" si="2"/>
        <v>0.65233303614429994</v>
      </c>
      <c r="U54" s="10">
        <f t="shared" si="3"/>
        <v>5.8443954448355004</v>
      </c>
    </row>
    <row r="55" spans="1:21" x14ac:dyDescent="0.25">
      <c r="A55" s="8">
        <v>37613</v>
      </c>
      <c r="B55" s="8">
        <v>37563</v>
      </c>
      <c r="C55" s="8">
        <v>6410</v>
      </c>
      <c r="D55" s="8">
        <v>6410</v>
      </c>
      <c r="E55" s="8" t="s">
        <v>74</v>
      </c>
      <c r="F55" s="8" t="s">
        <v>75</v>
      </c>
      <c r="G55" s="9">
        <v>4.07295161517</v>
      </c>
      <c r="H55" s="9">
        <v>1.6482699999999999</v>
      </c>
      <c r="I55" s="8" t="s">
        <v>57</v>
      </c>
      <c r="J55" s="8" t="s">
        <v>58</v>
      </c>
      <c r="K55" s="8">
        <v>16</v>
      </c>
      <c r="L55" s="8">
        <v>60</v>
      </c>
      <c r="M55" s="8" t="s">
        <v>49</v>
      </c>
      <c r="N55" s="8" t="s">
        <v>52</v>
      </c>
      <c r="O55" s="8" t="s">
        <v>53</v>
      </c>
      <c r="P55" s="10">
        <v>0.70014500000000002</v>
      </c>
      <c r="Q55" s="10">
        <v>6.29983</v>
      </c>
      <c r="R55" s="10">
        <v>0.30199999999999999</v>
      </c>
      <c r="S55" s="10">
        <v>0.30499999999999999</v>
      </c>
      <c r="T55" s="10">
        <f t="shared" si="2"/>
        <v>0.80551154340669995</v>
      </c>
      <c r="U55" s="10">
        <f t="shared" si="3"/>
        <v>7.216755451899501</v>
      </c>
    </row>
    <row r="56" spans="1:21" x14ac:dyDescent="0.25">
      <c r="A56" s="8">
        <v>37851</v>
      </c>
      <c r="B56" s="8">
        <v>37832</v>
      </c>
      <c r="C56" s="8">
        <v>6410</v>
      </c>
      <c r="D56" s="8">
        <v>6410</v>
      </c>
      <c r="E56" s="8" t="s">
        <v>74</v>
      </c>
      <c r="F56" s="8" t="s">
        <v>120</v>
      </c>
      <c r="G56" s="9">
        <v>4.4481154431299998</v>
      </c>
      <c r="H56" s="9">
        <v>1.80009</v>
      </c>
      <c r="I56" s="8" t="s">
        <v>57</v>
      </c>
      <c r="J56" s="8" t="s">
        <v>58</v>
      </c>
      <c r="K56" s="8">
        <v>16</v>
      </c>
      <c r="L56" s="8">
        <v>60</v>
      </c>
      <c r="M56" s="8" t="s">
        <v>49</v>
      </c>
      <c r="N56" s="8" t="s">
        <v>52</v>
      </c>
      <c r="O56" s="8" t="s">
        <v>53</v>
      </c>
      <c r="P56" s="10">
        <v>0.70014500000000002</v>
      </c>
      <c r="Q56" s="10">
        <v>6.29983</v>
      </c>
      <c r="R56" s="10">
        <v>0.30199999999999999</v>
      </c>
      <c r="S56" s="10">
        <v>0.30499999999999999</v>
      </c>
      <c r="T56" s="10">
        <f t="shared" si="2"/>
        <v>0.87970616110889988</v>
      </c>
      <c r="U56" s="10">
        <f t="shared" si="3"/>
        <v>7.8814813843665013</v>
      </c>
    </row>
    <row r="57" spans="1:21" x14ac:dyDescent="0.25">
      <c r="A57" s="8">
        <v>37859</v>
      </c>
      <c r="B57" s="8">
        <v>37840</v>
      </c>
      <c r="C57" s="8">
        <v>6410</v>
      </c>
      <c r="D57" s="8">
        <v>6410</v>
      </c>
      <c r="E57" s="8" t="s">
        <v>74</v>
      </c>
      <c r="F57" s="8" t="s">
        <v>120</v>
      </c>
      <c r="G57" s="9">
        <v>14.7748923113</v>
      </c>
      <c r="H57" s="9">
        <v>5.97919</v>
      </c>
      <c r="I57" s="8" t="s">
        <v>57</v>
      </c>
      <c r="J57" s="8" t="s">
        <v>58</v>
      </c>
      <c r="K57" s="8">
        <v>16</v>
      </c>
      <c r="L57" s="8">
        <v>60</v>
      </c>
      <c r="M57" s="8" t="s">
        <v>49</v>
      </c>
      <c r="N57" s="8" t="s">
        <v>52</v>
      </c>
      <c r="O57" s="8" t="s">
        <v>53</v>
      </c>
      <c r="P57" s="10">
        <v>0.70014500000000002</v>
      </c>
      <c r="Q57" s="10">
        <v>6.29983</v>
      </c>
      <c r="R57" s="10">
        <v>0.30199999999999999</v>
      </c>
      <c r="S57" s="10">
        <v>0.30499999999999999</v>
      </c>
      <c r="T57" s="10">
        <f t="shared" si="2"/>
        <v>2.9220373878199002</v>
      </c>
      <c r="U57" s="10">
        <f t="shared" si="3"/>
        <v>26.179176973701502</v>
      </c>
    </row>
    <row r="58" spans="1:21" x14ac:dyDescent="0.25">
      <c r="A58" s="8">
        <v>37860</v>
      </c>
      <c r="B58" s="8">
        <v>37841</v>
      </c>
      <c r="C58" s="8">
        <v>6410</v>
      </c>
      <c r="D58" s="8">
        <v>6410</v>
      </c>
      <c r="E58" s="8" t="s">
        <v>74</v>
      </c>
      <c r="F58" s="8" t="s">
        <v>120</v>
      </c>
      <c r="G58" s="9">
        <v>9.7968471641400004E-2</v>
      </c>
      <c r="H58" s="9">
        <v>3.9646399999999998E-2</v>
      </c>
      <c r="I58" s="8" t="s">
        <v>57</v>
      </c>
      <c r="J58" s="8" t="s">
        <v>58</v>
      </c>
      <c r="K58" s="8">
        <v>16</v>
      </c>
      <c r="L58" s="8">
        <v>60</v>
      </c>
      <c r="M58" s="8" t="s">
        <v>49</v>
      </c>
      <c r="N58" s="8" t="s">
        <v>52</v>
      </c>
      <c r="O58" s="8" t="s">
        <v>53</v>
      </c>
      <c r="P58" s="10">
        <v>0.70014500000000002</v>
      </c>
      <c r="Q58" s="10">
        <v>6.29983</v>
      </c>
      <c r="R58" s="10">
        <v>0.30199999999999999</v>
      </c>
      <c r="S58" s="10">
        <v>0.30499999999999999</v>
      </c>
      <c r="T58" s="10">
        <f t="shared" si="2"/>
        <v>1.9375243652143999E-2</v>
      </c>
      <c r="U58" s="10">
        <f t="shared" si="3"/>
        <v>0.17358707817784</v>
      </c>
    </row>
    <row r="59" spans="1:21" x14ac:dyDescent="0.25">
      <c r="A59" s="8">
        <v>37864</v>
      </c>
      <c r="B59" s="8">
        <v>37845</v>
      </c>
      <c r="C59" s="8">
        <v>6410</v>
      </c>
      <c r="D59" s="8">
        <v>6410</v>
      </c>
      <c r="E59" s="8" t="s">
        <v>74</v>
      </c>
      <c r="F59" s="8" t="s">
        <v>120</v>
      </c>
      <c r="G59" s="9">
        <v>0.130421414752</v>
      </c>
      <c r="H59" s="9">
        <v>5.2779699999999999E-2</v>
      </c>
      <c r="I59" s="8" t="s">
        <v>57</v>
      </c>
      <c r="J59" s="8" t="s">
        <v>58</v>
      </c>
      <c r="K59" s="8">
        <v>16</v>
      </c>
      <c r="L59" s="8">
        <v>60</v>
      </c>
      <c r="M59" s="8" t="s">
        <v>49</v>
      </c>
      <c r="N59" s="8" t="s">
        <v>52</v>
      </c>
      <c r="O59" s="8" t="s">
        <v>53</v>
      </c>
      <c r="P59" s="10">
        <v>0.70014500000000002</v>
      </c>
      <c r="Q59" s="10">
        <v>6.29983</v>
      </c>
      <c r="R59" s="10">
        <v>0.30199999999999999</v>
      </c>
      <c r="S59" s="10">
        <v>0.30499999999999999</v>
      </c>
      <c r="T59" s="10">
        <f t="shared" si="2"/>
        <v>2.5793503253436999E-2</v>
      </c>
      <c r="U59" s="10">
        <f t="shared" si="3"/>
        <v>0.23108968052844503</v>
      </c>
    </row>
    <row r="60" spans="1:21" x14ac:dyDescent="0.25">
      <c r="A60" s="8">
        <v>37868</v>
      </c>
      <c r="B60" s="8">
        <v>37849</v>
      </c>
      <c r="C60" s="8">
        <v>6410</v>
      </c>
      <c r="D60" s="8">
        <v>6410</v>
      </c>
      <c r="E60" s="8" t="s">
        <v>74</v>
      </c>
      <c r="F60" s="8" t="s">
        <v>120</v>
      </c>
      <c r="G60" s="9">
        <v>11.870243867899999</v>
      </c>
      <c r="H60" s="9">
        <v>4.8037200000000002</v>
      </c>
      <c r="I60" s="8" t="s">
        <v>57</v>
      </c>
      <c r="J60" s="8" t="s">
        <v>58</v>
      </c>
      <c r="K60" s="8">
        <v>16</v>
      </c>
      <c r="L60" s="8">
        <v>60</v>
      </c>
      <c r="M60" s="8" t="s">
        <v>49</v>
      </c>
      <c r="N60" s="8" t="s">
        <v>52</v>
      </c>
      <c r="O60" s="8" t="s">
        <v>53</v>
      </c>
      <c r="P60" s="10">
        <v>0.70014500000000002</v>
      </c>
      <c r="Q60" s="10">
        <v>6.29983</v>
      </c>
      <c r="R60" s="10">
        <v>0.30199999999999999</v>
      </c>
      <c r="S60" s="10">
        <v>0.30499999999999999</v>
      </c>
      <c r="T60" s="10">
        <f t="shared" si="2"/>
        <v>2.3475837765012</v>
      </c>
      <c r="U60" s="10">
        <f t="shared" si="3"/>
        <v>21.032520460482004</v>
      </c>
    </row>
    <row r="61" spans="1:21" x14ac:dyDescent="0.25">
      <c r="A61" s="8">
        <v>37871</v>
      </c>
      <c r="B61" s="8">
        <v>37852</v>
      </c>
      <c r="C61" s="8">
        <v>6410</v>
      </c>
      <c r="D61" s="8">
        <v>6410</v>
      </c>
      <c r="E61" s="8" t="s">
        <v>74</v>
      </c>
      <c r="F61" s="8" t="s">
        <v>120</v>
      </c>
      <c r="G61" s="9">
        <v>6.0885713615999997</v>
      </c>
      <c r="H61" s="9">
        <v>2.4639600000000002</v>
      </c>
      <c r="I61" s="8" t="s">
        <v>57</v>
      </c>
      <c r="J61" s="8" t="s">
        <v>58</v>
      </c>
      <c r="K61" s="8">
        <v>16</v>
      </c>
      <c r="L61" s="8">
        <v>60</v>
      </c>
      <c r="M61" s="8" t="s">
        <v>49</v>
      </c>
      <c r="N61" s="8" t="s">
        <v>52</v>
      </c>
      <c r="O61" s="8" t="s">
        <v>53</v>
      </c>
      <c r="P61" s="10">
        <v>0.70014500000000002</v>
      </c>
      <c r="Q61" s="10">
        <v>6.29983</v>
      </c>
      <c r="R61" s="10">
        <v>0.30199999999999999</v>
      </c>
      <c r="S61" s="10">
        <v>0.30499999999999999</v>
      </c>
      <c r="T61" s="10">
        <f t="shared" si="2"/>
        <v>1.2041402333916</v>
      </c>
      <c r="U61" s="10">
        <f t="shared" si="3"/>
        <v>10.788157743126002</v>
      </c>
    </row>
    <row r="62" spans="1:21" x14ac:dyDescent="0.25">
      <c r="A62" s="8">
        <v>37875</v>
      </c>
      <c r="B62" s="8">
        <v>37856</v>
      </c>
      <c r="C62" s="8">
        <v>6410</v>
      </c>
      <c r="D62" s="8">
        <v>6410</v>
      </c>
      <c r="E62" s="8" t="s">
        <v>74</v>
      </c>
      <c r="F62" s="8" t="s">
        <v>120</v>
      </c>
      <c r="G62" s="9">
        <v>27.6422711598</v>
      </c>
      <c r="H62" s="9">
        <v>11.186400000000001</v>
      </c>
      <c r="I62" s="8" t="s">
        <v>57</v>
      </c>
      <c r="J62" s="8" t="s">
        <v>58</v>
      </c>
      <c r="K62" s="8">
        <v>16</v>
      </c>
      <c r="L62" s="8">
        <v>60</v>
      </c>
      <c r="M62" s="8" t="s">
        <v>49</v>
      </c>
      <c r="N62" s="8" t="s">
        <v>52</v>
      </c>
      <c r="O62" s="8" t="s">
        <v>53</v>
      </c>
      <c r="P62" s="10">
        <v>0.70014500000000002</v>
      </c>
      <c r="Q62" s="10">
        <v>6.29983</v>
      </c>
      <c r="R62" s="10">
        <v>0.30199999999999999</v>
      </c>
      <c r="S62" s="10">
        <v>0.30499999999999999</v>
      </c>
      <c r="T62" s="10">
        <f t="shared" si="2"/>
        <v>5.4668072155439997</v>
      </c>
      <c r="U62" s="10">
        <f t="shared" si="3"/>
        <v>48.978330726840007</v>
      </c>
    </row>
    <row r="63" spans="1:21" x14ac:dyDescent="0.25">
      <c r="A63" s="8">
        <v>37876</v>
      </c>
      <c r="B63" s="8">
        <v>37857</v>
      </c>
      <c r="C63" s="8">
        <v>6410</v>
      </c>
      <c r="D63" s="8">
        <v>6410</v>
      </c>
      <c r="E63" s="8" t="s">
        <v>74</v>
      </c>
      <c r="F63" s="8" t="s">
        <v>120</v>
      </c>
      <c r="G63" s="9">
        <v>7.2976662012600002</v>
      </c>
      <c r="H63" s="9">
        <v>2.9532600000000002</v>
      </c>
      <c r="I63" s="8" t="s">
        <v>57</v>
      </c>
      <c r="J63" s="8" t="s">
        <v>58</v>
      </c>
      <c r="K63" s="8">
        <v>16</v>
      </c>
      <c r="L63" s="8">
        <v>60</v>
      </c>
      <c r="M63" s="8" t="s">
        <v>49</v>
      </c>
      <c r="N63" s="8" t="s">
        <v>52</v>
      </c>
      <c r="O63" s="8" t="s">
        <v>53</v>
      </c>
      <c r="P63" s="10">
        <v>0.70014500000000002</v>
      </c>
      <c r="Q63" s="10">
        <v>6.29983</v>
      </c>
      <c r="R63" s="10">
        <v>0.30199999999999999</v>
      </c>
      <c r="S63" s="10">
        <v>0.30499999999999999</v>
      </c>
      <c r="T63" s="10">
        <f t="shared" si="2"/>
        <v>1.4432617354446</v>
      </c>
      <c r="U63" s="10">
        <f t="shared" si="3"/>
        <v>12.930499982331002</v>
      </c>
    </row>
    <row r="64" spans="1:21" x14ac:dyDescent="0.25">
      <c r="A64" s="8">
        <v>37877</v>
      </c>
      <c r="B64" s="8">
        <v>37858</v>
      </c>
      <c r="C64" s="8">
        <v>6410</v>
      </c>
      <c r="D64" s="8">
        <v>6410</v>
      </c>
      <c r="E64" s="8" t="s">
        <v>74</v>
      </c>
      <c r="F64" s="8" t="s">
        <v>120</v>
      </c>
      <c r="G64" s="9">
        <v>15.0886386084</v>
      </c>
      <c r="H64" s="9">
        <v>6.10616</v>
      </c>
      <c r="I64" s="8" t="s">
        <v>57</v>
      </c>
      <c r="J64" s="8" t="s">
        <v>58</v>
      </c>
      <c r="K64" s="8">
        <v>16</v>
      </c>
      <c r="L64" s="8">
        <v>60</v>
      </c>
      <c r="M64" s="8" t="s">
        <v>49</v>
      </c>
      <c r="N64" s="8" t="s">
        <v>52</v>
      </c>
      <c r="O64" s="8" t="s">
        <v>53</v>
      </c>
      <c r="P64" s="10">
        <v>0.70014500000000002</v>
      </c>
      <c r="Q64" s="10">
        <v>6.29983</v>
      </c>
      <c r="R64" s="10">
        <v>0.30199999999999999</v>
      </c>
      <c r="S64" s="10">
        <v>0.30499999999999999</v>
      </c>
      <c r="T64" s="10">
        <f t="shared" si="2"/>
        <v>2.9840877804535997</v>
      </c>
      <c r="U64" s="10">
        <f t="shared" si="3"/>
        <v>26.735100117196001</v>
      </c>
    </row>
    <row r="65" spans="1:21" x14ac:dyDescent="0.25">
      <c r="A65" s="8">
        <v>37879</v>
      </c>
      <c r="B65" s="8">
        <v>37860</v>
      </c>
      <c r="C65" s="8">
        <v>6410</v>
      </c>
      <c r="D65" s="8">
        <v>6410</v>
      </c>
      <c r="E65" s="8" t="s">
        <v>74</v>
      </c>
      <c r="F65" s="8" t="s">
        <v>120</v>
      </c>
      <c r="G65" s="9">
        <v>5.1214734070299999</v>
      </c>
      <c r="H65" s="9">
        <v>2.0725899999999999</v>
      </c>
      <c r="I65" s="8" t="s">
        <v>57</v>
      </c>
      <c r="J65" s="8" t="s">
        <v>58</v>
      </c>
      <c r="K65" s="8">
        <v>16</v>
      </c>
      <c r="L65" s="8">
        <v>60</v>
      </c>
      <c r="M65" s="8" t="s">
        <v>49</v>
      </c>
      <c r="N65" s="8" t="s">
        <v>52</v>
      </c>
      <c r="O65" s="8" t="s">
        <v>53</v>
      </c>
      <c r="P65" s="10">
        <v>0.70014500000000002</v>
      </c>
      <c r="Q65" s="10">
        <v>6.29983</v>
      </c>
      <c r="R65" s="10">
        <v>0.30199999999999999</v>
      </c>
      <c r="S65" s="10">
        <v>0.30499999999999999</v>
      </c>
      <c r="T65" s="10">
        <f t="shared" si="2"/>
        <v>1.0128772408339</v>
      </c>
      <c r="U65" s="10">
        <f t="shared" si="3"/>
        <v>9.0745904384915015</v>
      </c>
    </row>
    <row r="66" spans="1:21" x14ac:dyDescent="0.25">
      <c r="A66" s="8">
        <v>37881</v>
      </c>
      <c r="B66" s="8">
        <v>37862</v>
      </c>
      <c r="C66" s="8">
        <v>6410</v>
      </c>
      <c r="D66" s="8">
        <v>6410</v>
      </c>
      <c r="E66" s="8" t="s">
        <v>74</v>
      </c>
      <c r="F66" s="8" t="s">
        <v>120</v>
      </c>
      <c r="G66" s="9">
        <v>5.2482023698700004</v>
      </c>
      <c r="H66" s="9">
        <v>2.1238700000000001</v>
      </c>
      <c r="I66" s="8" t="s">
        <v>57</v>
      </c>
      <c r="J66" s="8" t="s">
        <v>58</v>
      </c>
      <c r="K66" s="8">
        <v>16</v>
      </c>
      <c r="L66" s="8">
        <v>60</v>
      </c>
      <c r="M66" s="8" t="s">
        <v>49</v>
      </c>
      <c r="N66" s="8" t="s">
        <v>52</v>
      </c>
      <c r="O66" s="8" t="s">
        <v>53</v>
      </c>
      <c r="P66" s="10">
        <v>0.70014500000000002</v>
      </c>
      <c r="Q66" s="10">
        <v>6.29983</v>
      </c>
      <c r="R66" s="10">
        <v>0.30199999999999999</v>
      </c>
      <c r="S66" s="10">
        <v>0.30499999999999999</v>
      </c>
      <c r="T66" s="10">
        <f t="shared" si="2"/>
        <v>1.0379378388827001</v>
      </c>
      <c r="U66" s="10">
        <f t="shared" si="3"/>
        <v>9.2991138597595011</v>
      </c>
    </row>
    <row r="67" spans="1:21" x14ac:dyDescent="0.25">
      <c r="A67" s="8">
        <v>37883</v>
      </c>
      <c r="B67" s="8">
        <v>37864</v>
      </c>
      <c r="C67" s="8">
        <v>6410</v>
      </c>
      <c r="D67" s="8">
        <v>6410</v>
      </c>
      <c r="E67" s="8" t="s">
        <v>74</v>
      </c>
      <c r="F67" s="8" t="s">
        <v>120</v>
      </c>
      <c r="G67" s="9">
        <v>5.5976160309900003</v>
      </c>
      <c r="H67" s="9">
        <v>2.2652700000000001</v>
      </c>
      <c r="I67" s="8" t="s">
        <v>57</v>
      </c>
      <c r="J67" s="8" t="s">
        <v>58</v>
      </c>
      <c r="K67" s="8">
        <v>16</v>
      </c>
      <c r="L67" s="8">
        <v>60</v>
      </c>
      <c r="M67" s="8" t="s">
        <v>49</v>
      </c>
      <c r="N67" s="8" t="s">
        <v>52</v>
      </c>
      <c r="O67" s="8" t="s">
        <v>53</v>
      </c>
      <c r="P67" s="10">
        <v>0.70014500000000002</v>
      </c>
      <c r="Q67" s="10">
        <v>6.29983</v>
      </c>
      <c r="R67" s="10">
        <v>0.30199999999999999</v>
      </c>
      <c r="S67" s="10">
        <v>0.30499999999999999</v>
      </c>
      <c r="T67" s="10">
        <f t="shared" si="2"/>
        <v>1.1070401899767002</v>
      </c>
      <c r="U67" s="10">
        <f t="shared" si="3"/>
        <v>9.9182170533495011</v>
      </c>
    </row>
    <row r="68" spans="1:21" x14ac:dyDescent="0.25">
      <c r="A68" s="8">
        <v>37886</v>
      </c>
      <c r="B68" s="8">
        <v>37867</v>
      </c>
      <c r="C68" s="8">
        <v>6410</v>
      </c>
      <c r="D68" s="8">
        <v>6410</v>
      </c>
      <c r="E68" s="8" t="s">
        <v>74</v>
      </c>
      <c r="F68" s="8" t="s">
        <v>120</v>
      </c>
      <c r="G68" s="9">
        <v>5.8467339421200002</v>
      </c>
      <c r="H68" s="9">
        <v>2.3660899999999998</v>
      </c>
      <c r="I68" s="8" t="s">
        <v>57</v>
      </c>
      <c r="J68" s="8" t="s">
        <v>58</v>
      </c>
      <c r="K68" s="8">
        <v>16</v>
      </c>
      <c r="L68" s="8">
        <v>60</v>
      </c>
      <c r="M68" s="8" t="s">
        <v>49</v>
      </c>
      <c r="N68" s="8" t="s">
        <v>52</v>
      </c>
      <c r="O68" s="8" t="s">
        <v>53</v>
      </c>
      <c r="P68" s="10">
        <v>0.70014500000000002</v>
      </c>
      <c r="Q68" s="10">
        <v>6.29983</v>
      </c>
      <c r="R68" s="10">
        <v>0.30199999999999999</v>
      </c>
      <c r="S68" s="10">
        <v>0.30499999999999999</v>
      </c>
      <c r="T68" s="10">
        <f t="shared" si="2"/>
        <v>1.1563110459688999</v>
      </c>
      <c r="U68" s="10">
        <f t="shared" si="3"/>
        <v>10.3596455114665</v>
      </c>
    </row>
    <row r="69" spans="1:21" x14ac:dyDescent="0.25">
      <c r="A69" s="8">
        <v>37892</v>
      </c>
      <c r="B69" s="8">
        <v>37873</v>
      </c>
      <c r="C69" s="8">
        <v>6410</v>
      </c>
      <c r="D69" s="8">
        <v>6410</v>
      </c>
      <c r="E69" s="8" t="s">
        <v>74</v>
      </c>
      <c r="F69" s="8" t="s">
        <v>120</v>
      </c>
      <c r="G69" s="9">
        <v>13.2588930834</v>
      </c>
      <c r="H69" s="9">
        <v>5.3656800000000002</v>
      </c>
      <c r="I69" s="8" t="s">
        <v>57</v>
      </c>
      <c r="J69" s="8" t="s">
        <v>58</v>
      </c>
      <c r="K69" s="8">
        <v>16</v>
      </c>
      <c r="L69" s="8">
        <v>60</v>
      </c>
      <c r="M69" s="8" t="s">
        <v>49</v>
      </c>
      <c r="N69" s="8" t="s">
        <v>52</v>
      </c>
      <c r="O69" s="8" t="s">
        <v>53</v>
      </c>
      <c r="P69" s="10">
        <v>0.70014500000000002</v>
      </c>
      <c r="Q69" s="10">
        <v>6.29983</v>
      </c>
      <c r="R69" s="10">
        <v>0.30199999999999999</v>
      </c>
      <c r="S69" s="10">
        <v>0.30499999999999999</v>
      </c>
      <c r="T69" s="10">
        <f t="shared" si="2"/>
        <v>2.6222143084727998</v>
      </c>
      <c r="U69" s="10">
        <f t="shared" si="3"/>
        <v>23.492995924908001</v>
      </c>
    </row>
    <row r="70" spans="1:21" x14ac:dyDescent="0.25">
      <c r="G70" s="9">
        <f>SUM(G2:G69)</f>
        <v>1315.2509207413539</v>
      </c>
      <c r="T70" s="10">
        <f>SUM(T2:T69)</f>
        <v>703.63092882119304</v>
      </c>
      <c r="U70" s="10">
        <f>SUM(U2:U69)</f>
        <v>4650.410890927149</v>
      </c>
    </row>
    <row r="75" spans="1:21" x14ac:dyDescent="0.25">
      <c r="I75" s="8">
        <f>G70+'Dixie Ranch - Taylor_Nubbin'!G76</f>
        <v>5861.7675549777678</v>
      </c>
      <c r="J75" s="17">
        <f>G70/I75</f>
        <v>0.22437787039584212</v>
      </c>
    </row>
  </sheetData>
  <sortState ref="A2:U143">
    <sortCondition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G1" workbookViewId="0">
      <pane ySplit="1" topLeftCell="A62" activePane="bottomLeft" state="frozen"/>
      <selection pane="bottomLeft" activeCell="T76" sqref="T76:U7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</cols>
  <sheetData>
    <row r="1" spans="1:21" x14ac:dyDescent="0.25">
      <c r="A1" s="8" t="s">
        <v>6</v>
      </c>
      <c r="B1" s="8" t="s">
        <v>7</v>
      </c>
      <c r="C1" s="8" t="s">
        <v>8</v>
      </c>
      <c r="D1" s="8" t="s">
        <v>9</v>
      </c>
      <c r="E1" s="8" t="s">
        <v>10</v>
      </c>
      <c r="F1" s="8" t="s">
        <v>11</v>
      </c>
      <c r="G1" s="9" t="s">
        <v>87</v>
      </c>
      <c r="H1" s="9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10" t="s">
        <v>20</v>
      </c>
      <c r="Q1" s="10" t="s">
        <v>68</v>
      </c>
      <c r="R1" s="10" t="s">
        <v>21</v>
      </c>
      <c r="S1" s="10" t="s">
        <v>69</v>
      </c>
      <c r="T1" s="10" t="s">
        <v>22</v>
      </c>
      <c r="U1" s="10" t="s">
        <v>70</v>
      </c>
    </row>
    <row r="2" spans="1:21" x14ac:dyDescent="0.25">
      <c r="A2" s="8">
        <v>1252</v>
      </c>
      <c r="B2" s="8">
        <v>1192</v>
      </c>
      <c r="C2" s="8">
        <v>1110</v>
      </c>
      <c r="D2" s="8">
        <v>1110</v>
      </c>
      <c r="E2" s="8" t="s">
        <v>34</v>
      </c>
      <c r="F2" s="8" t="s">
        <v>59</v>
      </c>
      <c r="G2" s="9">
        <v>6.4712323957300004E-3</v>
      </c>
      <c r="H2" s="9">
        <v>2.6188100000000001E-3</v>
      </c>
      <c r="I2" s="8" t="s">
        <v>57</v>
      </c>
      <c r="J2" s="8" t="s">
        <v>58</v>
      </c>
      <c r="K2" s="8">
        <v>2</v>
      </c>
      <c r="L2" s="8">
        <v>10</v>
      </c>
      <c r="M2" s="8" t="s">
        <v>24</v>
      </c>
      <c r="N2" s="8" t="s">
        <v>25</v>
      </c>
      <c r="O2" s="8" t="s">
        <v>26</v>
      </c>
      <c r="P2" s="10">
        <v>0.46220600000000001</v>
      </c>
      <c r="Q2" s="10">
        <v>11.128772</v>
      </c>
      <c r="R2" s="10">
        <v>0.30199999999999999</v>
      </c>
      <c r="S2" s="10">
        <v>0.30499999999999999</v>
      </c>
      <c r="T2" s="10">
        <f t="shared" ref="T2:T33" si="0">H2*P2*(1-R2)</f>
        <v>8.4487992701228008E-4</v>
      </c>
      <c r="U2" s="10">
        <f t="shared" ref="U2:U33" si="1">H2*Q2*(1-S2)</f>
        <v>2.0255176883917401E-2</v>
      </c>
    </row>
    <row r="3" spans="1:21" x14ac:dyDescent="0.25">
      <c r="A3" s="8">
        <v>5219</v>
      </c>
      <c r="B3" s="8">
        <v>6742</v>
      </c>
      <c r="C3" s="8">
        <v>2110</v>
      </c>
      <c r="D3" s="8">
        <v>2110</v>
      </c>
      <c r="E3" s="8" t="s">
        <v>34</v>
      </c>
      <c r="F3" s="8" t="s">
        <v>71</v>
      </c>
      <c r="G3" s="9">
        <v>1.8073506701499999</v>
      </c>
      <c r="H3" s="9">
        <v>0.73140899999999998</v>
      </c>
      <c r="I3" s="8" t="s">
        <v>23</v>
      </c>
      <c r="J3" s="8" t="s">
        <v>72</v>
      </c>
      <c r="K3" s="8">
        <v>26</v>
      </c>
      <c r="L3" s="8">
        <v>21</v>
      </c>
      <c r="M3" s="8" t="s">
        <v>35</v>
      </c>
      <c r="N3" s="8" t="s">
        <v>36</v>
      </c>
      <c r="O3" s="8" t="s">
        <v>35</v>
      </c>
      <c r="P3" s="10">
        <v>1.6339649999999999</v>
      </c>
      <c r="Q3" s="10">
        <v>13.106218</v>
      </c>
      <c r="R3" s="10">
        <v>0.24</v>
      </c>
      <c r="S3" s="10">
        <v>0.56100000000000005</v>
      </c>
      <c r="T3" s="10">
        <f t="shared" si="0"/>
        <v>0.9082734970805999</v>
      </c>
      <c r="U3" s="10">
        <f t="shared" si="1"/>
        <v>4.2082565467101167</v>
      </c>
    </row>
    <row r="4" spans="1:21" x14ac:dyDescent="0.25">
      <c r="A4" s="8">
        <v>6643</v>
      </c>
      <c r="B4" s="8">
        <v>6599</v>
      </c>
      <c r="C4" s="8">
        <v>2110</v>
      </c>
      <c r="D4" s="8">
        <v>2110</v>
      </c>
      <c r="E4" s="8" t="s">
        <v>34</v>
      </c>
      <c r="F4" s="8" t="s">
        <v>59</v>
      </c>
      <c r="G4" s="9">
        <v>3707.6483606299998</v>
      </c>
      <c r="H4" s="9">
        <v>1500.43</v>
      </c>
      <c r="I4" s="8" t="s">
        <v>57</v>
      </c>
      <c r="J4" s="8" t="s">
        <v>58</v>
      </c>
      <c r="K4" s="8">
        <v>26</v>
      </c>
      <c r="L4" s="8">
        <v>21</v>
      </c>
      <c r="M4" s="8" t="s">
        <v>35</v>
      </c>
      <c r="N4" s="8" t="s">
        <v>36</v>
      </c>
      <c r="O4" s="8" t="s">
        <v>35</v>
      </c>
      <c r="P4" s="10">
        <v>1.2720320000000001</v>
      </c>
      <c r="Q4" s="10">
        <v>9.4525830000000006</v>
      </c>
      <c r="R4" s="10">
        <v>0.30199999999999999</v>
      </c>
      <c r="S4" s="10">
        <v>0.30499999999999999</v>
      </c>
      <c r="T4" s="10">
        <f t="shared" si="0"/>
        <v>1332.1992916844799</v>
      </c>
      <c r="U4" s="10">
        <f t="shared" si="1"/>
        <v>9857.1426819295521</v>
      </c>
    </row>
    <row r="5" spans="1:21" x14ac:dyDescent="0.25">
      <c r="A5" s="8">
        <v>6744</v>
      </c>
      <c r="B5" s="8">
        <v>6700</v>
      </c>
      <c r="C5" s="8">
        <v>2110</v>
      </c>
      <c r="D5" s="8">
        <v>2110</v>
      </c>
      <c r="E5" s="8" t="s">
        <v>34</v>
      </c>
      <c r="F5" s="8" t="s">
        <v>71</v>
      </c>
      <c r="G5" s="9">
        <v>181.110115116</v>
      </c>
      <c r="H5" s="9">
        <v>73.292699999999996</v>
      </c>
      <c r="I5" s="8" t="s">
        <v>23</v>
      </c>
      <c r="J5" s="8" t="s">
        <v>72</v>
      </c>
      <c r="K5" s="8">
        <v>26</v>
      </c>
      <c r="L5" s="8">
        <v>21</v>
      </c>
      <c r="M5" s="8" t="s">
        <v>35</v>
      </c>
      <c r="N5" s="8" t="s">
        <v>36</v>
      </c>
      <c r="O5" s="8" t="s">
        <v>35</v>
      </c>
      <c r="P5" s="10">
        <v>1.6339649999999999</v>
      </c>
      <c r="Q5" s="10">
        <v>13.106218</v>
      </c>
      <c r="R5" s="10">
        <v>0.24</v>
      </c>
      <c r="S5" s="10">
        <v>0.56100000000000005</v>
      </c>
      <c r="T5" s="10">
        <f t="shared" si="0"/>
        <v>91.015856982179983</v>
      </c>
      <c r="U5" s="10">
        <f t="shared" si="1"/>
        <v>421.69905565977535</v>
      </c>
    </row>
    <row r="6" spans="1:21" x14ac:dyDescent="0.25">
      <c r="A6" s="8">
        <v>8638</v>
      </c>
      <c r="B6" s="8">
        <v>8585</v>
      </c>
      <c r="C6" s="8">
        <v>2120</v>
      </c>
      <c r="D6" s="8">
        <v>2120</v>
      </c>
      <c r="E6" s="8" t="s">
        <v>34</v>
      </c>
      <c r="F6" s="8" t="s">
        <v>59</v>
      </c>
      <c r="G6" s="9">
        <v>1.6510841035099999</v>
      </c>
      <c r="H6" s="9">
        <v>0.66817000000000004</v>
      </c>
      <c r="I6" s="8" t="s">
        <v>57</v>
      </c>
      <c r="J6" s="8" t="s">
        <v>58</v>
      </c>
      <c r="K6" s="8">
        <v>27</v>
      </c>
      <c r="L6" s="8">
        <v>22</v>
      </c>
      <c r="M6" s="8" t="s">
        <v>37</v>
      </c>
      <c r="N6" s="8" t="s">
        <v>38</v>
      </c>
      <c r="O6" s="8" t="s">
        <v>39</v>
      </c>
      <c r="P6" s="10">
        <v>0.51060899999999998</v>
      </c>
      <c r="Q6" s="10">
        <v>9.7789370000000009</v>
      </c>
      <c r="R6" s="10">
        <v>0.30199999999999999</v>
      </c>
      <c r="S6" s="10">
        <v>0.30499999999999999</v>
      </c>
      <c r="T6" s="10">
        <f t="shared" si="0"/>
        <v>0.23813918363993999</v>
      </c>
      <c r="U6" s="10">
        <f t="shared" si="1"/>
        <v>4.5411246730265509</v>
      </c>
    </row>
    <row r="7" spans="1:21" x14ac:dyDescent="0.25">
      <c r="A7" s="8">
        <v>10656</v>
      </c>
      <c r="B7" s="8">
        <v>10579</v>
      </c>
      <c r="C7" s="8">
        <v>2130</v>
      </c>
      <c r="D7" s="8">
        <v>2130</v>
      </c>
      <c r="E7" s="8" t="s">
        <v>34</v>
      </c>
      <c r="F7" s="8" t="s">
        <v>59</v>
      </c>
      <c r="G7" s="9">
        <v>28.1919093385</v>
      </c>
      <c r="H7" s="9">
        <v>11.408899999999999</v>
      </c>
      <c r="I7" s="8" t="s">
        <v>57</v>
      </c>
      <c r="J7" s="8" t="s">
        <v>58</v>
      </c>
      <c r="K7" s="8">
        <v>28</v>
      </c>
      <c r="L7" s="8">
        <v>22</v>
      </c>
      <c r="M7" s="8" t="s">
        <v>37</v>
      </c>
      <c r="N7" s="8" t="s">
        <v>40</v>
      </c>
      <c r="O7" s="8" t="s">
        <v>41</v>
      </c>
      <c r="P7" s="10">
        <v>0.72053599999999995</v>
      </c>
      <c r="Q7" s="10">
        <v>8.7042389999999994</v>
      </c>
      <c r="R7" s="10">
        <v>0.30199999999999999</v>
      </c>
      <c r="S7" s="10">
        <v>0.30499999999999999</v>
      </c>
      <c r="T7" s="10">
        <f t="shared" si="0"/>
        <v>5.7379251729391987</v>
      </c>
      <c r="U7" s="10">
        <f t="shared" si="1"/>
        <v>69.017525667334496</v>
      </c>
    </row>
    <row r="8" spans="1:21" x14ac:dyDescent="0.25">
      <c r="A8" s="8">
        <v>10657</v>
      </c>
      <c r="B8" s="8">
        <v>10580</v>
      </c>
      <c r="C8" s="8">
        <v>2130</v>
      </c>
      <c r="D8" s="8">
        <v>2130</v>
      </c>
      <c r="E8" s="8" t="s">
        <v>34</v>
      </c>
      <c r="F8" s="8" t="s">
        <v>59</v>
      </c>
      <c r="G8" s="9">
        <v>25.893524211100001</v>
      </c>
      <c r="H8" s="9">
        <v>10.4787</v>
      </c>
      <c r="I8" s="8" t="s">
        <v>57</v>
      </c>
      <c r="J8" s="8" t="s">
        <v>58</v>
      </c>
      <c r="K8" s="8">
        <v>28</v>
      </c>
      <c r="L8" s="8">
        <v>22</v>
      </c>
      <c r="M8" s="8" t="s">
        <v>37</v>
      </c>
      <c r="N8" s="8" t="s">
        <v>40</v>
      </c>
      <c r="O8" s="8" t="s">
        <v>41</v>
      </c>
      <c r="P8" s="10">
        <v>0.72053599999999995</v>
      </c>
      <c r="Q8" s="10">
        <v>8.7042389999999994</v>
      </c>
      <c r="R8" s="10">
        <v>0.30199999999999999</v>
      </c>
      <c r="S8" s="10">
        <v>0.30499999999999999</v>
      </c>
      <c r="T8" s="10">
        <f t="shared" si="0"/>
        <v>5.2700958470735992</v>
      </c>
      <c r="U8" s="10">
        <f t="shared" si="1"/>
        <v>63.390330900463503</v>
      </c>
    </row>
    <row r="9" spans="1:21" x14ac:dyDescent="0.25">
      <c r="A9" s="8">
        <v>10658</v>
      </c>
      <c r="B9" s="8">
        <v>10581</v>
      </c>
      <c r="C9" s="8">
        <v>2130</v>
      </c>
      <c r="D9" s="8">
        <v>2130</v>
      </c>
      <c r="E9" s="8" t="s">
        <v>34</v>
      </c>
      <c r="F9" s="8" t="s">
        <v>59</v>
      </c>
      <c r="G9" s="9">
        <v>9.5595872900399996</v>
      </c>
      <c r="H9" s="9">
        <v>3.86863</v>
      </c>
      <c r="I9" s="8" t="s">
        <v>57</v>
      </c>
      <c r="J9" s="8" t="s">
        <v>58</v>
      </c>
      <c r="K9" s="8">
        <v>28</v>
      </c>
      <c r="L9" s="8">
        <v>22</v>
      </c>
      <c r="M9" s="8" t="s">
        <v>37</v>
      </c>
      <c r="N9" s="8" t="s">
        <v>40</v>
      </c>
      <c r="O9" s="8" t="s">
        <v>41</v>
      </c>
      <c r="P9" s="10">
        <v>0.72053599999999995</v>
      </c>
      <c r="Q9" s="10">
        <v>8.7042389999999994</v>
      </c>
      <c r="R9" s="10">
        <v>0.30199999999999999</v>
      </c>
      <c r="S9" s="10">
        <v>0.30499999999999999</v>
      </c>
      <c r="T9" s="10">
        <f t="shared" si="0"/>
        <v>1.9456660556046397</v>
      </c>
      <c r="U9" s="10">
        <f t="shared" si="1"/>
        <v>23.403068685186152</v>
      </c>
    </row>
    <row r="10" spans="1:21" x14ac:dyDescent="0.25">
      <c r="A10" s="8">
        <v>10781</v>
      </c>
      <c r="B10" s="8">
        <v>10704</v>
      </c>
      <c r="C10" s="8">
        <v>2130</v>
      </c>
      <c r="D10" s="8">
        <v>2130</v>
      </c>
      <c r="E10" s="8" t="s">
        <v>34</v>
      </c>
      <c r="F10" s="8" t="s">
        <v>71</v>
      </c>
      <c r="G10" s="9">
        <v>6.9841623576999998</v>
      </c>
      <c r="H10" s="9">
        <v>2.82639</v>
      </c>
      <c r="I10" s="8" t="s">
        <v>23</v>
      </c>
      <c r="J10" s="8" t="s">
        <v>72</v>
      </c>
      <c r="K10" s="8">
        <v>28</v>
      </c>
      <c r="L10" s="8">
        <v>22</v>
      </c>
      <c r="M10" s="8" t="s">
        <v>37</v>
      </c>
      <c r="N10" s="8" t="s">
        <v>40</v>
      </c>
      <c r="O10" s="8" t="s">
        <v>41</v>
      </c>
      <c r="P10" s="10">
        <v>0.78207000000000004</v>
      </c>
      <c r="Q10" s="10">
        <v>10.84055</v>
      </c>
      <c r="R10" s="10">
        <v>0.24</v>
      </c>
      <c r="S10" s="10">
        <v>0.56100000000000005</v>
      </c>
      <c r="T10" s="10">
        <f t="shared" si="0"/>
        <v>1.6799304687480003</v>
      </c>
      <c r="U10" s="10">
        <f t="shared" si="1"/>
        <v>13.450794108265498</v>
      </c>
    </row>
    <row r="11" spans="1:21" x14ac:dyDescent="0.25">
      <c r="A11" s="8">
        <v>18527</v>
      </c>
      <c r="B11" s="8">
        <v>20699</v>
      </c>
      <c r="C11" s="8">
        <v>5300</v>
      </c>
      <c r="D11" s="8">
        <v>5300</v>
      </c>
      <c r="E11" s="8" t="s">
        <v>34</v>
      </c>
      <c r="F11" s="8" t="s">
        <v>59</v>
      </c>
      <c r="G11" s="9">
        <v>1.47917305771</v>
      </c>
      <c r="H11" s="9">
        <v>0.59860000000000002</v>
      </c>
      <c r="I11" s="8" t="s">
        <v>57</v>
      </c>
      <c r="J11" s="8" t="s">
        <v>58</v>
      </c>
      <c r="K11" s="8">
        <v>9</v>
      </c>
      <c r="L11" s="8">
        <v>50</v>
      </c>
      <c r="M11" s="8" t="s">
        <v>46</v>
      </c>
      <c r="N11" s="8" t="s">
        <v>47</v>
      </c>
      <c r="O11" s="8" t="s">
        <v>48</v>
      </c>
      <c r="P11" s="10">
        <v>0.105785</v>
      </c>
      <c r="Q11" s="10">
        <v>1.8153889999999999</v>
      </c>
      <c r="R11" s="10">
        <v>0.30199999999999999</v>
      </c>
      <c r="S11" s="10">
        <v>0.30499999999999999</v>
      </c>
      <c r="T11" s="10">
        <f t="shared" si="0"/>
        <v>4.4199384897999995E-2</v>
      </c>
      <c r="U11" s="10">
        <f t="shared" si="1"/>
        <v>0.75525083950300009</v>
      </c>
    </row>
    <row r="12" spans="1:21" x14ac:dyDescent="0.25">
      <c r="A12" s="8">
        <v>18528</v>
      </c>
      <c r="B12" s="8">
        <v>20700</v>
      </c>
      <c r="C12" s="8">
        <v>5300</v>
      </c>
      <c r="D12" s="8">
        <v>5300</v>
      </c>
      <c r="E12" s="8" t="s">
        <v>34</v>
      </c>
      <c r="F12" s="8" t="s">
        <v>59</v>
      </c>
      <c r="G12" s="9">
        <v>1.2467680622099999</v>
      </c>
      <c r="H12" s="9">
        <v>0.50454900000000003</v>
      </c>
      <c r="I12" s="8" t="s">
        <v>57</v>
      </c>
      <c r="J12" s="8" t="s">
        <v>58</v>
      </c>
      <c r="K12" s="8">
        <v>9</v>
      </c>
      <c r="L12" s="8">
        <v>50</v>
      </c>
      <c r="M12" s="8" t="s">
        <v>46</v>
      </c>
      <c r="N12" s="8" t="s">
        <v>47</v>
      </c>
      <c r="O12" s="8" t="s">
        <v>48</v>
      </c>
      <c r="P12" s="10">
        <v>0.105785</v>
      </c>
      <c r="Q12" s="10">
        <v>1.8153889999999999</v>
      </c>
      <c r="R12" s="10">
        <v>0.30199999999999999</v>
      </c>
      <c r="S12" s="10">
        <v>0.30499999999999999</v>
      </c>
      <c r="T12" s="10">
        <f t="shared" si="0"/>
        <v>3.7254853743570002E-2</v>
      </c>
      <c r="U12" s="10">
        <f t="shared" si="1"/>
        <v>0.63658712966989506</v>
      </c>
    </row>
    <row r="13" spans="1:21" x14ac:dyDescent="0.25">
      <c r="A13" s="8">
        <v>18529</v>
      </c>
      <c r="B13" s="8">
        <v>20701</v>
      </c>
      <c r="C13" s="8">
        <v>5300</v>
      </c>
      <c r="D13" s="8">
        <v>5300</v>
      </c>
      <c r="E13" s="8" t="s">
        <v>34</v>
      </c>
      <c r="F13" s="8" t="s">
        <v>59</v>
      </c>
      <c r="G13" s="9">
        <v>2.1646602430100002</v>
      </c>
      <c r="H13" s="9">
        <v>0.87600699999999998</v>
      </c>
      <c r="I13" s="8" t="s">
        <v>57</v>
      </c>
      <c r="J13" s="8" t="s">
        <v>58</v>
      </c>
      <c r="K13" s="8">
        <v>9</v>
      </c>
      <c r="L13" s="8">
        <v>50</v>
      </c>
      <c r="M13" s="8" t="s">
        <v>46</v>
      </c>
      <c r="N13" s="8" t="s">
        <v>47</v>
      </c>
      <c r="O13" s="8" t="s">
        <v>48</v>
      </c>
      <c r="P13" s="10">
        <v>0.105785</v>
      </c>
      <c r="Q13" s="10">
        <v>1.8153889999999999</v>
      </c>
      <c r="R13" s="10">
        <v>0.30199999999999999</v>
      </c>
      <c r="S13" s="10">
        <v>0.30499999999999999</v>
      </c>
      <c r="T13" s="10">
        <f t="shared" si="0"/>
        <v>6.4682543545509993E-2</v>
      </c>
      <c r="U13" s="10">
        <f t="shared" si="1"/>
        <v>1.1052539628474851</v>
      </c>
    </row>
    <row r="14" spans="1:21" x14ac:dyDescent="0.25">
      <c r="A14" s="8">
        <v>18530</v>
      </c>
      <c r="B14" s="8">
        <v>20702</v>
      </c>
      <c r="C14" s="8">
        <v>5300</v>
      </c>
      <c r="D14" s="8">
        <v>5300</v>
      </c>
      <c r="E14" s="8" t="s">
        <v>34</v>
      </c>
      <c r="F14" s="8" t="s">
        <v>59</v>
      </c>
      <c r="G14" s="9">
        <v>1.06847647477</v>
      </c>
      <c r="H14" s="9">
        <v>0.43239699999999998</v>
      </c>
      <c r="I14" s="8" t="s">
        <v>57</v>
      </c>
      <c r="J14" s="8" t="s">
        <v>58</v>
      </c>
      <c r="K14" s="8">
        <v>9</v>
      </c>
      <c r="L14" s="8">
        <v>50</v>
      </c>
      <c r="M14" s="8" t="s">
        <v>46</v>
      </c>
      <c r="N14" s="8" t="s">
        <v>47</v>
      </c>
      <c r="O14" s="8" t="s">
        <v>48</v>
      </c>
      <c r="P14" s="10">
        <v>0.105785</v>
      </c>
      <c r="Q14" s="10">
        <v>1.8153889999999999</v>
      </c>
      <c r="R14" s="10">
        <v>0.30199999999999999</v>
      </c>
      <c r="S14" s="10">
        <v>0.30499999999999999</v>
      </c>
      <c r="T14" s="10">
        <f t="shared" si="0"/>
        <v>3.1927299418209994E-2</v>
      </c>
      <c r="U14" s="10">
        <f t="shared" si="1"/>
        <v>0.54555328641593492</v>
      </c>
    </row>
    <row r="15" spans="1:21" x14ac:dyDescent="0.25">
      <c r="A15" s="8">
        <v>18531</v>
      </c>
      <c r="B15" s="8">
        <v>20703</v>
      </c>
      <c r="C15" s="8">
        <v>5300</v>
      </c>
      <c r="D15" s="8">
        <v>5300</v>
      </c>
      <c r="E15" s="8" t="s">
        <v>34</v>
      </c>
      <c r="F15" s="8" t="s">
        <v>59</v>
      </c>
      <c r="G15" s="9">
        <v>2.5604849455699998</v>
      </c>
      <c r="H15" s="9">
        <v>1.0361899999999999</v>
      </c>
      <c r="I15" s="8" t="s">
        <v>57</v>
      </c>
      <c r="J15" s="8" t="s">
        <v>58</v>
      </c>
      <c r="K15" s="8">
        <v>9</v>
      </c>
      <c r="L15" s="8">
        <v>50</v>
      </c>
      <c r="M15" s="8" t="s">
        <v>46</v>
      </c>
      <c r="N15" s="8" t="s">
        <v>47</v>
      </c>
      <c r="O15" s="8" t="s">
        <v>48</v>
      </c>
      <c r="P15" s="10">
        <v>0.105785</v>
      </c>
      <c r="Q15" s="10">
        <v>1.8153889999999999</v>
      </c>
      <c r="R15" s="10">
        <v>0.30199999999999999</v>
      </c>
      <c r="S15" s="10">
        <v>0.30499999999999999</v>
      </c>
      <c r="T15" s="10">
        <f t="shared" si="0"/>
        <v>7.6510124686699987E-2</v>
      </c>
      <c r="U15" s="10">
        <f t="shared" si="1"/>
        <v>1.30735610989745</v>
      </c>
    </row>
    <row r="16" spans="1:21" x14ac:dyDescent="0.25">
      <c r="A16" s="8">
        <v>18532</v>
      </c>
      <c r="B16" s="8">
        <v>20704</v>
      </c>
      <c r="C16" s="8">
        <v>5300</v>
      </c>
      <c r="D16" s="8">
        <v>5300</v>
      </c>
      <c r="E16" s="8" t="s">
        <v>34</v>
      </c>
      <c r="F16" s="8" t="s">
        <v>59</v>
      </c>
      <c r="G16" s="9">
        <v>0.906625756319</v>
      </c>
      <c r="H16" s="9">
        <v>0.366898</v>
      </c>
      <c r="I16" s="8" t="s">
        <v>57</v>
      </c>
      <c r="J16" s="8" t="s">
        <v>58</v>
      </c>
      <c r="K16" s="8">
        <v>9</v>
      </c>
      <c r="L16" s="8">
        <v>50</v>
      </c>
      <c r="M16" s="8" t="s">
        <v>46</v>
      </c>
      <c r="N16" s="8" t="s">
        <v>47</v>
      </c>
      <c r="O16" s="8" t="s">
        <v>48</v>
      </c>
      <c r="P16" s="10">
        <v>0.105785</v>
      </c>
      <c r="Q16" s="10">
        <v>1.8153889999999999</v>
      </c>
      <c r="R16" s="10">
        <v>0.30199999999999999</v>
      </c>
      <c r="S16" s="10">
        <v>0.30499999999999999</v>
      </c>
      <c r="T16" s="10">
        <f t="shared" si="0"/>
        <v>2.7090988841139998E-2</v>
      </c>
      <c r="U16" s="10">
        <f t="shared" si="1"/>
        <v>0.46291350235879003</v>
      </c>
    </row>
    <row r="17" spans="1:21" x14ac:dyDescent="0.25">
      <c r="A17" s="8">
        <v>18533</v>
      </c>
      <c r="B17" s="8">
        <v>20705</v>
      </c>
      <c r="C17" s="8">
        <v>5300</v>
      </c>
      <c r="D17" s="8">
        <v>5300</v>
      </c>
      <c r="E17" s="8" t="s">
        <v>34</v>
      </c>
      <c r="F17" s="8" t="s">
        <v>59</v>
      </c>
      <c r="G17" s="9">
        <v>1.33912737131</v>
      </c>
      <c r="H17" s="9">
        <v>0.54192600000000002</v>
      </c>
      <c r="I17" s="8" t="s">
        <v>57</v>
      </c>
      <c r="J17" s="8" t="s">
        <v>58</v>
      </c>
      <c r="K17" s="8">
        <v>9</v>
      </c>
      <c r="L17" s="8">
        <v>50</v>
      </c>
      <c r="M17" s="8" t="s">
        <v>46</v>
      </c>
      <c r="N17" s="8" t="s">
        <v>47</v>
      </c>
      <c r="O17" s="8" t="s">
        <v>48</v>
      </c>
      <c r="P17" s="10">
        <v>0.105785</v>
      </c>
      <c r="Q17" s="10">
        <v>1.8153889999999999</v>
      </c>
      <c r="R17" s="10">
        <v>0.30199999999999999</v>
      </c>
      <c r="S17" s="10">
        <v>0.30499999999999999</v>
      </c>
      <c r="T17" s="10">
        <f t="shared" si="0"/>
        <v>4.0014694053179999E-2</v>
      </c>
      <c r="U17" s="10">
        <f t="shared" si="1"/>
        <v>0.68374551695373009</v>
      </c>
    </row>
    <row r="18" spans="1:21" x14ac:dyDescent="0.25">
      <c r="A18" s="8">
        <v>18534</v>
      </c>
      <c r="B18" s="8">
        <v>20706</v>
      </c>
      <c r="C18" s="8">
        <v>5300</v>
      </c>
      <c r="D18" s="8">
        <v>5300</v>
      </c>
      <c r="E18" s="8" t="s">
        <v>34</v>
      </c>
      <c r="F18" s="8" t="s">
        <v>59</v>
      </c>
      <c r="G18" s="9">
        <v>5.1009505547599998</v>
      </c>
      <c r="H18" s="9">
        <v>2.0642800000000001</v>
      </c>
      <c r="I18" s="8" t="s">
        <v>57</v>
      </c>
      <c r="J18" s="8" t="s">
        <v>58</v>
      </c>
      <c r="K18" s="8">
        <v>9</v>
      </c>
      <c r="L18" s="8">
        <v>50</v>
      </c>
      <c r="M18" s="8" t="s">
        <v>46</v>
      </c>
      <c r="N18" s="8" t="s">
        <v>47</v>
      </c>
      <c r="O18" s="8" t="s">
        <v>48</v>
      </c>
      <c r="P18" s="10">
        <v>0.105785</v>
      </c>
      <c r="Q18" s="10">
        <v>1.8153889999999999</v>
      </c>
      <c r="R18" s="10">
        <v>0.30199999999999999</v>
      </c>
      <c r="S18" s="10">
        <v>0.30499999999999999</v>
      </c>
      <c r="T18" s="10">
        <f t="shared" si="0"/>
        <v>0.1524221621404</v>
      </c>
      <c r="U18" s="10">
        <f t="shared" si="1"/>
        <v>2.6044924874194004</v>
      </c>
    </row>
    <row r="19" spans="1:21" x14ac:dyDescent="0.25">
      <c r="A19" s="8">
        <v>26185</v>
      </c>
      <c r="B19" s="8">
        <v>26155</v>
      </c>
      <c r="C19" s="8">
        <v>6172</v>
      </c>
      <c r="D19" s="8">
        <v>6172</v>
      </c>
      <c r="E19" s="8" t="s">
        <v>34</v>
      </c>
      <c r="F19" s="8" t="s">
        <v>59</v>
      </c>
      <c r="G19" s="9">
        <v>0.38340543834500002</v>
      </c>
      <c r="H19" s="9">
        <v>0.15515899999999999</v>
      </c>
      <c r="I19" s="8" t="s">
        <v>57</v>
      </c>
      <c r="J19" s="8" t="s">
        <v>58</v>
      </c>
      <c r="K19" s="8">
        <v>12</v>
      </c>
      <c r="L19" s="8">
        <v>60</v>
      </c>
      <c r="M19" s="8" t="s">
        <v>49</v>
      </c>
      <c r="N19" s="8" t="s">
        <v>50</v>
      </c>
      <c r="O19" s="8" t="s">
        <v>51</v>
      </c>
      <c r="P19" s="10">
        <v>0.50061500000000003</v>
      </c>
      <c r="Q19" s="10">
        <v>5.1558710000000003</v>
      </c>
      <c r="R19" s="10">
        <v>0.30199999999999999</v>
      </c>
      <c r="S19" s="10">
        <v>0.30499999999999999</v>
      </c>
      <c r="T19" s="10">
        <f t="shared" si="0"/>
        <v>5.4217096103929996E-2</v>
      </c>
      <c r="U19" s="10">
        <f t="shared" si="1"/>
        <v>0.55598595299985498</v>
      </c>
    </row>
    <row r="20" spans="1:21" x14ac:dyDescent="0.25">
      <c r="A20" s="8">
        <v>26186</v>
      </c>
      <c r="B20" s="8">
        <v>26156</v>
      </c>
      <c r="C20" s="8">
        <v>6172</v>
      </c>
      <c r="D20" s="8">
        <v>6172</v>
      </c>
      <c r="E20" s="8" t="s">
        <v>34</v>
      </c>
      <c r="F20" s="8" t="s">
        <v>59</v>
      </c>
      <c r="G20" s="9">
        <v>3.1661352039500001</v>
      </c>
      <c r="H20" s="9">
        <v>1.28129</v>
      </c>
      <c r="I20" s="8" t="s">
        <v>57</v>
      </c>
      <c r="J20" s="8" t="s">
        <v>58</v>
      </c>
      <c r="K20" s="8">
        <v>12</v>
      </c>
      <c r="L20" s="8">
        <v>60</v>
      </c>
      <c r="M20" s="8" t="s">
        <v>49</v>
      </c>
      <c r="N20" s="8" t="s">
        <v>50</v>
      </c>
      <c r="O20" s="8" t="s">
        <v>51</v>
      </c>
      <c r="P20" s="10">
        <v>0.50061500000000003</v>
      </c>
      <c r="Q20" s="10">
        <v>5.1558710000000003</v>
      </c>
      <c r="R20" s="10">
        <v>0.30199999999999999</v>
      </c>
      <c r="S20" s="10">
        <v>0.30499999999999999</v>
      </c>
      <c r="T20" s="10">
        <f t="shared" si="0"/>
        <v>0.44772022935829997</v>
      </c>
      <c r="U20" s="10">
        <f t="shared" si="1"/>
        <v>4.5912853377450507</v>
      </c>
    </row>
    <row r="21" spans="1:21" x14ac:dyDescent="0.25">
      <c r="A21" s="8">
        <v>26189</v>
      </c>
      <c r="B21" s="8">
        <v>26159</v>
      </c>
      <c r="C21" s="8">
        <v>6172</v>
      </c>
      <c r="D21" s="8">
        <v>6172</v>
      </c>
      <c r="E21" s="8" t="s">
        <v>34</v>
      </c>
      <c r="F21" s="8" t="s">
        <v>59</v>
      </c>
      <c r="G21" s="9">
        <v>2.01578088136</v>
      </c>
      <c r="H21" s="9">
        <v>0.81575799999999998</v>
      </c>
      <c r="I21" s="8" t="s">
        <v>57</v>
      </c>
      <c r="J21" s="8" t="s">
        <v>58</v>
      </c>
      <c r="K21" s="8">
        <v>12</v>
      </c>
      <c r="L21" s="8">
        <v>60</v>
      </c>
      <c r="M21" s="8" t="s">
        <v>49</v>
      </c>
      <c r="N21" s="8" t="s">
        <v>50</v>
      </c>
      <c r="O21" s="8" t="s">
        <v>51</v>
      </c>
      <c r="P21" s="10">
        <v>0.50061500000000003</v>
      </c>
      <c r="Q21" s="10">
        <v>5.1558710000000003</v>
      </c>
      <c r="R21" s="10">
        <v>0.30199999999999999</v>
      </c>
      <c r="S21" s="10">
        <v>0.30499999999999999</v>
      </c>
      <c r="T21" s="10">
        <f t="shared" si="0"/>
        <v>0.28504972243665999</v>
      </c>
      <c r="U21" s="10">
        <f t="shared" si="1"/>
        <v>2.9231303955765102</v>
      </c>
    </row>
    <row r="22" spans="1:21" x14ac:dyDescent="0.25">
      <c r="A22" s="8">
        <v>26304</v>
      </c>
      <c r="B22" s="8">
        <v>26274</v>
      </c>
      <c r="C22" s="8">
        <v>6172</v>
      </c>
      <c r="D22" s="8">
        <v>6172</v>
      </c>
      <c r="E22" s="8" t="s">
        <v>34</v>
      </c>
      <c r="F22" s="8" t="s">
        <v>71</v>
      </c>
      <c r="G22" s="9">
        <v>5.3454847286999998</v>
      </c>
      <c r="H22" s="9">
        <v>2.1632400000000001</v>
      </c>
      <c r="I22" s="8" t="s">
        <v>23</v>
      </c>
      <c r="J22" s="8" t="s">
        <v>72</v>
      </c>
      <c r="K22" s="8">
        <v>12</v>
      </c>
      <c r="L22" s="8">
        <v>60</v>
      </c>
      <c r="M22" s="8" t="s">
        <v>49</v>
      </c>
      <c r="N22" s="8" t="s">
        <v>50</v>
      </c>
      <c r="O22" s="8" t="s">
        <v>51</v>
      </c>
      <c r="P22" s="10">
        <v>0.63959900000000003</v>
      </c>
      <c r="Q22" s="10">
        <v>6.589772</v>
      </c>
      <c r="R22" s="10">
        <v>0.24</v>
      </c>
      <c r="S22" s="10">
        <v>0.56100000000000005</v>
      </c>
      <c r="T22" s="10">
        <f t="shared" si="0"/>
        <v>1.0515406669776</v>
      </c>
      <c r="U22" s="10">
        <f t="shared" si="1"/>
        <v>6.2580584293819195</v>
      </c>
    </row>
    <row r="23" spans="1:21" x14ac:dyDescent="0.25">
      <c r="A23" s="8">
        <v>37055</v>
      </c>
      <c r="B23" s="8">
        <v>38043</v>
      </c>
      <c r="C23" s="8">
        <v>6410</v>
      </c>
      <c r="D23" s="8">
        <v>6410</v>
      </c>
      <c r="E23" s="8" t="s">
        <v>34</v>
      </c>
      <c r="F23" s="8" t="s">
        <v>59</v>
      </c>
      <c r="G23" s="9">
        <v>11.300406172500001</v>
      </c>
      <c r="H23" s="9">
        <v>4.5731099999999998</v>
      </c>
      <c r="I23" s="8" t="s">
        <v>57</v>
      </c>
      <c r="J23" s="8" t="s">
        <v>58</v>
      </c>
      <c r="K23" s="8">
        <v>16</v>
      </c>
      <c r="L23" s="8">
        <v>60</v>
      </c>
      <c r="M23" s="8" t="s">
        <v>49</v>
      </c>
      <c r="N23" s="8" t="s">
        <v>52</v>
      </c>
      <c r="O23" s="8" t="s">
        <v>53</v>
      </c>
      <c r="P23" s="10">
        <v>0.70014500000000002</v>
      </c>
      <c r="Q23" s="10">
        <v>6.29983</v>
      </c>
      <c r="R23" s="10">
        <v>0.30199999999999999</v>
      </c>
      <c r="S23" s="10">
        <v>0.30499999999999999</v>
      </c>
      <c r="T23" s="10">
        <f t="shared" si="0"/>
        <v>2.2348843904630997</v>
      </c>
      <c r="U23" s="10">
        <f t="shared" si="1"/>
        <v>20.022821822053501</v>
      </c>
    </row>
    <row r="24" spans="1:21" x14ac:dyDescent="0.25">
      <c r="A24" s="8">
        <v>37056</v>
      </c>
      <c r="B24" s="8">
        <v>38044</v>
      </c>
      <c r="C24" s="8">
        <v>6410</v>
      </c>
      <c r="D24" s="8">
        <v>6410</v>
      </c>
      <c r="E24" s="8" t="s">
        <v>34</v>
      </c>
      <c r="F24" s="8" t="s">
        <v>59</v>
      </c>
      <c r="G24" s="9">
        <v>13.7770671205</v>
      </c>
      <c r="H24" s="9">
        <v>5.57538</v>
      </c>
      <c r="I24" s="8" t="s">
        <v>57</v>
      </c>
      <c r="J24" s="8" t="s">
        <v>58</v>
      </c>
      <c r="K24" s="8">
        <v>16</v>
      </c>
      <c r="L24" s="8">
        <v>60</v>
      </c>
      <c r="M24" s="8" t="s">
        <v>49</v>
      </c>
      <c r="N24" s="8" t="s">
        <v>52</v>
      </c>
      <c r="O24" s="8" t="s">
        <v>53</v>
      </c>
      <c r="P24" s="10">
        <v>0.70014500000000002</v>
      </c>
      <c r="Q24" s="10">
        <v>6.29983</v>
      </c>
      <c r="R24" s="10">
        <v>0.30199999999999999</v>
      </c>
      <c r="S24" s="10">
        <v>0.30499999999999999</v>
      </c>
      <c r="T24" s="10">
        <f t="shared" si="0"/>
        <v>2.7246949522097998</v>
      </c>
      <c r="U24" s="10">
        <f t="shared" si="1"/>
        <v>24.411142598853004</v>
      </c>
    </row>
    <row r="25" spans="1:21" x14ac:dyDescent="0.25">
      <c r="A25" s="8">
        <v>37057</v>
      </c>
      <c r="B25" s="8">
        <v>38045</v>
      </c>
      <c r="C25" s="8">
        <v>6410</v>
      </c>
      <c r="D25" s="8">
        <v>6410</v>
      </c>
      <c r="E25" s="8" t="s">
        <v>34</v>
      </c>
      <c r="F25" s="8" t="s">
        <v>59</v>
      </c>
      <c r="G25" s="9">
        <v>8.2137366436499999</v>
      </c>
      <c r="H25" s="9">
        <v>3.3239800000000002</v>
      </c>
      <c r="I25" s="8" t="s">
        <v>57</v>
      </c>
      <c r="J25" s="8" t="s">
        <v>58</v>
      </c>
      <c r="K25" s="8">
        <v>16</v>
      </c>
      <c r="L25" s="8">
        <v>60</v>
      </c>
      <c r="M25" s="8" t="s">
        <v>49</v>
      </c>
      <c r="N25" s="8" t="s">
        <v>52</v>
      </c>
      <c r="O25" s="8" t="s">
        <v>53</v>
      </c>
      <c r="P25" s="10">
        <v>0.70014500000000002</v>
      </c>
      <c r="Q25" s="10">
        <v>6.29983</v>
      </c>
      <c r="R25" s="10">
        <v>0.30199999999999999</v>
      </c>
      <c r="S25" s="10">
        <v>0.30499999999999999</v>
      </c>
      <c r="T25" s="10">
        <f t="shared" si="0"/>
        <v>1.6244330480157998</v>
      </c>
      <c r="U25" s="10">
        <f t="shared" si="1"/>
        <v>14.553653701763</v>
      </c>
    </row>
    <row r="26" spans="1:21" x14ac:dyDescent="0.25">
      <c r="A26" s="8">
        <v>37059</v>
      </c>
      <c r="B26" s="8">
        <v>38047</v>
      </c>
      <c r="C26" s="8">
        <v>6410</v>
      </c>
      <c r="D26" s="8">
        <v>6410</v>
      </c>
      <c r="E26" s="8" t="s">
        <v>34</v>
      </c>
      <c r="F26" s="8" t="s">
        <v>59</v>
      </c>
      <c r="G26" s="9">
        <v>1.8285206274000001</v>
      </c>
      <c r="H26" s="9">
        <v>0.73997599999999997</v>
      </c>
      <c r="I26" s="8" t="s">
        <v>57</v>
      </c>
      <c r="J26" s="8" t="s">
        <v>58</v>
      </c>
      <c r="K26" s="8">
        <v>16</v>
      </c>
      <c r="L26" s="8">
        <v>60</v>
      </c>
      <c r="M26" s="8" t="s">
        <v>49</v>
      </c>
      <c r="N26" s="8" t="s">
        <v>52</v>
      </c>
      <c r="O26" s="8" t="s">
        <v>53</v>
      </c>
      <c r="P26" s="10">
        <v>0.70014500000000002</v>
      </c>
      <c r="Q26" s="10">
        <v>6.29983</v>
      </c>
      <c r="R26" s="10">
        <v>0.30199999999999999</v>
      </c>
      <c r="S26" s="10">
        <v>0.30499999999999999</v>
      </c>
      <c r="T26" s="10">
        <f t="shared" si="0"/>
        <v>0.36162716657095995</v>
      </c>
      <c r="U26" s="10">
        <f t="shared" si="1"/>
        <v>3.2398974878355999</v>
      </c>
    </row>
    <row r="27" spans="1:21" x14ac:dyDescent="0.25">
      <c r="A27" s="8">
        <v>37060</v>
      </c>
      <c r="B27" s="8">
        <v>38048</v>
      </c>
      <c r="C27" s="8">
        <v>6410</v>
      </c>
      <c r="D27" s="8">
        <v>6410</v>
      </c>
      <c r="E27" s="8" t="s">
        <v>34</v>
      </c>
      <c r="F27" s="8" t="s">
        <v>59</v>
      </c>
      <c r="G27" s="9">
        <v>6.2817425180999997</v>
      </c>
      <c r="H27" s="9">
        <v>2.5421299999999998</v>
      </c>
      <c r="I27" s="8" t="s">
        <v>57</v>
      </c>
      <c r="J27" s="8" t="s">
        <v>58</v>
      </c>
      <c r="K27" s="8">
        <v>16</v>
      </c>
      <c r="L27" s="8">
        <v>60</v>
      </c>
      <c r="M27" s="8" t="s">
        <v>49</v>
      </c>
      <c r="N27" s="8" t="s">
        <v>52</v>
      </c>
      <c r="O27" s="8" t="s">
        <v>53</v>
      </c>
      <c r="P27" s="10">
        <v>0.70014500000000002</v>
      </c>
      <c r="Q27" s="10">
        <v>6.29983</v>
      </c>
      <c r="R27" s="10">
        <v>0.30199999999999999</v>
      </c>
      <c r="S27" s="10">
        <v>0.30499999999999999</v>
      </c>
      <c r="T27" s="10">
        <f t="shared" si="0"/>
        <v>1.2423420069772999</v>
      </c>
      <c r="U27" s="10">
        <f t="shared" si="1"/>
        <v>11.130415852340501</v>
      </c>
    </row>
    <row r="28" spans="1:21" x14ac:dyDescent="0.25">
      <c r="A28" s="8">
        <v>37062</v>
      </c>
      <c r="B28" s="8">
        <v>38050</v>
      </c>
      <c r="C28" s="8">
        <v>6410</v>
      </c>
      <c r="D28" s="8">
        <v>6410</v>
      </c>
      <c r="E28" s="8" t="s">
        <v>34</v>
      </c>
      <c r="F28" s="8" t="s">
        <v>59</v>
      </c>
      <c r="G28" s="9">
        <v>233.22138255600001</v>
      </c>
      <c r="H28" s="9">
        <v>94.381299999999996</v>
      </c>
      <c r="I28" s="8" t="s">
        <v>57</v>
      </c>
      <c r="J28" s="8" t="s">
        <v>58</v>
      </c>
      <c r="K28" s="8">
        <v>16</v>
      </c>
      <c r="L28" s="8">
        <v>60</v>
      </c>
      <c r="M28" s="8" t="s">
        <v>49</v>
      </c>
      <c r="N28" s="8" t="s">
        <v>52</v>
      </c>
      <c r="O28" s="8" t="s">
        <v>53</v>
      </c>
      <c r="P28" s="10">
        <v>0.70014500000000002</v>
      </c>
      <c r="Q28" s="10">
        <v>6.29983</v>
      </c>
      <c r="R28" s="10">
        <v>0.30199999999999999</v>
      </c>
      <c r="S28" s="10">
        <v>0.30499999999999999</v>
      </c>
      <c r="T28" s="10">
        <f t="shared" si="0"/>
        <v>46.124255511372994</v>
      </c>
      <c r="U28" s="10">
        <f t="shared" si="1"/>
        <v>413.23737089940505</v>
      </c>
    </row>
    <row r="29" spans="1:21" x14ac:dyDescent="0.25">
      <c r="A29" s="8">
        <v>37947</v>
      </c>
      <c r="B29" s="8">
        <v>38052</v>
      </c>
      <c r="C29" s="8">
        <v>6410</v>
      </c>
      <c r="D29" s="8">
        <v>6410</v>
      </c>
      <c r="E29" s="8" t="s">
        <v>34</v>
      </c>
      <c r="F29" s="8" t="s">
        <v>59</v>
      </c>
      <c r="G29" s="9">
        <v>1.76147969762</v>
      </c>
      <c r="H29" s="9">
        <v>0.71284599999999998</v>
      </c>
      <c r="I29" s="8" t="s">
        <v>57</v>
      </c>
      <c r="J29" s="8" t="s">
        <v>58</v>
      </c>
      <c r="K29" s="8">
        <v>16</v>
      </c>
      <c r="L29" s="8">
        <v>60</v>
      </c>
      <c r="M29" s="8" t="s">
        <v>49</v>
      </c>
      <c r="N29" s="8" t="s">
        <v>52</v>
      </c>
      <c r="O29" s="8" t="s">
        <v>53</v>
      </c>
      <c r="P29" s="10">
        <v>0.70014500000000002</v>
      </c>
      <c r="Q29" s="10">
        <v>6.29983</v>
      </c>
      <c r="R29" s="10">
        <v>0.30199999999999999</v>
      </c>
      <c r="S29" s="10">
        <v>0.30499999999999999</v>
      </c>
      <c r="T29" s="10">
        <f t="shared" si="0"/>
        <v>0.34836870274366</v>
      </c>
      <c r="U29" s="10">
        <f t="shared" si="1"/>
        <v>3.1211119882450999</v>
      </c>
    </row>
    <row r="30" spans="1:21" x14ac:dyDescent="0.25">
      <c r="A30" s="8">
        <v>37948</v>
      </c>
      <c r="B30" s="8">
        <v>38053</v>
      </c>
      <c r="C30" s="8">
        <v>6410</v>
      </c>
      <c r="D30" s="8">
        <v>6410</v>
      </c>
      <c r="E30" s="8" t="s">
        <v>34</v>
      </c>
      <c r="F30" s="8" t="s">
        <v>59</v>
      </c>
      <c r="G30" s="9">
        <v>3.7947141631000001</v>
      </c>
      <c r="H30" s="9">
        <v>1.5356700000000001</v>
      </c>
      <c r="I30" s="8" t="s">
        <v>57</v>
      </c>
      <c r="J30" s="8" t="s">
        <v>58</v>
      </c>
      <c r="K30" s="8">
        <v>16</v>
      </c>
      <c r="L30" s="8">
        <v>60</v>
      </c>
      <c r="M30" s="8" t="s">
        <v>49</v>
      </c>
      <c r="N30" s="8" t="s">
        <v>52</v>
      </c>
      <c r="O30" s="8" t="s">
        <v>53</v>
      </c>
      <c r="P30" s="10">
        <v>0.70014500000000002</v>
      </c>
      <c r="Q30" s="10">
        <v>6.29983</v>
      </c>
      <c r="R30" s="10">
        <v>0.30199999999999999</v>
      </c>
      <c r="S30" s="10">
        <v>0.30499999999999999</v>
      </c>
      <c r="T30" s="10">
        <f t="shared" si="0"/>
        <v>0.75048378716070008</v>
      </c>
      <c r="U30" s="10">
        <f t="shared" si="1"/>
        <v>6.7237496555895007</v>
      </c>
    </row>
    <row r="31" spans="1:21" x14ac:dyDescent="0.25">
      <c r="A31" s="8">
        <v>37950</v>
      </c>
      <c r="B31" s="8">
        <v>38055</v>
      </c>
      <c r="C31" s="8">
        <v>6410</v>
      </c>
      <c r="D31" s="8">
        <v>6410</v>
      </c>
      <c r="E31" s="8" t="s">
        <v>34</v>
      </c>
      <c r="F31" s="8" t="s">
        <v>59</v>
      </c>
      <c r="G31" s="9">
        <v>2.5014723569899999</v>
      </c>
      <c r="H31" s="9">
        <v>1.01231</v>
      </c>
      <c r="I31" s="8" t="s">
        <v>57</v>
      </c>
      <c r="J31" s="8" t="s">
        <v>58</v>
      </c>
      <c r="K31" s="8">
        <v>16</v>
      </c>
      <c r="L31" s="8">
        <v>60</v>
      </c>
      <c r="M31" s="8" t="s">
        <v>49</v>
      </c>
      <c r="N31" s="8" t="s">
        <v>52</v>
      </c>
      <c r="O31" s="8" t="s">
        <v>53</v>
      </c>
      <c r="P31" s="10">
        <v>0.70014500000000002</v>
      </c>
      <c r="Q31" s="10">
        <v>6.29983</v>
      </c>
      <c r="R31" s="10">
        <v>0.30199999999999999</v>
      </c>
      <c r="S31" s="10">
        <v>0.30499999999999999</v>
      </c>
      <c r="T31" s="10">
        <f t="shared" si="0"/>
        <v>0.49471712189509998</v>
      </c>
      <c r="U31" s="10">
        <f t="shared" si="1"/>
        <v>4.4322797305735007</v>
      </c>
    </row>
    <row r="32" spans="1:21" x14ac:dyDescent="0.25">
      <c r="A32" s="8">
        <v>37952</v>
      </c>
      <c r="B32" s="8">
        <v>38057</v>
      </c>
      <c r="C32" s="8">
        <v>6410</v>
      </c>
      <c r="D32" s="8">
        <v>6410</v>
      </c>
      <c r="E32" s="8" t="s">
        <v>34</v>
      </c>
      <c r="F32" s="8" t="s">
        <v>59</v>
      </c>
      <c r="G32" s="9">
        <v>7.0924796625099997</v>
      </c>
      <c r="H32" s="9">
        <v>2.8702200000000002</v>
      </c>
      <c r="I32" s="8" t="s">
        <v>57</v>
      </c>
      <c r="J32" s="8" t="s">
        <v>58</v>
      </c>
      <c r="K32" s="8">
        <v>16</v>
      </c>
      <c r="L32" s="8">
        <v>60</v>
      </c>
      <c r="M32" s="8" t="s">
        <v>49</v>
      </c>
      <c r="N32" s="8" t="s">
        <v>52</v>
      </c>
      <c r="O32" s="8" t="s">
        <v>53</v>
      </c>
      <c r="P32" s="10">
        <v>0.70014500000000002</v>
      </c>
      <c r="Q32" s="10">
        <v>6.29983</v>
      </c>
      <c r="R32" s="10">
        <v>0.30199999999999999</v>
      </c>
      <c r="S32" s="10">
        <v>0.30499999999999999</v>
      </c>
      <c r="T32" s="10">
        <f t="shared" si="0"/>
        <v>1.4026799869661999</v>
      </c>
      <c r="U32" s="10">
        <f t="shared" si="1"/>
        <v>12.566919153507001</v>
      </c>
    </row>
    <row r="33" spans="1:21" x14ac:dyDescent="0.25">
      <c r="A33" s="8">
        <v>37953</v>
      </c>
      <c r="B33" s="8">
        <v>38058</v>
      </c>
      <c r="C33" s="8">
        <v>6410</v>
      </c>
      <c r="D33" s="8">
        <v>6410</v>
      </c>
      <c r="E33" s="8" t="s">
        <v>34</v>
      </c>
      <c r="F33" s="8" t="s">
        <v>59</v>
      </c>
      <c r="G33" s="9">
        <v>2.2977677815600002</v>
      </c>
      <c r="H33" s="9">
        <v>0.92987399999999998</v>
      </c>
      <c r="I33" s="8" t="s">
        <v>57</v>
      </c>
      <c r="J33" s="8" t="s">
        <v>58</v>
      </c>
      <c r="K33" s="8">
        <v>16</v>
      </c>
      <c r="L33" s="8">
        <v>60</v>
      </c>
      <c r="M33" s="8" t="s">
        <v>49</v>
      </c>
      <c r="N33" s="8" t="s">
        <v>52</v>
      </c>
      <c r="O33" s="8" t="s">
        <v>53</v>
      </c>
      <c r="P33" s="10">
        <v>0.70014500000000002</v>
      </c>
      <c r="Q33" s="10">
        <v>6.29983</v>
      </c>
      <c r="R33" s="10">
        <v>0.30199999999999999</v>
      </c>
      <c r="S33" s="10">
        <v>0.30499999999999999</v>
      </c>
      <c r="T33" s="10">
        <f t="shared" si="0"/>
        <v>0.45443054894753998</v>
      </c>
      <c r="U33" s="10">
        <f t="shared" si="1"/>
        <v>4.0713434443869003</v>
      </c>
    </row>
    <row r="34" spans="1:21" x14ac:dyDescent="0.25">
      <c r="A34" s="8">
        <v>37955</v>
      </c>
      <c r="B34" s="8">
        <v>38060</v>
      </c>
      <c r="C34" s="8">
        <v>6410</v>
      </c>
      <c r="D34" s="8">
        <v>6410</v>
      </c>
      <c r="E34" s="8" t="s">
        <v>34</v>
      </c>
      <c r="F34" s="8" t="s">
        <v>59</v>
      </c>
      <c r="G34" s="9">
        <v>2.5635517941499999</v>
      </c>
      <c r="H34" s="9">
        <v>1.0374300000000001</v>
      </c>
      <c r="I34" s="8" t="s">
        <v>57</v>
      </c>
      <c r="J34" s="8" t="s">
        <v>58</v>
      </c>
      <c r="K34" s="8">
        <v>16</v>
      </c>
      <c r="L34" s="8">
        <v>60</v>
      </c>
      <c r="M34" s="8" t="s">
        <v>49</v>
      </c>
      <c r="N34" s="8" t="s">
        <v>52</v>
      </c>
      <c r="O34" s="8" t="s">
        <v>53</v>
      </c>
      <c r="P34" s="10">
        <v>0.70014500000000002</v>
      </c>
      <c r="Q34" s="10">
        <v>6.29983</v>
      </c>
      <c r="R34" s="10">
        <v>0.30199999999999999</v>
      </c>
      <c r="S34" s="10">
        <v>0.30499999999999999</v>
      </c>
      <c r="T34" s="10">
        <f t="shared" ref="T34:T65" si="2">H34*P34*(1-R34)</f>
        <v>0.50699329629029999</v>
      </c>
      <c r="U34" s="10">
        <f t="shared" ref="U34:U65" si="3">H34*Q34*(1-S34)</f>
        <v>4.5422646826455013</v>
      </c>
    </row>
    <row r="35" spans="1:21" x14ac:dyDescent="0.25">
      <c r="A35" s="8">
        <v>38022</v>
      </c>
      <c r="B35" s="8">
        <v>38004</v>
      </c>
      <c r="C35" s="8">
        <v>6410</v>
      </c>
      <c r="D35" s="8">
        <v>6410</v>
      </c>
      <c r="E35" s="8" t="s">
        <v>34</v>
      </c>
      <c r="F35" s="8" t="s">
        <v>59</v>
      </c>
      <c r="G35" s="9">
        <v>0.22828354599699999</v>
      </c>
      <c r="H35" s="9">
        <v>9.2383099999999996E-2</v>
      </c>
      <c r="I35" s="8" t="s">
        <v>57</v>
      </c>
      <c r="J35" s="8" t="s">
        <v>58</v>
      </c>
      <c r="K35" s="8">
        <v>16</v>
      </c>
      <c r="L35" s="8">
        <v>60</v>
      </c>
      <c r="M35" s="8" t="s">
        <v>49</v>
      </c>
      <c r="N35" s="8" t="s">
        <v>52</v>
      </c>
      <c r="O35" s="8" t="s">
        <v>53</v>
      </c>
      <c r="P35" s="10">
        <v>0.70014500000000002</v>
      </c>
      <c r="Q35" s="10">
        <v>6.29983</v>
      </c>
      <c r="R35" s="10">
        <v>0.30199999999999999</v>
      </c>
      <c r="S35" s="10">
        <v>0.30499999999999999</v>
      </c>
      <c r="T35" s="10">
        <f t="shared" si="2"/>
        <v>4.5147732753550995E-2</v>
      </c>
      <c r="U35" s="10">
        <f t="shared" si="3"/>
        <v>0.40448848828673506</v>
      </c>
    </row>
    <row r="36" spans="1:21" x14ac:dyDescent="0.25">
      <c r="A36" s="8">
        <v>38038</v>
      </c>
      <c r="B36" s="8">
        <v>38020</v>
      </c>
      <c r="C36" s="8">
        <v>6410</v>
      </c>
      <c r="D36" s="8">
        <v>6410</v>
      </c>
      <c r="E36" s="8" t="s">
        <v>34</v>
      </c>
      <c r="F36" s="8" t="s">
        <v>59</v>
      </c>
      <c r="G36" s="9">
        <v>9.1480895241800003E-2</v>
      </c>
      <c r="H36" s="9">
        <v>3.7020999999999998E-2</v>
      </c>
      <c r="I36" s="8" t="s">
        <v>57</v>
      </c>
      <c r="J36" s="8" t="s">
        <v>58</v>
      </c>
      <c r="K36" s="8">
        <v>16</v>
      </c>
      <c r="L36" s="8">
        <v>60</v>
      </c>
      <c r="M36" s="8" t="s">
        <v>49</v>
      </c>
      <c r="N36" s="8" t="s">
        <v>52</v>
      </c>
      <c r="O36" s="8" t="s">
        <v>53</v>
      </c>
      <c r="P36" s="10">
        <v>0.70014500000000002</v>
      </c>
      <c r="Q36" s="10">
        <v>6.29983</v>
      </c>
      <c r="R36" s="10">
        <v>0.30199999999999999</v>
      </c>
      <c r="S36" s="10">
        <v>0.30499999999999999</v>
      </c>
      <c r="T36" s="10">
        <f t="shared" si="2"/>
        <v>1.809220749541E-2</v>
      </c>
      <c r="U36" s="10">
        <f t="shared" si="3"/>
        <v>0.16209207446885002</v>
      </c>
    </row>
    <row r="37" spans="1:21" x14ac:dyDescent="0.25">
      <c r="A37" s="8">
        <v>38039</v>
      </c>
      <c r="B37" s="8">
        <v>38021</v>
      </c>
      <c r="C37" s="8">
        <v>6410</v>
      </c>
      <c r="D37" s="8">
        <v>6410</v>
      </c>
      <c r="E37" s="8" t="s">
        <v>34</v>
      </c>
      <c r="F37" s="8" t="s">
        <v>59</v>
      </c>
      <c r="G37" s="9">
        <v>0.76634419302000001</v>
      </c>
      <c r="H37" s="9">
        <v>0.31012800000000001</v>
      </c>
      <c r="I37" s="8" t="s">
        <v>57</v>
      </c>
      <c r="J37" s="8" t="s">
        <v>58</v>
      </c>
      <c r="K37" s="8">
        <v>16</v>
      </c>
      <c r="L37" s="8">
        <v>60</v>
      </c>
      <c r="M37" s="8" t="s">
        <v>49</v>
      </c>
      <c r="N37" s="8" t="s">
        <v>52</v>
      </c>
      <c r="O37" s="8" t="s">
        <v>53</v>
      </c>
      <c r="P37" s="10">
        <v>0.70014500000000002</v>
      </c>
      <c r="Q37" s="10">
        <v>6.29983</v>
      </c>
      <c r="R37" s="10">
        <v>0.30199999999999999</v>
      </c>
      <c r="S37" s="10">
        <v>0.30499999999999999</v>
      </c>
      <c r="T37" s="10">
        <f t="shared" si="2"/>
        <v>0.15155992885488001</v>
      </c>
      <c r="U37" s="10">
        <f t="shared" si="3"/>
        <v>1.3578588063768002</v>
      </c>
    </row>
    <row r="38" spans="1:21" x14ac:dyDescent="0.25">
      <c r="A38" s="8">
        <v>38040</v>
      </c>
      <c r="B38" s="8">
        <v>38022</v>
      </c>
      <c r="C38" s="8">
        <v>6410</v>
      </c>
      <c r="D38" s="8">
        <v>6410</v>
      </c>
      <c r="E38" s="8" t="s">
        <v>34</v>
      </c>
      <c r="F38" s="8" t="s">
        <v>59</v>
      </c>
      <c r="G38" s="9">
        <v>19.6136154332</v>
      </c>
      <c r="H38" s="9">
        <v>7.9373500000000003</v>
      </c>
      <c r="I38" s="8" t="s">
        <v>57</v>
      </c>
      <c r="J38" s="8" t="s">
        <v>58</v>
      </c>
      <c r="K38" s="8">
        <v>16</v>
      </c>
      <c r="L38" s="8">
        <v>60</v>
      </c>
      <c r="M38" s="8" t="s">
        <v>49</v>
      </c>
      <c r="N38" s="8" t="s">
        <v>52</v>
      </c>
      <c r="O38" s="8" t="s">
        <v>53</v>
      </c>
      <c r="P38" s="10">
        <v>0.70014500000000002</v>
      </c>
      <c r="Q38" s="10">
        <v>6.29983</v>
      </c>
      <c r="R38" s="10">
        <v>0.30199999999999999</v>
      </c>
      <c r="S38" s="10">
        <v>0.30499999999999999</v>
      </c>
      <c r="T38" s="10">
        <f t="shared" si="2"/>
        <v>3.8789925491934998</v>
      </c>
      <c r="U38" s="10">
        <f t="shared" si="3"/>
        <v>34.752749177097506</v>
      </c>
    </row>
    <row r="39" spans="1:21" x14ac:dyDescent="0.25">
      <c r="A39" s="8">
        <v>38041</v>
      </c>
      <c r="B39" s="8">
        <v>38023</v>
      </c>
      <c r="C39" s="8">
        <v>6410</v>
      </c>
      <c r="D39" s="8">
        <v>6410</v>
      </c>
      <c r="E39" s="8" t="s">
        <v>34</v>
      </c>
      <c r="F39" s="8" t="s">
        <v>59</v>
      </c>
      <c r="G39" s="9">
        <v>1.9547903552499999</v>
      </c>
      <c r="H39" s="9">
        <v>0.791076</v>
      </c>
      <c r="I39" s="8" t="s">
        <v>57</v>
      </c>
      <c r="J39" s="8" t="s">
        <v>58</v>
      </c>
      <c r="K39" s="8">
        <v>16</v>
      </c>
      <c r="L39" s="8">
        <v>60</v>
      </c>
      <c r="M39" s="8" t="s">
        <v>49</v>
      </c>
      <c r="N39" s="8" t="s">
        <v>52</v>
      </c>
      <c r="O39" s="8" t="s">
        <v>53</v>
      </c>
      <c r="P39" s="10">
        <v>0.70014500000000002</v>
      </c>
      <c r="Q39" s="10">
        <v>6.29983</v>
      </c>
      <c r="R39" s="10">
        <v>0.30199999999999999</v>
      </c>
      <c r="S39" s="10">
        <v>0.30499999999999999</v>
      </c>
      <c r="T39" s="10">
        <f t="shared" si="2"/>
        <v>0.38659979840196002</v>
      </c>
      <c r="U39" s="10">
        <f t="shared" si="3"/>
        <v>3.4636328003706005</v>
      </c>
    </row>
    <row r="40" spans="1:21" x14ac:dyDescent="0.25">
      <c r="A40" s="8">
        <v>38042</v>
      </c>
      <c r="B40" s="8">
        <v>38024</v>
      </c>
      <c r="C40" s="8">
        <v>6410</v>
      </c>
      <c r="D40" s="8">
        <v>6410</v>
      </c>
      <c r="E40" s="8" t="s">
        <v>34</v>
      </c>
      <c r="F40" s="8" t="s">
        <v>59</v>
      </c>
      <c r="G40" s="9">
        <v>1.41947598385</v>
      </c>
      <c r="H40" s="9">
        <v>0.57444200000000001</v>
      </c>
      <c r="I40" s="8" t="s">
        <v>57</v>
      </c>
      <c r="J40" s="8" t="s">
        <v>58</v>
      </c>
      <c r="K40" s="8">
        <v>16</v>
      </c>
      <c r="L40" s="8">
        <v>60</v>
      </c>
      <c r="M40" s="8" t="s">
        <v>49</v>
      </c>
      <c r="N40" s="8" t="s">
        <v>52</v>
      </c>
      <c r="O40" s="8" t="s">
        <v>53</v>
      </c>
      <c r="P40" s="10">
        <v>0.70014500000000002</v>
      </c>
      <c r="Q40" s="10">
        <v>6.29983</v>
      </c>
      <c r="R40" s="10">
        <v>0.30199999999999999</v>
      </c>
      <c r="S40" s="10">
        <v>0.30499999999999999</v>
      </c>
      <c r="T40" s="10">
        <f t="shared" si="2"/>
        <v>0.28073050047482001</v>
      </c>
      <c r="U40" s="10">
        <f t="shared" si="3"/>
        <v>2.5151264266777003</v>
      </c>
    </row>
    <row r="41" spans="1:21" x14ac:dyDescent="0.25">
      <c r="A41" s="8">
        <v>38043</v>
      </c>
      <c r="B41" s="8">
        <v>38025</v>
      </c>
      <c r="C41" s="8">
        <v>6410</v>
      </c>
      <c r="D41" s="8">
        <v>6410</v>
      </c>
      <c r="E41" s="8" t="s">
        <v>34</v>
      </c>
      <c r="F41" s="8" t="s">
        <v>59</v>
      </c>
      <c r="G41" s="9">
        <v>1.6780696078999999</v>
      </c>
      <c r="H41" s="9">
        <v>0.679091</v>
      </c>
      <c r="I41" s="8" t="s">
        <v>57</v>
      </c>
      <c r="J41" s="8" t="s">
        <v>58</v>
      </c>
      <c r="K41" s="8">
        <v>16</v>
      </c>
      <c r="L41" s="8">
        <v>60</v>
      </c>
      <c r="M41" s="8" t="s">
        <v>49</v>
      </c>
      <c r="N41" s="8" t="s">
        <v>52</v>
      </c>
      <c r="O41" s="8" t="s">
        <v>53</v>
      </c>
      <c r="P41" s="10">
        <v>0.70014500000000002</v>
      </c>
      <c r="Q41" s="10">
        <v>6.29983</v>
      </c>
      <c r="R41" s="10">
        <v>0.30199999999999999</v>
      </c>
      <c r="S41" s="10">
        <v>0.30499999999999999</v>
      </c>
      <c r="T41" s="10">
        <f t="shared" si="2"/>
        <v>0.33187259340010999</v>
      </c>
      <c r="U41" s="10">
        <f t="shared" si="3"/>
        <v>2.9733197088983503</v>
      </c>
    </row>
    <row r="42" spans="1:21" x14ac:dyDescent="0.25">
      <c r="A42" s="8">
        <v>38044</v>
      </c>
      <c r="B42" s="8">
        <v>38026</v>
      </c>
      <c r="C42" s="8">
        <v>6410</v>
      </c>
      <c r="D42" s="8">
        <v>6410</v>
      </c>
      <c r="E42" s="8" t="s">
        <v>34</v>
      </c>
      <c r="F42" s="8" t="s">
        <v>59</v>
      </c>
      <c r="G42" s="9">
        <v>10.277728391</v>
      </c>
      <c r="H42" s="9">
        <v>4.1592500000000001</v>
      </c>
      <c r="I42" s="8" t="s">
        <v>57</v>
      </c>
      <c r="J42" s="8" t="s">
        <v>58</v>
      </c>
      <c r="K42" s="8">
        <v>16</v>
      </c>
      <c r="L42" s="8">
        <v>60</v>
      </c>
      <c r="M42" s="8" t="s">
        <v>49</v>
      </c>
      <c r="N42" s="8" t="s">
        <v>52</v>
      </c>
      <c r="O42" s="8" t="s">
        <v>53</v>
      </c>
      <c r="P42" s="10">
        <v>0.70014500000000002</v>
      </c>
      <c r="Q42" s="10">
        <v>6.29983</v>
      </c>
      <c r="R42" s="10">
        <v>0.30199999999999999</v>
      </c>
      <c r="S42" s="10">
        <v>0.30499999999999999</v>
      </c>
      <c r="T42" s="10">
        <f t="shared" si="2"/>
        <v>2.0326305076925002</v>
      </c>
      <c r="U42" s="10">
        <f t="shared" si="3"/>
        <v>18.210784709612504</v>
      </c>
    </row>
    <row r="43" spans="1:21" x14ac:dyDescent="0.25">
      <c r="A43" s="8">
        <v>38045</v>
      </c>
      <c r="B43" s="8">
        <v>38027</v>
      </c>
      <c r="C43" s="8">
        <v>6410</v>
      </c>
      <c r="D43" s="8">
        <v>6410</v>
      </c>
      <c r="E43" s="8" t="s">
        <v>34</v>
      </c>
      <c r="F43" s="8" t="s">
        <v>59</v>
      </c>
      <c r="G43" s="9">
        <v>56.929608414299999</v>
      </c>
      <c r="H43" s="9">
        <v>23.038599999999999</v>
      </c>
      <c r="I43" s="8" t="s">
        <v>57</v>
      </c>
      <c r="J43" s="8" t="s">
        <v>58</v>
      </c>
      <c r="K43" s="8">
        <v>16</v>
      </c>
      <c r="L43" s="8">
        <v>60</v>
      </c>
      <c r="M43" s="8" t="s">
        <v>49</v>
      </c>
      <c r="N43" s="8" t="s">
        <v>52</v>
      </c>
      <c r="O43" s="8" t="s">
        <v>53</v>
      </c>
      <c r="P43" s="10">
        <v>0.70014500000000002</v>
      </c>
      <c r="Q43" s="10">
        <v>6.29983</v>
      </c>
      <c r="R43" s="10">
        <v>0.30199999999999999</v>
      </c>
      <c r="S43" s="10">
        <v>0.30499999999999999</v>
      </c>
      <c r="T43" s="10">
        <f t="shared" si="2"/>
        <v>11.258991696706</v>
      </c>
      <c r="U43" s="10">
        <f t="shared" si="3"/>
        <v>100.87178808941</v>
      </c>
    </row>
    <row r="44" spans="1:21" x14ac:dyDescent="0.25">
      <c r="A44" s="8">
        <v>38046</v>
      </c>
      <c r="B44" s="8">
        <v>38028</v>
      </c>
      <c r="C44" s="8">
        <v>6410</v>
      </c>
      <c r="D44" s="8">
        <v>6410</v>
      </c>
      <c r="E44" s="8" t="s">
        <v>34</v>
      </c>
      <c r="F44" s="8" t="s">
        <v>59</v>
      </c>
      <c r="G44" s="9">
        <v>4.0268839872399997</v>
      </c>
      <c r="H44" s="9">
        <v>1.6296200000000001</v>
      </c>
      <c r="I44" s="8" t="s">
        <v>57</v>
      </c>
      <c r="J44" s="8" t="s">
        <v>58</v>
      </c>
      <c r="K44" s="8">
        <v>16</v>
      </c>
      <c r="L44" s="8">
        <v>60</v>
      </c>
      <c r="M44" s="8" t="s">
        <v>49</v>
      </c>
      <c r="N44" s="8" t="s">
        <v>52</v>
      </c>
      <c r="O44" s="8" t="s">
        <v>53</v>
      </c>
      <c r="P44" s="10">
        <v>0.70014500000000002</v>
      </c>
      <c r="Q44" s="10">
        <v>6.29983</v>
      </c>
      <c r="R44" s="10">
        <v>0.30199999999999999</v>
      </c>
      <c r="S44" s="10">
        <v>0.30499999999999999</v>
      </c>
      <c r="T44" s="10">
        <f t="shared" si="2"/>
        <v>0.79639726584019999</v>
      </c>
      <c r="U44" s="10">
        <f t="shared" si="3"/>
        <v>7.1350986303970014</v>
      </c>
    </row>
    <row r="45" spans="1:21" x14ac:dyDescent="0.25">
      <c r="A45" s="8">
        <v>38047</v>
      </c>
      <c r="B45" s="8">
        <v>38029</v>
      </c>
      <c r="C45" s="8">
        <v>6410</v>
      </c>
      <c r="D45" s="8">
        <v>6410</v>
      </c>
      <c r="E45" s="8" t="s">
        <v>34</v>
      </c>
      <c r="F45" s="8" t="s">
        <v>59</v>
      </c>
      <c r="G45" s="9">
        <v>6.6163822104800003</v>
      </c>
      <c r="H45" s="9">
        <v>2.6775500000000001</v>
      </c>
      <c r="I45" s="8" t="s">
        <v>57</v>
      </c>
      <c r="J45" s="8" t="s">
        <v>58</v>
      </c>
      <c r="K45" s="8">
        <v>16</v>
      </c>
      <c r="L45" s="8">
        <v>60</v>
      </c>
      <c r="M45" s="8" t="s">
        <v>49</v>
      </c>
      <c r="N45" s="8" t="s">
        <v>52</v>
      </c>
      <c r="O45" s="8" t="s">
        <v>53</v>
      </c>
      <c r="P45" s="10">
        <v>0.70014500000000002</v>
      </c>
      <c r="Q45" s="10">
        <v>6.29983</v>
      </c>
      <c r="R45" s="10">
        <v>0.30199999999999999</v>
      </c>
      <c r="S45" s="10">
        <v>0.30499999999999999</v>
      </c>
      <c r="T45" s="10">
        <f t="shared" si="2"/>
        <v>1.3085219248355</v>
      </c>
      <c r="U45" s="10">
        <f t="shared" si="3"/>
        <v>11.723336322467503</v>
      </c>
    </row>
    <row r="46" spans="1:21" x14ac:dyDescent="0.25">
      <c r="A46" s="8">
        <v>38048</v>
      </c>
      <c r="B46" s="8">
        <v>38030</v>
      </c>
      <c r="C46" s="8">
        <v>6410</v>
      </c>
      <c r="D46" s="8">
        <v>6410</v>
      </c>
      <c r="E46" s="8" t="s">
        <v>34</v>
      </c>
      <c r="F46" s="8" t="s">
        <v>59</v>
      </c>
      <c r="G46" s="9">
        <v>3.1015627705500002</v>
      </c>
      <c r="H46" s="9">
        <v>1.2551600000000001</v>
      </c>
      <c r="I46" s="8" t="s">
        <v>57</v>
      </c>
      <c r="J46" s="8" t="s">
        <v>58</v>
      </c>
      <c r="K46" s="8">
        <v>16</v>
      </c>
      <c r="L46" s="8">
        <v>60</v>
      </c>
      <c r="M46" s="8" t="s">
        <v>49</v>
      </c>
      <c r="N46" s="8" t="s">
        <v>52</v>
      </c>
      <c r="O46" s="8" t="s">
        <v>53</v>
      </c>
      <c r="P46" s="10">
        <v>0.70014500000000002</v>
      </c>
      <c r="Q46" s="10">
        <v>6.29983</v>
      </c>
      <c r="R46" s="10">
        <v>0.30199999999999999</v>
      </c>
      <c r="S46" s="10">
        <v>0.30499999999999999</v>
      </c>
      <c r="T46" s="10">
        <f t="shared" si="2"/>
        <v>0.61339821074360001</v>
      </c>
      <c r="U46" s="10">
        <f t="shared" si="3"/>
        <v>5.4955697628460003</v>
      </c>
    </row>
    <row r="47" spans="1:21" x14ac:dyDescent="0.25">
      <c r="A47" s="8">
        <v>38049</v>
      </c>
      <c r="B47" s="8">
        <v>38031</v>
      </c>
      <c r="C47" s="8">
        <v>6410</v>
      </c>
      <c r="D47" s="8">
        <v>6410</v>
      </c>
      <c r="E47" s="8" t="s">
        <v>34</v>
      </c>
      <c r="F47" s="8" t="s">
        <v>59</v>
      </c>
      <c r="G47" s="9">
        <v>5.3169805762899998</v>
      </c>
      <c r="H47" s="9">
        <v>2.15171</v>
      </c>
      <c r="I47" s="8" t="s">
        <v>57</v>
      </c>
      <c r="J47" s="8" t="s">
        <v>58</v>
      </c>
      <c r="K47" s="8">
        <v>16</v>
      </c>
      <c r="L47" s="8">
        <v>60</v>
      </c>
      <c r="M47" s="8" t="s">
        <v>49</v>
      </c>
      <c r="N47" s="8" t="s">
        <v>52</v>
      </c>
      <c r="O47" s="8" t="s">
        <v>53</v>
      </c>
      <c r="P47" s="10">
        <v>0.70014500000000002</v>
      </c>
      <c r="Q47" s="10">
        <v>6.29983</v>
      </c>
      <c r="R47" s="10">
        <v>0.30199999999999999</v>
      </c>
      <c r="S47" s="10">
        <v>0.30499999999999999</v>
      </c>
      <c r="T47" s="10">
        <f t="shared" si="2"/>
        <v>1.0515432805691001</v>
      </c>
      <c r="U47" s="10">
        <f t="shared" si="3"/>
        <v>9.4210080104635008</v>
      </c>
    </row>
    <row r="48" spans="1:21" x14ac:dyDescent="0.25">
      <c r="A48" s="8">
        <v>38050</v>
      </c>
      <c r="B48" s="8">
        <v>38032</v>
      </c>
      <c r="C48" s="8">
        <v>6410</v>
      </c>
      <c r="D48" s="8">
        <v>6410</v>
      </c>
      <c r="E48" s="8" t="s">
        <v>34</v>
      </c>
      <c r="F48" s="8" t="s">
        <v>59</v>
      </c>
      <c r="G48" s="9">
        <v>4.0937249070400004</v>
      </c>
      <c r="H48" s="9">
        <v>1.6566700000000001</v>
      </c>
      <c r="I48" s="8" t="s">
        <v>57</v>
      </c>
      <c r="J48" s="8" t="s">
        <v>58</v>
      </c>
      <c r="K48" s="8">
        <v>16</v>
      </c>
      <c r="L48" s="8">
        <v>60</v>
      </c>
      <c r="M48" s="8" t="s">
        <v>49</v>
      </c>
      <c r="N48" s="8" t="s">
        <v>52</v>
      </c>
      <c r="O48" s="8" t="s">
        <v>53</v>
      </c>
      <c r="P48" s="10">
        <v>0.70014500000000002</v>
      </c>
      <c r="Q48" s="10">
        <v>6.29983</v>
      </c>
      <c r="R48" s="10">
        <v>0.30199999999999999</v>
      </c>
      <c r="S48" s="10">
        <v>0.30499999999999999</v>
      </c>
      <c r="T48" s="10">
        <f t="shared" si="2"/>
        <v>0.80961663357070002</v>
      </c>
      <c r="U48" s="10">
        <f t="shared" si="3"/>
        <v>7.2535338594395018</v>
      </c>
    </row>
    <row r="49" spans="1:21" x14ac:dyDescent="0.25">
      <c r="A49" s="8">
        <v>38051</v>
      </c>
      <c r="B49" s="8">
        <v>38033</v>
      </c>
      <c r="C49" s="8">
        <v>6410</v>
      </c>
      <c r="D49" s="8">
        <v>6410</v>
      </c>
      <c r="E49" s="8" t="s">
        <v>34</v>
      </c>
      <c r="F49" s="8" t="s">
        <v>59</v>
      </c>
      <c r="G49" s="9">
        <v>6.6582436339699997</v>
      </c>
      <c r="H49" s="9">
        <v>2.6945000000000001</v>
      </c>
      <c r="I49" s="8" t="s">
        <v>57</v>
      </c>
      <c r="J49" s="8" t="s">
        <v>58</v>
      </c>
      <c r="K49" s="8">
        <v>16</v>
      </c>
      <c r="L49" s="8">
        <v>60</v>
      </c>
      <c r="M49" s="8" t="s">
        <v>49</v>
      </c>
      <c r="N49" s="8" t="s">
        <v>52</v>
      </c>
      <c r="O49" s="8" t="s">
        <v>53</v>
      </c>
      <c r="P49" s="10">
        <v>0.70014500000000002</v>
      </c>
      <c r="Q49" s="10">
        <v>6.29983</v>
      </c>
      <c r="R49" s="10">
        <v>0.30199999999999999</v>
      </c>
      <c r="S49" s="10">
        <v>0.30499999999999999</v>
      </c>
      <c r="T49" s="10">
        <f t="shared" si="2"/>
        <v>1.316805410345</v>
      </c>
      <c r="U49" s="10">
        <f t="shared" si="3"/>
        <v>11.797549894825003</v>
      </c>
    </row>
    <row r="50" spans="1:21" x14ac:dyDescent="0.25">
      <c r="A50" s="8">
        <v>38052</v>
      </c>
      <c r="B50" s="8">
        <v>38034</v>
      </c>
      <c r="C50" s="8">
        <v>6410</v>
      </c>
      <c r="D50" s="8">
        <v>6410</v>
      </c>
      <c r="E50" s="8" t="s">
        <v>34</v>
      </c>
      <c r="F50" s="8" t="s">
        <v>59</v>
      </c>
      <c r="G50" s="9">
        <v>2.8556902504599999</v>
      </c>
      <c r="H50" s="9">
        <v>1.1556599999999999</v>
      </c>
      <c r="I50" s="8" t="s">
        <v>57</v>
      </c>
      <c r="J50" s="8" t="s">
        <v>58</v>
      </c>
      <c r="K50" s="8">
        <v>16</v>
      </c>
      <c r="L50" s="8">
        <v>60</v>
      </c>
      <c r="M50" s="8" t="s">
        <v>49</v>
      </c>
      <c r="N50" s="8" t="s">
        <v>52</v>
      </c>
      <c r="O50" s="8" t="s">
        <v>53</v>
      </c>
      <c r="P50" s="10">
        <v>0.70014500000000002</v>
      </c>
      <c r="Q50" s="10">
        <v>6.29983</v>
      </c>
      <c r="R50" s="10">
        <v>0.30199999999999999</v>
      </c>
      <c r="S50" s="10">
        <v>0.30499999999999999</v>
      </c>
      <c r="T50" s="10">
        <f t="shared" si="2"/>
        <v>0.56477244034859986</v>
      </c>
      <c r="U50" s="10">
        <f t="shared" si="3"/>
        <v>5.0599207687709997</v>
      </c>
    </row>
    <row r="51" spans="1:21" x14ac:dyDescent="0.25">
      <c r="A51" s="8">
        <v>38053</v>
      </c>
      <c r="B51" s="8">
        <v>38035</v>
      </c>
      <c r="C51" s="8">
        <v>6410</v>
      </c>
      <c r="D51" s="8">
        <v>6410</v>
      </c>
      <c r="E51" s="8" t="s">
        <v>34</v>
      </c>
      <c r="F51" s="8" t="s">
        <v>59</v>
      </c>
      <c r="G51" s="9">
        <v>4.5871519437200003</v>
      </c>
      <c r="H51" s="9">
        <v>1.8563499999999999</v>
      </c>
      <c r="I51" s="8" t="s">
        <v>57</v>
      </c>
      <c r="J51" s="8" t="s">
        <v>58</v>
      </c>
      <c r="K51" s="8">
        <v>16</v>
      </c>
      <c r="L51" s="8">
        <v>60</v>
      </c>
      <c r="M51" s="8" t="s">
        <v>49</v>
      </c>
      <c r="N51" s="8" t="s">
        <v>52</v>
      </c>
      <c r="O51" s="8" t="s">
        <v>53</v>
      </c>
      <c r="P51" s="10">
        <v>0.70014500000000002</v>
      </c>
      <c r="Q51" s="10">
        <v>6.29983</v>
      </c>
      <c r="R51" s="10">
        <v>0.30199999999999999</v>
      </c>
      <c r="S51" s="10">
        <v>0.30499999999999999</v>
      </c>
      <c r="T51" s="10">
        <f t="shared" si="2"/>
        <v>0.90720049118349988</v>
      </c>
      <c r="U51" s="10">
        <f t="shared" si="3"/>
        <v>8.1278091472475005</v>
      </c>
    </row>
    <row r="52" spans="1:21" x14ac:dyDescent="0.25">
      <c r="A52" s="8">
        <v>38054</v>
      </c>
      <c r="B52" s="8">
        <v>38036</v>
      </c>
      <c r="C52" s="8">
        <v>6410</v>
      </c>
      <c r="D52" s="8">
        <v>6410</v>
      </c>
      <c r="E52" s="8" t="s">
        <v>34</v>
      </c>
      <c r="F52" s="8" t="s">
        <v>59</v>
      </c>
      <c r="G52" s="9">
        <v>16.778959329100001</v>
      </c>
      <c r="H52" s="9">
        <v>6.7901999999999996</v>
      </c>
      <c r="I52" s="8" t="s">
        <v>57</v>
      </c>
      <c r="J52" s="8" t="s">
        <v>58</v>
      </c>
      <c r="K52" s="8">
        <v>16</v>
      </c>
      <c r="L52" s="8">
        <v>60</v>
      </c>
      <c r="M52" s="8" t="s">
        <v>49</v>
      </c>
      <c r="N52" s="8" t="s">
        <v>52</v>
      </c>
      <c r="O52" s="8" t="s">
        <v>53</v>
      </c>
      <c r="P52" s="10">
        <v>0.70014500000000002</v>
      </c>
      <c r="Q52" s="10">
        <v>6.29983</v>
      </c>
      <c r="R52" s="10">
        <v>0.30199999999999999</v>
      </c>
      <c r="S52" s="10">
        <v>0.30499999999999999</v>
      </c>
      <c r="T52" s="10">
        <f t="shared" si="2"/>
        <v>3.3183789561419998</v>
      </c>
      <c r="U52" s="10">
        <f t="shared" si="3"/>
        <v>29.730088437870002</v>
      </c>
    </row>
    <row r="53" spans="1:21" x14ac:dyDescent="0.25">
      <c r="A53" s="8">
        <v>38055</v>
      </c>
      <c r="B53" s="8">
        <v>38037</v>
      </c>
      <c r="C53" s="8">
        <v>6410</v>
      </c>
      <c r="D53" s="8">
        <v>6410</v>
      </c>
      <c r="E53" s="8" t="s">
        <v>34</v>
      </c>
      <c r="F53" s="8" t="s">
        <v>59</v>
      </c>
      <c r="G53" s="9">
        <v>5.6031434112599996</v>
      </c>
      <c r="H53" s="9">
        <v>2.2675100000000001</v>
      </c>
      <c r="I53" s="8" t="s">
        <v>57</v>
      </c>
      <c r="J53" s="8" t="s">
        <v>58</v>
      </c>
      <c r="K53" s="8">
        <v>16</v>
      </c>
      <c r="L53" s="8">
        <v>60</v>
      </c>
      <c r="M53" s="8" t="s">
        <v>49</v>
      </c>
      <c r="N53" s="8" t="s">
        <v>52</v>
      </c>
      <c r="O53" s="8" t="s">
        <v>53</v>
      </c>
      <c r="P53" s="10">
        <v>0.70014500000000002</v>
      </c>
      <c r="Q53" s="10">
        <v>6.29983</v>
      </c>
      <c r="R53" s="10">
        <v>0.30199999999999999</v>
      </c>
      <c r="S53" s="10">
        <v>0.30499999999999999</v>
      </c>
      <c r="T53" s="10">
        <f t="shared" si="2"/>
        <v>1.1081348806871001</v>
      </c>
      <c r="U53" s="10">
        <f t="shared" si="3"/>
        <v>9.9280246286935014</v>
      </c>
    </row>
    <row r="54" spans="1:21" x14ac:dyDescent="0.25">
      <c r="A54" s="8">
        <v>38056</v>
      </c>
      <c r="B54" s="8">
        <v>38038</v>
      </c>
      <c r="C54" s="8">
        <v>6410</v>
      </c>
      <c r="D54" s="8">
        <v>6410</v>
      </c>
      <c r="E54" s="8" t="s">
        <v>34</v>
      </c>
      <c r="F54" s="8" t="s">
        <v>59</v>
      </c>
      <c r="G54" s="9">
        <v>12.942787578000001</v>
      </c>
      <c r="H54" s="9">
        <v>5.2377599999999997</v>
      </c>
      <c r="I54" s="8" t="s">
        <v>57</v>
      </c>
      <c r="J54" s="8" t="s">
        <v>58</v>
      </c>
      <c r="K54" s="8">
        <v>16</v>
      </c>
      <c r="L54" s="8">
        <v>60</v>
      </c>
      <c r="M54" s="8" t="s">
        <v>49</v>
      </c>
      <c r="N54" s="8" t="s">
        <v>52</v>
      </c>
      <c r="O54" s="8" t="s">
        <v>53</v>
      </c>
      <c r="P54" s="10">
        <v>0.70014500000000002</v>
      </c>
      <c r="Q54" s="10">
        <v>6.29983</v>
      </c>
      <c r="R54" s="10">
        <v>0.30199999999999999</v>
      </c>
      <c r="S54" s="10">
        <v>0.30499999999999999</v>
      </c>
      <c r="T54" s="10">
        <f t="shared" si="2"/>
        <v>2.5596996496896001</v>
      </c>
      <c r="U54" s="10">
        <f t="shared" si="3"/>
        <v>22.932913318656002</v>
      </c>
    </row>
    <row r="55" spans="1:21" x14ac:dyDescent="0.25">
      <c r="A55" s="8">
        <v>38057</v>
      </c>
      <c r="B55" s="8">
        <v>38039</v>
      </c>
      <c r="C55" s="8">
        <v>6410</v>
      </c>
      <c r="D55" s="8">
        <v>6410</v>
      </c>
      <c r="E55" s="8" t="s">
        <v>34</v>
      </c>
      <c r="F55" s="8" t="s">
        <v>59</v>
      </c>
      <c r="G55" s="9">
        <v>3.86643595483</v>
      </c>
      <c r="H55" s="9">
        <v>1.5646899999999999</v>
      </c>
      <c r="I55" s="8" t="s">
        <v>57</v>
      </c>
      <c r="J55" s="8" t="s">
        <v>58</v>
      </c>
      <c r="K55" s="8">
        <v>16</v>
      </c>
      <c r="L55" s="8">
        <v>60</v>
      </c>
      <c r="M55" s="8" t="s">
        <v>49</v>
      </c>
      <c r="N55" s="8" t="s">
        <v>52</v>
      </c>
      <c r="O55" s="8" t="s">
        <v>53</v>
      </c>
      <c r="P55" s="10">
        <v>0.70014500000000002</v>
      </c>
      <c r="Q55" s="10">
        <v>6.29983</v>
      </c>
      <c r="R55" s="10">
        <v>0.30199999999999999</v>
      </c>
      <c r="S55" s="10">
        <v>0.30499999999999999</v>
      </c>
      <c r="T55" s="10">
        <f t="shared" si="2"/>
        <v>0.7646658962749</v>
      </c>
      <c r="U55" s="10">
        <f t="shared" si="3"/>
        <v>6.8508102968764995</v>
      </c>
    </row>
    <row r="56" spans="1:21" x14ac:dyDescent="0.25">
      <c r="A56" s="8">
        <v>38058</v>
      </c>
      <c r="B56" s="8">
        <v>38040</v>
      </c>
      <c r="C56" s="8">
        <v>6410</v>
      </c>
      <c r="D56" s="8">
        <v>6410</v>
      </c>
      <c r="E56" s="8" t="s">
        <v>34</v>
      </c>
      <c r="F56" s="8" t="s">
        <v>59</v>
      </c>
      <c r="G56" s="9">
        <v>5.0162289970299998</v>
      </c>
      <c r="H56" s="9">
        <v>2.0299999999999998</v>
      </c>
      <c r="I56" s="8" t="s">
        <v>57</v>
      </c>
      <c r="J56" s="8" t="s">
        <v>58</v>
      </c>
      <c r="K56" s="8">
        <v>16</v>
      </c>
      <c r="L56" s="8">
        <v>60</v>
      </c>
      <c r="M56" s="8" t="s">
        <v>49</v>
      </c>
      <c r="N56" s="8" t="s">
        <v>52</v>
      </c>
      <c r="O56" s="8" t="s">
        <v>53</v>
      </c>
      <c r="P56" s="10">
        <v>0.70014500000000002</v>
      </c>
      <c r="Q56" s="10">
        <v>6.29983</v>
      </c>
      <c r="R56" s="10">
        <v>0.30199999999999999</v>
      </c>
      <c r="S56" s="10">
        <v>0.30499999999999999</v>
      </c>
      <c r="T56" s="10">
        <f t="shared" si="2"/>
        <v>0.99206345629999992</v>
      </c>
      <c r="U56" s="10">
        <f t="shared" si="3"/>
        <v>8.8881151554999995</v>
      </c>
    </row>
    <row r="57" spans="1:21" x14ac:dyDescent="0.25">
      <c r="A57" s="8">
        <v>38059</v>
      </c>
      <c r="B57" s="8">
        <v>38041</v>
      </c>
      <c r="C57" s="8">
        <v>6410</v>
      </c>
      <c r="D57" s="8">
        <v>6410</v>
      </c>
      <c r="E57" s="8" t="s">
        <v>34</v>
      </c>
      <c r="F57" s="8" t="s">
        <v>59</v>
      </c>
      <c r="G57" s="9">
        <v>5.4885705628899997</v>
      </c>
      <c r="H57" s="9">
        <v>2.2211500000000002</v>
      </c>
      <c r="I57" s="8" t="s">
        <v>57</v>
      </c>
      <c r="J57" s="8" t="s">
        <v>58</v>
      </c>
      <c r="K57" s="8">
        <v>16</v>
      </c>
      <c r="L57" s="8">
        <v>60</v>
      </c>
      <c r="M57" s="8" t="s">
        <v>49</v>
      </c>
      <c r="N57" s="8" t="s">
        <v>52</v>
      </c>
      <c r="O57" s="8" t="s">
        <v>53</v>
      </c>
      <c r="P57" s="10">
        <v>0.70014500000000002</v>
      </c>
      <c r="Q57" s="10">
        <v>6.29983</v>
      </c>
      <c r="R57" s="10">
        <v>0.30199999999999999</v>
      </c>
      <c r="S57" s="10">
        <v>0.30499999999999999</v>
      </c>
      <c r="T57" s="10">
        <f t="shared" si="2"/>
        <v>1.0854786925915001</v>
      </c>
      <c r="U57" s="10">
        <f t="shared" si="3"/>
        <v>9.7250428461275025</v>
      </c>
    </row>
    <row r="58" spans="1:21" x14ac:dyDescent="0.25">
      <c r="A58" s="8">
        <v>38060</v>
      </c>
      <c r="B58" s="8">
        <v>38042</v>
      </c>
      <c r="C58" s="8">
        <v>6410</v>
      </c>
      <c r="D58" s="8">
        <v>6410</v>
      </c>
      <c r="E58" s="8" t="s">
        <v>34</v>
      </c>
      <c r="F58" s="8" t="s">
        <v>59</v>
      </c>
      <c r="G58" s="9">
        <v>1.80867495617</v>
      </c>
      <c r="H58" s="9">
        <v>0.73194499999999996</v>
      </c>
      <c r="I58" s="8" t="s">
        <v>57</v>
      </c>
      <c r="J58" s="8" t="s">
        <v>58</v>
      </c>
      <c r="K58" s="8">
        <v>16</v>
      </c>
      <c r="L58" s="8">
        <v>60</v>
      </c>
      <c r="M58" s="8" t="s">
        <v>49</v>
      </c>
      <c r="N58" s="8" t="s">
        <v>52</v>
      </c>
      <c r="O58" s="8" t="s">
        <v>53</v>
      </c>
      <c r="P58" s="10">
        <v>0.70014500000000002</v>
      </c>
      <c r="Q58" s="10">
        <v>6.29983</v>
      </c>
      <c r="R58" s="10">
        <v>0.30199999999999999</v>
      </c>
      <c r="S58" s="10">
        <v>0.30499999999999999</v>
      </c>
      <c r="T58" s="10">
        <f t="shared" si="2"/>
        <v>0.35770240715344997</v>
      </c>
      <c r="U58" s="10">
        <f t="shared" si="3"/>
        <v>3.20473470319825</v>
      </c>
    </row>
    <row r="59" spans="1:21" x14ac:dyDescent="0.25">
      <c r="A59" s="8">
        <v>38061</v>
      </c>
      <c r="B59" s="8">
        <v>38061</v>
      </c>
      <c r="C59" s="8">
        <v>6410</v>
      </c>
      <c r="D59" s="8">
        <v>6410</v>
      </c>
      <c r="E59" s="8" t="s">
        <v>34</v>
      </c>
      <c r="F59" s="8" t="s">
        <v>59</v>
      </c>
      <c r="G59" s="9">
        <v>1.59052858344</v>
      </c>
      <c r="H59" s="9">
        <v>0.64366400000000001</v>
      </c>
      <c r="I59" s="8" t="s">
        <v>57</v>
      </c>
      <c r="J59" s="8" t="s">
        <v>58</v>
      </c>
      <c r="K59" s="8">
        <v>16</v>
      </c>
      <c r="L59" s="8">
        <v>60</v>
      </c>
      <c r="M59" s="8" t="s">
        <v>49</v>
      </c>
      <c r="N59" s="8" t="s">
        <v>52</v>
      </c>
      <c r="O59" s="8" t="s">
        <v>53</v>
      </c>
      <c r="P59" s="10">
        <v>0.70014500000000002</v>
      </c>
      <c r="Q59" s="10">
        <v>6.29983</v>
      </c>
      <c r="R59" s="10">
        <v>0.30199999999999999</v>
      </c>
      <c r="S59" s="10">
        <v>0.30499999999999999</v>
      </c>
      <c r="T59" s="10">
        <f t="shared" si="2"/>
        <v>0.31455937563344</v>
      </c>
      <c r="U59" s="10">
        <f t="shared" si="3"/>
        <v>2.8182067750984001</v>
      </c>
    </row>
    <row r="60" spans="1:21" x14ac:dyDescent="0.25">
      <c r="A60" s="8">
        <v>38066</v>
      </c>
      <c r="B60" s="8">
        <v>38066</v>
      </c>
      <c r="C60" s="8">
        <v>6410</v>
      </c>
      <c r="D60" s="8">
        <v>6410</v>
      </c>
      <c r="E60" s="8" t="s">
        <v>34</v>
      </c>
      <c r="F60" s="8" t="s">
        <v>59</v>
      </c>
      <c r="G60" s="9">
        <v>2.5019539822999999</v>
      </c>
      <c r="H60" s="9">
        <v>1.0125</v>
      </c>
      <c r="I60" s="8" t="s">
        <v>57</v>
      </c>
      <c r="J60" s="8" t="s">
        <v>58</v>
      </c>
      <c r="K60" s="8">
        <v>16</v>
      </c>
      <c r="L60" s="8">
        <v>60</v>
      </c>
      <c r="M60" s="8" t="s">
        <v>49</v>
      </c>
      <c r="N60" s="8" t="s">
        <v>52</v>
      </c>
      <c r="O60" s="8" t="s">
        <v>53</v>
      </c>
      <c r="P60" s="10">
        <v>0.70014500000000002</v>
      </c>
      <c r="Q60" s="10">
        <v>6.29983</v>
      </c>
      <c r="R60" s="10">
        <v>0.30199999999999999</v>
      </c>
      <c r="S60" s="10">
        <v>0.30499999999999999</v>
      </c>
      <c r="T60" s="10">
        <f t="shared" si="2"/>
        <v>0.49480997512499997</v>
      </c>
      <c r="U60" s="10">
        <f t="shared" si="3"/>
        <v>4.4331116231249998</v>
      </c>
    </row>
    <row r="61" spans="1:21" x14ac:dyDescent="0.25">
      <c r="A61" s="8">
        <v>38068</v>
      </c>
      <c r="B61" s="8">
        <v>38068</v>
      </c>
      <c r="C61" s="8">
        <v>6410</v>
      </c>
      <c r="D61" s="8">
        <v>6410</v>
      </c>
      <c r="E61" s="8" t="s">
        <v>34</v>
      </c>
      <c r="F61" s="8" t="s">
        <v>59</v>
      </c>
      <c r="G61" s="9">
        <v>4.2252603709500001</v>
      </c>
      <c r="H61" s="9">
        <v>1.7099</v>
      </c>
      <c r="I61" s="8" t="s">
        <v>57</v>
      </c>
      <c r="J61" s="8" t="s">
        <v>58</v>
      </c>
      <c r="K61" s="8">
        <v>16</v>
      </c>
      <c r="L61" s="8">
        <v>60</v>
      </c>
      <c r="M61" s="8" t="s">
        <v>49</v>
      </c>
      <c r="N61" s="8" t="s">
        <v>52</v>
      </c>
      <c r="O61" s="8" t="s">
        <v>53</v>
      </c>
      <c r="P61" s="10">
        <v>0.70014500000000002</v>
      </c>
      <c r="Q61" s="10">
        <v>6.29983</v>
      </c>
      <c r="R61" s="10">
        <v>0.30199999999999999</v>
      </c>
      <c r="S61" s="10">
        <v>0.30499999999999999</v>
      </c>
      <c r="T61" s="10">
        <f t="shared" si="2"/>
        <v>0.83563019897900004</v>
      </c>
      <c r="U61" s="10">
        <f t="shared" si="3"/>
        <v>7.4865951253150005</v>
      </c>
    </row>
    <row r="62" spans="1:21" x14ac:dyDescent="0.25">
      <c r="A62" s="8">
        <v>38069</v>
      </c>
      <c r="B62" s="8">
        <v>38069</v>
      </c>
      <c r="C62" s="8">
        <v>6410</v>
      </c>
      <c r="D62" s="8">
        <v>6410</v>
      </c>
      <c r="E62" s="8" t="s">
        <v>34</v>
      </c>
      <c r="F62" s="8" t="s">
        <v>59</v>
      </c>
      <c r="G62" s="9">
        <v>1.41878242448</v>
      </c>
      <c r="H62" s="9">
        <v>0.57416100000000003</v>
      </c>
      <c r="I62" s="8" t="s">
        <v>57</v>
      </c>
      <c r="J62" s="8" t="s">
        <v>58</v>
      </c>
      <c r="K62" s="8">
        <v>16</v>
      </c>
      <c r="L62" s="8">
        <v>60</v>
      </c>
      <c r="M62" s="8" t="s">
        <v>49</v>
      </c>
      <c r="N62" s="8" t="s">
        <v>52</v>
      </c>
      <c r="O62" s="8" t="s">
        <v>53</v>
      </c>
      <c r="P62" s="10">
        <v>0.70014500000000002</v>
      </c>
      <c r="Q62" s="10">
        <v>6.29983</v>
      </c>
      <c r="R62" s="10">
        <v>0.30199999999999999</v>
      </c>
      <c r="S62" s="10">
        <v>0.30499999999999999</v>
      </c>
      <c r="T62" s="10">
        <f t="shared" si="2"/>
        <v>0.28059317543480999</v>
      </c>
      <c r="U62" s="10">
        <f t="shared" si="3"/>
        <v>2.5138961013778505</v>
      </c>
    </row>
    <row r="63" spans="1:21" x14ac:dyDescent="0.25">
      <c r="A63" s="8">
        <v>38072</v>
      </c>
      <c r="B63" s="8">
        <v>38072</v>
      </c>
      <c r="C63" s="8">
        <v>6410</v>
      </c>
      <c r="D63" s="8">
        <v>6410</v>
      </c>
      <c r="E63" s="8" t="s">
        <v>34</v>
      </c>
      <c r="F63" s="8" t="s">
        <v>59</v>
      </c>
      <c r="G63" s="9">
        <v>3.9111161115300002</v>
      </c>
      <c r="H63" s="9">
        <v>1.58277</v>
      </c>
      <c r="I63" s="8" t="s">
        <v>57</v>
      </c>
      <c r="J63" s="8" t="s">
        <v>58</v>
      </c>
      <c r="K63" s="8">
        <v>16</v>
      </c>
      <c r="L63" s="8">
        <v>60</v>
      </c>
      <c r="M63" s="8" t="s">
        <v>49</v>
      </c>
      <c r="N63" s="8" t="s">
        <v>52</v>
      </c>
      <c r="O63" s="8" t="s">
        <v>53</v>
      </c>
      <c r="P63" s="10">
        <v>0.70014500000000002</v>
      </c>
      <c r="Q63" s="10">
        <v>6.29983</v>
      </c>
      <c r="R63" s="10">
        <v>0.30199999999999999</v>
      </c>
      <c r="S63" s="10">
        <v>0.30499999999999999</v>
      </c>
      <c r="T63" s="10">
        <f t="shared" si="2"/>
        <v>0.77350161415169993</v>
      </c>
      <c r="U63" s="10">
        <f t="shared" si="3"/>
        <v>6.9299714407245006</v>
      </c>
    </row>
    <row r="64" spans="1:21" x14ac:dyDescent="0.25">
      <c r="A64" s="8">
        <v>38624</v>
      </c>
      <c r="B64" s="8">
        <v>38574</v>
      </c>
      <c r="C64" s="8">
        <v>6410</v>
      </c>
      <c r="D64" s="8">
        <v>6410</v>
      </c>
      <c r="E64" s="8" t="s">
        <v>34</v>
      </c>
      <c r="F64" s="8" t="s">
        <v>71</v>
      </c>
      <c r="G64" s="9">
        <v>0.23311961078599999</v>
      </c>
      <c r="H64" s="9">
        <v>9.4340199999999999E-2</v>
      </c>
      <c r="I64" s="8" t="s">
        <v>23</v>
      </c>
      <c r="J64" s="8" t="s">
        <v>72</v>
      </c>
      <c r="K64" s="8">
        <v>16</v>
      </c>
      <c r="L64" s="8">
        <v>60</v>
      </c>
      <c r="M64" s="8" t="s">
        <v>49</v>
      </c>
      <c r="N64" s="8" t="s">
        <v>52</v>
      </c>
      <c r="O64" s="8" t="s">
        <v>53</v>
      </c>
      <c r="P64" s="10">
        <v>0.74605500000000002</v>
      </c>
      <c r="Q64" s="10">
        <v>6.7142049999999998</v>
      </c>
      <c r="R64" s="10">
        <v>0.24</v>
      </c>
      <c r="S64" s="10">
        <v>0.56100000000000005</v>
      </c>
      <c r="T64" s="10">
        <f t="shared" si="2"/>
        <v>5.3491063212359996E-2</v>
      </c>
      <c r="U64" s="10">
        <f t="shared" si="3"/>
        <v>0.27807113527549898</v>
      </c>
    </row>
    <row r="65" spans="1:21" x14ac:dyDescent="0.25">
      <c r="A65" s="8">
        <v>38650</v>
      </c>
      <c r="B65" s="8">
        <v>38600</v>
      </c>
      <c r="C65" s="8">
        <v>6410</v>
      </c>
      <c r="D65" s="8">
        <v>6410</v>
      </c>
      <c r="E65" s="8" t="s">
        <v>34</v>
      </c>
      <c r="F65" s="8" t="s">
        <v>71</v>
      </c>
      <c r="G65" s="9">
        <v>3.7555694953600001</v>
      </c>
      <c r="H65" s="9">
        <v>1.51983</v>
      </c>
      <c r="I65" s="8" t="s">
        <v>23</v>
      </c>
      <c r="J65" s="8" t="s">
        <v>72</v>
      </c>
      <c r="K65" s="8">
        <v>16</v>
      </c>
      <c r="L65" s="8">
        <v>60</v>
      </c>
      <c r="M65" s="8" t="s">
        <v>49</v>
      </c>
      <c r="N65" s="8" t="s">
        <v>52</v>
      </c>
      <c r="O65" s="8" t="s">
        <v>53</v>
      </c>
      <c r="P65" s="10">
        <v>0.74605500000000002</v>
      </c>
      <c r="Q65" s="10">
        <v>6.7142049999999998</v>
      </c>
      <c r="R65" s="10">
        <v>0.24</v>
      </c>
      <c r="S65" s="10">
        <v>0.56100000000000005</v>
      </c>
      <c r="T65" s="10">
        <f t="shared" si="2"/>
        <v>0.8617463456940001</v>
      </c>
      <c r="U65" s="10">
        <f t="shared" si="3"/>
        <v>4.4797536312808495</v>
      </c>
    </row>
    <row r="66" spans="1:21" x14ac:dyDescent="0.25">
      <c r="A66" s="8">
        <v>38665</v>
      </c>
      <c r="B66" s="8">
        <v>38615</v>
      </c>
      <c r="C66" s="8">
        <v>6410</v>
      </c>
      <c r="D66" s="8">
        <v>6410</v>
      </c>
      <c r="E66" s="8" t="s">
        <v>34</v>
      </c>
      <c r="F66" s="8" t="s">
        <v>71</v>
      </c>
      <c r="G66" s="9">
        <v>0.94506337461199996</v>
      </c>
      <c r="H66" s="9">
        <v>0.38245400000000002</v>
      </c>
      <c r="I66" s="8" t="s">
        <v>23</v>
      </c>
      <c r="J66" s="8" t="s">
        <v>72</v>
      </c>
      <c r="K66" s="8">
        <v>16</v>
      </c>
      <c r="L66" s="8">
        <v>60</v>
      </c>
      <c r="M66" s="8" t="s">
        <v>49</v>
      </c>
      <c r="N66" s="8" t="s">
        <v>52</v>
      </c>
      <c r="O66" s="8" t="s">
        <v>53</v>
      </c>
      <c r="P66" s="10">
        <v>0.74605500000000002</v>
      </c>
      <c r="Q66" s="10">
        <v>6.7142049999999998</v>
      </c>
      <c r="R66" s="10">
        <v>0.24</v>
      </c>
      <c r="S66" s="10">
        <v>0.56100000000000005</v>
      </c>
      <c r="T66" s="10">
        <f t="shared" ref="T66:T75" si="4">H66*P66*(1-R66)</f>
        <v>0.21685210641720004</v>
      </c>
      <c r="U66" s="10">
        <f t="shared" ref="U66:U75" si="5">H66*Q66*(1-S66)</f>
        <v>1.1272969314317298</v>
      </c>
    </row>
    <row r="67" spans="1:21" x14ac:dyDescent="0.25">
      <c r="A67" s="8">
        <v>38667</v>
      </c>
      <c r="B67" s="8">
        <v>38617</v>
      </c>
      <c r="C67" s="8">
        <v>6410</v>
      </c>
      <c r="D67" s="8">
        <v>6410</v>
      </c>
      <c r="E67" s="8" t="s">
        <v>34</v>
      </c>
      <c r="F67" s="8" t="s">
        <v>71</v>
      </c>
      <c r="G67" s="9">
        <v>1.35178525448</v>
      </c>
      <c r="H67" s="9">
        <v>0.54704799999999998</v>
      </c>
      <c r="I67" s="8" t="s">
        <v>23</v>
      </c>
      <c r="J67" s="8" t="s">
        <v>72</v>
      </c>
      <c r="K67" s="8">
        <v>16</v>
      </c>
      <c r="L67" s="8">
        <v>60</v>
      </c>
      <c r="M67" s="8" t="s">
        <v>49</v>
      </c>
      <c r="N67" s="8" t="s">
        <v>52</v>
      </c>
      <c r="O67" s="8" t="s">
        <v>53</v>
      </c>
      <c r="P67" s="10">
        <v>0.74605500000000002</v>
      </c>
      <c r="Q67" s="10">
        <v>6.7142049999999998</v>
      </c>
      <c r="R67" s="10">
        <v>0.24</v>
      </c>
      <c r="S67" s="10">
        <v>0.56100000000000005</v>
      </c>
      <c r="T67" s="10">
        <f t="shared" si="4"/>
        <v>0.31017720068640003</v>
      </c>
      <c r="U67" s="10">
        <f t="shared" si="5"/>
        <v>1.6124436709927596</v>
      </c>
    </row>
    <row r="68" spans="1:21" x14ac:dyDescent="0.25">
      <c r="A68" s="8">
        <v>47836</v>
      </c>
      <c r="B68" s="8">
        <v>49401</v>
      </c>
      <c r="C68" s="8">
        <v>6430</v>
      </c>
      <c r="D68" s="8">
        <v>6430</v>
      </c>
      <c r="E68" s="8" t="s">
        <v>34</v>
      </c>
      <c r="F68" s="8" t="s">
        <v>71</v>
      </c>
      <c r="G68" s="9">
        <v>0.42867626907599998</v>
      </c>
      <c r="H68" s="9">
        <v>0.17347899999999999</v>
      </c>
      <c r="I68" s="8" t="s">
        <v>23</v>
      </c>
      <c r="J68" s="8" t="s">
        <v>72</v>
      </c>
      <c r="K68" s="8">
        <v>16</v>
      </c>
      <c r="L68" s="8">
        <v>60</v>
      </c>
      <c r="M68" s="8" t="s">
        <v>49</v>
      </c>
      <c r="N68" s="8" t="s">
        <v>54</v>
      </c>
      <c r="O68" s="8" t="s">
        <v>53</v>
      </c>
      <c r="P68" s="10">
        <v>0.74605500000000002</v>
      </c>
      <c r="Q68" s="10">
        <v>6.7142049999999998</v>
      </c>
      <c r="R68" s="10">
        <v>0.24</v>
      </c>
      <c r="S68" s="10">
        <v>0.56100000000000005</v>
      </c>
      <c r="T68" s="10">
        <f t="shared" si="4"/>
        <v>9.8362905262199998E-2</v>
      </c>
      <c r="U68" s="10">
        <f t="shared" si="5"/>
        <v>0.5113355968766049</v>
      </c>
    </row>
    <row r="69" spans="1:21" x14ac:dyDescent="0.25">
      <c r="A69" s="8">
        <v>49361</v>
      </c>
      <c r="B69" s="8">
        <v>49289</v>
      </c>
      <c r="C69" s="8">
        <v>6430</v>
      </c>
      <c r="D69" s="8">
        <v>6430</v>
      </c>
      <c r="E69" s="8" t="s">
        <v>34</v>
      </c>
      <c r="F69" s="8" t="s">
        <v>59</v>
      </c>
      <c r="G69" s="9">
        <v>2.0838821756999999</v>
      </c>
      <c r="H69" s="9">
        <v>0.84331699999999998</v>
      </c>
      <c r="I69" s="8" t="s">
        <v>57</v>
      </c>
      <c r="J69" s="8" t="s">
        <v>58</v>
      </c>
      <c r="K69" s="8">
        <v>16</v>
      </c>
      <c r="L69" s="8">
        <v>60</v>
      </c>
      <c r="M69" s="8" t="s">
        <v>49</v>
      </c>
      <c r="N69" s="8" t="s">
        <v>54</v>
      </c>
      <c r="O69" s="8" t="s">
        <v>53</v>
      </c>
      <c r="P69" s="10">
        <v>0.70014500000000002</v>
      </c>
      <c r="Q69" s="10">
        <v>6.29983</v>
      </c>
      <c r="R69" s="10">
        <v>0.30199999999999999</v>
      </c>
      <c r="S69" s="10">
        <v>0.30499999999999999</v>
      </c>
      <c r="T69" s="10">
        <f t="shared" si="4"/>
        <v>0.41213003831356992</v>
      </c>
      <c r="U69" s="10">
        <f t="shared" si="5"/>
        <v>3.6923638465964506</v>
      </c>
    </row>
    <row r="70" spans="1:21" x14ac:dyDescent="0.25">
      <c r="A70" s="8">
        <v>49362</v>
      </c>
      <c r="B70" s="8">
        <v>49290</v>
      </c>
      <c r="C70" s="8">
        <v>6430</v>
      </c>
      <c r="D70" s="8">
        <v>6430</v>
      </c>
      <c r="E70" s="8" t="s">
        <v>34</v>
      </c>
      <c r="F70" s="8" t="s">
        <v>59</v>
      </c>
      <c r="G70" s="9">
        <v>6.0466757830800004</v>
      </c>
      <c r="H70" s="9">
        <v>2.4470000000000001</v>
      </c>
      <c r="I70" s="8" t="s">
        <v>57</v>
      </c>
      <c r="J70" s="8" t="s">
        <v>58</v>
      </c>
      <c r="K70" s="8">
        <v>16</v>
      </c>
      <c r="L70" s="8">
        <v>60</v>
      </c>
      <c r="M70" s="8" t="s">
        <v>49</v>
      </c>
      <c r="N70" s="8" t="s">
        <v>54</v>
      </c>
      <c r="O70" s="8" t="s">
        <v>53</v>
      </c>
      <c r="P70" s="10">
        <v>0.70014500000000002</v>
      </c>
      <c r="Q70" s="10">
        <v>6.29983</v>
      </c>
      <c r="R70" s="10">
        <v>0.30199999999999999</v>
      </c>
      <c r="S70" s="10">
        <v>0.30499999999999999</v>
      </c>
      <c r="T70" s="10">
        <f t="shared" si="4"/>
        <v>1.1958518608699999</v>
      </c>
      <c r="U70" s="10">
        <f t="shared" si="5"/>
        <v>10.713900386950002</v>
      </c>
    </row>
    <row r="71" spans="1:21" x14ac:dyDescent="0.25">
      <c r="A71" s="8">
        <v>49363</v>
      </c>
      <c r="B71" s="8">
        <v>49291</v>
      </c>
      <c r="C71" s="8">
        <v>6430</v>
      </c>
      <c r="D71" s="8">
        <v>6430</v>
      </c>
      <c r="E71" s="8" t="s">
        <v>34</v>
      </c>
      <c r="F71" s="8" t="s">
        <v>59</v>
      </c>
      <c r="G71" s="9">
        <v>2.3643595288900001</v>
      </c>
      <c r="H71" s="9">
        <v>0.95682199999999995</v>
      </c>
      <c r="I71" s="8" t="s">
        <v>57</v>
      </c>
      <c r="J71" s="8" t="s">
        <v>58</v>
      </c>
      <c r="K71" s="8">
        <v>16</v>
      </c>
      <c r="L71" s="8">
        <v>60</v>
      </c>
      <c r="M71" s="8" t="s">
        <v>49</v>
      </c>
      <c r="N71" s="8" t="s">
        <v>54</v>
      </c>
      <c r="O71" s="8" t="s">
        <v>53</v>
      </c>
      <c r="P71" s="10">
        <v>0.70014500000000002</v>
      </c>
      <c r="Q71" s="10">
        <v>6.29983</v>
      </c>
      <c r="R71" s="10">
        <v>0.30199999999999999</v>
      </c>
      <c r="S71" s="10">
        <v>0.30499999999999999</v>
      </c>
      <c r="T71" s="10">
        <f t="shared" si="4"/>
        <v>0.46760006915461994</v>
      </c>
      <c r="U71" s="10">
        <f t="shared" si="5"/>
        <v>4.1893320784807004</v>
      </c>
    </row>
    <row r="72" spans="1:21" x14ac:dyDescent="0.25">
      <c r="A72" s="8">
        <v>49364</v>
      </c>
      <c r="B72" s="8">
        <v>49292</v>
      </c>
      <c r="C72" s="8">
        <v>6430</v>
      </c>
      <c r="D72" s="8">
        <v>6430</v>
      </c>
      <c r="E72" s="8" t="s">
        <v>34</v>
      </c>
      <c r="F72" s="8" t="s">
        <v>59</v>
      </c>
      <c r="G72" s="9">
        <v>1.69561838542</v>
      </c>
      <c r="H72" s="9">
        <v>0.68619200000000002</v>
      </c>
      <c r="I72" s="8" t="s">
        <v>57</v>
      </c>
      <c r="J72" s="8" t="s">
        <v>58</v>
      </c>
      <c r="K72" s="8">
        <v>16</v>
      </c>
      <c r="L72" s="8">
        <v>60</v>
      </c>
      <c r="M72" s="8" t="s">
        <v>49</v>
      </c>
      <c r="N72" s="8" t="s">
        <v>54</v>
      </c>
      <c r="O72" s="8" t="s">
        <v>53</v>
      </c>
      <c r="P72" s="10">
        <v>0.70014500000000002</v>
      </c>
      <c r="Q72" s="10">
        <v>6.29983</v>
      </c>
      <c r="R72" s="10">
        <v>0.30199999999999999</v>
      </c>
      <c r="S72" s="10">
        <v>0.30499999999999999</v>
      </c>
      <c r="T72" s="10">
        <f t="shared" si="4"/>
        <v>0.33534286069232</v>
      </c>
      <c r="U72" s="10">
        <f t="shared" si="5"/>
        <v>3.0044105984152001</v>
      </c>
    </row>
    <row r="73" spans="1:21" x14ac:dyDescent="0.25">
      <c r="A73" s="8">
        <v>49365</v>
      </c>
      <c r="B73" s="8">
        <v>49293</v>
      </c>
      <c r="C73" s="8">
        <v>6430</v>
      </c>
      <c r="D73" s="8">
        <v>6430</v>
      </c>
      <c r="E73" s="8" t="s">
        <v>34</v>
      </c>
      <c r="F73" s="8" t="s">
        <v>59</v>
      </c>
      <c r="G73" s="9">
        <v>1.33444171377</v>
      </c>
      <c r="H73" s="9">
        <v>0.54002899999999998</v>
      </c>
      <c r="I73" s="8" t="s">
        <v>57</v>
      </c>
      <c r="J73" s="8" t="s">
        <v>58</v>
      </c>
      <c r="K73" s="8">
        <v>16</v>
      </c>
      <c r="L73" s="8">
        <v>60</v>
      </c>
      <c r="M73" s="8" t="s">
        <v>49</v>
      </c>
      <c r="N73" s="8" t="s">
        <v>54</v>
      </c>
      <c r="O73" s="8" t="s">
        <v>53</v>
      </c>
      <c r="P73" s="10">
        <v>0.70014500000000002</v>
      </c>
      <c r="Q73" s="10">
        <v>6.29983</v>
      </c>
      <c r="R73" s="10">
        <v>0.30199999999999999</v>
      </c>
      <c r="S73" s="10">
        <v>0.30499999999999999</v>
      </c>
      <c r="T73" s="10">
        <f t="shared" si="4"/>
        <v>0.26391282573509001</v>
      </c>
      <c r="U73" s="10">
        <f t="shared" si="5"/>
        <v>2.3644531720736501</v>
      </c>
    </row>
    <row r="74" spans="1:21" x14ac:dyDescent="0.25">
      <c r="A74" s="8">
        <v>49366</v>
      </c>
      <c r="B74" s="8">
        <v>49294</v>
      </c>
      <c r="C74" s="8">
        <v>6430</v>
      </c>
      <c r="D74" s="8">
        <v>6430</v>
      </c>
      <c r="E74" s="8" t="s">
        <v>34</v>
      </c>
      <c r="F74" s="8" t="s">
        <v>59</v>
      </c>
      <c r="G74" s="9">
        <v>9.4041704628599998</v>
      </c>
      <c r="H74" s="9">
        <v>3.8057300000000001</v>
      </c>
      <c r="I74" s="8" t="s">
        <v>57</v>
      </c>
      <c r="J74" s="8" t="s">
        <v>58</v>
      </c>
      <c r="K74" s="8">
        <v>16</v>
      </c>
      <c r="L74" s="8">
        <v>60</v>
      </c>
      <c r="M74" s="8" t="s">
        <v>49</v>
      </c>
      <c r="N74" s="8" t="s">
        <v>54</v>
      </c>
      <c r="O74" s="8" t="s">
        <v>53</v>
      </c>
      <c r="P74" s="10">
        <v>0.70014500000000002</v>
      </c>
      <c r="Q74" s="10">
        <v>6.29983</v>
      </c>
      <c r="R74" s="10">
        <v>0.30199999999999999</v>
      </c>
      <c r="S74" s="10">
        <v>0.30499999999999999</v>
      </c>
      <c r="T74" s="10">
        <f t="shared" si="4"/>
        <v>1.8598648559333</v>
      </c>
      <c r="U74" s="10">
        <f t="shared" si="5"/>
        <v>16.662939158000501</v>
      </c>
    </row>
    <row r="75" spans="1:21" x14ac:dyDescent="0.25">
      <c r="A75" s="8">
        <v>49439</v>
      </c>
      <c r="B75" s="8">
        <v>49367</v>
      </c>
      <c r="C75" s="8">
        <v>6430</v>
      </c>
      <c r="D75" s="8">
        <v>6430</v>
      </c>
      <c r="E75" s="8" t="s">
        <v>34</v>
      </c>
      <c r="F75" s="8" t="s">
        <v>71</v>
      </c>
      <c r="G75" s="9">
        <v>37.2408540594</v>
      </c>
      <c r="H75" s="9">
        <v>15.0708</v>
      </c>
      <c r="I75" s="8" t="s">
        <v>23</v>
      </c>
      <c r="J75" s="8" t="s">
        <v>72</v>
      </c>
      <c r="K75" s="8">
        <v>16</v>
      </c>
      <c r="L75" s="8">
        <v>60</v>
      </c>
      <c r="M75" s="8" t="s">
        <v>49</v>
      </c>
      <c r="N75" s="8" t="s">
        <v>54</v>
      </c>
      <c r="O75" s="8" t="s">
        <v>53</v>
      </c>
      <c r="P75" s="10">
        <v>0.74605500000000002</v>
      </c>
      <c r="Q75" s="10">
        <v>6.7142049999999998</v>
      </c>
      <c r="R75" s="10">
        <v>0.24</v>
      </c>
      <c r="S75" s="10">
        <v>0.56100000000000005</v>
      </c>
      <c r="T75" s="10">
        <f t="shared" si="4"/>
        <v>8.5451707274400004</v>
      </c>
      <c r="U75" s="10">
        <f t="shared" si="5"/>
        <v>44.421725473445996</v>
      </c>
    </row>
    <row r="76" spans="1:21" x14ac:dyDescent="0.25">
      <c r="G76" s="9">
        <f>SUM(G2:G75)</f>
        <v>4546.5166342364137</v>
      </c>
      <c r="T76" s="10">
        <f>SUM(T2:T75)</f>
        <v>1552.8371583674718</v>
      </c>
      <c r="U76" s="10">
        <f>SUM(U2:U75)</f>
        <v>11440.580880125197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N1" workbookViewId="0">
      <selection activeCell="Z2" sqref="Z2:Z8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</row>
    <row r="2" spans="1:29" x14ac:dyDescent="0.25">
      <c r="A2" s="8">
        <v>8</v>
      </c>
      <c r="B2" s="8">
        <v>329</v>
      </c>
      <c r="C2" s="8" t="s">
        <v>117</v>
      </c>
      <c r="D2" s="8" t="s">
        <v>90</v>
      </c>
      <c r="E2" s="8" t="s">
        <v>118</v>
      </c>
      <c r="F2" s="8" t="s">
        <v>109</v>
      </c>
      <c r="G2" s="8" t="s">
        <v>110</v>
      </c>
      <c r="H2" s="8">
        <v>7753</v>
      </c>
      <c r="I2" s="8">
        <v>7754</v>
      </c>
      <c r="J2" s="8">
        <v>7680</v>
      </c>
      <c r="K2" s="8">
        <v>2110</v>
      </c>
      <c r="L2" s="8">
        <v>2110</v>
      </c>
      <c r="M2" s="8" t="s">
        <v>121</v>
      </c>
      <c r="N2" s="8" t="s">
        <v>122</v>
      </c>
      <c r="O2" s="9">
        <v>182.24080387199999</v>
      </c>
      <c r="P2" s="9">
        <v>73.750200000000007</v>
      </c>
      <c r="Q2" s="8" t="s">
        <v>23</v>
      </c>
      <c r="R2" s="8" t="s">
        <v>123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1.671602</v>
      </c>
      <c r="Y2" s="10">
        <v>12.944876000000001</v>
      </c>
      <c r="Z2" s="10">
        <v>0.78300000000000003</v>
      </c>
      <c r="AA2" s="10">
        <v>0.71899999999999997</v>
      </c>
      <c r="AB2" s="10">
        <f t="shared" ref="AB2:AB46" si="0">P2*X2*(1-Z2)</f>
        <v>26.751973055026799</v>
      </c>
      <c r="AC2" s="10">
        <f t="shared" ref="AC2:AC46" si="1">P2*Y2*(1-AA2)</f>
        <v>268.26710150703127</v>
      </c>
    </row>
    <row r="3" spans="1:29" x14ac:dyDescent="0.25">
      <c r="A3" s="8">
        <v>8</v>
      </c>
      <c r="B3" s="8">
        <v>329</v>
      </c>
      <c r="C3" s="8" t="s">
        <v>117</v>
      </c>
      <c r="D3" s="8" t="s">
        <v>90</v>
      </c>
      <c r="E3" s="8" t="s">
        <v>118</v>
      </c>
      <c r="F3" s="8" t="s">
        <v>109</v>
      </c>
      <c r="G3" s="8" t="s">
        <v>110</v>
      </c>
      <c r="H3" s="8">
        <v>7754</v>
      </c>
      <c r="I3" s="8">
        <v>7755</v>
      </c>
      <c r="J3" s="8">
        <v>7681</v>
      </c>
      <c r="K3" s="8">
        <v>2110</v>
      </c>
      <c r="L3" s="8">
        <v>2110</v>
      </c>
      <c r="M3" s="8" t="s">
        <v>121</v>
      </c>
      <c r="N3" s="8" t="s">
        <v>122</v>
      </c>
      <c r="O3" s="9">
        <v>22.183747771499998</v>
      </c>
      <c r="P3" s="9">
        <v>8.9774399999999996</v>
      </c>
      <c r="Q3" s="8" t="s">
        <v>23</v>
      </c>
      <c r="R3" s="8" t="s">
        <v>123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1.671602</v>
      </c>
      <c r="Y3" s="10">
        <v>12.944876000000001</v>
      </c>
      <c r="Z3" s="10">
        <v>0.78300000000000003</v>
      </c>
      <c r="AA3" s="10">
        <v>0.71899999999999997</v>
      </c>
      <c r="AB3" s="10">
        <f t="shared" si="0"/>
        <v>3.2564553449769593</v>
      </c>
      <c r="AC3" s="10">
        <f t="shared" si="1"/>
        <v>32.655529174880641</v>
      </c>
    </row>
    <row r="4" spans="1:29" x14ac:dyDescent="0.25">
      <c r="A4" s="8">
        <v>8</v>
      </c>
      <c r="B4" s="8">
        <v>329</v>
      </c>
      <c r="C4" s="8" t="s">
        <v>117</v>
      </c>
      <c r="D4" s="8" t="s">
        <v>90</v>
      </c>
      <c r="E4" s="8" t="s">
        <v>118</v>
      </c>
      <c r="F4" s="8" t="s">
        <v>109</v>
      </c>
      <c r="G4" s="8" t="s">
        <v>110</v>
      </c>
      <c r="H4" s="8">
        <v>7755</v>
      </c>
      <c r="I4" s="8">
        <v>7756</v>
      </c>
      <c r="J4" s="8">
        <v>7682</v>
      </c>
      <c r="K4" s="8">
        <v>2110</v>
      </c>
      <c r="L4" s="8">
        <v>2110</v>
      </c>
      <c r="M4" s="8" t="s">
        <v>121</v>
      </c>
      <c r="N4" s="8" t="s">
        <v>122</v>
      </c>
      <c r="O4" s="9">
        <v>320.53994621099997</v>
      </c>
      <c r="P4" s="9">
        <v>129.71799999999999</v>
      </c>
      <c r="Q4" s="8" t="s">
        <v>23</v>
      </c>
      <c r="R4" s="8" t="s">
        <v>123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1.671602</v>
      </c>
      <c r="Y4" s="10">
        <v>12.944876000000001</v>
      </c>
      <c r="Z4" s="10">
        <v>0.78300000000000003</v>
      </c>
      <c r="AA4" s="10">
        <v>0.71899999999999997</v>
      </c>
      <c r="AB4" s="10">
        <f t="shared" si="0"/>
        <v>47.053600407211988</v>
      </c>
      <c r="AC4" s="10">
        <f t="shared" si="1"/>
        <v>471.85054241600807</v>
      </c>
    </row>
    <row r="5" spans="1:29" x14ac:dyDescent="0.25">
      <c r="A5" s="8">
        <v>8</v>
      </c>
      <c r="B5" s="8">
        <v>329</v>
      </c>
      <c r="C5" s="8" t="s">
        <v>117</v>
      </c>
      <c r="D5" s="8" t="s">
        <v>90</v>
      </c>
      <c r="E5" s="8" t="s">
        <v>118</v>
      </c>
      <c r="F5" s="8" t="s">
        <v>109</v>
      </c>
      <c r="G5" s="8" t="s">
        <v>110</v>
      </c>
      <c r="H5" s="8">
        <v>7757</v>
      </c>
      <c r="I5" s="8">
        <v>7758</v>
      </c>
      <c r="J5" s="8">
        <v>7684</v>
      </c>
      <c r="K5" s="8">
        <v>2110</v>
      </c>
      <c r="L5" s="8">
        <v>2110</v>
      </c>
      <c r="M5" s="8" t="s">
        <v>121</v>
      </c>
      <c r="N5" s="8" t="s">
        <v>122</v>
      </c>
      <c r="O5" s="9">
        <v>752.04493407400003</v>
      </c>
      <c r="P5" s="9">
        <v>304.34199999999998</v>
      </c>
      <c r="Q5" s="8" t="s">
        <v>23</v>
      </c>
      <c r="R5" s="8" t="s">
        <v>123</v>
      </c>
      <c r="S5" s="8">
        <v>26</v>
      </c>
      <c r="T5" s="8">
        <v>21</v>
      </c>
      <c r="U5" s="8" t="s">
        <v>35</v>
      </c>
      <c r="V5" s="8" t="s">
        <v>36</v>
      </c>
      <c r="W5" s="8" t="s">
        <v>35</v>
      </c>
      <c r="X5" s="10">
        <v>1.671602</v>
      </c>
      <c r="Y5" s="10">
        <v>12.944876000000001</v>
      </c>
      <c r="Z5" s="10">
        <v>0.78300000000000003</v>
      </c>
      <c r="AA5" s="10">
        <v>0.71899999999999997</v>
      </c>
      <c r="AB5" s="10">
        <f t="shared" si="0"/>
        <v>110.39629700682798</v>
      </c>
      <c r="AC5" s="10">
        <f t="shared" si="1"/>
        <v>1107.0471158973521</v>
      </c>
    </row>
    <row r="6" spans="1:29" x14ac:dyDescent="0.25">
      <c r="A6" s="8">
        <v>8</v>
      </c>
      <c r="B6" s="8">
        <v>329</v>
      </c>
      <c r="C6" s="8" t="s">
        <v>117</v>
      </c>
      <c r="D6" s="8" t="s">
        <v>90</v>
      </c>
      <c r="E6" s="8" t="s">
        <v>118</v>
      </c>
      <c r="F6" s="8" t="s">
        <v>109</v>
      </c>
      <c r="G6" s="8" t="s">
        <v>110</v>
      </c>
      <c r="H6" s="8">
        <v>7761</v>
      </c>
      <c r="I6" s="8">
        <v>7762</v>
      </c>
      <c r="J6" s="8">
        <v>7688</v>
      </c>
      <c r="K6" s="8">
        <v>2110</v>
      </c>
      <c r="L6" s="8">
        <v>2110</v>
      </c>
      <c r="M6" s="8" t="s">
        <v>121</v>
      </c>
      <c r="N6" s="8" t="s">
        <v>122</v>
      </c>
      <c r="O6" s="9">
        <v>3.3721053728500001</v>
      </c>
      <c r="P6" s="9">
        <v>1.3646400000000001</v>
      </c>
      <c r="Q6" s="8" t="s">
        <v>23</v>
      </c>
      <c r="R6" s="8" t="s">
        <v>123</v>
      </c>
      <c r="S6" s="8">
        <v>26</v>
      </c>
      <c r="T6" s="8">
        <v>21</v>
      </c>
      <c r="U6" s="8" t="s">
        <v>35</v>
      </c>
      <c r="V6" s="8" t="s">
        <v>36</v>
      </c>
      <c r="W6" s="8" t="s">
        <v>35</v>
      </c>
      <c r="X6" s="10">
        <v>1.671602</v>
      </c>
      <c r="Y6" s="10">
        <v>12.944876000000001</v>
      </c>
      <c r="Z6" s="10">
        <v>0.78300000000000003</v>
      </c>
      <c r="AA6" s="10">
        <v>0.71899999999999997</v>
      </c>
      <c r="AB6" s="10">
        <f t="shared" si="0"/>
        <v>0.49500628486175996</v>
      </c>
      <c r="AC6" s="10">
        <f t="shared" si="1"/>
        <v>4.9638918592838417</v>
      </c>
    </row>
    <row r="7" spans="1:29" x14ac:dyDescent="0.25">
      <c r="A7" s="8">
        <v>8</v>
      </c>
      <c r="B7" s="8">
        <v>329</v>
      </c>
      <c r="C7" s="8" t="s">
        <v>117</v>
      </c>
      <c r="D7" s="8" t="s">
        <v>90</v>
      </c>
      <c r="E7" s="8" t="s">
        <v>118</v>
      </c>
      <c r="F7" s="8" t="s">
        <v>109</v>
      </c>
      <c r="G7" s="8" t="s">
        <v>110</v>
      </c>
      <c r="H7" s="8">
        <v>7763</v>
      </c>
      <c r="I7" s="8">
        <v>7764</v>
      </c>
      <c r="J7" s="8">
        <v>7690</v>
      </c>
      <c r="K7" s="8">
        <v>2110</v>
      </c>
      <c r="L7" s="8">
        <v>2110</v>
      </c>
      <c r="M7" s="8" t="s">
        <v>121</v>
      </c>
      <c r="N7" s="8" t="s">
        <v>122</v>
      </c>
      <c r="O7" s="9">
        <v>53.377745368699998</v>
      </c>
      <c r="P7" s="9">
        <v>21.601199999999999</v>
      </c>
      <c r="Q7" s="8" t="s">
        <v>23</v>
      </c>
      <c r="R7" s="8" t="s">
        <v>123</v>
      </c>
      <c r="S7" s="8">
        <v>26</v>
      </c>
      <c r="T7" s="8">
        <v>21</v>
      </c>
      <c r="U7" s="8" t="s">
        <v>35</v>
      </c>
      <c r="V7" s="8" t="s">
        <v>36</v>
      </c>
      <c r="W7" s="8" t="s">
        <v>35</v>
      </c>
      <c r="X7" s="10">
        <v>1.671602</v>
      </c>
      <c r="Y7" s="10">
        <v>12.944876000000001</v>
      </c>
      <c r="Z7" s="10">
        <v>0.78300000000000003</v>
      </c>
      <c r="AA7" s="10">
        <v>0.71899999999999997</v>
      </c>
      <c r="AB7" s="10">
        <f t="shared" si="0"/>
        <v>7.8355681795607985</v>
      </c>
      <c r="AC7" s="10">
        <f t="shared" si="1"/>
        <v>78.574584381787204</v>
      </c>
    </row>
    <row r="8" spans="1:29" x14ac:dyDescent="0.25">
      <c r="A8" s="8">
        <v>8</v>
      </c>
      <c r="B8" s="8">
        <v>329</v>
      </c>
      <c r="C8" s="8" t="s">
        <v>117</v>
      </c>
      <c r="D8" s="8" t="s">
        <v>90</v>
      </c>
      <c r="E8" s="8" t="s">
        <v>118</v>
      </c>
      <c r="F8" s="8" t="s">
        <v>109</v>
      </c>
      <c r="G8" s="8" t="s">
        <v>110</v>
      </c>
      <c r="H8" s="8">
        <v>7765</v>
      </c>
      <c r="I8" s="8">
        <v>7766</v>
      </c>
      <c r="J8" s="8">
        <v>7692</v>
      </c>
      <c r="K8" s="8">
        <v>2110</v>
      </c>
      <c r="L8" s="8">
        <v>2110</v>
      </c>
      <c r="M8" s="8" t="s">
        <v>121</v>
      </c>
      <c r="N8" s="8" t="s">
        <v>122</v>
      </c>
      <c r="O8" s="9">
        <v>10.563377648099999</v>
      </c>
      <c r="P8" s="9">
        <v>4.2748499999999998</v>
      </c>
      <c r="Q8" s="8" t="s">
        <v>23</v>
      </c>
      <c r="R8" s="8" t="s">
        <v>123</v>
      </c>
      <c r="S8" s="8">
        <v>26</v>
      </c>
      <c r="T8" s="8">
        <v>21</v>
      </c>
      <c r="U8" s="8" t="s">
        <v>35</v>
      </c>
      <c r="V8" s="8" t="s">
        <v>36</v>
      </c>
      <c r="W8" s="8" t="s">
        <v>35</v>
      </c>
      <c r="X8" s="10">
        <v>1.671602</v>
      </c>
      <c r="Y8" s="10">
        <v>12.944876000000001</v>
      </c>
      <c r="Z8" s="10">
        <v>0.78300000000000003</v>
      </c>
      <c r="AA8" s="10">
        <v>0.71899999999999997</v>
      </c>
      <c r="AB8" s="10">
        <f t="shared" si="0"/>
        <v>1.5506489747048999</v>
      </c>
      <c r="AC8" s="10">
        <f t="shared" si="1"/>
        <v>15.549810290376602</v>
      </c>
    </row>
    <row r="9" spans="1:29" x14ac:dyDescent="0.25">
      <c r="A9" s="8">
        <v>8</v>
      </c>
      <c r="B9" s="8">
        <v>329</v>
      </c>
      <c r="C9" s="8" t="s">
        <v>117</v>
      </c>
      <c r="D9" s="8" t="s">
        <v>90</v>
      </c>
      <c r="E9" s="8" t="s">
        <v>118</v>
      </c>
      <c r="F9" s="8" t="s">
        <v>109</v>
      </c>
      <c r="G9" s="8" t="s">
        <v>110</v>
      </c>
      <c r="H9" s="8">
        <v>9314</v>
      </c>
      <c r="I9" s="8">
        <v>9315</v>
      </c>
      <c r="J9" s="8">
        <v>9272</v>
      </c>
      <c r="K9" s="8">
        <v>2120</v>
      </c>
      <c r="L9" s="8">
        <v>2120</v>
      </c>
      <c r="M9" s="8" t="s">
        <v>121</v>
      </c>
      <c r="N9" s="8" t="s">
        <v>122</v>
      </c>
      <c r="O9" s="9">
        <v>155.23865035700001</v>
      </c>
      <c r="P9" s="9">
        <v>62.822899999999997</v>
      </c>
      <c r="Q9" s="8" t="s">
        <v>23</v>
      </c>
      <c r="R9" s="8" t="s">
        <v>123</v>
      </c>
      <c r="S9" s="8">
        <v>27</v>
      </c>
      <c r="T9" s="8">
        <v>22</v>
      </c>
      <c r="U9" s="8" t="s">
        <v>37</v>
      </c>
      <c r="V9" s="8" t="s">
        <v>38</v>
      </c>
      <c r="W9" s="8" t="s">
        <v>39</v>
      </c>
      <c r="X9" s="10">
        <v>0.61701700000000004</v>
      </c>
      <c r="Y9" s="10">
        <v>11.721947</v>
      </c>
      <c r="Z9" s="10">
        <v>0.78300000000000003</v>
      </c>
      <c r="AA9" s="10">
        <v>0.71899999999999997</v>
      </c>
      <c r="AB9" s="10">
        <f t="shared" si="0"/>
        <v>8.4115270117780998</v>
      </c>
      <c r="AC9" s="10">
        <f t="shared" si="1"/>
        <v>206.9302838763503</v>
      </c>
    </row>
    <row r="10" spans="1:29" x14ac:dyDescent="0.25">
      <c r="A10" s="8">
        <v>8</v>
      </c>
      <c r="B10" s="8">
        <v>329</v>
      </c>
      <c r="C10" s="8" t="s">
        <v>117</v>
      </c>
      <c r="D10" s="8" t="s">
        <v>90</v>
      </c>
      <c r="E10" s="8" t="s">
        <v>118</v>
      </c>
      <c r="F10" s="8" t="s">
        <v>109</v>
      </c>
      <c r="G10" s="8" t="s">
        <v>110</v>
      </c>
      <c r="H10" s="8">
        <v>9316</v>
      </c>
      <c r="I10" s="8">
        <v>9317</v>
      </c>
      <c r="J10" s="8">
        <v>9274</v>
      </c>
      <c r="K10" s="8">
        <v>2120</v>
      </c>
      <c r="L10" s="8">
        <v>2120</v>
      </c>
      <c r="M10" s="8" t="s">
        <v>121</v>
      </c>
      <c r="N10" s="8" t="s">
        <v>122</v>
      </c>
      <c r="O10" s="9">
        <v>1.0605841011799999</v>
      </c>
      <c r="P10" s="9">
        <v>0.429203</v>
      </c>
      <c r="Q10" s="8" t="s">
        <v>23</v>
      </c>
      <c r="R10" s="8" t="s">
        <v>123</v>
      </c>
      <c r="S10" s="8">
        <v>27</v>
      </c>
      <c r="T10" s="8">
        <v>22</v>
      </c>
      <c r="U10" s="8" t="s">
        <v>37</v>
      </c>
      <c r="V10" s="8" t="s">
        <v>38</v>
      </c>
      <c r="W10" s="8" t="s">
        <v>39</v>
      </c>
      <c r="X10" s="10">
        <v>0.61701700000000004</v>
      </c>
      <c r="Y10" s="10">
        <v>11.721947</v>
      </c>
      <c r="Z10" s="10">
        <v>0.78300000000000003</v>
      </c>
      <c r="AA10" s="10">
        <v>0.71899999999999997</v>
      </c>
      <c r="AB10" s="10">
        <f t="shared" si="0"/>
        <v>5.7467143796866994E-2</v>
      </c>
      <c r="AC10" s="10">
        <f t="shared" si="1"/>
        <v>1.413737643925721</v>
      </c>
    </row>
    <row r="11" spans="1:29" x14ac:dyDescent="0.25">
      <c r="A11" s="8">
        <v>8</v>
      </c>
      <c r="B11" s="8">
        <v>329</v>
      </c>
      <c r="C11" s="8" t="s">
        <v>117</v>
      </c>
      <c r="D11" s="8" t="s">
        <v>90</v>
      </c>
      <c r="E11" s="8" t="s">
        <v>118</v>
      </c>
      <c r="F11" s="8" t="s">
        <v>109</v>
      </c>
      <c r="G11" s="8" t="s">
        <v>110</v>
      </c>
      <c r="H11" s="8">
        <v>9317</v>
      </c>
      <c r="I11" s="8">
        <v>9318</v>
      </c>
      <c r="J11" s="8">
        <v>9275</v>
      </c>
      <c r="K11" s="8">
        <v>2120</v>
      </c>
      <c r="L11" s="8">
        <v>2120</v>
      </c>
      <c r="M11" s="8" t="s">
        <v>121</v>
      </c>
      <c r="N11" s="8" t="s">
        <v>122</v>
      </c>
      <c r="O11" s="9">
        <v>521.84443691299998</v>
      </c>
      <c r="P11" s="9">
        <v>211.18299999999999</v>
      </c>
      <c r="Q11" s="8" t="s">
        <v>23</v>
      </c>
      <c r="R11" s="8" t="s">
        <v>123</v>
      </c>
      <c r="S11" s="8">
        <v>27</v>
      </c>
      <c r="T11" s="8">
        <v>22</v>
      </c>
      <c r="U11" s="8" t="s">
        <v>37</v>
      </c>
      <c r="V11" s="8" t="s">
        <v>38</v>
      </c>
      <c r="W11" s="8" t="s">
        <v>39</v>
      </c>
      <c r="X11" s="10">
        <v>0.61701700000000004</v>
      </c>
      <c r="Y11" s="10">
        <v>11.721947</v>
      </c>
      <c r="Z11" s="10">
        <v>0.78300000000000003</v>
      </c>
      <c r="AA11" s="10">
        <v>0.71899999999999997</v>
      </c>
      <c r="AB11" s="10">
        <f t="shared" si="0"/>
        <v>28.275859741086997</v>
      </c>
      <c r="AC11" s="10">
        <f t="shared" si="1"/>
        <v>695.60873725758097</v>
      </c>
    </row>
    <row r="12" spans="1:29" x14ac:dyDescent="0.25">
      <c r="A12" s="8">
        <v>8</v>
      </c>
      <c r="B12" s="8">
        <v>329</v>
      </c>
      <c r="C12" s="8" t="s">
        <v>117</v>
      </c>
      <c r="D12" s="8" t="s">
        <v>90</v>
      </c>
      <c r="E12" s="8" t="s">
        <v>118</v>
      </c>
      <c r="F12" s="8" t="s">
        <v>109</v>
      </c>
      <c r="G12" s="8" t="s">
        <v>110</v>
      </c>
      <c r="H12" s="8">
        <v>9327</v>
      </c>
      <c r="I12" s="8">
        <v>9328</v>
      </c>
      <c r="J12" s="8">
        <v>9285</v>
      </c>
      <c r="K12" s="8">
        <v>2120</v>
      </c>
      <c r="L12" s="8">
        <v>2120</v>
      </c>
      <c r="M12" s="8" t="s">
        <v>121</v>
      </c>
      <c r="N12" s="8" t="s">
        <v>122</v>
      </c>
      <c r="O12" s="9">
        <v>34.833744308599996</v>
      </c>
      <c r="P12" s="9">
        <v>14.0967</v>
      </c>
      <c r="Q12" s="8" t="s">
        <v>23</v>
      </c>
      <c r="R12" s="8" t="s">
        <v>123</v>
      </c>
      <c r="S12" s="8">
        <v>27</v>
      </c>
      <c r="T12" s="8">
        <v>22</v>
      </c>
      <c r="U12" s="8" t="s">
        <v>37</v>
      </c>
      <c r="V12" s="8" t="s">
        <v>38</v>
      </c>
      <c r="W12" s="8" t="s">
        <v>39</v>
      </c>
      <c r="X12" s="10">
        <v>0.61701700000000004</v>
      </c>
      <c r="Y12" s="10">
        <v>11.721947</v>
      </c>
      <c r="Z12" s="10">
        <v>0.78300000000000003</v>
      </c>
      <c r="AA12" s="10">
        <v>0.71899999999999997</v>
      </c>
      <c r="AB12" s="10">
        <f t="shared" si="0"/>
        <v>1.8874450690262998</v>
      </c>
      <c r="AC12" s="10">
        <f t="shared" si="1"/>
        <v>46.432656447246906</v>
      </c>
    </row>
    <row r="13" spans="1:29" x14ac:dyDescent="0.25">
      <c r="A13" s="8">
        <v>8</v>
      </c>
      <c r="B13" s="8">
        <v>329</v>
      </c>
      <c r="C13" s="8" t="s">
        <v>117</v>
      </c>
      <c r="D13" s="8" t="s">
        <v>90</v>
      </c>
      <c r="E13" s="8" t="s">
        <v>118</v>
      </c>
      <c r="F13" s="8" t="s">
        <v>109</v>
      </c>
      <c r="G13" s="8" t="s">
        <v>110</v>
      </c>
      <c r="H13" s="8">
        <v>11589</v>
      </c>
      <c r="I13" s="8">
        <v>11590</v>
      </c>
      <c r="J13" s="8">
        <v>11533</v>
      </c>
      <c r="K13" s="8">
        <v>2130</v>
      </c>
      <c r="L13" s="8">
        <v>2130</v>
      </c>
      <c r="M13" s="8" t="s">
        <v>121</v>
      </c>
      <c r="N13" s="8" t="s">
        <v>122</v>
      </c>
      <c r="O13" s="9">
        <v>408.46402573500001</v>
      </c>
      <c r="P13" s="9">
        <v>165.3</v>
      </c>
      <c r="Q13" s="8" t="s">
        <v>23</v>
      </c>
      <c r="R13" s="8" t="s">
        <v>123</v>
      </c>
      <c r="S13" s="8">
        <v>28</v>
      </c>
      <c r="T13" s="8">
        <v>22</v>
      </c>
      <c r="U13" s="8" t="s">
        <v>37</v>
      </c>
      <c r="V13" s="8" t="s">
        <v>40</v>
      </c>
      <c r="W13" s="8" t="s">
        <v>41</v>
      </c>
      <c r="X13" s="10">
        <v>0.71915099999999998</v>
      </c>
      <c r="Y13" s="10">
        <v>10.312696000000001</v>
      </c>
      <c r="Z13" s="10">
        <v>0.78300000000000003</v>
      </c>
      <c r="AA13" s="10">
        <v>0.71899999999999997</v>
      </c>
      <c r="AB13" s="10">
        <f t="shared" si="0"/>
        <v>25.796018285099997</v>
      </c>
      <c r="AC13" s="10">
        <f t="shared" si="1"/>
        <v>479.01751031280014</v>
      </c>
    </row>
    <row r="14" spans="1:29" x14ac:dyDescent="0.25">
      <c r="A14" s="8">
        <v>8</v>
      </c>
      <c r="B14" s="8">
        <v>329</v>
      </c>
      <c r="C14" s="8" t="s">
        <v>117</v>
      </c>
      <c r="D14" s="8" t="s">
        <v>90</v>
      </c>
      <c r="E14" s="8" t="s">
        <v>118</v>
      </c>
      <c r="F14" s="8" t="s">
        <v>109</v>
      </c>
      <c r="G14" s="8" t="s">
        <v>110</v>
      </c>
      <c r="H14" s="8">
        <v>11593</v>
      </c>
      <c r="I14" s="8">
        <v>11594</v>
      </c>
      <c r="J14" s="8">
        <v>11537</v>
      </c>
      <c r="K14" s="8">
        <v>2130</v>
      </c>
      <c r="L14" s="8">
        <v>2130</v>
      </c>
      <c r="M14" s="8" t="s">
        <v>121</v>
      </c>
      <c r="N14" s="8" t="s">
        <v>122</v>
      </c>
      <c r="O14" s="9">
        <v>120.697553601</v>
      </c>
      <c r="P14" s="9">
        <v>48.8446</v>
      </c>
      <c r="Q14" s="8" t="s">
        <v>23</v>
      </c>
      <c r="R14" s="8" t="s">
        <v>123</v>
      </c>
      <c r="S14" s="8">
        <v>28</v>
      </c>
      <c r="T14" s="8">
        <v>22</v>
      </c>
      <c r="U14" s="8" t="s">
        <v>37</v>
      </c>
      <c r="V14" s="8" t="s">
        <v>40</v>
      </c>
      <c r="W14" s="8" t="s">
        <v>41</v>
      </c>
      <c r="X14" s="10">
        <v>0.71915099999999998</v>
      </c>
      <c r="Y14" s="10">
        <v>10.312696000000001</v>
      </c>
      <c r="Z14" s="10">
        <v>0.78300000000000003</v>
      </c>
      <c r="AA14" s="10">
        <v>0.71899999999999997</v>
      </c>
      <c r="AB14" s="10">
        <f t="shared" si="0"/>
        <v>7.6224815168081985</v>
      </c>
      <c r="AC14" s="10">
        <f t="shared" si="1"/>
        <v>141.54518260268961</v>
      </c>
    </row>
    <row r="15" spans="1:29" x14ac:dyDescent="0.25">
      <c r="A15" s="8">
        <v>8</v>
      </c>
      <c r="B15" s="8">
        <v>329</v>
      </c>
      <c r="C15" s="8" t="s">
        <v>117</v>
      </c>
      <c r="D15" s="8" t="s">
        <v>90</v>
      </c>
      <c r="E15" s="8" t="s">
        <v>118</v>
      </c>
      <c r="F15" s="8" t="s">
        <v>109</v>
      </c>
      <c r="G15" s="8" t="s">
        <v>110</v>
      </c>
      <c r="H15" s="8">
        <v>11594</v>
      </c>
      <c r="I15" s="8">
        <v>11595</v>
      </c>
      <c r="J15" s="8">
        <v>11538</v>
      </c>
      <c r="K15" s="8">
        <v>2130</v>
      </c>
      <c r="L15" s="8">
        <v>2130</v>
      </c>
      <c r="M15" s="8" t="s">
        <v>121</v>
      </c>
      <c r="N15" s="8" t="s">
        <v>122</v>
      </c>
      <c r="O15" s="9">
        <v>13.6621261442</v>
      </c>
      <c r="P15" s="9">
        <v>5.5288700000000004</v>
      </c>
      <c r="Q15" s="8" t="s">
        <v>23</v>
      </c>
      <c r="R15" s="8" t="s">
        <v>123</v>
      </c>
      <c r="S15" s="8">
        <v>28</v>
      </c>
      <c r="T15" s="8">
        <v>22</v>
      </c>
      <c r="U15" s="8" t="s">
        <v>37</v>
      </c>
      <c r="V15" s="8" t="s">
        <v>40</v>
      </c>
      <c r="W15" s="8" t="s">
        <v>41</v>
      </c>
      <c r="X15" s="10">
        <v>0.71915099999999998</v>
      </c>
      <c r="Y15" s="10">
        <v>10.312696000000001</v>
      </c>
      <c r="Z15" s="10">
        <v>0.78300000000000003</v>
      </c>
      <c r="AA15" s="10">
        <v>0.71899999999999997</v>
      </c>
      <c r="AB15" s="10">
        <f t="shared" si="0"/>
        <v>0.86281204849328996</v>
      </c>
      <c r="AC15" s="10">
        <f t="shared" si="1"/>
        <v>16.021933104919125</v>
      </c>
    </row>
    <row r="16" spans="1:29" x14ac:dyDescent="0.25">
      <c r="A16" s="8">
        <v>8</v>
      </c>
      <c r="B16" s="8">
        <v>329</v>
      </c>
      <c r="C16" s="8" t="s">
        <v>117</v>
      </c>
      <c r="D16" s="8" t="s">
        <v>90</v>
      </c>
      <c r="E16" s="8" t="s">
        <v>118</v>
      </c>
      <c r="F16" s="8" t="s">
        <v>109</v>
      </c>
      <c r="G16" s="8" t="s">
        <v>110</v>
      </c>
      <c r="H16" s="8">
        <v>11596</v>
      </c>
      <c r="I16" s="8">
        <v>11597</v>
      </c>
      <c r="J16" s="8">
        <v>11540</v>
      </c>
      <c r="K16" s="8">
        <v>2130</v>
      </c>
      <c r="L16" s="8">
        <v>2130</v>
      </c>
      <c r="M16" s="8" t="s">
        <v>121</v>
      </c>
      <c r="N16" s="8" t="s">
        <v>122</v>
      </c>
      <c r="O16" s="9">
        <v>10.496911153999999</v>
      </c>
      <c r="P16" s="9">
        <v>4.2479500000000003</v>
      </c>
      <c r="Q16" s="8" t="s">
        <v>23</v>
      </c>
      <c r="R16" s="8" t="s">
        <v>123</v>
      </c>
      <c r="S16" s="8">
        <v>28</v>
      </c>
      <c r="T16" s="8">
        <v>22</v>
      </c>
      <c r="U16" s="8" t="s">
        <v>37</v>
      </c>
      <c r="V16" s="8" t="s">
        <v>40</v>
      </c>
      <c r="W16" s="8" t="s">
        <v>41</v>
      </c>
      <c r="X16" s="10">
        <v>0.71915099999999998</v>
      </c>
      <c r="Y16" s="10">
        <v>10.312696000000001</v>
      </c>
      <c r="Z16" s="10">
        <v>0.78300000000000003</v>
      </c>
      <c r="AA16" s="10">
        <v>0.71899999999999997</v>
      </c>
      <c r="AB16" s="10">
        <f t="shared" si="0"/>
        <v>0.66291709542764998</v>
      </c>
      <c r="AC16" s="10">
        <f t="shared" si="1"/>
        <v>12.309996569469202</v>
      </c>
    </row>
    <row r="17" spans="1:29" x14ac:dyDescent="0.25">
      <c r="A17" s="8">
        <v>8</v>
      </c>
      <c r="B17" s="8">
        <v>329</v>
      </c>
      <c r="C17" s="8" t="s">
        <v>117</v>
      </c>
      <c r="D17" s="8" t="s">
        <v>90</v>
      </c>
      <c r="E17" s="8" t="s">
        <v>118</v>
      </c>
      <c r="F17" s="8" t="s">
        <v>109</v>
      </c>
      <c r="G17" s="8" t="s">
        <v>110</v>
      </c>
      <c r="H17" s="8">
        <v>11597</v>
      </c>
      <c r="I17" s="8">
        <v>11598</v>
      </c>
      <c r="J17" s="8">
        <v>11541</v>
      </c>
      <c r="K17" s="8">
        <v>2130</v>
      </c>
      <c r="L17" s="8">
        <v>2130</v>
      </c>
      <c r="M17" s="8" t="s">
        <v>121</v>
      </c>
      <c r="N17" s="8" t="s">
        <v>122</v>
      </c>
      <c r="O17" s="9">
        <v>10.591932807999999</v>
      </c>
      <c r="P17" s="9">
        <v>4.2864000000000004</v>
      </c>
      <c r="Q17" s="8" t="s">
        <v>23</v>
      </c>
      <c r="R17" s="8" t="s">
        <v>123</v>
      </c>
      <c r="S17" s="8">
        <v>28</v>
      </c>
      <c r="T17" s="8">
        <v>22</v>
      </c>
      <c r="U17" s="8" t="s">
        <v>37</v>
      </c>
      <c r="V17" s="8" t="s">
        <v>40</v>
      </c>
      <c r="W17" s="8" t="s">
        <v>41</v>
      </c>
      <c r="X17" s="10">
        <v>0.71915099999999998</v>
      </c>
      <c r="Y17" s="10">
        <v>10.312696000000001</v>
      </c>
      <c r="Z17" s="10">
        <v>0.78300000000000003</v>
      </c>
      <c r="AA17" s="10">
        <v>0.71899999999999997</v>
      </c>
      <c r="AB17" s="10">
        <f t="shared" si="0"/>
        <v>0.66891743966879991</v>
      </c>
      <c r="AC17" s="10">
        <f t="shared" si="1"/>
        <v>12.421419577766402</v>
      </c>
    </row>
    <row r="18" spans="1:29" x14ac:dyDescent="0.25">
      <c r="A18" s="8">
        <v>8</v>
      </c>
      <c r="B18" s="8">
        <v>329</v>
      </c>
      <c r="C18" s="8" t="s">
        <v>117</v>
      </c>
      <c r="D18" s="8" t="s">
        <v>90</v>
      </c>
      <c r="E18" s="8" t="s">
        <v>118</v>
      </c>
      <c r="F18" s="8" t="s">
        <v>109</v>
      </c>
      <c r="G18" s="8" t="s">
        <v>110</v>
      </c>
      <c r="H18" s="8">
        <v>11598</v>
      </c>
      <c r="I18" s="8">
        <v>11599</v>
      </c>
      <c r="J18" s="8">
        <v>11542</v>
      </c>
      <c r="K18" s="8">
        <v>2130</v>
      </c>
      <c r="L18" s="8">
        <v>2130</v>
      </c>
      <c r="M18" s="8" t="s">
        <v>121</v>
      </c>
      <c r="N18" s="8" t="s">
        <v>122</v>
      </c>
      <c r="O18" s="9">
        <v>4.8471601166099996</v>
      </c>
      <c r="P18" s="9">
        <v>1.9615800000000001</v>
      </c>
      <c r="Q18" s="8" t="s">
        <v>23</v>
      </c>
      <c r="R18" s="8" t="s">
        <v>123</v>
      </c>
      <c r="S18" s="8">
        <v>28</v>
      </c>
      <c r="T18" s="8">
        <v>22</v>
      </c>
      <c r="U18" s="8" t="s">
        <v>37</v>
      </c>
      <c r="V18" s="8" t="s">
        <v>40</v>
      </c>
      <c r="W18" s="8" t="s">
        <v>41</v>
      </c>
      <c r="X18" s="10">
        <v>0.71915099999999998</v>
      </c>
      <c r="Y18" s="10">
        <v>10.312696000000001</v>
      </c>
      <c r="Z18" s="10">
        <v>0.78300000000000003</v>
      </c>
      <c r="AA18" s="10">
        <v>0.71899999999999997</v>
      </c>
      <c r="AB18" s="10">
        <f t="shared" si="0"/>
        <v>0.30611587143185998</v>
      </c>
      <c r="AC18" s="10">
        <f t="shared" si="1"/>
        <v>5.6843990797300812</v>
      </c>
    </row>
    <row r="19" spans="1:29" x14ac:dyDescent="0.25">
      <c r="A19" s="8">
        <v>8</v>
      </c>
      <c r="B19" s="8">
        <v>329</v>
      </c>
      <c r="C19" s="8" t="s">
        <v>117</v>
      </c>
      <c r="D19" s="8" t="s">
        <v>90</v>
      </c>
      <c r="E19" s="8" t="s">
        <v>118</v>
      </c>
      <c r="F19" s="8" t="s">
        <v>109</v>
      </c>
      <c r="G19" s="8" t="s">
        <v>110</v>
      </c>
      <c r="H19" s="8">
        <v>11600</v>
      </c>
      <c r="I19" s="8">
        <v>11601</v>
      </c>
      <c r="J19" s="8">
        <v>11544</v>
      </c>
      <c r="K19" s="8">
        <v>2130</v>
      </c>
      <c r="L19" s="8">
        <v>2130</v>
      </c>
      <c r="M19" s="8" t="s">
        <v>121</v>
      </c>
      <c r="N19" s="8" t="s">
        <v>122</v>
      </c>
      <c r="O19" s="9">
        <v>15.6974126627</v>
      </c>
      <c r="P19" s="9">
        <v>6.3525200000000002</v>
      </c>
      <c r="Q19" s="8" t="s">
        <v>23</v>
      </c>
      <c r="R19" s="8" t="s">
        <v>123</v>
      </c>
      <c r="S19" s="8">
        <v>28</v>
      </c>
      <c r="T19" s="8">
        <v>22</v>
      </c>
      <c r="U19" s="8" t="s">
        <v>37</v>
      </c>
      <c r="V19" s="8" t="s">
        <v>40</v>
      </c>
      <c r="W19" s="8" t="s">
        <v>41</v>
      </c>
      <c r="X19" s="10">
        <v>0.71915099999999998</v>
      </c>
      <c r="Y19" s="10">
        <v>10.312696000000001</v>
      </c>
      <c r="Z19" s="10">
        <v>0.78300000000000003</v>
      </c>
      <c r="AA19" s="10">
        <v>0.71899999999999997</v>
      </c>
      <c r="AB19" s="10">
        <f t="shared" si="0"/>
        <v>0.99134738098283992</v>
      </c>
      <c r="AC19" s="10">
        <f t="shared" si="1"/>
        <v>18.408761733891524</v>
      </c>
    </row>
    <row r="20" spans="1:29" x14ac:dyDescent="0.25">
      <c r="A20" s="8">
        <v>8</v>
      </c>
      <c r="B20" s="8">
        <v>329</v>
      </c>
      <c r="C20" s="8" t="s">
        <v>117</v>
      </c>
      <c r="D20" s="8" t="s">
        <v>90</v>
      </c>
      <c r="E20" s="8" t="s">
        <v>118</v>
      </c>
      <c r="F20" s="8" t="s">
        <v>109</v>
      </c>
      <c r="G20" s="8" t="s">
        <v>110</v>
      </c>
      <c r="H20" s="8">
        <v>14182</v>
      </c>
      <c r="I20" s="8">
        <v>14183</v>
      </c>
      <c r="J20" s="8">
        <v>14183</v>
      </c>
      <c r="K20" s="8">
        <v>3100</v>
      </c>
      <c r="L20" s="8">
        <v>3100</v>
      </c>
      <c r="M20" s="8" t="s">
        <v>121</v>
      </c>
      <c r="N20" s="8" t="s">
        <v>122</v>
      </c>
      <c r="O20" s="9">
        <v>0.56681764959799996</v>
      </c>
      <c r="P20" s="9">
        <v>0.229383</v>
      </c>
      <c r="Q20" s="8" t="s">
        <v>23</v>
      </c>
      <c r="R20" s="8" t="s">
        <v>123</v>
      </c>
      <c r="S20" s="8">
        <v>5</v>
      </c>
      <c r="T20" s="8">
        <v>30</v>
      </c>
      <c r="U20" s="8" t="s">
        <v>43</v>
      </c>
      <c r="V20" s="8" t="s">
        <v>55</v>
      </c>
      <c r="W20" s="8" t="s">
        <v>45</v>
      </c>
      <c r="X20" s="10">
        <v>9.3119999999999994E-2</v>
      </c>
      <c r="Y20" s="10">
        <v>8.1290569999999995</v>
      </c>
      <c r="Z20" s="10">
        <v>0.78300000000000003</v>
      </c>
      <c r="AA20" s="10">
        <v>0.71899999999999997</v>
      </c>
      <c r="AB20" s="10">
        <f t="shared" si="0"/>
        <v>4.6351514563199997E-3</v>
      </c>
      <c r="AC20" s="10">
        <f t="shared" si="1"/>
        <v>0.52397156239451104</v>
      </c>
    </row>
    <row r="21" spans="1:29" x14ac:dyDescent="0.25">
      <c r="A21" s="8">
        <v>8</v>
      </c>
      <c r="B21" s="8">
        <v>329</v>
      </c>
      <c r="C21" s="8" t="s">
        <v>117</v>
      </c>
      <c r="D21" s="8" t="s">
        <v>90</v>
      </c>
      <c r="E21" s="8" t="s">
        <v>118</v>
      </c>
      <c r="F21" s="8" t="s">
        <v>109</v>
      </c>
      <c r="G21" s="8" t="s">
        <v>110</v>
      </c>
      <c r="H21" s="8">
        <v>15170</v>
      </c>
      <c r="I21" s="8">
        <v>15171</v>
      </c>
      <c r="J21" s="8">
        <v>15103</v>
      </c>
      <c r="K21" s="8">
        <v>3200</v>
      </c>
      <c r="L21" s="8">
        <v>3200</v>
      </c>
      <c r="M21" s="8" t="s">
        <v>121</v>
      </c>
      <c r="N21" s="8" t="s">
        <v>122</v>
      </c>
      <c r="O21" s="9">
        <v>0.59995740390899999</v>
      </c>
      <c r="P21" s="9">
        <v>0.24279400000000001</v>
      </c>
      <c r="Q21" s="8" t="s">
        <v>23</v>
      </c>
      <c r="R21" s="8" t="s">
        <v>123</v>
      </c>
      <c r="S21" s="8">
        <v>5</v>
      </c>
      <c r="T21" s="8">
        <v>30</v>
      </c>
      <c r="U21" s="8" t="s">
        <v>43</v>
      </c>
      <c r="V21" s="8" t="s">
        <v>44</v>
      </c>
      <c r="W21" s="8" t="s">
        <v>45</v>
      </c>
      <c r="X21" s="10">
        <v>9.3119999999999994E-2</v>
      </c>
      <c r="Y21" s="10">
        <v>8.1290569999999995</v>
      </c>
      <c r="Z21" s="10">
        <v>0.78300000000000003</v>
      </c>
      <c r="AA21" s="10">
        <v>0.71899999999999997</v>
      </c>
      <c r="AB21" s="10">
        <f t="shared" si="0"/>
        <v>4.9061480697599998E-3</v>
      </c>
      <c r="AC21" s="10">
        <f t="shared" si="1"/>
        <v>0.55460584053749806</v>
      </c>
    </row>
    <row r="22" spans="1:29" x14ac:dyDescent="0.25">
      <c r="A22" s="8">
        <v>8</v>
      </c>
      <c r="B22" s="8">
        <v>329</v>
      </c>
      <c r="C22" s="8" t="s">
        <v>117</v>
      </c>
      <c r="D22" s="8" t="s">
        <v>90</v>
      </c>
      <c r="E22" s="8" t="s">
        <v>118</v>
      </c>
      <c r="F22" s="8" t="s">
        <v>109</v>
      </c>
      <c r="G22" s="8" t="s">
        <v>110</v>
      </c>
      <c r="H22" s="8">
        <v>15960</v>
      </c>
      <c r="I22" s="8">
        <v>15961</v>
      </c>
      <c r="J22" s="8">
        <v>15905</v>
      </c>
      <c r="K22" s="8">
        <v>3210</v>
      </c>
      <c r="L22" s="8">
        <v>3210</v>
      </c>
      <c r="M22" s="8" t="s">
        <v>121</v>
      </c>
      <c r="N22" s="8" t="s">
        <v>122</v>
      </c>
      <c r="O22" s="9">
        <v>1.8166888045</v>
      </c>
      <c r="P22" s="9">
        <v>0.73518799999999995</v>
      </c>
      <c r="Q22" s="8" t="s">
        <v>23</v>
      </c>
      <c r="R22" s="8" t="s">
        <v>123</v>
      </c>
      <c r="S22" s="8">
        <v>5</v>
      </c>
      <c r="T22" s="8">
        <v>30</v>
      </c>
      <c r="U22" s="8" t="s">
        <v>43</v>
      </c>
      <c r="V22" s="8" t="s">
        <v>78</v>
      </c>
      <c r="W22" s="8" t="s">
        <v>45</v>
      </c>
      <c r="X22" s="10">
        <v>9.3119999999999994E-2</v>
      </c>
      <c r="Y22" s="10">
        <v>8.1290569999999995</v>
      </c>
      <c r="Z22" s="10">
        <v>0.78300000000000003</v>
      </c>
      <c r="AA22" s="10">
        <v>0.71899999999999997</v>
      </c>
      <c r="AB22" s="10">
        <f t="shared" si="0"/>
        <v>1.4855973323519995E-2</v>
      </c>
      <c r="AC22" s="10">
        <f t="shared" si="1"/>
        <v>1.6793642293181958</v>
      </c>
    </row>
    <row r="23" spans="1:29" x14ac:dyDescent="0.25">
      <c r="A23" s="8">
        <v>8</v>
      </c>
      <c r="B23" s="8">
        <v>329</v>
      </c>
      <c r="C23" s="8" t="s">
        <v>117</v>
      </c>
      <c r="D23" s="8" t="s">
        <v>90</v>
      </c>
      <c r="E23" s="8" t="s">
        <v>118</v>
      </c>
      <c r="F23" s="8" t="s">
        <v>109</v>
      </c>
      <c r="G23" s="8" t="s">
        <v>110</v>
      </c>
      <c r="H23" s="8">
        <v>15961</v>
      </c>
      <c r="I23" s="8">
        <v>15962</v>
      </c>
      <c r="J23" s="8">
        <v>15906</v>
      </c>
      <c r="K23" s="8">
        <v>3210</v>
      </c>
      <c r="L23" s="8">
        <v>3210</v>
      </c>
      <c r="M23" s="8" t="s">
        <v>121</v>
      </c>
      <c r="N23" s="8" t="s">
        <v>122</v>
      </c>
      <c r="O23" s="9">
        <v>1.67211574881</v>
      </c>
      <c r="P23" s="9">
        <v>0.67668099999999998</v>
      </c>
      <c r="Q23" s="8" t="s">
        <v>23</v>
      </c>
      <c r="R23" s="8" t="s">
        <v>123</v>
      </c>
      <c r="S23" s="8">
        <v>5</v>
      </c>
      <c r="T23" s="8">
        <v>30</v>
      </c>
      <c r="U23" s="8" t="s">
        <v>43</v>
      </c>
      <c r="V23" s="8" t="s">
        <v>78</v>
      </c>
      <c r="W23" s="8" t="s">
        <v>45</v>
      </c>
      <c r="X23" s="10">
        <v>9.3119999999999994E-2</v>
      </c>
      <c r="Y23" s="10">
        <v>8.1290569999999995</v>
      </c>
      <c r="Z23" s="10">
        <v>0.78300000000000003</v>
      </c>
      <c r="AA23" s="10">
        <v>0.71899999999999997</v>
      </c>
      <c r="AB23" s="10">
        <f t="shared" si="0"/>
        <v>1.3673720034239998E-2</v>
      </c>
      <c r="AC23" s="10">
        <f t="shared" si="1"/>
        <v>1.5457187359685769</v>
      </c>
    </row>
    <row r="24" spans="1:29" x14ac:dyDescent="0.25">
      <c r="A24" s="8">
        <v>8</v>
      </c>
      <c r="B24" s="8">
        <v>329</v>
      </c>
      <c r="C24" s="8" t="s">
        <v>117</v>
      </c>
      <c r="D24" s="8" t="s">
        <v>90</v>
      </c>
      <c r="E24" s="8" t="s">
        <v>118</v>
      </c>
      <c r="F24" s="8" t="s">
        <v>109</v>
      </c>
      <c r="G24" s="8" t="s">
        <v>110</v>
      </c>
      <c r="H24" s="8">
        <v>16263</v>
      </c>
      <c r="I24" s="8">
        <v>16264</v>
      </c>
      <c r="J24" s="8">
        <v>16208</v>
      </c>
      <c r="K24" s="8">
        <v>3300</v>
      </c>
      <c r="L24" s="8">
        <v>3300</v>
      </c>
      <c r="M24" s="8" t="s">
        <v>121</v>
      </c>
      <c r="N24" s="8" t="s">
        <v>122</v>
      </c>
      <c r="O24" s="9">
        <v>1.64625000515</v>
      </c>
      <c r="P24" s="9">
        <v>0.66621399999999997</v>
      </c>
      <c r="Q24" s="8" t="s">
        <v>23</v>
      </c>
      <c r="R24" s="8" t="s">
        <v>123</v>
      </c>
      <c r="S24" s="8">
        <v>5</v>
      </c>
      <c r="T24" s="8">
        <v>30</v>
      </c>
      <c r="U24" s="8" t="s">
        <v>43</v>
      </c>
      <c r="V24" s="8" t="s">
        <v>79</v>
      </c>
      <c r="W24" s="8" t="s">
        <v>45</v>
      </c>
      <c r="X24" s="10">
        <v>9.3119999999999994E-2</v>
      </c>
      <c r="Y24" s="10">
        <v>8.1290569999999995</v>
      </c>
      <c r="Z24" s="10">
        <v>0.78300000000000003</v>
      </c>
      <c r="AA24" s="10">
        <v>0.71899999999999997</v>
      </c>
      <c r="AB24" s="10">
        <f t="shared" si="0"/>
        <v>1.3462212946559996E-2</v>
      </c>
      <c r="AC24" s="10">
        <f t="shared" si="1"/>
        <v>1.521809334035638</v>
      </c>
    </row>
    <row r="25" spans="1:29" x14ac:dyDescent="0.25">
      <c r="A25" s="8">
        <v>8</v>
      </c>
      <c r="B25" s="8">
        <v>329</v>
      </c>
      <c r="C25" s="8" t="s">
        <v>117</v>
      </c>
      <c r="D25" s="8" t="s">
        <v>90</v>
      </c>
      <c r="E25" s="8" t="s">
        <v>118</v>
      </c>
      <c r="F25" s="8" t="s">
        <v>109</v>
      </c>
      <c r="G25" s="8" t="s">
        <v>110</v>
      </c>
      <c r="H25" s="8">
        <v>17041</v>
      </c>
      <c r="I25" s="8">
        <v>17042</v>
      </c>
      <c r="J25" s="8">
        <v>17031</v>
      </c>
      <c r="K25" s="8">
        <v>4110</v>
      </c>
      <c r="L25" s="8">
        <v>4110</v>
      </c>
      <c r="M25" s="8" t="s">
        <v>121</v>
      </c>
      <c r="N25" s="8" t="s">
        <v>122</v>
      </c>
      <c r="O25" s="9">
        <v>5.6123259434500001</v>
      </c>
      <c r="P25" s="9">
        <v>2.2712300000000001</v>
      </c>
      <c r="Q25" s="8" t="s">
        <v>23</v>
      </c>
      <c r="R25" s="8" t="s">
        <v>123</v>
      </c>
      <c r="S25" s="8">
        <v>5</v>
      </c>
      <c r="T25" s="8">
        <v>40</v>
      </c>
      <c r="U25" s="8" t="s">
        <v>60</v>
      </c>
      <c r="V25" s="8" t="s">
        <v>124</v>
      </c>
      <c r="W25" s="8" t="s">
        <v>45</v>
      </c>
      <c r="X25" s="10">
        <v>9.3119999999999994E-2</v>
      </c>
      <c r="Y25" s="10">
        <v>8.1290569999999995</v>
      </c>
      <c r="Z25" s="10">
        <v>0.78300000000000003</v>
      </c>
      <c r="AA25" s="10">
        <v>0.71899999999999997</v>
      </c>
      <c r="AB25" s="10">
        <f t="shared" si="0"/>
        <v>4.5894835459199992E-2</v>
      </c>
      <c r="AC25" s="10">
        <f t="shared" si="1"/>
        <v>5.1880912345609103</v>
      </c>
    </row>
    <row r="26" spans="1:29" x14ac:dyDescent="0.25">
      <c r="A26" s="8">
        <v>8</v>
      </c>
      <c r="B26" s="8">
        <v>329</v>
      </c>
      <c r="C26" s="8" t="s">
        <v>117</v>
      </c>
      <c r="D26" s="8" t="s">
        <v>90</v>
      </c>
      <c r="E26" s="8" t="s">
        <v>118</v>
      </c>
      <c r="F26" s="8" t="s">
        <v>109</v>
      </c>
      <c r="G26" s="8" t="s">
        <v>110</v>
      </c>
      <c r="H26" s="8">
        <v>17047</v>
      </c>
      <c r="I26" s="8">
        <v>17048</v>
      </c>
      <c r="J26" s="8">
        <v>17037</v>
      </c>
      <c r="K26" s="8">
        <v>4110</v>
      </c>
      <c r="L26" s="8">
        <v>4110</v>
      </c>
      <c r="M26" s="8" t="s">
        <v>121</v>
      </c>
      <c r="N26" s="8" t="s">
        <v>122</v>
      </c>
      <c r="O26" s="9">
        <v>0.74119962464400002</v>
      </c>
      <c r="P26" s="9">
        <v>0.29995300000000003</v>
      </c>
      <c r="Q26" s="8" t="s">
        <v>23</v>
      </c>
      <c r="R26" s="8" t="s">
        <v>123</v>
      </c>
      <c r="S26" s="8">
        <v>5</v>
      </c>
      <c r="T26" s="8">
        <v>40</v>
      </c>
      <c r="U26" s="8" t="s">
        <v>60</v>
      </c>
      <c r="V26" s="8" t="s">
        <v>124</v>
      </c>
      <c r="W26" s="8" t="s">
        <v>45</v>
      </c>
      <c r="X26" s="10">
        <v>9.3119999999999994E-2</v>
      </c>
      <c r="Y26" s="10">
        <v>8.1290569999999995</v>
      </c>
      <c r="Z26" s="10">
        <v>0.78300000000000003</v>
      </c>
      <c r="AA26" s="10">
        <v>0.71899999999999997</v>
      </c>
      <c r="AB26" s="10">
        <f t="shared" si="0"/>
        <v>6.0611622691199999E-3</v>
      </c>
      <c r="AC26" s="10">
        <f t="shared" si="1"/>
        <v>0.68517214464420106</v>
      </c>
    </row>
    <row r="27" spans="1:29" x14ac:dyDescent="0.25">
      <c r="A27" s="8">
        <v>8</v>
      </c>
      <c r="B27" s="8">
        <v>329</v>
      </c>
      <c r="C27" s="8" t="s">
        <v>117</v>
      </c>
      <c r="D27" s="8" t="s">
        <v>90</v>
      </c>
      <c r="E27" s="8" t="s">
        <v>118</v>
      </c>
      <c r="F27" s="8" t="s">
        <v>109</v>
      </c>
      <c r="G27" s="8" t="s">
        <v>110</v>
      </c>
      <c r="H27" s="8">
        <v>17872</v>
      </c>
      <c r="I27" s="8">
        <v>17873</v>
      </c>
      <c r="J27" s="8">
        <v>17873</v>
      </c>
      <c r="K27" s="8">
        <v>4200</v>
      </c>
      <c r="L27" s="8">
        <v>4200</v>
      </c>
      <c r="M27" s="8" t="s">
        <v>121</v>
      </c>
      <c r="N27" s="8" t="s">
        <v>122</v>
      </c>
      <c r="O27" s="9">
        <v>1.5107735389700001</v>
      </c>
      <c r="P27" s="9">
        <v>0.61138800000000004</v>
      </c>
      <c r="Q27" s="8" t="s">
        <v>23</v>
      </c>
      <c r="R27" s="8" t="s">
        <v>123</v>
      </c>
      <c r="S27" s="8">
        <v>7</v>
      </c>
      <c r="T27" s="8">
        <v>40</v>
      </c>
      <c r="U27" s="8" t="s">
        <v>60</v>
      </c>
      <c r="V27" s="8" t="s">
        <v>61</v>
      </c>
      <c r="W27" s="8" t="s">
        <v>62</v>
      </c>
      <c r="X27" s="10">
        <v>0.115981</v>
      </c>
      <c r="Y27" s="10">
        <v>7.558414</v>
      </c>
      <c r="Z27" s="10">
        <v>0.78300000000000003</v>
      </c>
      <c r="AA27" s="10">
        <v>0.71899999999999997</v>
      </c>
      <c r="AB27" s="10">
        <f t="shared" si="0"/>
        <v>1.5387337983275998E-2</v>
      </c>
      <c r="AC27" s="10">
        <f t="shared" si="1"/>
        <v>1.2985357368355923</v>
      </c>
    </row>
    <row r="28" spans="1:29" x14ac:dyDescent="0.25">
      <c r="A28" s="8">
        <v>8</v>
      </c>
      <c r="B28" s="8">
        <v>329</v>
      </c>
      <c r="C28" s="8" t="s">
        <v>117</v>
      </c>
      <c r="D28" s="8" t="s">
        <v>90</v>
      </c>
      <c r="E28" s="8" t="s">
        <v>118</v>
      </c>
      <c r="F28" s="8" t="s">
        <v>109</v>
      </c>
      <c r="G28" s="8" t="s">
        <v>110</v>
      </c>
      <c r="H28" s="8">
        <v>17873</v>
      </c>
      <c r="I28" s="8">
        <v>17874</v>
      </c>
      <c r="J28" s="8">
        <v>17874</v>
      </c>
      <c r="K28" s="8">
        <v>4200</v>
      </c>
      <c r="L28" s="8">
        <v>4200</v>
      </c>
      <c r="M28" s="8" t="s">
        <v>121</v>
      </c>
      <c r="N28" s="8" t="s">
        <v>122</v>
      </c>
      <c r="O28" s="9">
        <v>0.39376296187299997</v>
      </c>
      <c r="P28" s="9">
        <v>0.15934999999999999</v>
      </c>
      <c r="Q28" s="8" t="s">
        <v>23</v>
      </c>
      <c r="R28" s="8" t="s">
        <v>123</v>
      </c>
      <c r="S28" s="8">
        <v>7</v>
      </c>
      <c r="T28" s="8">
        <v>40</v>
      </c>
      <c r="U28" s="8" t="s">
        <v>60</v>
      </c>
      <c r="V28" s="8" t="s">
        <v>61</v>
      </c>
      <c r="W28" s="8" t="s">
        <v>62</v>
      </c>
      <c r="X28" s="10">
        <v>0.115981</v>
      </c>
      <c r="Y28" s="10">
        <v>7.558414</v>
      </c>
      <c r="Z28" s="10">
        <v>0.78300000000000003</v>
      </c>
      <c r="AA28" s="10">
        <v>0.71899999999999997</v>
      </c>
      <c r="AB28" s="10">
        <f t="shared" si="0"/>
        <v>4.0105011999499989E-3</v>
      </c>
      <c r="AC28" s="10">
        <f t="shared" si="1"/>
        <v>0.33844574912289999</v>
      </c>
    </row>
    <row r="29" spans="1:29" x14ac:dyDescent="0.25">
      <c r="A29" s="8">
        <v>8</v>
      </c>
      <c r="B29" s="8">
        <v>329</v>
      </c>
      <c r="C29" s="8" t="s">
        <v>117</v>
      </c>
      <c r="D29" s="8" t="s">
        <v>90</v>
      </c>
      <c r="E29" s="8" t="s">
        <v>118</v>
      </c>
      <c r="F29" s="8" t="s">
        <v>109</v>
      </c>
      <c r="G29" s="8" t="s">
        <v>110</v>
      </c>
      <c r="H29" s="8">
        <v>18219</v>
      </c>
      <c r="I29" s="8">
        <v>18221</v>
      </c>
      <c r="J29" s="8">
        <v>18221</v>
      </c>
      <c r="K29" s="8">
        <v>4270</v>
      </c>
      <c r="L29" s="8">
        <v>4270</v>
      </c>
      <c r="M29" s="8" t="s">
        <v>121</v>
      </c>
      <c r="N29" s="8" t="s">
        <v>122</v>
      </c>
      <c r="O29" s="9">
        <v>1.51939851548</v>
      </c>
      <c r="P29" s="9">
        <v>0.61487899999999995</v>
      </c>
      <c r="Q29" s="8" t="s">
        <v>23</v>
      </c>
      <c r="R29" s="8" t="s">
        <v>123</v>
      </c>
      <c r="S29" s="8">
        <v>6</v>
      </c>
      <c r="T29" s="8">
        <v>40</v>
      </c>
      <c r="U29" s="8" t="s">
        <v>60</v>
      </c>
      <c r="V29" s="8" t="s">
        <v>125</v>
      </c>
      <c r="W29" s="8" t="s">
        <v>126</v>
      </c>
      <c r="X29" s="10">
        <v>0.113398</v>
      </c>
      <c r="Y29" s="10">
        <v>7.2924199999999999</v>
      </c>
      <c r="Z29" s="10">
        <v>0.78300000000000003</v>
      </c>
      <c r="AA29" s="10">
        <v>0.71899999999999997</v>
      </c>
      <c r="AB29" s="10">
        <f t="shared" si="0"/>
        <v>1.5130552598713997E-2</v>
      </c>
      <c r="AC29" s="10">
        <f t="shared" si="1"/>
        <v>1.2599916127275799</v>
      </c>
    </row>
    <row r="30" spans="1:29" x14ac:dyDescent="0.25">
      <c r="A30" s="8">
        <v>8</v>
      </c>
      <c r="B30" s="8">
        <v>329</v>
      </c>
      <c r="C30" s="8" t="s">
        <v>117</v>
      </c>
      <c r="D30" s="8" t="s">
        <v>90</v>
      </c>
      <c r="E30" s="8" t="s">
        <v>118</v>
      </c>
      <c r="F30" s="8" t="s">
        <v>109</v>
      </c>
      <c r="G30" s="8" t="s">
        <v>110</v>
      </c>
      <c r="H30" s="8">
        <v>20456</v>
      </c>
      <c r="I30" s="8">
        <v>20457</v>
      </c>
      <c r="J30" s="8">
        <v>20432</v>
      </c>
      <c r="K30" s="8">
        <v>5200</v>
      </c>
      <c r="L30" s="8">
        <v>5200</v>
      </c>
      <c r="M30" s="8" t="s">
        <v>121</v>
      </c>
      <c r="N30" s="8" t="s">
        <v>122</v>
      </c>
      <c r="O30" s="9">
        <v>1.93265154346</v>
      </c>
      <c r="P30" s="9">
        <v>0.78211600000000003</v>
      </c>
      <c r="Q30" s="8" t="s">
        <v>23</v>
      </c>
      <c r="R30" s="8" t="s">
        <v>123</v>
      </c>
      <c r="S30" s="8">
        <v>9</v>
      </c>
      <c r="T30" s="8">
        <v>50</v>
      </c>
      <c r="U30" s="8" t="s">
        <v>46</v>
      </c>
      <c r="V30" s="8" t="s">
        <v>127</v>
      </c>
      <c r="W30" s="8" t="s">
        <v>48</v>
      </c>
      <c r="X30" s="10">
        <v>0.128413</v>
      </c>
      <c r="Y30" s="10">
        <v>2.201031</v>
      </c>
      <c r="Z30" s="10">
        <v>0.78300000000000003</v>
      </c>
      <c r="AA30" s="10">
        <v>0.71899999999999997</v>
      </c>
      <c r="AB30" s="10">
        <f t="shared" si="0"/>
        <v>2.1794148034035999E-2</v>
      </c>
      <c r="AC30" s="10">
        <f t="shared" si="1"/>
        <v>0.48373069880847608</v>
      </c>
    </row>
    <row r="31" spans="1:29" x14ac:dyDescent="0.25">
      <c r="A31" s="8">
        <v>8</v>
      </c>
      <c r="B31" s="8">
        <v>329</v>
      </c>
      <c r="C31" s="8" t="s">
        <v>117</v>
      </c>
      <c r="D31" s="8" t="s">
        <v>90</v>
      </c>
      <c r="E31" s="8" t="s">
        <v>118</v>
      </c>
      <c r="F31" s="8" t="s">
        <v>109</v>
      </c>
      <c r="G31" s="8" t="s">
        <v>110</v>
      </c>
      <c r="H31" s="8">
        <v>23764</v>
      </c>
      <c r="I31" s="8">
        <v>23849</v>
      </c>
      <c r="J31" s="8">
        <v>23838</v>
      </c>
      <c r="K31" s="8">
        <v>6110</v>
      </c>
      <c r="L31" s="8">
        <v>6110</v>
      </c>
      <c r="M31" s="8" t="s">
        <v>121</v>
      </c>
      <c r="N31" s="8" t="s">
        <v>122</v>
      </c>
      <c r="O31" s="9">
        <v>2.3486488903999998</v>
      </c>
      <c r="P31" s="9">
        <v>0.95046399999999998</v>
      </c>
      <c r="Q31" s="8" t="s">
        <v>23</v>
      </c>
      <c r="R31" s="8" t="s">
        <v>123</v>
      </c>
      <c r="S31" s="8">
        <v>10</v>
      </c>
      <c r="T31" s="8">
        <v>60</v>
      </c>
      <c r="U31" s="8" t="s">
        <v>49</v>
      </c>
      <c r="V31" s="8" t="s">
        <v>80</v>
      </c>
      <c r="W31" s="8" t="s">
        <v>80</v>
      </c>
      <c r="X31" s="10">
        <v>0.70995399999999997</v>
      </c>
      <c r="Y31" s="10">
        <v>5.9896479999999999</v>
      </c>
      <c r="Z31" s="10">
        <v>0.78300000000000003</v>
      </c>
      <c r="AA31" s="10">
        <v>0.71899999999999997</v>
      </c>
      <c r="AB31" s="10">
        <f t="shared" si="0"/>
        <v>0.14642850094835197</v>
      </c>
      <c r="AC31" s="10">
        <f t="shared" si="1"/>
        <v>1.5997174878648321</v>
      </c>
    </row>
    <row r="32" spans="1:29" x14ac:dyDescent="0.25">
      <c r="A32" s="8">
        <v>8</v>
      </c>
      <c r="B32" s="8">
        <v>329</v>
      </c>
      <c r="C32" s="8" t="s">
        <v>117</v>
      </c>
      <c r="D32" s="8" t="s">
        <v>90</v>
      </c>
      <c r="E32" s="8" t="s">
        <v>118</v>
      </c>
      <c r="F32" s="8" t="s">
        <v>109</v>
      </c>
      <c r="G32" s="8" t="s">
        <v>110</v>
      </c>
      <c r="H32" s="8">
        <v>23849</v>
      </c>
      <c r="I32" s="8">
        <v>23850</v>
      </c>
      <c r="J32" s="8">
        <v>23839</v>
      </c>
      <c r="K32" s="8">
        <v>6110</v>
      </c>
      <c r="L32" s="8">
        <v>6110</v>
      </c>
      <c r="M32" s="8" t="s">
        <v>121</v>
      </c>
      <c r="N32" s="8" t="s">
        <v>122</v>
      </c>
      <c r="O32" s="9">
        <v>2.4725689259700001</v>
      </c>
      <c r="P32" s="9">
        <v>1.00061</v>
      </c>
      <c r="Q32" s="8" t="s">
        <v>23</v>
      </c>
      <c r="R32" s="8" t="s">
        <v>123</v>
      </c>
      <c r="S32" s="8">
        <v>10</v>
      </c>
      <c r="T32" s="8">
        <v>60</v>
      </c>
      <c r="U32" s="8" t="s">
        <v>49</v>
      </c>
      <c r="V32" s="8" t="s">
        <v>80</v>
      </c>
      <c r="W32" s="8" t="s">
        <v>80</v>
      </c>
      <c r="X32" s="10">
        <v>0.70995399999999997</v>
      </c>
      <c r="Y32" s="10">
        <v>5.9896479999999999</v>
      </c>
      <c r="Z32" s="10">
        <v>0.78300000000000003</v>
      </c>
      <c r="AA32" s="10">
        <v>0.71899999999999997</v>
      </c>
      <c r="AB32" s="10">
        <f t="shared" si="0"/>
        <v>0.15415399461097998</v>
      </c>
      <c r="AC32" s="10">
        <f t="shared" si="1"/>
        <v>1.6841177735636801</v>
      </c>
    </row>
    <row r="33" spans="1:29" x14ac:dyDescent="0.25">
      <c r="A33" s="8">
        <v>8</v>
      </c>
      <c r="B33" s="8">
        <v>329</v>
      </c>
      <c r="C33" s="8" t="s">
        <v>117</v>
      </c>
      <c r="D33" s="8" t="s">
        <v>90</v>
      </c>
      <c r="E33" s="8" t="s">
        <v>118</v>
      </c>
      <c r="F33" s="8" t="s">
        <v>109</v>
      </c>
      <c r="G33" s="8" t="s">
        <v>110</v>
      </c>
      <c r="H33" s="8">
        <v>25092</v>
      </c>
      <c r="I33" s="8">
        <v>25093</v>
      </c>
      <c r="J33" s="8">
        <v>25033</v>
      </c>
      <c r="K33" s="8">
        <v>6170</v>
      </c>
      <c r="L33" s="8">
        <v>6170</v>
      </c>
      <c r="M33" s="8" t="s">
        <v>121</v>
      </c>
      <c r="N33" s="8" t="s">
        <v>122</v>
      </c>
      <c r="O33" s="9">
        <v>6.9300743522500001</v>
      </c>
      <c r="P33" s="9">
        <v>2.8045</v>
      </c>
      <c r="Q33" s="8" t="s">
        <v>23</v>
      </c>
      <c r="R33" s="8" t="s">
        <v>123</v>
      </c>
      <c r="S33" s="8">
        <v>12</v>
      </c>
      <c r="T33" s="8">
        <v>60</v>
      </c>
      <c r="U33" s="8" t="s">
        <v>49</v>
      </c>
      <c r="V33" s="8" t="s">
        <v>51</v>
      </c>
      <c r="W33" s="8" t="s">
        <v>51</v>
      </c>
      <c r="X33" s="10">
        <v>0.596611</v>
      </c>
      <c r="Y33" s="10">
        <v>6.1431250000000004</v>
      </c>
      <c r="Z33" s="10">
        <v>0.78300000000000003</v>
      </c>
      <c r="AA33" s="10">
        <v>0.71899999999999997</v>
      </c>
      <c r="AB33" s="10">
        <f t="shared" si="0"/>
        <v>0.36308343424149991</v>
      </c>
      <c r="AC33" s="10">
        <f t="shared" si="1"/>
        <v>4.8411787315625006</v>
      </c>
    </row>
    <row r="34" spans="1:29" x14ac:dyDescent="0.25">
      <c r="A34" s="8">
        <v>8</v>
      </c>
      <c r="B34" s="8">
        <v>329</v>
      </c>
      <c r="C34" s="8" t="s">
        <v>117</v>
      </c>
      <c r="D34" s="8" t="s">
        <v>90</v>
      </c>
      <c r="E34" s="8" t="s">
        <v>118</v>
      </c>
      <c r="F34" s="8" t="s">
        <v>109</v>
      </c>
      <c r="G34" s="8" t="s">
        <v>110</v>
      </c>
      <c r="H34" s="8">
        <v>28108</v>
      </c>
      <c r="I34" s="8">
        <v>28109</v>
      </c>
      <c r="J34" s="8">
        <v>28109</v>
      </c>
      <c r="K34" s="8">
        <v>6172</v>
      </c>
      <c r="L34" s="8">
        <v>6172</v>
      </c>
      <c r="M34" s="8" t="s">
        <v>121</v>
      </c>
      <c r="N34" s="8" t="s">
        <v>122</v>
      </c>
      <c r="O34" s="9">
        <v>9.0156339171099997</v>
      </c>
      <c r="P34" s="9">
        <v>3.6484999999999999</v>
      </c>
      <c r="Q34" s="8" t="s">
        <v>23</v>
      </c>
      <c r="R34" s="8" t="s">
        <v>123</v>
      </c>
      <c r="S34" s="8">
        <v>12</v>
      </c>
      <c r="T34" s="8">
        <v>60</v>
      </c>
      <c r="U34" s="8" t="s">
        <v>49</v>
      </c>
      <c r="V34" s="8" t="s">
        <v>50</v>
      </c>
      <c r="W34" s="8" t="s">
        <v>51</v>
      </c>
      <c r="X34" s="10">
        <v>0.596611</v>
      </c>
      <c r="Y34" s="10">
        <v>6.1431250000000004</v>
      </c>
      <c r="Z34" s="10">
        <v>0.78300000000000003</v>
      </c>
      <c r="AA34" s="10">
        <v>0.71899999999999997</v>
      </c>
      <c r="AB34" s="10">
        <f t="shared" si="0"/>
        <v>0.47235154566949994</v>
      </c>
      <c r="AC34" s="10">
        <f t="shared" si="1"/>
        <v>6.2981068290625002</v>
      </c>
    </row>
    <row r="35" spans="1:29" x14ac:dyDescent="0.25">
      <c r="A35" s="8">
        <v>8</v>
      </c>
      <c r="B35" s="8">
        <v>329</v>
      </c>
      <c r="C35" s="8" t="s">
        <v>117</v>
      </c>
      <c r="D35" s="8" t="s">
        <v>90</v>
      </c>
      <c r="E35" s="8" t="s">
        <v>118</v>
      </c>
      <c r="F35" s="8" t="s">
        <v>109</v>
      </c>
      <c r="G35" s="8" t="s">
        <v>110</v>
      </c>
      <c r="H35" s="8">
        <v>28159</v>
      </c>
      <c r="I35" s="8">
        <v>28190</v>
      </c>
      <c r="J35" s="8">
        <v>28114</v>
      </c>
      <c r="K35" s="8">
        <v>6172</v>
      </c>
      <c r="L35" s="8">
        <v>6172</v>
      </c>
      <c r="M35" s="8" t="s">
        <v>121</v>
      </c>
      <c r="N35" s="8" t="s">
        <v>122</v>
      </c>
      <c r="O35" s="9">
        <v>8.0631104817099999</v>
      </c>
      <c r="P35" s="9">
        <v>3.2630300000000001</v>
      </c>
      <c r="Q35" s="8" t="s">
        <v>23</v>
      </c>
      <c r="R35" s="8" t="s">
        <v>123</v>
      </c>
      <c r="S35" s="8">
        <v>12</v>
      </c>
      <c r="T35" s="8">
        <v>60</v>
      </c>
      <c r="U35" s="8" t="s">
        <v>49</v>
      </c>
      <c r="V35" s="8" t="s">
        <v>50</v>
      </c>
      <c r="W35" s="8" t="s">
        <v>51</v>
      </c>
      <c r="X35" s="10">
        <v>0.596611</v>
      </c>
      <c r="Y35" s="10">
        <v>6.1431250000000004</v>
      </c>
      <c r="Z35" s="10">
        <v>0.78300000000000003</v>
      </c>
      <c r="AA35" s="10">
        <v>0.71899999999999997</v>
      </c>
      <c r="AB35" s="10">
        <f t="shared" si="0"/>
        <v>0.42244683131860994</v>
      </c>
      <c r="AC35" s="10">
        <f t="shared" si="1"/>
        <v>5.6327015284187505</v>
      </c>
    </row>
    <row r="36" spans="1:29" x14ac:dyDescent="0.25">
      <c r="A36" s="8">
        <v>8</v>
      </c>
      <c r="B36" s="8">
        <v>329</v>
      </c>
      <c r="C36" s="8" t="s">
        <v>117</v>
      </c>
      <c r="D36" s="8" t="s">
        <v>90</v>
      </c>
      <c r="E36" s="8" t="s">
        <v>118</v>
      </c>
      <c r="F36" s="8" t="s">
        <v>109</v>
      </c>
      <c r="G36" s="8" t="s">
        <v>110</v>
      </c>
      <c r="H36" s="8">
        <v>28160</v>
      </c>
      <c r="I36" s="8">
        <v>28191</v>
      </c>
      <c r="J36" s="8">
        <v>28115</v>
      </c>
      <c r="K36" s="8">
        <v>6172</v>
      </c>
      <c r="L36" s="8">
        <v>6172</v>
      </c>
      <c r="M36" s="8" t="s">
        <v>121</v>
      </c>
      <c r="N36" s="8" t="s">
        <v>122</v>
      </c>
      <c r="O36" s="9">
        <v>8.7746368411599995</v>
      </c>
      <c r="P36" s="9">
        <v>3.55097</v>
      </c>
      <c r="Q36" s="8" t="s">
        <v>23</v>
      </c>
      <c r="R36" s="8" t="s">
        <v>123</v>
      </c>
      <c r="S36" s="8">
        <v>12</v>
      </c>
      <c r="T36" s="8">
        <v>60</v>
      </c>
      <c r="U36" s="8" t="s">
        <v>49</v>
      </c>
      <c r="V36" s="8" t="s">
        <v>50</v>
      </c>
      <c r="W36" s="8" t="s">
        <v>51</v>
      </c>
      <c r="X36" s="10">
        <v>0.596611</v>
      </c>
      <c r="Y36" s="10">
        <v>6.1431250000000004</v>
      </c>
      <c r="Z36" s="10">
        <v>0.78300000000000003</v>
      </c>
      <c r="AA36" s="10">
        <v>0.71899999999999997</v>
      </c>
      <c r="AB36" s="10">
        <f t="shared" si="0"/>
        <v>0.45972486449938993</v>
      </c>
      <c r="AC36" s="10">
        <f t="shared" si="1"/>
        <v>6.1297487753312501</v>
      </c>
    </row>
    <row r="37" spans="1:29" x14ac:dyDescent="0.25">
      <c r="A37" s="8">
        <v>8</v>
      </c>
      <c r="B37" s="8">
        <v>329</v>
      </c>
      <c r="C37" s="8" t="s">
        <v>117</v>
      </c>
      <c r="D37" s="8" t="s">
        <v>90</v>
      </c>
      <c r="E37" s="8" t="s">
        <v>118</v>
      </c>
      <c r="F37" s="8" t="s">
        <v>109</v>
      </c>
      <c r="G37" s="8" t="s">
        <v>110</v>
      </c>
      <c r="H37" s="8">
        <v>28187</v>
      </c>
      <c r="I37" s="8">
        <v>28218</v>
      </c>
      <c r="J37" s="8">
        <v>28142</v>
      </c>
      <c r="K37" s="8">
        <v>6172</v>
      </c>
      <c r="L37" s="8">
        <v>6172</v>
      </c>
      <c r="M37" s="8" t="s">
        <v>121</v>
      </c>
      <c r="N37" s="8" t="s">
        <v>122</v>
      </c>
      <c r="O37" s="9">
        <v>7.0342012025000002</v>
      </c>
      <c r="P37" s="9">
        <v>2.8466399999999998</v>
      </c>
      <c r="Q37" s="8" t="s">
        <v>23</v>
      </c>
      <c r="R37" s="8" t="s">
        <v>123</v>
      </c>
      <c r="S37" s="8">
        <v>12</v>
      </c>
      <c r="T37" s="8">
        <v>60</v>
      </c>
      <c r="U37" s="8" t="s">
        <v>49</v>
      </c>
      <c r="V37" s="8" t="s">
        <v>50</v>
      </c>
      <c r="W37" s="8" t="s">
        <v>51</v>
      </c>
      <c r="X37" s="10">
        <v>0.596611</v>
      </c>
      <c r="Y37" s="10">
        <v>6.1431250000000004</v>
      </c>
      <c r="Z37" s="10">
        <v>0.78300000000000003</v>
      </c>
      <c r="AA37" s="10">
        <v>0.71899999999999997</v>
      </c>
      <c r="AB37" s="10">
        <f t="shared" si="0"/>
        <v>0.36853907193767993</v>
      </c>
      <c r="AC37" s="10">
        <f t="shared" si="1"/>
        <v>4.9139215633500006</v>
      </c>
    </row>
    <row r="38" spans="1:29" x14ac:dyDescent="0.25">
      <c r="A38" s="8">
        <v>8</v>
      </c>
      <c r="B38" s="8">
        <v>329</v>
      </c>
      <c r="C38" s="8" t="s">
        <v>117</v>
      </c>
      <c r="D38" s="8" t="s">
        <v>90</v>
      </c>
      <c r="E38" s="8" t="s">
        <v>118</v>
      </c>
      <c r="F38" s="8" t="s">
        <v>109</v>
      </c>
      <c r="G38" s="8" t="s">
        <v>110</v>
      </c>
      <c r="H38" s="8">
        <v>28191</v>
      </c>
      <c r="I38" s="8">
        <v>28222</v>
      </c>
      <c r="J38" s="8">
        <v>28146</v>
      </c>
      <c r="K38" s="8">
        <v>6172</v>
      </c>
      <c r="L38" s="8">
        <v>6172</v>
      </c>
      <c r="M38" s="8" t="s">
        <v>121</v>
      </c>
      <c r="N38" s="8" t="s">
        <v>122</v>
      </c>
      <c r="O38" s="9">
        <v>3.2201452873799998</v>
      </c>
      <c r="P38" s="9">
        <v>1.30315</v>
      </c>
      <c r="Q38" s="8" t="s">
        <v>23</v>
      </c>
      <c r="R38" s="8" t="s">
        <v>123</v>
      </c>
      <c r="S38" s="8">
        <v>12</v>
      </c>
      <c r="T38" s="8">
        <v>60</v>
      </c>
      <c r="U38" s="8" t="s">
        <v>49</v>
      </c>
      <c r="V38" s="8" t="s">
        <v>50</v>
      </c>
      <c r="W38" s="8" t="s">
        <v>51</v>
      </c>
      <c r="X38" s="10">
        <v>0.596611</v>
      </c>
      <c r="Y38" s="10">
        <v>6.1431250000000004</v>
      </c>
      <c r="Z38" s="10">
        <v>0.78300000000000003</v>
      </c>
      <c r="AA38" s="10">
        <v>0.71899999999999997</v>
      </c>
      <c r="AB38" s="10">
        <f t="shared" si="0"/>
        <v>0.16871177654904998</v>
      </c>
      <c r="AC38" s="10">
        <f t="shared" si="1"/>
        <v>2.2495211495937504</v>
      </c>
    </row>
    <row r="39" spans="1:29" x14ac:dyDescent="0.25">
      <c r="A39" s="8">
        <v>8</v>
      </c>
      <c r="B39" s="8">
        <v>329</v>
      </c>
      <c r="C39" s="8" t="s">
        <v>117</v>
      </c>
      <c r="D39" s="8" t="s">
        <v>90</v>
      </c>
      <c r="E39" s="8" t="s">
        <v>118</v>
      </c>
      <c r="F39" s="8" t="s">
        <v>109</v>
      </c>
      <c r="G39" s="8" t="s">
        <v>110</v>
      </c>
      <c r="H39" s="8">
        <v>28193</v>
      </c>
      <c r="I39" s="8">
        <v>28224</v>
      </c>
      <c r="J39" s="8">
        <v>28148</v>
      </c>
      <c r="K39" s="8">
        <v>6172</v>
      </c>
      <c r="L39" s="8">
        <v>6172</v>
      </c>
      <c r="M39" s="8" t="s">
        <v>121</v>
      </c>
      <c r="N39" s="8" t="s">
        <v>122</v>
      </c>
      <c r="O39" s="9">
        <v>2.8333383193800001</v>
      </c>
      <c r="P39" s="9">
        <v>1.1466099999999999</v>
      </c>
      <c r="Q39" s="8" t="s">
        <v>23</v>
      </c>
      <c r="R39" s="8" t="s">
        <v>123</v>
      </c>
      <c r="S39" s="8">
        <v>12</v>
      </c>
      <c r="T39" s="8">
        <v>60</v>
      </c>
      <c r="U39" s="8" t="s">
        <v>49</v>
      </c>
      <c r="V39" s="8" t="s">
        <v>50</v>
      </c>
      <c r="W39" s="8" t="s">
        <v>51</v>
      </c>
      <c r="X39" s="10">
        <v>0.596611</v>
      </c>
      <c r="Y39" s="10">
        <v>6.1431250000000004</v>
      </c>
      <c r="Z39" s="10">
        <v>0.78300000000000003</v>
      </c>
      <c r="AA39" s="10">
        <v>0.71899999999999997</v>
      </c>
      <c r="AB39" s="10">
        <f t="shared" si="0"/>
        <v>0.14844539010006996</v>
      </c>
      <c r="AC39" s="10">
        <f t="shared" si="1"/>
        <v>1.9792989643062502</v>
      </c>
    </row>
    <row r="40" spans="1:29" x14ac:dyDescent="0.25">
      <c r="A40" s="8">
        <v>8</v>
      </c>
      <c r="B40" s="8">
        <v>329</v>
      </c>
      <c r="C40" s="8" t="s">
        <v>117</v>
      </c>
      <c r="D40" s="8" t="s">
        <v>90</v>
      </c>
      <c r="E40" s="8" t="s">
        <v>118</v>
      </c>
      <c r="F40" s="8" t="s">
        <v>109</v>
      </c>
      <c r="G40" s="8" t="s">
        <v>110</v>
      </c>
      <c r="H40" s="8">
        <v>30013</v>
      </c>
      <c r="I40" s="8">
        <v>30014</v>
      </c>
      <c r="J40" s="8">
        <v>30002</v>
      </c>
      <c r="K40" s="8">
        <v>6210</v>
      </c>
      <c r="L40" s="8">
        <v>6210</v>
      </c>
      <c r="M40" s="8" t="s">
        <v>121</v>
      </c>
      <c r="N40" s="8" t="s">
        <v>122</v>
      </c>
      <c r="O40" s="9">
        <v>2.5585084098899999</v>
      </c>
      <c r="P40" s="9">
        <v>1.03539</v>
      </c>
      <c r="Q40" s="8" t="s">
        <v>23</v>
      </c>
      <c r="R40" s="8" t="s">
        <v>123</v>
      </c>
      <c r="S40" s="8">
        <v>14</v>
      </c>
      <c r="T40" s="8">
        <v>60</v>
      </c>
      <c r="U40" s="8" t="s">
        <v>49</v>
      </c>
      <c r="V40" s="8" t="s">
        <v>83</v>
      </c>
      <c r="W40" s="8" t="s">
        <v>83</v>
      </c>
      <c r="X40" s="10">
        <v>0.44770799999999999</v>
      </c>
      <c r="Y40" s="10">
        <v>6.3260019999999999</v>
      </c>
      <c r="Z40" s="10">
        <v>0.78300000000000003</v>
      </c>
      <c r="AA40" s="10">
        <v>0.71899999999999997</v>
      </c>
      <c r="AB40" s="10">
        <f t="shared" si="0"/>
        <v>0.10059086778803998</v>
      </c>
      <c r="AC40" s="10">
        <f t="shared" si="1"/>
        <v>1.8405160582291802</v>
      </c>
    </row>
    <row r="41" spans="1:29" x14ac:dyDescent="0.25">
      <c r="A41" s="8">
        <v>8</v>
      </c>
      <c r="B41" s="8">
        <v>329</v>
      </c>
      <c r="C41" s="8" t="s">
        <v>117</v>
      </c>
      <c r="D41" s="8" t="s">
        <v>90</v>
      </c>
      <c r="E41" s="8" t="s">
        <v>118</v>
      </c>
      <c r="F41" s="8" t="s">
        <v>109</v>
      </c>
      <c r="G41" s="8" t="s">
        <v>110</v>
      </c>
      <c r="H41" s="8">
        <v>30014</v>
      </c>
      <c r="I41" s="8">
        <v>30015</v>
      </c>
      <c r="J41" s="8">
        <v>30003</v>
      </c>
      <c r="K41" s="8">
        <v>6210</v>
      </c>
      <c r="L41" s="8">
        <v>6210</v>
      </c>
      <c r="M41" s="8" t="s">
        <v>121</v>
      </c>
      <c r="N41" s="8" t="s">
        <v>122</v>
      </c>
      <c r="O41" s="9">
        <v>2.3293298573399999</v>
      </c>
      <c r="P41" s="9">
        <v>0.94264599999999998</v>
      </c>
      <c r="Q41" s="8" t="s">
        <v>23</v>
      </c>
      <c r="R41" s="8" t="s">
        <v>123</v>
      </c>
      <c r="S41" s="8">
        <v>14</v>
      </c>
      <c r="T41" s="8">
        <v>60</v>
      </c>
      <c r="U41" s="8" t="s">
        <v>49</v>
      </c>
      <c r="V41" s="8" t="s">
        <v>83</v>
      </c>
      <c r="W41" s="8" t="s">
        <v>83</v>
      </c>
      <c r="X41" s="10">
        <v>0.44770799999999999</v>
      </c>
      <c r="Y41" s="10">
        <v>6.3260019999999999</v>
      </c>
      <c r="Z41" s="10">
        <v>0.78300000000000003</v>
      </c>
      <c r="AA41" s="10">
        <v>0.71899999999999997</v>
      </c>
      <c r="AB41" s="10">
        <f t="shared" si="0"/>
        <v>9.158054371485598E-2</v>
      </c>
      <c r="AC41" s="10">
        <f t="shared" si="1"/>
        <v>1.675653715243052</v>
      </c>
    </row>
    <row r="42" spans="1:29" x14ac:dyDescent="0.25">
      <c r="A42" s="8">
        <v>8</v>
      </c>
      <c r="B42" s="8">
        <v>329</v>
      </c>
      <c r="C42" s="8" t="s">
        <v>117</v>
      </c>
      <c r="D42" s="8" t="s">
        <v>90</v>
      </c>
      <c r="E42" s="8" t="s">
        <v>118</v>
      </c>
      <c r="F42" s="8" t="s">
        <v>109</v>
      </c>
      <c r="G42" s="8" t="s">
        <v>110</v>
      </c>
      <c r="H42" s="8">
        <v>31373</v>
      </c>
      <c r="I42" s="8">
        <v>31374</v>
      </c>
      <c r="J42" s="8">
        <v>31319</v>
      </c>
      <c r="K42" s="8">
        <v>6215</v>
      </c>
      <c r="L42" s="8">
        <v>6215</v>
      </c>
      <c r="M42" s="8" t="s">
        <v>121</v>
      </c>
      <c r="N42" s="8" t="s">
        <v>122</v>
      </c>
      <c r="O42" s="9">
        <v>6.0768624454099998</v>
      </c>
      <c r="P42" s="9">
        <v>2.4592200000000002</v>
      </c>
      <c r="Q42" s="8" t="s">
        <v>23</v>
      </c>
      <c r="R42" s="8" t="s">
        <v>123</v>
      </c>
      <c r="S42" s="8">
        <v>16</v>
      </c>
      <c r="T42" s="8">
        <v>60</v>
      </c>
      <c r="U42" s="8" t="s">
        <v>49</v>
      </c>
      <c r="V42" s="8" t="s">
        <v>84</v>
      </c>
      <c r="W42" s="8" t="s">
        <v>53</v>
      </c>
      <c r="X42" s="10">
        <v>0.78656000000000004</v>
      </c>
      <c r="Y42" s="10">
        <v>7.079313</v>
      </c>
      <c r="Z42" s="10">
        <v>0.78300000000000003</v>
      </c>
      <c r="AA42" s="10">
        <v>0.71899999999999997</v>
      </c>
      <c r="AB42" s="10">
        <f t="shared" si="0"/>
        <v>0.41974832605439999</v>
      </c>
      <c r="AC42" s="10">
        <f t="shared" si="1"/>
        <v>4.8920942605566609</v>
      </c>
    </row>
    <row r="43" spans="1:29" x14ac:dyDescent="0.25">
      <c r="A43" s="8">
        <v>8</v>
      </c>
      <c r="B43" s="8">
        <v>329</v>
      </c>
      <c r="C43" s="8" t="s">
        <v>117</v>
      </c>
      <c r="D43" s="8" t="s">
        <v>90</v>
      </c>
      <c r="E43" s="8" t="s">
        <v>118</v>
      </c>
      <c r="F43" s="8" t="s">
        <v>109</v>
      </c>
      <c r="G43" s="8" t="s">
        <v>110</v>
      </c>
      <c r="H43" s="8">
        <v>32223</v>
      </c>
      <c r="I43" s="8">
        <v>32224</v>
      </c>
      <c r="J43" s="8">
        <v>32191</v>
      </c>
      <c r="K43" s="8">
        <v>6216</v>
      </c>
      <c r="L43" s="8">
        <v>6216</v>
      </c>
      <c r="M43" s="8" t="s">
        <v>121</v>
      </c>
      <c r="N43" s="8" t="s">
        <v>122</v>
      </c>
      <c r="O43" s="9">
        <v>5.7173092954999998</v>
      </c>
      <c r="P43" s="9">
        <v>2.3137099999999999</v>
      </c>
      <c r="Q43" s="8" t="s">
        <v>23</v>
      </c>
      <c r="R43" s="8" t="s">
        <v>123</v>
      </c>
      <c r="S43" s="8">
        <v>16</v>
      </c>
      <c r="T43" s="8">
        <v>60</v>
      </c>
      <c r="U43" s="8" t="s">
        <v>49</v>
      </c>
      <c r="V43" s="8" t="s">
        <v>85</v>
      </c>
      <c r="W43" s="8" t="s">
        <v>53</v>
      </c>
      <c r="X43" s="10">
        <v>0.78656000000000004</v>
      </c>
      <c r="Y43" s="10">
        <v>7.079313</v>
      </c>
      <c r="Z43" s="10">
        <v>0.78300000000000003</v>
      </c>
      <c r="AA43" s="10">
        <v>0.71899999999999997</v>
      </c>
      <c r="AB43" s="10">
        <f t="shared" si="0"/>
        <v>0.39491216705919996</v>
      </c>
      <c r="AC43" s="10">
        <f t="shared" si="1"/>
        <v>4.60263311602563</v>
      </c>
    </row>
    <row r="44" spans="1:29" x14ac:dyDescent="0.25">
      <c r="A44" s="8">
        <v>8</v>
      </c>
      <c r="B44" s="8">
        <v>329</v>
      </c>
      <c r="C44" s="8" t="s">
        <v>117</v>
      </c>
      <c r="D44" s="8" t="s">
        <v>90</v>
      </c>
      <c r="E44" s="8" t="s">
        <v>118</v>
      </c>
      <c r="F44" s="8" t="s">
        <v>109</v>
      </c>
      <c r="G44" s="8" t="s">
        <v>110</v>
      </c>
      <c r="H44" s="8">
        <v>44151</v>
      </c>
      <c r="I44" s="8">
        <v>44152</v>
      </c>
      <c r="J44" s="8">
        <v>44123</v>
      </c>
      <c r="K44" s="8">
        <v>6410</v>
      </c>
      <c r="L44" s="8">
        <v>6410</v>
      </c>
      <c r="M44" s="8" t="s">
        <v>121</v>
      </c>
      <c r="N44" s="8" t="s">
        <v>122</v>
      </c>
      <c r="O44" s="9">
        <v>30.874287220300001</v>
      </c>
      <c r="P44" s="9">
        <v>12.494400000000001</v>
      </c>
      <c r="Q44" s="8" t="s">
        <v>23</v>
      </c>
      <c r="R44" s="8" t="s">
        <v>123</v>
      </c>
      <c r="S44" s="8">
        <v>16</v>
      </c>
      <c r="T44" s="8">
        <v>60</v>
      </c>
      <c r="U44" s="8" t="s">
        <v>49</v>
      </c>
      <c r="V44" s="8" t="s">
        <v>52</v>
      </c>
      <c r="W44" s="8" t="s">
        <v>53</v>
      </c>
      <c r="X44" s="10">
        <v>0.78656000000000004</v>
      </c>
      <c r="Y44" s="10">
        <v>7.079313</v>
      </c>
      <c r="Z44" s="10">
        <v>0.78300000000000003</v>
      </c>
      <c r="AA44" s="10">
        <v>0.71899999999999997</v>
      </c>
      <c r="AB44" s="10">
        <f t="shared" si="0"/>
        <v>2.132588172288</v>
      </c>
      <c r="AC44" s="10">
        <f t="shared" si="1"/>
        <v>24.854946905563203</v>
      </c>
    </row>
    <row r="45" spans="1:29" x14ac:dyDescent="0.25">
      <c r="A45" s="8">
        <v>8</v>
      </c>
      <c r="B45" s="8">
        <v>329</v>
      </c>
      <c r="C45" s="8" t="s">
        <v>117</v>
      </c>
      <c r="D45" s="8" t="s">
        <v>90</v>
      </c>
      <c r="E45" s="8" t="s">
        <v>118</v>
      </c>
      <c r="F45" s="8" t="s">
        <v>109</v>
      </c>
      <c r="G45" s="8" t="s">
        <v>110</v>
      </c>
      <c r="H45" s="8">
        <v>44185</v>
      </c>
      <c r="I45" s="8">
        <v>44186</v>
      </c>
      <c r="J45" s="8">
        <v>44167</v>
      </c>
      <c r="K45" s="8">
        <v>6410</v>
      </c>
      <c r="L45" s="8">
        <v>6410</v>
      </c>
      <c r="M45" s="8" t="s">
        <v>121</v>
      </c>
      <c r="N45" s="8" t="s">
        <v>122</v>
      </c>
      <c r="O45" s="9">
        <v>62.552675204400003</v>
      </c>
      <c r="P45" s="9">
        <v>25.3142</v>
      </c>
      <c r="Q45" s="8" t="s">
        <v>23</v>
      </c>
      <c r="R45" s="8" t="s">
        <v>123</v>
      </c>
      <c r="S45" s="8">
        <v>16</v>
      </c>
      <c r="T45" s="8">
        <v>60</v>
      </c>
      <c r="U45" s="8" t="s">
        <v>49</v>
      </c>
      <c r="V45" s="8" t="s">
        <v>52</v>
      </c>
      <c r="W45" s="8" t="s">
        <v>53</v>
      </c>
      <c r="X45" s="10">
        <v>0.78656000000000004</v>
      </c>
      <c r="Y45" s="10">
        <v>7.079313</v>
      </c>
      <c r="Z45" s="10">
        <v>0.78300000000000003</v>
      </c>
      <c r="AA45" s="10">
        <v>0.71899999999999997</v>
      </c>
      <c r="AB45" s="10">
        <f t="shared" si="0"/>
        <v>4.3207167619839995</v>
      </c>
      <c r="AC45" s="10">
        <f t="shared" si="1"/>
        <v>50.357207785632603</v>
      </c>
    </row>
    <row r="46" spans="1:29" x14ac:dyDescent="0.25">
      <c r="A46" s="8">
        <v>8</v>
      </c>
      <c r="B46" s="8">
        <v>329</v>
      </c>
      <c r="C46" s="8" t="s">
        <v>117</v>
      </c>
      <c r="D46" s="8" t="s">
        <v>90</v>
      </c>
      <c r="E46" s="8" t="s">
        <v>118</v>
      </c>
      <c r="F46" s="8" t="s">
        <v>109</v>
      </c>
      <c r="G46" s="8" t="s">
        <v>110</v>
      </c>
      <c r="H46" s="8">
        <v>44222</v>
      </c>
      <c r="I46" s="8">
        <v>44223</v>
      </c>
      <c r="J46" s="8">
        <v>44204</v>
      </c>
      <c r="K46" s="8">
        <v>6410</v>
      </c>
      <c r="L46" s="8">
        <v>6410</v>
      </c>
      <c r="M46" s="8" t="s">
        <v>121</v>
      </c>
      <c r="N46" s="8" t="s">
        <v>122</v>
      </c>
      <c r="O46" s="9">
        <v>2.1811117246</v>
      </c>
      <c r="P46" s="9">
        <v>0.88266500000000003</v>
      </c>
      <c r="Q46" s="8" t="s">
        <v>23</v>
      </c>
      <c r="R46" s="8" t="s">
        <v>123</v>
      </c>
      <c r="S46" s="8">
        <v>16</v>
      </c>
      <c r="T46" s="8">
        <v>60</v>
      </c>
      <c r="U46" s="8" t="s">
        <v>49</v>
      </c>
      <c r="V46" s="8" t="s">
        <v>52</v>
      </c>
      <c r="W46" s="8" t="s">
        <v>53</v>
      </c>
      <c r="X46" s="10">
        <v>0.78656000000000004</v>
      </c>
      <c r="Y46" s="10">
        <v>7.079313</v>
      </c>
      <c r="Z46" s="10">
        <v>0.78300000000000003</v>
      </c>
      <c r="AA46" s="10">
        <v>0.71899999999999997</v>
      </c>
      <c r="AB46" s="10">
        <f t="shared" si="0"/>
        <v>0.15065636918079997</v>
      </c>
      <c r="AC46" s="10">
        <f t="shared" si="1"/>
        <v>1.7558739683697453</v>
      </c>
    </row>
    <row r="47" spans="1:29" x14ac:dyDescent="0.25">
      <c r="A47" s="8">
        <v>8</v>
      </c>
      <c r="B47" s="8">
        <v>329</v>
      </c>
      <c r="C47" s="8" t="s">
        <v>117</v>
      </c>
      <c r="D47" s="8" t="s">
        <v>90</v>
      </c>
      <c r="E47" s="8" t="s">
        <v>118</v>
      </c>
      <c r="F47" s="8" t="s">
        <v>109</v>
      </c>
      <c r="G47" s="8" t="s">
        <v>110</v>
      </c>
      <c r="H47" s="8">
        <v>44238</v>
      </c>
      <c r="I47" s="8">
        <v>44239</v>
      </c>
      <c r="J47" s="8">
        <v>44220</v>
      </c>
      <c r="K47" s="8">
        <v>6410</v>
      </c>
      <c r="L47" s="8">
        <v>6410</v>
      </c>
      <c r="M47" s="8" t="s">
        <v>121</v>
      </c>
      <c r="N47" s="8" t="s">
        <v>122</v>
      </c>
      <c r="O47" s="9">
        <v>19.6423420486</v>
      </c>
      <c r="P47" s="9">
        <v>7.9489700000000001</v>
      </c>
      <c r="Q47" s="8" t="s">
        <v>23</v>
      </c>
      <c r="R47" s="8" t="s">
        <v>123</v>
      </c>
      <c r="S47" s="8">
        <v>16</v>
      </c>
      <c r="T47" s="8">
        <v>60</v>
      </c>
      <c r="U47" s="8" t="s">
        <v>49</v>
      </c>
      <c r="V47" s="8" t="s">
        <v>52</v>
      </c>
      <c r="W47" s="8" t="s">
        <v>53</v>
      </c>
      <c r="X47" s="10">
        <v>0.78656000000000004</v>
      </c>
      <c r="Y47" s="10">
        <v>7.079313</v>
      </c>
      <c r="Z47" s="10">
        <v>0.78300000000000003</v>
      </c>
      <c r="AA47" s="10">
        <v>0.71899999999999997</v>
      </c>
      <c r="AB47" s="10">
        <f t="shared" ref="AB47:AB85" si="2">P47*X47*(1-Z47)</f>
        <v>1.3567581799743997</v>
      </c>
      <c r="AC47" s="10">
        <f t="shared" ref="AC47:AC85" si="3">P47*Y47*(1-AA47)</f>
        <v>15.812782310788412</v>
      </c>
    </row>
    <row r="48" spans="1:29" x14ac:dyDescent="0.25">
      <c r="A48" s="8">
        <v>8</v>
      </c>
      <c r="B48" s="8">
        <v>329</v>
      </c>
      <c r="C48" s="8" t="s">
        <v>117</v>
      </c>
      <c r="D48" s="8" t="s">
        <v>90</v>
      </c>
      <c r="E48" s="8" t="s">
        <v>118</v>
      </c>
      <c r="F48" s="8" t="s">
        <v>109</v>
      </c>
      <c r="G48" s="8" t="s">
        <v>110</v>
      </c>
      <c r="H48" s="8">
        <v>44240</v>
      </c>
      <c r="I48" s="8">
        <v>44241</v>
      </c>
      <c r="J48" s="8">
        <v>44222</v>
      </c>
      <c r="K48" s="8">
        <v>6410</v>
      </c>
      <c r="L48" s="8">
        <v>6410</v>
      </c>
      <c r="M48" s="8" t="s">
        <v>121</v>
      </c>
      <c r="N48" s="8" t="s">
        <v>122</v>
      </c>
      <c r="O48" s="9">
        <v>3.7894347263700001</v>
      </c>
      <c r="P48" s="9">
        <v>1.5335300000000001</v>
      </c>
      <c r="Q48" s="8" t="s">
        <v>23</v>
      </c>
      <c r="R48" s="8" t="s">
        <v>123</v>
      </c>
      <c r="S48" s="8">
        <v>16</v>
      </c>
      <c r="T48" s="8">
        <v>60</v>
      </c>
      <c r="U48" s="8" t="s">
        <v>49</v>
      </c>
      <c r="V48" s="8" t="s">
        <v>52</v>
      </c>
      <c r="W48" s="8" t="s">
        <v>53</v>
      </c>
      <c r="X48" s="10">
        <v>0.78656000000000004</v>
      </c>
      <c r="Y48" s="10">
        <v>7.079313</v>
      </c>
      <c r="Z48" s="10">
        <v>0.78300000000000003</v>
      </c>
      <c r="AA48" s="10">
        <v>0.71899999999999997</v>
      </c>
      <c r="AB48" s="10">
        <f t="shared" si="2"/>
        <v>0.26174829842559999</v>
      </c>
      <c r="AC48" s="10">
        <f t="shared" si="3"/>
        <v>3.0506312210340902</v>
      </c>
    </row>
    <row r="49" spans="1:29" x14ac:dyDescent="0.25">
      <c r="A49" s="8">
        <v>8</v>
      </c>
      <c r="B49" s="8">
        <v>329</v>
      </c>
      <c r="C49" s="8" t="s">
        <v>117</v>
      </c>
      <c r="D49" s="8" t="s">
        <v>90</v>
      </c>
      <c r="E49" s="8" t="s">
        <v>118</v>
      </c>
      <c r="F49" s="8" t="s">
        <v>109</v>
      </c>
      <c r="G49" s="8" t="s">
        <v>110</v>
      </c>
      <c r="H49" s="8">
        <v>44243</v>
      </c>
      <c r="I49" s="8">
        <v>44244</v>
      </c>
      <c r="J49" s="8">
        <v>44225</v>
      </c>
      <c r="K49" s="8">
        <v>6410</v>
      </c>
      <c r="L49" s="8">
        <v>6410</v>
      </c>
      <c r="M49" s="8" t="s">
        <v>121</v>
      </c>
      <c r="N49" s="8" t="s">
        <v>122</v>
      </c>
      <c r="O49" s="9">
        <v>2.75697685015</v>
      </c>
      <c r="P49" s="9">
        <v>1.11571</v>
      </c>
      <c r="Q49" s="8" t="s">
        <v>23</v>
      </c>
      <c r="R49" s="8" t="s">
        <v>123</v>
      </c>
      <c r="S49" s="8">
        <v>16</v>
      </c>
      <c r="T49" s="8">
        <v>60</v>
      </c>
      <c r="U49" s="8" t="s">
        <v>49</v>
      </c>
      <c r="V49" s="8" t="s">
        <v>52</v>
      </c>
      <c r="W49" s="8" t="s">
        <v>53</v>
      </c>
      <c r="X49" s="10">
        <v>0.78656000000000004</v>
      </c>
      <c r="Y49" s="10">
        <v>7.079313</v>
      </c>
      <c r="Z49" s="10">
        <v>0.78300000000000003</v>
      </c>
      <c r="AA49" s="10">
        <v>0.71899999999999997</v>
      </c>
      <c r="AB49" s="10">
        <f t="shared" si="2"/>
        <v>0.19043331009919998</v>
      </c>
      <c r="AC49" s="10">
        <f t="shared" si="3"/>
        <v>2.2194673463316303</v>
      </c>
    </row>
    <row r="50" spans="1:29" x14ac:dyDescent="0.25">
      <c r="A50" s="8">
        <v>8</v>
      </c>
      <c r="B50" s="8">
        <v>329</v>
      </c>
      <c r="C50" s="8" t="s">
        <v>117</v>
      </c>
      <c r="D50" s="8" t="s">
        <v>90</v>
      </c>
      <c r="E50" s="8" t="s">
        <v>118</v>
      </c>
      <c r="F50" s="8" t="s">
        <v>109</v>
      </c>
      <c r="G50" s="8" t="s">
        <v>110</v>
      </c>
      <c r="H50" s="8">
        <v>44251</v>
      </c>
      <c r="I50" s="8">
        <v>44252</v>
      </c>
      <c r="J50" s="8">
        <v>44233</v>
      </c>
      <c r="K50" s="8">
        <v>6410</v>
      </c>
      <c r="L50" s="8">
        <v>6410</v>
      </c>
      <c r="M50" s="8" t="s">
        <v>121</v>
      </c>
      <c r="N50" s="8" t="s">
        <v>122</v>
      </c>
      <c r="O50" s="9">
        <v>3.43619681231</v>
      </c>
      <c r="P50" s="9">
        <v>1.3905799999999999</v>
      </c>
      <c r="Q50" s="8" t="s">
        <v>23</v>
      </c>
      <c r="R50" s="8" t="s">
        <v>123</v>
      </c>
      <c r="S50" s="8">
        <v>16</v>
      </c>
      <c r="T50" s="8">
        <v>60</v>
      </c>
      <c r="U50" s="8" t="s">
        <v>49</v>
      </c>
      <c r="V50" s="8" t="s">
        <v>52</v>
      </c>
      <c r="W50" s="8" t="s">
        <v>53</v>
      </c>
      <c r="X50" s="10">
        <v>0.78656000000000004</v>
      </c>
      <c r="Y50" s="10">
        <v>7.079313</v>
      </c>
      <c r="Z50" s="10">
        <v>0.78300000000000003</v>
      </c>
      <c r="AA50" s="10">
        <v>0.71899999999999997</v>
      </c>
      <c r="AB50" s="10">
        <f t="shared" si="2"/>
        <v>0.23734908924159995</v>
      </c>
      <c r="AC50" s="10">
        <f t="shared" si="3"/>
        <v>2.7662626511027404</v>
      </c>
    </row>
    <row r="51" spans="1:29" x14ac:dyDescent="0.25">
      <c r="A51" s="8">
        <v>8</v>
      </c>
      <c r="B51" s="8">
        <v>329</v>
      </c>
      <c r="C51" s="8" t="s">
        <v>117</v>
      </c>
      <c r="D51" s="8" t="s">
        <v>90</v>
      </c>
      <c r="E51" s="8" t="s">
        <v>118</v>
      </c>
      <c r="F51" s="8" t="s">
        <v>109</v>
      </c>
      <c r="G51" s="8" t="s">
        <v>110</v>
      </c>
      <c r="H51" s="8">
        <v>44262</v>
      </c>
      <c r="I51" s="8">
        <v>44263</v>
      </c>
      <c r="J51" s="8">
        <v>44244</v>
      </c>
      <c r="K51" s="8">
        <v>6410</v>
      </c>
      <c r="L51" s="8">
        <v>6410</v>
      </c>
      <c r="M51" s="8" t="s">
        <v>121</v>
      </c>
      <c r="N51" s="8" t="s">
        <v>122</v>
      </c>
      <c r="O51" s="9">
        <v>5.5643271753599999</v>
      </c>
      <c r="P51" s="9">
        <v>2.2517999999999998</v>
      </c>
      <c r="Q51" s="8" t="s">
        <v>23</v>
      </c>
      <c r="R51" s="8" t="s">
        <v>123</v>
      </c>
      <c r="S51" s="8">
        <v>16</v>
      </c>
      <c r="T51" s="8">
        <v>60</v>
      </c>
      <c r="U51" s="8" t="s">
        <v>49</v>
      </c>
      <c r="V51" s="8" t="s">
        <v>52</v>
      </c>
      <c r="W51" s="8" t="s">
        <v>53</v>
      </c>
      <c r="X51" s="10">
        <v>0.78656000000000004</v>
      </c>
      <c r="Y51" s="10">
        <v>7.079313</v>
      </c>
      <c r="Z51" s="10">
        <v>0.78300000000000003</v>
      </c>
      <c r="AA51" s="10">
        <v>0.71899999999999997</v>
      </c>
      <c r="AB51" s="10">
        <f t="shared" si="2"/>
        <v>0.38434515033599992</v>
      </c>
      <c r="AC51" s="10">
        <f t="shared" si="3"/>
        <v>4.4794763607653998</v>
      </c>
    </row>
    <row r="52" spans="1:29" x14ac:dyDescent="0.25">
      <c r="A52" s="8">
        <v>8</v>
      </c>
      <c r="B52" s="8">
        <v>329</v>
      </c>
      <c r="C52" s="8" t="s">
        <v>117</v>
      </c>
      <c r="D52" s="8" t="s">
        <v>90</v>
      </c>
      <c r="E52" s="8" t="s">
        <v>118</v>
      </c>
      <c r="F52" s="8" t="s">
        <v>109</v>
      </c>
      <c r="G52" s="8" t="s">
        <v>110</v>
      </c>
      <c r="H52" s="8">
        <v>44263</v>
      </c>
      <c r="I52" s="8">
        <v>44264</v>
      </c>
      <c r="J52" s="8">
        <v>44245</v>
      </c>
      <c r="K52" s="8">
        <v>6410</v>
      </c>
      <c r="L52" s="8">
        <v>6410</v>
      </c>
      <c r="M52" s="8" t="s">
        <v>121</v>
      </c>
      <c r="N52" s="8" t="s">
        <v>122</v>
      </c>
      <c r="O52" s="9">
        <v>1.7687061013900001</v>
      </c>
      <c r="P52" s="9">
        <v>0.71577000000000002</v>
      </c>
      <c r="Q52" s="8" t="s">
        <v>23</v>
      </c>
      <c r="R52" s="8" t="s">
        <v>123</v>
      </c>
      <c r="S52" s="8">
        <v>16</v>
      </c>
      <c r="T52" s="8">
        <v>60</v>
      </c>
      <c r="U52" s="8" t="s">
        <v>49</v>
      </c>
      <c r="V52" s="8" t="s">
        <v>52</v>
      </c>
      <c r="W52" s="8" t="s">
        <v>53</v>
      </c>
      <c r="X52" s="10">
        <v>0.78656000000000004</v>
      </c>
      <c r="Y52" s="10">
        <v>7.079313</v>
      </c>
      <c r="Z52" s="10">
        <v>0.78300000000000003</v>
      </c>
      <c r="AA52" s="10">
        <v>0.71899999999999997</v>
      </c>
      <c r="AB52" s="10">
        <f t="shared" si="2"/>
        <v>0.1221701431104</v>
      </c>
      <c r="AC52" s="10">
        <f t="shared" si="3"/>
        <v>1.4238719223488101</v>
      </c>
    </row>
    <row r="53" spans="1:29" x14ac:dyDescent="0.25">
      <c r="A53" s="8">
        <v>8</v>
      </c>
      <c r="B53" s="8">
        <v>329</v>
      </c>
      <c r="C53" s="8" t="s">
        <v>117</v>
      </c>
      <c r="D53" s="8" t="s">
        <v>90</v>
      </c>
      <c r="E53" s="8" t="s">
        <v>118</v>
      </c>
      <c r="F53" s="8" t="s">
        <v>109</v>
      </c>
      <c r="G53" s="8" t="s">
        <v>110</v>
      </c>
      <c r="H53" s="8">
        <v>44271</v>
      </c>
      <c r="I53" s="8">
        <v>44272</v>
      </c>
      <c r="J53" s="8">
        <v>44253</v>
      </c>
      <c r="K53" s="8">
        <v>6410</v>
      </c>
      <c r="L53" s="8">
        <v>6410</v>
      </c>
      <c r="M53" s="8" t="s">
        <v>121</v>
      </c>
      <c r="N53" s="8" t="s">
        <v>122</v>
      </c>
      <c r="O53" s="9">
        <v>3.6744779250800002</v>
      </c>
      <c r="P53" s="9">
        <v>1.4870099999999999</v>
      </c>
      <c r="Q53" s="8" t="s">
        <v>23</v>
      </c>
      <c r="R53" s="8" t="s">
        <v>123</v>
      </c>
      <c r="S53" s="8">
        <v>16</v>
      </c>
      <c r="T53" s="8">
        <v>60</v>
      </c>
      <c r="U53" s="8" t="s">
        <v>49</v>
      </c>
      <c r="V53" s="8" t="s">
        <v>52</v>
      </c>
      <c r="W53" s="8" t="s">
        <v>53</v>
      </c>
      <c r="X53" s="10">
        <v>0.78656000000000004</v>
      </c>
      <c r="Y53" s="10">
        <v>7.079313</v>
      </c>
      <c r="Z53" s="10">
        <v>0.78300000000000003</v>
      </c>
      <c r="AA53" s="10">
        <v>0.71899999999999997</v>
      </c>
      <c r="AB53" s="10">
        <f t="shared" si="2"/>
        <v>0.25380810107519997</v>
      </c>
      <c r="AC53" s="10">
        <f t="shared" si="3"/>
        <v>2.9580895919805301</v>
      </c>
    </row>
    <row r="54" spans="1:29" x14ac:dyDescent="0.25">
      <c r="A54" s="8">
        <v>8</v>
      </c>
      <c r="B54" s="8">
        <v>329</v>
      </c>
      <c r="C54" s="8" t="s">
        <v>117</v>
      </c>
      <c r="D54" s="8" t="s">
        <v>90</v>
      </c>
      <c r="E54" s="8" t="s">
        <v>118</v>
      </c>
      <c r="F54" s="8" t="s">
        <v>109</v>
      </c>
      <c r="G54" s="8" t="s">
        <v>110</v>
      </c>
      <c r="H54" s="8">
        <v>44276</v>
      </c>
      <c r="I54" s="8">
        <v>44277</v>
      </c>
      <c r="J54" s="8">
        <v>44258</v>
      </c>
      <c r="K54" s="8">
        <v>6410</v>
      </c>
      <c r="L54" s="8">
        <v>6410</v>
      </c>
      <c r="M54" s="8" t="s">
        <v>121</v>
      </c>
      <c r="N54" s="8" t="s">
        <v>122</v>
      </c>
      <c r="O54" s="9">
        <v>34.239457553699999</v>
      </c>
      <c r="P54" s="9">
        <v>13.856199999999999</v>
      </c>
      <c r="Q54" s="8" t="s">
        <v>23</v>
      </c>
      <c r="R54" s="8" t="s">
        <v>123</v>
      </c>
      <c r="S54" s="8">
        <v>16</v>
      </c>
      <c r="T54" s="8">
        <v>60</v>
      </c>
      <c r="U54" s="8" t="s">
        <v>49</v>
      </c>
      <c r="V54" s="8" t="s">
        <v>52</v>
      </c>
      <c r="W54" s="8" t="s">
        <v>53</v>
      </c>
      <c r="X54" s="10">
        <v>0.78656000000000004</v>
      </c>
      <c r="Y54" s="10">
        <v>7.079313</v>
      </c>
      <c r="Z54" s="10">
        <v>0.78300000000000003</v>
      </c>
      <c r="AA54" s="10">
        <v>0.71899999999999997</v>
      </c>
      <c r="AB54" s="10">
        <f t="shared" si="2"/>
        <v>2.3650249898239997</v>
      </c>
      <c r="AC54" s="10">
        <f t="shared" si="3"/>
        <v>27.563957878158604</v>
      </c>
    </row>
    <row r="55" spans="1:29" x14ac:dyDescent="0.25">
      <c r="A55" s="8">
        <v>8</v>
      </c>
      <c r="B55" s="8">
        <v>329</v>
      </c>
      <c r="C55" s="8" t="s">
        <v>117</v>
      </c>
      <c r="D55" s="8" t="s">
        <v>90</v>
      </c>
      <c r="E55" s="8" t="s">
        <v>118</v>
      </c>
      <c r="F55" s="8" t="s">
        <v>109</v>
      </c>
      <c r="G55" s="8" t="s">
        <v>110</v>
      </c>
      <c r="H55" s="8">
        <v>44277</v>
      </c>
      <c r="I55" s="8">
        <v>44278</v>
      </c>
      <c r="J55" s="8">
        <v>44259</v>
      </c>
      <c r="K55" s="8">
        <v>6410</v>
      </c>
      <c r="L55" s="8">
        <v>6410</v>
      </c>
      <c r="M55" s="8" t="s">
        <v>121</v>
      </c>
      <c r="N55" s="8" t="s">
        <v>122</v>
      </c>
      <c r="O55" s="9">
        <v>3.06722650687</v>
      </c>
      <c r="P55" s="9">
        <v>1.24126</v>
      </c>
      <c r="Q55" s="8" t="s">
        <v>23</v>
      </c>
      <c r="R55" s="8" t="s">
        <v>123</v>
      </c>
      <c r="S55" s="8">
        <v>16</v>
      </c>
      <c r="T55" s="8">
        <v>60</v>
      </c>
      <c r="U55" s="8" t="s">
        <v>49</v>
      </c>
      <c r="V55" s="8" t="s">
        <v>52</v>
      </c>
      <c r="W55" s="8" t="s">
        <v>53</v>
      </c>
      <c r="X55" s="10">
        <v>0.78656000000000004</v>
      </c>
      <c r="Y55" s="10">
        <v>7.079313</v>
      </c>
      <c r="Z55" s="10">
        <v>0.78300000000000003</v>
      </c>
      <c r="AA55" s="10">
        <v>0.71899999999999997</v>
      </c>
      <c r="AB55" s="10">
        <f t="shared" si="2"/>
        <v>0.21186262603520001</v>
      </c>
      <c r="AC55" s="10">
        <f t="shared" si="3"/>
        <v>2.4692223232807802</v>
      </c>
    </row>
    <row r="56" spans="1:29" x14ac:dyDescent="0.25">
      <c r="A56" s="8">
        <v>8</v>
      </c>
      <c r="B56" s="8">
        <v>329</v>
      </c>
      <c r="C56" s="8" t="s">
        <v>117</v>
      </c>
      <c r="D56" s="8" t="s">
        <v>90</v>
      </c>
      <c r="E56" s="8" t="s">
        <v>118</v>
      </c>
      <c r="F56" s="8" t="s">
        <v>109</v>
      </c>
      <c r="G56" s="8" t="s">
        <v>110</v>
      </c>
      <c r="H56" s="8">
        <v>44278</v>
      </c>
      <c r="I56" s="8">
        <v>44279</v>
      </c>
      <c r="J56" s="8">
        <v>44260</v>
      </c>
      <c r="K56" s="8">
        <v>6410</v>
      </c>
      <c r="L56" s="8">
        <v>6410</v>
      </c>
      <c r="M56" s="8" t="s">
        <v>121</v>
      </c>
      <c r="N56" s="8" t="s">
        <v>122</v>
      </c>
      <c r="O56" s="9">
        <v>2.9403660663000002</v>
      </c>
      <c r="P56" s="9">
        <v>1.1899200000000001</v>
      </c>
      <c r="Q56" s="8" t="s">
        <v>23</v>
      </c>
      <c r="R56" s="8" t="s">
        <v>123</v>
      </c>
      <c r="S56" s="8">
        <v>16</v>
      </c>
      <c r="T56" s="8">
        <v>60</v>
      </c>
      <c r="U56" s="8" t="s">
        <v>49</v>
      </c>
      <c r="V56" s="8" t="s">
        <v>52</v>
      </c>
      <c r="W56" s="8" t="s">
        <v>53</v>
      </c>
      <c r="X56" s="10">
        <v>0.78656000000000004</v>
      </c>
      <c r="Y56" s="10">
        <v>7.079313</v>
      </c>
      <c r="Z56" s="10">
        <v>0.78300000000000003</v>
      </c>
      <c r="AA56" s="10">
        <v>0.71899999999999997</v>
      </c>
      <c r="AB56" s="10">
        <f t="shared" si="2"/>
        <v>0.20309973411839999</v>
      </c>
      <c r="AC56" s="10">
        <f t="shared" si="3"/>
        <v>2.3670923311137604</v>
      </c>
    </row>
    <row r="57" spans="1:29" x14ac:dyDescent="0.25">
      <c r="A57" s="8">
        <v>8</v>
      </c>
      <c r="B57" s="8">
        <v>329</v>
      </c>
      <c r="C57" s="8" t="s">
        <v>117</v>
      </c>
      <c r="D57" s="8" t="s">
        <v>90</v>
      </c>
      <c r="E57" s="8" t="s">
        <v>118</v>
      </c>
      <c r="F57" s="8" t="s">
        <v>109</v>
      </c>
      <c r="G57" s="8" t="s">
        <v>110</v>
      </c>
      <c r="H57" s="8">
        <v>44280</v>
      </c>
      <c r="I57" s="8">
        <v>44281</v>
      </c>
      <c r="J57" s="8">
        <v>44262</v>
      </c>
      <c r="K57" s="8">
        <v>6410</v>
      </c>
      <c r="L57" s="8">
        <v>6410</v>
      </c>
      <c r="M57" s="8" t="s">
        <v>121</v>
      </c>
      <c r="N57" s="8" t="s">
        <v>122</v>
      </c>
      <c r="O57" s="9">
        <v>4.8789136500600003</v>
      </c>
      <c r="P57" s="9">
        <v>1.9744299999999999</v>
      </c>
      <c r="Q57" s="8" t="s">
        <v>23</v>
      </c>
      <c r="R57" s="8" t="s">
        <v>123</v>
      </c>
      <c r="S57" s="8">
        <v>16</v>
      </c>
      <c r="T57" s="8">
        <v>60</v>
      </c>
      <c r="U57" s="8" t="s">
        <v>49</v>
      </c>
      <c r="V57" s="8" t="s">
        <v>52</v>
      </c>
      <c r="W57" s="8" t="s">
        <v>53</v>
      </c>
      <c r="X57" s="10">
        <v>0.78656000000000004</v>
      </c>
      <c r="Y57" s="10">
        <v>7.079313</v>
      </c>
      <c r="Z57" s="10">
        <v>0.78300000000000003</v>
      </c>
      <c r="AA57" s="10">
        <v>0.71899999999999997</v>
      </c>
      <c r="AB57" s="10">
        <f t="shared" si="2"/>
        <v>0.33700266239359999</v>
      </c>
      <c r="AC57" s="10">
        <f t="shared" si="3"/>
        <v>3.9277078386117905</v>
      </c>
    </row>
    <row r="58" spans="1:29" x14ac:dyDescent="0.25">
      <c r="A58" s="8">
        <v>8</v>
      </c>
      <c r="B58" s="8">
        <v>329</v>
      </c>
      <c r="C58" s="8" t="s">
        <v>117</v>
      </c>
      <c r="D58" s="8" t="s">
        <v>90</v>
      </c>
      <c r="E58" s="8" t="s">
        <v>118</v>
      </c>
      <c r="F58" s="8" t="s">
        <v>109</v>
      </c>
      <c r="G58" s="8" t="s">
        <v>110</v>
      </c>
      <c r="H58" s="8">
        <v>44283</v>
      </c>
      <c r="I58" s="8">
        <v>44284</v>
      </c>
      <c r="J58" s="8">
        <v>44265</v>
      </c>
      <c r="K58" s="8">
        <v>6410</v>
      </c>
      <c r="L58" s="8">
        <v>6410</v>
      </c>
      <c r="M58" s="8" t="s">
        <v>121</v>
      </c>
      <c r="N58" s="8" t="s">
        <v>122</v>
      </c>
      <c r="O58" s="9">
        <v>7.5627055173100004</v>
      </c>
      <c r="P58" s="9">
        <v>3.0605199999999999</v>
      </c>
      <c r="Q58" s="8" t="s">
        <v>23</v>
      </c>
      <c r="R58" s="8" t="s">
        <v>123</v>
      </c>
      <c r="S58" s="8">
        <v>16</v>
      </c>
      <c r="T58" s="8">
        <v>60</v>
      </c>
      <c r="U58" s="8" t="s">
        <v>49</v>
      </c>
      <c r="V58" s="8" t="s">
        <v>52</v>
      </c>
      <c r="W58" s="8" t="s">
        <v>53</v>
      </c>
      <c r="X58" s="10">
        <v>0.78656000000000004</v>
      </c>
      <c r="Y58" s="10">
        <v>7.079313</v>
      </c>
      <c r="Z58" s="10">
        <v>0.78300000000000003</v>
      </c>
      <c r="AA58" s="10">
        <v>0.71899999999999997</v>
      </c>
      <c r="AB58" s="10">
        <f t="shared" si="2"/>
        <v>0.5223803266303999</v>
      </c>
      <c r="AC58" s="10">
        <f t="shared" si="3"/>
        <v>6.0882525053955598</v>
      </c>
    </row>
    <row r="59" spans="1:29" x14ac:dyDescent="0.25">
      <c r="A59" s="8">
        <v>8</v>
      </c>
      <c r="B59" s="8">
        <v>329</v>
      </c>
      <c r="C59" s="8" t="s">
        <v>117</v>
      </c>
      <c r="D59" s="8" t="s">
        <v>90</v>
      </c>
      <c r="E59" s="8" t="s">
        <v>118</v>
      </c>
      <c r="F59" s="8" t="s">
        <v>109</v>
      </c>
      <c r="G59" s="8" t="s">
        <v>110</v>
      </c>
      <c r="H59" s="8">
        <v>44290</v>
      </c>
      <c r="I59" s="8">
        <v>44291</v>
      </c>
      <c r="J59" s="8">
        <v>44272</v>
      </c>
      <c r="K59" s="8">
        <v>6410</v>
      </c>
      <c r="L59" s="8">
        <v>6410</v>
      </c>
      <c r="M59" s="8" t="s">
        <v>121</v>
      </c>
      <c r="N59" s="8" t="s">
        <v>122</v>
      </c>
      <c r="O59" s="9">
        <v>20.3077698082</v>
      </c>
      <c r="P59" s="9">
        <v>8.2182600000000008</v>
      </c>
      <c r="Q59" s="8" t="s">
        <v>23</v>
      </c>
      <c r="R59" s="8" t="s">
        <v>123</v>
      </c>
      <c r="S59" s="8">
        <v>16</v>
      </c>
      <c r="T59" s="8">
        <v>60</v>
      </c>
      <c r="U59" s="8" t="s">
        <v>49</v>
      </c>
      <c r="V59" s="8" t="s">
        <v>52</v>
      </c>
      <c r="W59" s="8" t="s">
        <v>53</v>
      </c>
      <c r="X59" s="10">
        <v>0.78656000000000004</v>
      </c>
      <c r="Y59" s="10">
        <v>7.079313</v>
      </c>
      <c r="Z59" s="10">
        <v>0.78300000000000003</v>
      </c>
      <c r="AA59" s="10">
        <v>0.71899999999999997</v>
      </c>
      <c r="AB59" s="10">
        <f t="shared" si="2"/>
        <v>1.4027215450752</v>
      </c>
      <c r="AC59" s="10">
        <f t="shared" si="3"/>
        <v>16.348477394361783</v>
      </c>
    </row>
    <row r="60" spans="1:29" x14ac:dyDescent="0.25">
      <c r="A60" s="8">
        <v>8</v>
      </c>
      <c r="B60" s="8">
        <v>329</v>
      </c>
      <c r="C60" s="8" t="s">
        <v>117</v>
      </c>
      <c r="D60" s="8" t="s">
        <v>90</v>
      </c>
      <c r="E60" s="8" t="s">
        <v>118</v>
      </c>
      <c r="F60" s="8" t="s">
        <v>109</v>
      </c>
      <c r="G60" s="8" t="s">
        <v>110</v>
      </c>
      <c r="H60" s="8">
        <v>44291</v>
      </c>
      <c r="I60" s="8">
        <v>44292</v>
      </c>
      <c r="J60" s="8">
        <v>44273</v>
      </c>
      <c r="K60" s="8">
        <v>6410</v>
      </c>
      <c r="L60" s="8">
        <v>6410</v>
      </c>
      <c r="M60" s="8" t="s">
        <v>121</v>
      </c>
      <c r="N60" s="8" t="s">
        <v>122</v>
      </c>
      <c r="O60" s="9">
        <v>5.0959081750899999</v>
      </c>
      <c r="P60" s="9">
        <v>2.0622400000000001</v>
      </c>
      <c r="Q60" s="8" t="s">
        <v>23</v>
      </c>
      <c r="R60" s="8" t="s">
        <v>123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0.78656000000000004</v>
      </c>
      <c r="Y60" s="10">
        <v>7.079313</v>
      </c>
      <c r="Z60" s="10">
        <v>0.78300000000000003</v>
      </c>
      <c r="AA60" s="10">
        <v>0.71899999999999997</v>
      </c>
      <c r="AB60" s="10">
        <f t="shared" si="2"/>
        <v>0.35199038228480001</v>
      </c>
      <c r="AC60" s="10">
        <f t="shared" si="3"/>
        <v>4.1023871259547207</v>
      </c>
    </row>
    <row r="61" spans="1:29" x14ac:dyDescent="0.25">
      <c r="A61" s="8">
        <v>8</v>
      </c>
      <c r="B61" s="8">
        <v>329</v>
      </c>
      <c r="C61" s="8" t="s">
        <v>117</v>
      </c>
      <c r="D61" s="8" t="s">
        <v>90</v>
      </c>
      <c r="E61" s="8" t="s">
        <v>118</v>
      </c>
      <c r="F61" s="8" t="s">
        <v>109</v>
      </c>
      <c r="G61" s="8" t="s">
        <v>110</v>
      </c>
      <c r="H61" s="8">
        <v>44295</v>
      </c>
      <c r="I61" s="8">
        <v>44296</v>
      </c>
      <c r="J61" s="8">
        <v>44277</v>
      </c>
      <c r="K61" s="8">
        <v>6410</v>
      </c>
      <c r="L61" s="8">
        <v>6410</v>
      </c>
      <c r="M61" s="8" t="s">
        <v>121</v>
      </c>
      <c r="N61" s="8" t="s">
        <v>122</v>
      </c>
      <c r="O61" s="9">
        <v>1.78756792141</v>
      </c>
      <c r="P61" s="9">
        <v>0.72340300000000002</v>
      </c>
      <c r="Q61" s="8" t="s">
        <v>23</v>
      </c>
      <c r="R61" s="8" t="s">
        <v>123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0.78656000000000004</v>
      </c>
      <c r="Y61" s="10">
        <v>7.079313</v>
      </c>
      <c r="Z61" s="10">
        <v>0.78300000000000003</v>
      </c>
      <c r="AA61" s="10">
        <v>0.71899999999999997</v>
      </c>
      <c r="AB61" s="10">
        <f t="shared" si="2"/>
        <v>0.12347297041855998</v>
      </c>
      <c r="AC61" s="10">
        <f t="shared" si="3"/>
        <v>1.439056149661059</v>
      </c>
    </row>
    <row r="62" spans="1:29" x14ac:dyDescent="0.25">
      <c r="A62" s="8">
        <v>8</v>
      </c>
      <c r="B62" s="8">
        <v>329</v>
      </c>
      <c r="C62" s="8" t="s">
        <v>117</v>
      </c>
      <c r="D62" s="8" t="s">
        <v>90</v>
      </c>
      <c r="E62" s="8" t="s">
        <v>118</v>
      </c>
      <c r="F62" s="8" t="s">
        <v>109</v>
      </c>
      <c r="G62" s="8" t="s">
        <v>110</v>
      </c>
      <c r="H62" s="8">
        <v>44298</v>
      </c>
      <c r="I62" s="8">
        <v>44299</v>
      </c>
      <c r="J62" s="8">
        <v>44280</v>
      </c>
      <c r="K62" s="8">
        <v>6410</v>
      </c>
      <c r="L62" s="8">
        <v>6410</v>
      </c>
      <c r="M62" s="8" t="s">
        <v>121</v>
      </c>
      <c r="N62" s="8" t="s">
        <v>122</v>
      </c>
      <c r="O62" s="9">
        <v>2.2746231733700002</v>
      </c>
      <c r="P62" s="9">
        <v>0.92050699999999996</v>
      </c>
      <c r="Q62" s="8" t="s">
        <v>23</v>
      </c>
      <c r="R62" s="8" t="s">
        <v>123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0.78656000000000004</v>
      </c>
      <c r="Y62" s="10">
        <v>7.079313</v>
      </c>
      <c r="Z62" s="10">
        <v>0.78300000000000003</v>
      </c>
      <c r="AA62" s="10">
        <v>0.71899999999999997</v>
      </c>
      <c r="AB62" s="10">
        <f t="shared" si="2"/>
        <v>0.15711537494463998</v>
      </c>
      <c r="AC62" s="10">
        <f t="shared" si="3"/>
        <v>1.8311525652451712</v>
      </c>
    </row>
    <row r="63" spans="1:29" x14ac:dyDescent="0.25">
      <c r="A63" s="8">
        <v>8</v>
      </c>
      <c r="B63" s="8">
        <v>329</v>
      </c>
      <c r="C63" s="8" t="s">
        <v>117</v>
      </c>
      <c r="D63" s="8" t="s">
        <v>90</v>
      </c>
      <c r="E63" s="8" t="s">
        <v>118</v>
      </c>
      <c r="F63" s="8" t="s">
        <v>109</v>
      </c>
      <c r="G63" s="8" t="s">
        <v>110</v>
      </c>
      <c r="H63" s="8">
        <v>44302</v>
      </c>
      <c r="I63" s="8">
        <v>44303</v>
      </c>
      <c r="J63" s="8">
        <v>44284</v>
      </c>
      <c r="K63" s="8">
        <v>6410</v>
      </c>
      <c r="L63" s="8">
        <v>6410</v>
      </c>
      <c r="M63" s="8" t="s">
        <v>121</v>
      </c>
      <c r="N63" s="8" t="s">
        <v>122</v>
      </c>
      <c r="O63" s="9">
        <v>1.87704174171</v>
      </c>
      <c r="P63" s="9">
        <v>0.75961199999999995</v>
      </c>
      <c r="Q63" s="8" t="s">
        <v>23</v>
      </c>
      <c r="R63" s="8" t="s">
        <v>123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0.78656000000000004</v>
      </c>
      <c r="Y63" s="10">
        <v>7.079313</v>
      </c>
      <c r="Z63" s="10">
        <v>0.78300000000000003</v>
      </c>
      <c r="AA63" s="10">
        <v>0.71899999999999997</v>
      </c>
      <c r="AB63" s="10">
        <f t="shared" si="2"/>
        <v>0.12965324999423999</v>
      </c>
      <c r="AC63" s="10">
        <f t="shared" si="3"/>
        <v>1.5110862409422361</v>
      </c>
    </row>
    <row r="64" spans="1:29" x14ac:dyDescent="0.25">
      <c r="A64" s="8">
        <v>8</v>
      </c>
      <c r="B64" s="8">
        <v>329</v>
      </c>
      <c r="C64" s="8" t="s">
        <v>117</v>
      </c>
      <c r="D64" s="8" t="s">
        <v>90</v>
      </c>
      <c r="E64" s="8" t="s">
        <v>118</v>
      </c>
      <c r="F64" s="8" t="s">
        <v>109</v>
      </c>
      <c r="G64" s="8" t="s">
        <v>110</v>
      </c>
      <c r="H64" s="8">
        <v>44307</v>
      </c>
      <c r="I64" s="8">
        <v>44308</v>
      </c>
      <c r="J64" s="8">
        <v>44289</v>
      </c>
      <c r="K64" s="8">
        <v>6410</v>
      </c>
      <c r="L64" s="8">
        <v>6410</v>
      </c>
      <c r="M64" s="8" t="s">
        <v>121</v>
      </c>
      <c r="N64" s="8" t="s">
        <v>122</v>
      </c>
      <c r="O64" s="9">
        <v>16.712533979700002</v>
      </c>
      <c r="P64" s="9">
        <v>6.7633200000000002</v>
      </c>
      <c r="Q64" s="8" t="s">
        <v>23</v>
      </c>
      <c r="R64" s="8" t="s">
        <v>123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0.78656000000000004</v>
      </c>
      <c r="Y64" s="10">
        <v>7.079313</v>
      </c>
      <c r="Z64" s="10">
        <v>0.78300000000000003</v>
      </c>
      <c r="AA64" s="10">
        <v>0.71899999999999997</v>
      </c>
      <c r="AB64" s="10">
        <f t="shared" si="2"/>
        <v>1.1543872644863999</v>
      </c>
      <c r="AC64" s="10">
        <f t="shared" si="3"/>
        <v>13.454184234963963</v>
      </c>
    </row>
    <row r="65" spans="1:29" x14ac:dyDescent="0.25">
      <c r="A65" s="8">
        <v>8</v>
      </c>
      <c r="B65" s="8">
        <v>329</v>
      </c>
      <c r="C65" s="8" t="s">
        <v>117</v>
      </c>
      <c r="D65" s="8" t="s">
        <v>90</v>
      </c>
      <c r="E65" s="8" t="s">
        <v>118</v>
      </c>
      <c r="F65" s="8" t="s">
        <v>109</v>
      </c>
      <c r="G65" s="8" t="s">
        <v>110</v>
      </c>
      <c r="H65" s="8">
        <v>44310</v>
      </c>
      <c r="I65" s="8">
        <v>44311</v>
      </c>
      <c r="J65" s="8">
        <v>44292</v>
      </c>
      <c r="K65" s="8">
        <v>6410</v>
      </c>
      <c r="L65" s="8">
        <v>6410</v>
      </c>
      <c r="M65" s="8" t="s">
        <v>121</v>
      </c>
      <c r="N65" s="8" t="s">
        <v>122</v>
      </c>
      <c r="O65" s="9">
        <v>33.2314110895</v>
      </c>
      <c r="P65" s="9">
        <v>13.4483</v>
      </c>
      <c r="Q65" s="8" t="s">
        <v>23</v>
      </c>
      <c r="R65" s="8" t="s">
        <v>123</v>
      </c>
      <c r="S65" s="8">
        <v>16</v>
      </c>
      <c r="T65" s="8">
        <v>60</v>
      </c>
      <c r="U65" s="8" t="s">
        <v>49</v>
      </c>
      <c r="V65" s="8" t="s">
        <v>52</v>
      </c>
      <c r="W65" s="8" t="s">
        <v>53</v>
      </c>
      <c r="X65" s="10">
        <v>0.78656000000000004</v>
      </c>
      <c r="Y65" s="10">
        <v>7.079313</v>
      </c>
      <c r="Z65" s="10">
        <v>0.78300000000000003</v>
      </c>
      <c r="AA65" s="10">
        <v>0.71899999999999997</v>
      </c>
      <c r="AB65" s="10">
        <f t="shared" si="2"/>
        <v>2.2954031820159995</v>
      </c>
      <c r="AC65" s="10">
        <f t="shared" si="3"/>
        <v>26.752527730029904</v>
      </c>
    </row>
    <row r="66" spans="1:29" x14ac:dyDescent="0.25">
      <c r="A66" s="8">
        <v>8</v>
      </c>
      <c r="B66" s="8">
        <v>329</v>
      </c>
      <c r="C66" s="8" t="s">
        <v>117</v>
      </c>
      <c r="D66" s="8" t="s">
        <v>90</v>
      </c>
      <c r="E66" s="8" t="s">
        <v>118</v>
      </c>
      <c r="F66" s="8" t="s">
        <v>109</v>
      </c>
      <c r="G66" s="8" t="s">
        <v>110</v>
      </c>
      <c r="H66" s="8">
        <v>44311</v>
      </c>
      <c r="I66" s="8">
        <v>44312</v>
      </c>
      <c r="J66" s="8">
        <v>44293</v>
      </c>
      <c r="K66" s="8">
        <v>6410</v>
      </c>
      <c r="L66" s="8">
        <v>6410</v>
      </c>
      <c r="M66" s="8" t="s">
        <v>121</v>
      </c>
      <c r="N66" s="8" t="s">
        <v>122</v>
      </c>
      <c r="O66" s="9">
        <v>1.3698372653699999</v>
      </c>
      <c r="P66" s="9">
        <v>0.55435299999999998</v>
      </c>
      <c r="Q66" s="8" t="s">
        <v>23</v>
      </c>
      <c r="R66" s="8" t="s">
        <v>123</v>
      </c>
      <c r="S66" s="8">
        <v>16</v>
      </c>
      <c r="T66" s="8">
        <v>60</v>
      </c>
      <c r="U66" s="8" t="s">
        <v>49</v>
      </c>
      <c r="V66" s="8" t="s">
        <v>52</v>
      </c>
      <c r="W66" s="8" t="s">
        <v>53</v>
      </c>
      <c r="X66" s="10">
        <v>0.78656000000000004</v>
      </c>
      <c r="Y66" s="10">
        <v>7.079313</v>
      </c>
      <c r="Z66" s="10">
        <v>0.78300000000000003</v>
      </c>
      <c r="AA66" s="10">
        <v>0.71899999999999997</v>
      </c>
      <c r="AB66" s="10">
        <f t="shared" si="2"/>
        <v>9.4618921362559991E-2</v>
      </c>
      <c r="AC66" s="10">
        <f t="shared" si="3"/>
        <v>1.1027671902564091</v>
      </c>
    </row>
    <row r="67" spans="1:29" x14ac:dyDescent="0.25">
      <c r="A67" s="8">
        <v>8</v>
      </c>
      <c r="B67" s="8">
        <v>329</v>
      </c>
      <c r="C67" s="8" t="s">
        <v>117</v>
      </c>
      <c r="D67" s="8" t="s">
        <v>90</v>
      </c>
      <c r="E67" s="8" t="s">
        <v>118</v>
      </c>
      <c r="F67" s="8" t="s">
        <v>109</v>
      </c>
      <c r="G67" s="8" t="s">
        <v>110</v>
      </c>
      <c r="H67" s="8">
        <v>44312</v>
      </c>
      <c r="I67" s="8">
        <v>44313</v>
      </c>
      <c r="J67" s="8">
        <v>44294</v>
      </c>
      <c r="K67" s="8">
        <v>6410</v>
      </c>
      <c r="L67" s="8">
        <v>6410</v>
      </c>
      <c r="M67" s="8" t="s">
        <v>121</v>
      </c>
      <c r="N67" s="8" t="s">
        <v>122</v>
      </c>
      <c r="O67" s="9">
        <v>5.2563195907800004</v>
      </c>
      <c r="P67" s="9">
        <v>2.1271599999999999</v>
      </c>
      <c r="Q67" s="8" t="s">
        <v>23</v>
      </c>
      <c r="R67" s="8" t="s">
        <v>123</v>
      </c>
      <c r="S67" s="8">
        <v>16</v>
      </c>
      <c r="T67" s="8">
        <v>60</v>
      </c>
      <c r="U67" s="8" t="s">
        <v>49</v>
      </c>
      <c r="V67" s="8" t="s">
        <v>52</v>
      </c>
      <c r="W67" s="8" t="s">
        <v>53</v>
      </c>
      <c r="X67" s="10">
        <v>0.78656000000000004</v>
      </c>
      <c r="Y67" s="10">
        <v>7.079313</v>
      </c>
      <c r="Z67" s="10">
        <v>0.78300000000000003</v>
      </c>
      <c r="AA67" s="10">
        <v>0.71899999999999997</v>
      </c>
      <c r="AB67" s="10">
        <f t="shared" si="2"/>
        <v>0.36307115640319998</v>
      </c>
      <c r="AC67" s="10">
        <f t="shared" si="3"/>
        <v>4.2315316349434804</v>
      </c>
    </row>
    <row r="68" spans="1:29" x14ac:dyDescent="0.25">
      <c r="A68" s="8">
        <v>8</v>
      </c>
      <c r="B68" s="8">
        <v>329</v>
      </c>
      <c r="C68" s="8" t="s">
        <v>117</v>
      </c>
      <c r="D68" s="8" t="s">
        <v>90</v>
      </c>
      <c r="E68" s="8" t="s">
        <v>118</v>
      </c>
      <c r="F68" s="8" t="s">
        <v>109</v>
      </c>
      <c r="G68" s="8" t="s">
        <v>110</v>
      </c>
      <c r="H68" s="8">
        <v>44323</v>
      </c>
      <c r="I68" s="8">
        <v>44324</v>
      </c>
      <c r="J68" s="8">
        <v>44305</v>
      </c>
      <c r="K68" s="8">
        <v>6410</v>
      </c>
      <c r="L68" s="8">
        <v>6410</v>
      </c>
      <c r="M68" s="8" t="s">
        <v>121</v>
      </c>
      <c r="N68" s="8" t="s">
        <v>122</v>
      </c>
      <c r="O68" s="9">
        <v>6.0362612275099998</v>
      </c>
      <c r="P68" s="9">
        <v>2.44279</v>
      </c>
      <c r="Q68" s="8" t="s">
        <v>23</v>
      </c>
      <c r="R68" s="8" t="s">
        <v>123</v>
      </c>
      <c r="S68" s="8">
        <v>16</v>
      </c>
      <c r="T68" s="8">
        <v>60</v>
      </c>
      <c r="U68" s="8" t="s">
        <v>49</v>
      </c>
      <c r="V68" s="8" t="s">
        <v>52</v>
      </c>
      <c r="W68" s="8" t="s">
        <v>53</v>
      </c>
      <c r="X68" s="10">
        <v>0.78656000000000004</v>
      </c>
      <c r="Y68" s="10">
        <v>7.079313</v>
      </c>
      <c r="Z68" s="10">
        <v>0.78300000000000003</v>
      </c>
      <c r="AA68" s="10">
        <v>0.71899999999999997</v>
      </c>
      <c r="AB68" s="10">
        <f t="shared" si="2"/>
        <v>0.41694399582079994</v>
      </c>
      <c r="AC68" s="10">
        <f t="shared" si="3"/>
        <v>4.8594102759188704</v>
      </c>
    </row>
    <row r="69" spans="1:29" x14ac:dyDescent="0.25">
      <c r="A69" s="8">
        <v>8</v>
      </c>
      <c r="B69" s="8">
        <v>329</v>
      </c>
      <c r="C69" s="8" t="s">
        <v>117</v>
      </c>
      <c r="D69" s="8" t="s">
        <v>90</v>
      </c>
      <c r="E69" s="8" t="s">
        <v>118</v>
      </c>
      <c r="F69" s="8" t="s">
        <v>109</v>
      </c>
      <c r="G69" s="8" t="s">
        <v>110</v>
      </c>
      <c r="H69" s="8">
        <v>44324</v>
      </c>
      <c r="I69" s="8">
        <v>44325</v>
      </c>
      <c r="J69" s="8">
        <v>44306</v>
      </c>
      <c r="K69" s="8">
        <v>6410</v>
      </c>
      <c r="L69" s="8">
        <v>6410</v>
      </c>
      <c r="M69" s="8" t="s">
        <v>121</v>
      </c>
      <c r="N69" s="8" t="s">
        <v>122</v>
      </c>
      <c r="O69" s="9">
        <v>2.3825460166000001</v>
      </c>
      <c r="P69" s="9">
        <v>0.96418199999999998</v>
      </c>
      <c r="Q69" s="8" t="s">
        <v>23</v>
      </c>
      <c r="R69" s="8" t="s">
        <v>123</v>
      </c>
      <c r="S69" s="8">
        <v>16</v>
      </c>
      <c r="T69" s="8">
        <v>60</v>
      </c>
      <c r="U69" s="8" t="s">
        <v>49</v>
      </c>
      <c r="V69" s="8" t="s">
        <v>52</v>
      </c>
      <c r="W69" s="8" t="s">
        <v>53</v>
      </c>
      <c r="X69" s="10">
        <v>0.78656000000000004</v>
      </c>
      <c r="Y69" s="10">
        <v>7.079313</v>
      </c>
      <c r="Z69" s="10">
        <v>0.78300000000000003</v>
      </c>
      <c r="AA69" s="10">
        <v>0.71899999999999997</v>
      </c>
      <c r="AB69" s="10">
        <f t="shared" si="2"/>
        <v>0.16456997768063997</v>
      </c>
      <c r="AC69" s="10">
        <f t="shared" si="3"/>
        <v>1.9180346729174462</v>
      </c>
    </row>
    <row r="70" spans="1:29" x14ac:dyDescent="0.25">
      <c r="A70" s="8">
        <v>8</v>
      </c>
      <c r="B70" s="8">
        <v>329</v>
      </c>
      <c r="C70" s="8" t="s">
        <v>117</v>
      </c>
      <c r="D70" s="8" t="s">
        <v>90</v>
      </c>
      <c r="E70" s="8" t="s">
        <v>118</v>
      </c>
      <c r="F70" s="8" t="s">
        <v>109</v>
      </c>
      <c r="G70" s="8" t="s">
        <v>110</v>
      </c>
      <c r="H70" s="8">
        <v>44325</v>
      </c>
      <c r="I70" s="8">
        <v>44326</v>
      </c>
      <c r="J70" s="8">
        <v>44307</v>
      </c>
      <c r="K70" s="8">
        <v>6410</v>
      </c>
      <c r="L70" s="8">
        <v>6410</v>
      </c>
      <c r="M70" s="8" t="s">
        <v>121</v>
      </c>
      <c r="N70" s="8" t="s">
        <v>122</v>
      </c>
      <c r="O70" s="9">
        <v>3.0631684194300002</v>
      </c>
      <c r="P70" s="9">
        <v>1.2396199999999999</v>
      </c>
      <c r="Q70" s="8" t="s">
        <v>23</v>
      </c>
      <c r="R70" s="8" t="s">
        <v>123</v>
      </c>
      <c r="S70" s="8">
        <v>16</v>
      </c>
      <c r="T70" s="8">
        <v>60</v>
      </c>
      <c r="U70" s="8" t="s">
        <v>49</v>
      </c>
      <c r="V70" s="8" t="s">
        <v>52</v>
      </c>
      <c r="W70" s="8" t="s">
        <v>53</v>
      </c>
      <c r="X70" s="10">
        <v>0.78656000000000004</v>
      </c>
      <c r="Y70" s="10">
        <v>7.079313</v>
      </c>
      <c r="Z70" s="10">
        <v>0.78300000000000003</v>
      </c>
      <c r="AA70" s="10">
        <v>0.71899999999999997</v>
      </c>
      <c r="AB70" s="10">
        <f t="shared" si="2"/>
        <v>0.21158270506239996</v>
      </c>
      <c r="AC70" s="10">
        <f t="shared" si="3"/>
        <v>2.4659598926778603</v>
      </c>
    </row>
    <row r="71" spans="1:29" x14ac:dyDescent="0.25">
      <c r="A71" s="8">
        <v>8</v>
      </c>
      <c r="B71" s="8">
        <v>329</v>
      </c>
      <c r="C71" s="8" t="s">
        <v>117</v>
      </c>
      <c r="D71" s="8" t="s">
        <v>90</v>
      </c>
      <c r="E71" s="8" t="s">
        <v>118</v>
      </c>
      <c r="F71" s="8" t="s">
        <v>109</v>
      </c>
      <c r="G71" s="8" t="s">
        <v>110</v>
      </c>
      <c r="H71" s="8">
        <v>44337</v>
      </c>
      <c r="I71" s="8">
        <v>44338</v>
      </c>
      <c r="J71" s="8">
        <v>44319</v>
      </c>
      <c r="K71" s="8">
        <v>6410</v>
      </c>
      <c r="L71" s="8">
        <v>6410</v>
      </c>
      <c r="M71" s="8" t="s">
        <v>121</v>
      </c>
      <c r="N71" s="8" t="s">
        <v>122</v>
      </c>
      <c r="O71" s="9">
        <v>4.5942069627900004</v>
      </c>
      <c r="P71" s="9">
        <v>1.85921</v>
      </c>
      <c r="Q71" s="8" t="s">
        <v>23</v>
      </c>
      <c r="R71" s="8" t="s">
        <v>123</v>
      </c>
      <c r="S71" s="8">
        <v>16</v>
      </c>
      <c r="T71" s="8">
        <v>60</v>
      </c>
      <c r="U71" s="8" t="s">
        <v>49</v>
      </c>
      <c r="V71" s="8" t="s">
        <v>52</v>
      </c>
      <c r="W71" s="8" t="s">
        <v>53</v>
      </c>
      <c r="X71" s="10">
        <v>0.78656000000000004</v>
      </c>
      <c r="Y71" s="10">
        <v>7.079313</v>
      </c>
      <c r="Z71" s="10">
        <v>0.78300000000000003</v>
      </c>
      <c r="AA71" s="10">
        <v>0.71899999999999997</v>
      </c>
      <c r="AB71" s="10">
        <f t="shared" si="2"/>
        <v>0.31733650721919998</v>
      </c>
      <c r="AC71" s="10">
        <f t="shared" si="3"/>
        <v>3.6985021958871305</v>
      </c>
    </row>
    <row r="72" spans="1:29" x14ac:dyDescent="0.25">
      <c r="A72" s="8">
        <v>8</v>
      </c>
      <c r="B72" s="8">
        <v>329</v>
      </c>
      <c r="C72" s="8" t="s">
        <v>117</v>
      </c>
      <c r="D72" s="8" t="s">
        <v>90</v>
      </c>
      <c r="E72" s="8" t="s">
        <v>118</v>
      </c>
      <c r="F72" s="8" t="s">
        <v>109</v>
      </c>
      <c r="G72" s="8" t="s">
        <v>110</v>
      </c>
      <c r="H72" s="8">
        <v>44339</v>
      </c>
      <c r="I72" s="8">
        <v>44340</v>
      </c>
      <c r="J72" s="8">
        <v>44321</v>
      </c>
      <c r="K72" s="8">
        <v>6410</v>
      </c>
      <c r="L72" s="8">
        <v>6410</v>
      </c>
      <c r="M72" s="8" t="s">
        <v>121</v>
      </c>
      <c r="N72" s="8" t="s">
        <v>122</v>
      </c>
      <c r="O72" s="9">
        <v>11.628415797000001</v>
      </c>
      <c r="P72" s="9">
        <v>4.7058499999999999</v>
      </c>
      <c r="Q72" s="8" t="s">
        <v>23</v>
      </c>
      <c r="R72" s="8" t="s">
        <v>123</v>
      </c>
      <c r="S72" s="8">
        <v>16</v>
      </c>
      <c r="T72" s="8">
        <v>60</v>
      </c>
      <c r="U72" s="8" t="s">
        <v>49</v>
      </c>
      <c r="V72" s="8" t="s">
        <v>52</v>
      </c>
      <c r="W72" s="8" t="s">
        <v>53</v>
      </c>
      <c r="X72" s="10">
        <v>0.78656000000000004</v>
      </c>
      <c r="Y72" s="10">
        <v>7.079313</v>
      </c>
      <c r="Z72" s="10">
        <v>0.78300000000000003</v>
      </c>
      <c r="AA72" s="10">
        <v>0.71899999999999997</v>
      </c>
      <c r="AB72" s="10">
        <f t="shared" si="2"/>
        <v>0.80321104259199994</v>
      </c>
      <c r="AC72" s="10">
        <f t="shared" si="3"/>
        <v>9.3612860077750515</v>
      </c>
    </row>
    <row r="73" spans="1:29" x14ac:dyDescent="0.25">
      <c r="A73" s="8">
        <v>8</v>
      </c>
      <c r="B73" s="8">
        <v>329</v>
      </c>
      <c r="C73" s="8" t="s">
        <v>117</v>
      </c>
      <c r="D73" s="8" t="s">
        <v>90</v>
      </c>
      <c r="E73" s="8" t="s">
        <v>118</v>
      </c>
      <c r="F73" s="8" t="s">
        <v>109</v>
      </c>
      <c r="G73" s="8" t="s">
        <v>110</v>
      </c>
      <c r="H73" s="8">
        <v>44346</v>
      </c>
      <c r="I73" s="8">
        <v>44347</v>
      </c>
      <c r="J73" s="8">
        <v>44328</v>
      </c>
      <c r="K73" s="8">
        <v>6410</v>
      </c>
      <c r="L73" s="8">
        <v>6410</v>
      </c>
      <c r="M73" s="8" t="s">
        <v>121</v>
      </c>
      <c r="N73" s="8" t="s">
        <v>122</v>
      </c>
      <c r="O73" s="9">
        <v>2.4250603051800002</v>
      </c>
      <c r="P73" s="9">
        <v>0.98138700000000001</v>
      </c>
      <c r="Q73" s="8" t="s">
        <v>23</v>
      </c>
      <c r="R73" s="8" t="s">
        <v>123</v>
      </c>
      <c r="S73" s="8">
        <v>16</v>
      </c>
      <c r="T73" s="8">
        <v>60</v>
      </c>
      <c r="U73" s="8" t="s">
        <v>49</v>
      </c>
      <c r="V73" s="8" t="s">
        <v>52</v>
      </c>
      <c r="W73" s="8" t="s">
        <v>53</v>
      </c>
      <c r="X73" s="10">
        <v>0.78656000000000004</v>
      </c>
      <c r="Y73" s="10">
        <v>7.079313</v>
      </c>
      <c r="Z73" s="10">
        <v>0.78300000000000003</v>
      </c>
      <c r="AA73" s="10">
        <v>0.71899999999999997</v>
      </c>
      <c r="AB73" s="10">
        <f t="shared" si="2"/>
        <v>0.16750658764224</v>
      </c>
      <c r="AC73" s="10">
        <f t="shared" si="3"/>
        <v>1.9522603549438111</v>
      </c>
    </row>
    <row r="74" spans="1:29" x14ac:dyDescent="0.25">
      <c r="A74" s="8">
        <v>8</v>
      </c>
      <c r="B74" s="8">
        <v>329</v>
      </c>
      <c r="C74" s="8" t="s">
        <v>117</v>
      </c>
      <c r="D74" s="8" t="s">
        <v>90</v>
      </c>
      <c r="E74" s="8" t="s">
        <v>118</v>
      </c>
      <c r="F74" s="8" t="s">
        <v>109</v>
      </c>
      <c r="G74" s="8" t="s">
        <v>110</v>
      </c>
      <c r="H74" s="8">
        <v>44348</v>
      </c>
      <c r="I74" s="8">
        <v>44349</v>
      </c>
      <c r="J74" s="8">
        <v>44330</v>
      </c>
      <c r="K74" s="8">
        <v>6410</v>
      </c>
      <c r="L74" s="8">
        <v>6410</v>
      </c>
      <c r="M74" s="8" t="s">
        <v>121</v>
      </c>
      <c r="N74" s="8" t="s">
        <v>122</v>
      </c>
      <c r="O74" s="9">
        <v>3.18858022592</v>
      </c>
      <c r="P74" s="9">
        <v>1.29037</v>
      </c>
      <c r="Q74" s="8" t="s">
        <v>23</v>
      </c>
      <c r="R74" s="8" t="s">
        <v>123</v>
      </c>
      <c r="S74" s="8">
        <v>16</v>
      </c>
      <c r="T74" s="8">
        <v>60</v>
      </c>
      <c r="U74" s="8" t="s">
        <v>49</v>
      </c>
      <c r="V74" s="8" t="s">
        <v>52</v>
      </c>
      <c r="W74" s="8" t="s">
        <v>53</v>
      </c>
      <c r="X74" s="10">
        <v>0.78656000000000004</v>
      </c>
      <c r="Y74" s="10">
        <v>7.079313</v>
      </c>
      <c r="Z74" s="10">
        <v>0.78300000000000003</v>
      </c>
      <c r="AA74" s="10">
        <v>0.71899999999999997</v>
      </c>
      <c r="AB74" s="10">
        <f t="shared" si="2"/>
        <v>0.22024489370239997</v>
      </c>
      <c r="AC74" s="10">
        <f t="shared" si="3"/>
        <v>2.5669162055426105</v>
      </c>
    </row>
    <row r="75" spans="1:29" x14ac:dyDescent="0.25">
      <c r="A75" s="8">
        <v>8</v>
      </c>
      <c r="B75" s="8">
        <v>329</v>
      </c>
      <c r="C75" s="8" t="s">
        <v>117</v>
      </c>
      <c r="D75" s="8" t="s">
        <v>90</v>
      </c>
      <c r="E75" s="8" t="s">
        <v>118</v>
      </c>
      <c r="F75" s="8" t="s">
        <v>109</v>
      </c>
      <c r="G75" s="8" t="s">
        <v>110</v>
      </c>
      <c r="H75" s="8">
        <v>44352</v>
      </c>
      <c r="I75" s="8">
        <v>44353</v>
      </c>
      <c r="J75" s="8">
        <v>44334</v>
      </c>
      <c r="K75" s="8">
        <v>6410</v>
      </c>
      <c r="L75" s="8">
        <v>6410</v>
      </c>
      <c r="M75" s="8" t="s">
        <v>121</v>
      </c>
      <c r="N75" s="8" t="s">
        <v>122</v>
      </c>
      <c r="O75" s="9">
        <v>0.23468370912</v>
      </c>
      <c r="P75" s="9">
        <v>9.4973100000000005E-2</v>
      </c>
      <c r="Q75" s="8" t="s">
        <v>23</v>
      </c>
      <c r="R75" s="8" t="s">
        <v>123</v>
      </c>
      <c r="S75" s="8">
        <v>16</v>
      </c>
      <c r="T75" s="8">
        <v>60</v>
      </c>
      <c r="U75" s="8" t="s">
        <v>49</v>
      </c>
      <c r="V75" s="8" t="s">
        <v>52</v>
      </c>
      <c r="W75" s="8" t="s">
        <v>53</v>
      </c>
      <c r="X75" s="10">
        <v>0.78656000000000004</v>
      </c>
      <c r="Y75" s="10">
        <v>7.079313</v>
      </c>
      <c r="Z75" s="10">
        <v>0.78300000000000003</v>
      </c>
      <c r="AA75" s="10">
        <v>0.71899999999999997</v>
      </c>
      <c r="AB75" s="10">
        <f t="shared" si="2"/>
        <v>1.6210343013311999E-2</v>
      </c>
      <c r="AC75" s="10">
        <f t="shared" si="3"/>
        <v>0.18892874871596432</v>
      </c>
    </row>
    <row r="76" spans="1:29" x14ac:dyDescent="0.25">
      <c r="A76" s="8">
        <v>8</v>
      </c>
      <c r="B76" s="8">
        <v>329</v>
      </c>
      <c r="C76" s="8" t="s">
        <v>117</v>
      </c>
      <c r="D76" s="8" t="s">
        <v>90</v>
      </c>
      <c r="E76" s="8" t="s">
        <v>118</v>
      </c>
      <c r="F76" s="8" t="s">
        <v>109</v>
      </c>
      <c r="G76" s="8" t="s">
        <v>110</v>
      </c>
      <c r="H76" s="8">
        <v>50721</v>
      </c>
      <c r="I76" s="8">
        <v>50722</v>
      </c>
      <c r="J76" s="8">
        <v>50710</v>
      </c>
      <c r="K76" s="8">
        <v>6430</v>
      </c>
      <c r="L76" s="8">
        <v>6430</v>
      </c>
      <c r="M76" s="8" t="s">
        <v>121</v>
      </c>
      <c r="N76" s="8" t="s">
        <v>122</v>
      </c>
      <c r="O76" s="9">
        <v>3.85311839389</v>
      </c>
      <c r="P76" s="9">
        <v>1.5592999999999999</v>
      </c>
      <c r="Q76" s="8" t="s">
        <v>23</v>
      </c>
      <c r="R76" s="8" t="s">
        <v>123</v>
      </c>
      <c r="S76" s="8">
        <v>16</v>
      </c>
      <c r="T76" s="8">
        <v>60</v>
      </c>
      <c r="U76" s="8" t="s">
        <v>49</v>
      </c>
      <c r="V76" s="8" t="s">
        <v>54</v>
      </c>
      <c r="W76" s="8" t="s">
        <v>53</v>
      </c>
      <c r="X76" s="10">
        <v>0.78656000000000004</v>
      </c>
      <c r="Y76" s="10">
        <v>7.079313</v>
      </c>
      <c r="Z76" s="10">
        <v>0.78300000000000003</v>
      </c>
      <c r="AA76" s="10">
        <v>0.71899999999999997</v>
      </c>
      <c r="AB76" s="10">
        <f t="shared" si="2"/>
        <v>0.26614681273599994</v>
      </c>
      <c r="AC76" s="10">
        <f t="shared" si="3"/>
        <v>3.1018951458128998</v>
      </c>
    </row>
    <row r="77" spans="1:29" x14ac:dyDescent="0.25">
      <c r="A77" s="8">
        <v>8</v>
      </c>
      <c r="B77" s="8">
        <v>329</v>
      </c>
      <c r="C77" s="8" t="s">
        <v>117</v>
      </c>
      <c r="D77" s="8" t="s">
        <v>90</v>
      </c>
      <c r="E77" s="8" t="s">
        <v>118</v>
      </c>
      <c r="F77" s="8" t="s">
        <v>109</v>
      </c>
      <c r="G77" s="8" t="s">
        <v>110</v>
      </c>
      <c r="H77" s="8">
        <v>50727</v>
      </c>
      <c r="I77" s="8">
        <v>50728</v>
      </c>
      <c r="J77" s="8">
        <v>50716</v>
      </c>
      <c r="K77" s="8">
        <v>6430</v>
      </c>
      <c r="L77" s="8">
        <v>6430</v>
      </c>
      <c r="M77" s="8" t="s">
        <v>121</v>
      </c>
      <c r="N77" s="8" t="s">
        <v>122</v>
      </c>
      <c r="O77" s="9">
        <v>3.4502276115699999</v>
      </c>
      <c r="P77" s="9">
        <v>1.3962600000000001</v>
      </c>
      <c r="Q77" s="8" t="s">
        <v>23</v>
      </c>
      <c r="R77" s="8" t="s">
        <v>123</v>
      </c>
      <c r="S77" s="8">
        <v>16</v>
      </c>
      <c r="T77" s="8">
        <v>60</v>
      </c>
      <c r="U77" s="8" t="s">
        <v>49</v>
      </c>
      <c r="V77" s="8" t="s">
        <v>54</v>
      </c>
      <c r="W77" s="8" t="s">
        <v>53</v>
      </c>
      <c r="X77" s="10">
        <v>0.78656000000000004</v>
      </c>
      <c r="Y77" s="10">
        <v>7.079313</v>
      </c>
      <c r="Z77" s="10">
        <v>0.78300000000000003</v>
      </c>
      <c r="AA77" s="10">
        <v>0.71899999999999997</v>
      </c>
      <c r="AB77" s="10">
        <f t="shared" si="2"/>
        <v>0.23831857163520001</v>
      </c>
      <c r="AC77" s="10">
        <f t="shared" si="3"/>
        <v>2.7775618009957803</v>
      </c>
    </row>
    <row r="78" spans="1:29" x14ac:dyDescent="0.25">
      <c r="A78" s="8">
        <v>8</v>
      </c>
      <c r="B78" s="8">
        <v>329</v>
      </c>
      <c r="C78" s="8" t="s">
        <v>117</v>
      </c>
      <c r="D78" s="8" t="s">
        <v>90</v>
      </c>
      <c r="E78" s="8" t="s">
        <v>118</v>
      </c>
      <c r="F78" s="8" t="s">
        <v>109</v>
      </c>
      <c r="G78" s="8" t="s">
        <v>110</v>
      </c>
      <c r="H78" s="8">
        <v>50728</v>
      </c>
      <c r="I78" s="8">
        <v>50729</v>
      </c>
      <c r="J78" s="8">
        <v>50717</v>
      </c>
      <c r="K78" s="8">
        <v>6430</v>
      </c>
      <c r="L78" s="8">
        <v>6430</v>
      </c>
      <c r="M78" s="8" t="s">
        <v>121</v>
      </c>
      <c r="N78" s="8" t="s">
        <v>122</v>
      </c>
      <c r="O78" s="9">
        <v>2.3438941182700002</v>
      </c>
      <c r="P78" s="9">
        <v>0.94854000000000005</v>
      </c>
      <c r="Q78" s="8" t="s">
        <v>23</v>
      </c>
      <c r="R78" s="8" t="s">
        <v>123</v>
      </c>
      <c r="S78" s="8">
        <v>16</v>
      </c>
      <c r="T78" s="8">
        <v>60</v>
      </c>
      <c r="U78" s="8" t="s">
        <v>49</v>
      </c>
      <c r="V78" s="8" t="s">
        <v>54</v>
      </c>
      <c r="W78" s="8" t="s">
        <v>53</v>
      </c>
      <c r="X78" s="10">
        <v>0.78656000000000004</v>
      </c>
      <c r="Y78" s="10">
        <v>7.079313</v>
      </c>
      <c r="Z78" s="10">
        <v>0.78300000000000003</v>
      </c>
      <c r="AA78" s="10">
        <v>0.71899999999999997</v>
      </c>
      <c r="AB78" s="10">
        <f t="shared" si="2"/>
        <v>0.1619001460608</v>
      </c>
      <c r="AC78" s="10">
        <f t="shared" si="3"/>
        <v>1.8869182463986203</v>
      </c>
    </row>
    <row r="79" spans="1:29" x14ac:dyDescent="0.25">
      <c r="A79" s="8">
        <v>8</v>
      </c>
      <c r="B79" s="8">
        <v>329</v>
      </c>
      <c r="C79" s="8" t="s">
        <v>117</v>
      </c>
      <c r="D79" s="8" t="s">
        <v>90</v>
      </c>
      <c r="E79" s="8" t="s">
        <v>118</v>
      </c>
      <c r="F79" s="8" t="s">
        <v>109</v>
      </c>
      <c r="G79" s="8" t="s">
        <v>110</v>
      </c>
      <c r="H79" s="8">
        <v>50731</v>
      </c>
      <c r="I79" s="8">
        <v>50732</v>
      </c>
      <c r="J79" s="8">
        <v>50720</v>
      </c>
      <c r="K79" s="8">
        <v>6430</v>
      </c>
      <c r="L79" s="8">
        <v>6430</v>
      </c>
      <c r="M79" s="8" t="s">
        <v>121</v>
      </c>
      <c r="N79" s="8" t="s">
        <v>122</v>
      </c>
      <c r="O79" s="9">
        <v>3.2948343286399999</v>
      </c>
      <c r="P79" s="9">
        <v>1.3333699999999999</v>
      </c>
      <c r="Q79" s="8" t="s">
        <v>23</v>
      </c>
      <c r="R79" s="8" t="s">
        <v>123</v>
      </c>
      <c r="S79" s="8">
        <v>16</v>
      </c>
      <c r="T79" s="8">
        <v>60</v>
      </c>
      <c r="U79" s="8" t="s">
        <v>49</v>
      </c>
      <c r="V79" s="8" t="s">
        <v>54</v>
      </c>
      <c r="W79" s="8" t="s">
        <v>53</v>
      </c>
      <c r="X79" s="10">
        <v>0.78656000000000004</v>
      </c>
      <c r="Y79" s="10">
        <v>7.079313</v>
      </c>
      <c r="Z79" s="10">
        <v>0.78300000000000003</v>
      </c>
      <c r="AA79" s="10">
        <v>0.71899999999999997</v>
      </c>
      <c r="AB79" s="10">
        <f t="shared" si="2"/>
        <v>0.22758428506239997</v>
      </c>
      <c r="AC79" s="10">
        <f t="shared" si="3"/>
        <v>2.6524555445216103</v>
      </c>
    </row>
    <row r="80" spans="1:29" x14ac:dyDescent="0.25">
      <c r="A80" s="8">
        <v>8</v>
      </c>
      <c r="B80" s="8">
        <v>329</v>
      </c>
      <c r="C80" s="8" t="s">
        <v>117</v>
      </c>
      <c r="D80" s="8" t="s">
        <v>90</v>
      </c>
      <c r="E80" s="8" t="s">
        <v>118</v>
      </c>
      <c r="F80" s="8" t="s">
        <v>109</v>
      </c>
      <c r="G80" s="8" t="s">
        <v>110</v>
      </c>
      <c r="H80" s="8">
        <v>50735</v>
      </c>
      <c r="I80" s="8">
        <v>50736</v>
      </c>
      <c r="J80" s="8">
        <v>50724</v>
      </c>
      <c r="K80" s="8">
        <v>6430</v>
      </c>
      <c r="L80" s="8">
        <v>6430</v>
      </c>
      <c r="M80" s="8" t="s">
        <v>121</v>
      </c>
      <c r="N80" s="8" t="s">
        <v>122</v>
      </c>
      <c r="O80" s="9">
        <v>5.6911244298400003</v>
      </c>
      <c r="P80" s="9">
        <v>2.3031199999999998</v>
      </c>
      <c r="Q80" s="8" t="s">
        <v>23</v>
      </c>
      <c r="R80" s="8" t="s">
        <v>123</v>
      </c>
      <c r="S80" s="8">
        <v>16</v>
      </c>
      <c r="T80" s="8">
        <v>60</v>
      </c>
      <c r="U80" s="8" t="s">
        <v>49</v>
      </c>
      <c r="V80" s="8" t="s">
        <v>54</v>
      </c>
      <c r="W80" s="8" t="s">
        <v>53</v>
      </c>
      <c r="X80" s="10">
        <v>0.78656000000000004</v>
      </c>
      <c r="Y80" s="10">
        <v>7.079313</v>
      </c>
      <c r="Z80" s="10">
        <v>0.78300000000000003</v>
      </c>
      <c r="AA80" s="10">
        <v>0.71899999999999997</v>
      </c>
      <c r="AB80" s="10">
        <f t="shared" si="2"/>
        <v>0.39310462858239997</v>
      </c>
      <c r="AC80" s="10">
        <f t="shared" si="3"/>
        <v>4.5815665671933603</v>
      </c>
    </row>
    <row r="81" spans="1:29" x14ac:dyDescent="0.25">
      <c r="A81" s="8">
        <v>8</v>
      </c>
      <c r="B81" s="8">
        <v>329</v>
      </c>
      <c r="C81" s="8" t="s">
        <v>117</v>
      </c>
      <c r="D81" s="8" t="s">
        <v>90</v>
      </c>
      <c r="E81" s="8" t="s">
        <v>118</v>
      </c>
      <c r="F81" s="8" t="s">
        <v>109</v>
      </c>
      <c r="G81" s="8" t="s">
        <v>110</v>
      </c>
      <c r="H81" s="8">
        <v>50743</v>
      </c>
      <c r="I81" s="8">
        <v>50744</v>
      </c>
      <c r="J81" s="8">
        <v>50732</v>
      </c>
      <c r="K81" s="8">
        <v>6430</v>
      </c>
      <c r="L81" s="8">
        <v>6430</v>
      </c>
      <c r="M81" s="8" t="s">
        <v>121</v>
      </c>
      <c r="N81" s="8" t="s">
        <v>122</v>
      </c>
      <c r="O81" s="9">
        <v>18.596554384200001</v>
      </c>
      <c r="P81" s="9">
        <v>7.52576</v>
      </c>
      <c r="Q81" s="8" t="s">
        <v>23</v>
      </c>
      <c r="R81" s="8" t="s">
        <v>123</v>
      </c>
      <c r="S81" s="8">
        <v>16</v>
      </c>
      <c r="T81" s="8">
        <v>60</v>
      </c>
      <c r="U81" s="8" t="s">
        <v>49</v>
      </c>
      <c r="V81" s="8" t="s">
        <v>54</v>
      </c>
      <c r="W81" s="8" t="s">
        <v>53</v>
      </c>
      <c r="X81" s="10">
        <v>0.78656000000000004</v>
      </c>
      <c r="Y81" s="10">
        <v>7.079313</v>
      </c>
      <c r="Z81" s="10">
        <v>0.78300000000000003</v>
      </c>
      <c r="AA81" s="10">
        <v>0.71899999999999997</v>
      </c>
      <c r="AB81" s="10">
        <f t="shared" si="2"/>
        <v>1.2845232074752</v>
      </c>
      <c r="AC81" s="10">
        <f t="shared" si="3"/>
        <v>14.97089617940928</v>
      </c>
    </row>
    <row r="82" spans="1:29" x14ac:dyDescent="0.25">
      <c r="A82" s="8">
        <v>8</v>
      </c>
      <c r="B82" s="8">
        <v>329</v>
      </c>
      <c r="C82" s="8" t="s">
        <v>117</v>
      </c>
      <c r="D82" s="8" t="s">
        <v>90</v>
      </c>
      <c r="E82" s="8" t="s">
        <v>118</v>
      </c>
      <c r="F82" s="8" t="s">
        <v>109</v>
      </c>
      <c r="G82" s="8" t="s">
        <v>110</v>
      </c>
      <c r="H82" s="8">
        <v>50751</v>
      </c>
      <c r="I82" s="8">
        <v>50752</v>
      </c>
      <c r="J82" s="8">
        <v>50740</v>
      </c>
      <c r="K82" s="8">
        <v>6430</v>
      </c>
      <c r="L82" s="8">
        <v>6430</v>
      </c>
      <c r="M82" s="8" t="s">
        <v>121</v>
      </c>
      <c r="N82" s="8" t="s">
        <v>122</v>
      </c>
      <c r="O82" s="9">
        <v>3.3372561616700001</v>
      </c>
      <c r="P82" s="9">
        <v>1.3505400000000001</v>
      </c>
      <c r="Q82" s="8" t="s">
        <v>23</v>
      </c>
      <c r="R82" s="8" t="s">
        <v>123</v>
      </c>
      <c r="S82" s="8">
        <v>16</v>
      </c>
      <c r="T82" s="8">
        <v>60</v>
      </c>
      <c r="U82" s="8" t="s">
        <v>49</v>
      </c>
      <c r="V82" s="8" t="s">
        <v>54</v>
      </c>
      <c r="W82" s="8" t="s">
        <v>53</v>
      </c>
      <c r="X82" s="10">
        <v>0.78656000000000004</v>
      </c>
      <c r="Y82" s="10">
        <v>7.079313</v>
      </c>
      <c r="Z82" s="10">
        <v>0.78300000000000003</v>
      </c>
      <c r="AA82" s="10">
        <v>0.71899999999999997</v>
      </c>
      <c r="AB82" s="10">
        <f t="shared" si="2"/>
        <v>0.23051492110079996</v>
      </c>
      <c r="AC82" s="10">
        <f t="shared" si="3"/>
        <v>2.68661160150462</v>
      </c>
    </row>
    <row r="83" spans="1:29" x14ac:dyDescent="0.25">
      <c r="A83" s="8">
        <v>8</v>
      </c>
      <c r="B83" s="8">
        <v>329</v>
      </c>
      <c r="C83" s="8" t="s">
        <v>117</v>
      </c>
      <c r="D83" s="8" t="s">
        <v>90</v>
      </c>
      <c r="E83" s="8" t="s">
        <v>118</v>
      </c>
      <c r="F83" s="8" t="s">
        <v>109</v>
      </c>
      <c r="G83" s="8" t="s">
        <v>110</v>
      </c>
      <c r="H83" s="8">
        <v>50768</v>
      </c>
      <c r="I83" s="8">
        <v>50769</v>
      </c>
      <c r="J83" s="8">
        <v>50757</v>
      </c>
      <c r="K83" s="8">
        <v>6430</v>
      </c>
      <c r="L83" s="8">
        <v>6430</v>
      </c>
      <c r="M83" s="8" t="s">
        <v>121</v>
      </c>
      <c r="N83" s="8" t="s">
        <v>122</v>
      </c>
      <c r="O83" s="9">
        <v>9.6823056924100008</v>
      </c>
      <c r="P83" s="9">
        <v>3.9182899999999998</v>
      </c>
      <c r="Q83" s="8" t="s">
        <v>23</v>
      </c>
      <c r="R83" s="8" t="s">
        <v>123</v>
      </c>
      <c r="S83" s="8">
        <v>16</v>
      </c>
      <c r="T83" s="8">
        <v>60</v>
      </c>
      <c r="U83" s="8" t="s">
        <v>49</v>
      </c>
      <c r="V83" s="8" t="s">
        <v>54</v>
      </c>
      <c r="W83" s="8" t="s">
        <v>53</v>
      </c>
      <c r="X83" s="10">
        <v>0.78656000000000004</v>
      </c>
      <c r="Y83" s="10">
        <v>7.079313</v>
      </c>
      <c r="Z83" s="10">
        <v>0.78300000000000003</v>
      </c>
      <c r="AA83" s="10">
        <v>0.71899999999999997</v>
      </c>
      <c r="AB83" s="10">
        <f t="shared" si="2"/>
        <v>0.6687875295807999</v>
      </c>
      <c r="AC83" s="10">
        <f t="shared" si="3"/>
        <v>7.7946031750703701</v>
      </c>
    </row>
    <row r="84" spans="1:29" x14ac:dyDescent="0.25">
      <c r="A84" s="8">
        <v>8</v>
      </c>
      <c r="B84" s="8">
        <v>329</v>
      </c>
      <c r="C84" s="8" t="s">
        <v>117</v>
      </c>
      <c r="D84" s="8" t="s">
        <v>90</v>
      </c>
      <c r="E84" s="8" t="s">
        <v>118</v>
      </c>
      <c r="F84" s="8" t="s">
        <v>109</v>
      </c>
      <c r="G84" s="8" t="s">
        <v>110</v>
      </c>
      <c r="H84" s="8">
        <v>52196</v>
      </c>
      <c r="I84" s="8">
        <v>52197</v>
      </c>
      <c r="J84" s="8">
        <v>52128</v>
      </c>
      <c r="K84" s="8">
        <v>6440</v>
      </c>
      <c r="L84" s="8">
        <v>6440</v>
      </c>
      <c r="M84" s="8" t="s">
        <v>121</v>
      </c>
      <c r="N84" s="8" t="s">
        <v>122</v>
      </c>
      <c r="O84" s="9">
        <v>37.179073001399999</v>
      </c>
      <c r="P84" s="9">
        <v>15.0458</v>
      </c>
      <c r="Q84" s="8" t="s">
        <v>23</v>
      </c>
      <c r="R84" s="8" t="s">
        <v>123</v>
      </c>
      <c r="S84" s="8">
        <v>16</v>
      </c>
      <c r="T84" s="8">
        <v>60</v>
      </c>
      <c r="U84" s="8" t="s">
        <v>49</v>
      </c>
      <c r="V84" s="8" t="s">
        <v>86</v>
      </c>
      <c r="W84" s="8" t="s">
        <v>53</v>
      </c>
      <c r="X84" s="10">
        <v>0.78656000000000004</v>
      </c>
      <c r="Y84" s="10">
        <v>7.079313</v>
      </c>
      <c r="Z84" s="10">
        <v>0.78300000000000003</v>
      </c>
      <c r="AA84" s="10">
        <v>0.71899999999999997</v>
      </c>
      <c r="AB84" s="10">
        <f t="shared" si="2"/>
        <v>2.5680701052159995</v>
      </c>
      <c r="AC84" s="10">
        <f t="shared" si="3"/>
        <v>29.930413637447405</v>
      </c>
    </row>
    <row r="85" spans="1:29" x14ac:dyDescent="0.25">
      <c r="A85" s="8">
        <v>8</v>
      </c>
      <c r="B85" s="8">
        <v>329</v>
      </c>
      <c r="C85" s="8" t="s">
        <v>117</v>
      </c>
      <c r="D85" s="8" t="s">
        <v>90</v>
      </c>
      <c r="E85" s="8" t="s">
        <v>118</v>
      </c>
      <c r="F85" s="8" t="s">
        <v>109</v>
      </c>
      <c r="G85" s="8" t="s">
        <v>110</v>
      </c>
      <c r="H85" s="8">
        <v>52198</v>
      </c>
      <c r="I85" s="8">
        <v>52199</v>
      </c>
      <c r="J85" s="8">
        <v>52130</v>
      </c>
      <c r="K85" s="8">
        <v>6440</v>
      </c>
      <c r="L85" s="8">
        <v>6440</v>
      </c>
      <c r="M85" s="8" t="s">
        <v>121</v>
      </c>
      <c r="N85" s="8" t="s">
        <v>122</v>
      </c>
      <c r="O85" s="9">
        <v>1.2506093175699999</v>
      </c>
      <c r="P85" s="9">
        <v>0.506104</v>
      </c>
      <c r="Q85" s="8" t="s">
        <v>23</v>
      </c>
      <c r="R85" s="8" t="s">
        <v>123</v>
      </c>
      <c r="S85" s="8">
        <v>16</v>
      </c>
      <c r="T85" s="8">
        <v>60</v>
      </c>
      <c r="U85" s="8" t="s">
        <v>49</v>
      </c>
      <c r="V85" s="8" t="s">
        <v>86</v>
      </c>
      <c r="W85" s="8" t="s">
        <v>53</v>
      </c>
      <c r="X85" s="10">
        <v>0.78656000000000004</v>
      </c>
      <c r="Y85" s="10">
        <v>7.079313</v>
      </c>
      <c r="Z85" s="10">
        <v>0.78300000000000003</v>
      </c>
      <c r="AA85" s="10">
        <v>0.71899999999999997</v>
      </c>
      <c r="AB85" s="10">
        <f t="shared" si="2"/>
        <v>8.6383612206079985E-2</v>
      </c>
      <c r="AC85" s="10">
        <f t="shared" si="3"/>
        <v>1.006786084061112</v>
      </c>
    </row>
    <row r="86" spans="1:29" x14ac:dyDescent="0.25">
      <c r="AB86" s="10">
        <f>SUM(AB2:AB85)</f>
        <v>304.31830474872953</v>
      </c>
      <c r="AC86" s="10">
        <f>SUM(AC2:AC85)</f>
        <v>3999.3908601087855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</row>
    <row r="2" spans="1:29" x14ac:dyDescent="0.25">
      <c r="A2" s="8">
        <v>10</v>
      </c>
      <c r="B2" s="8">
        <v>332</v>
      </c>
      <c r="C2" s="8" t="s">
        <v>117</v>
      </c>
      <c r="D2" s="8" t="s">
        <v>91</v>
      </c>
      <c r="E2" s="8" t="s">
        <v>118</v>
      </c>
      <c r="F2" s="8" t="s">
        <v>109</v>
      </c>
      <c r="G2" s="8" t="s">
        <v>110</v>
      </c>
      <c r="H2" s="8">
        <v>6514</v>
      </c>
      <c r="I2" s="8">
        <v>6515</v>
      </c>
      <c r="J2" s="8">
        <v>6471</v>
      </c>
      <c r="K2" s="8">
        <v>2110</v>
      </c>
      <c r="L2" s="8">
        <v>2110</v>
      </c>
      <c r="M2" s="8" t="s">
        <v>74</v>
      </c>
      <c r="N2" s="8" t="s">
        <v>75</v>
      </c>
      <c r="O2" s="9">
        <v>3652.5449510100002</v>
      </c>
      <c r="P2" s="9">
        <v>1478.13</v>
      </c>
      <c r="Q2" s="8" t="s">
        <v>57</v>
      </c>
      <c r="R2" s="8" t="s">
        <v>58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1.2720320000000001</v>
      </c>
      <c r="Y2" s="10">
        <v>9.4525830000000006</v>
      </c>
      <c r="Z2" s="10">
        <v>0.30199999999999999</v>
      </c>
      <c r="AA2" s="10">
        <v>0.30499999999999999</v>
      </c>
      <c r="AB2" s="10">
        <f t="shared" ref="AB2:AB39" si="0">P2*X2*(1-Z2)</f>
        <v>1312.3996047916801</v>
      </c>
      <c r="AC2" s="10">
        <f t="shared" ref="AC2:AC39" si="1">P2*Y2*(1-AA2)</f>
        <v>9710.6418243040516</v>
      </c>
    </row>
    <row r="3" spans="1:29" x14ac:dyDescent="0.25">
      <c r="A3" s="8">
        <v>10</v>
      </c>
      <c r="B3" s="8">
        <v>332</v>
      </c>
      <c r="C3" s="8" t="s">
        <v>117</v>
      </c>
      <c r="D3" s="8" t="s">
        <v>91</v>
      </c>
      <c r="E3" s="8" t="s">
        <v>118</v>
      </c>
      <c r="F3" s="8" t="s">
        <v>109</v>
      </c>
      <c r="G3" s="8" t="s">
        <v>110</v>
      </c>
      <c r="H3" s="8">
        <v>8429</v>
      </c>
      <c r="I3" s="8">
        <v>8430</v>
      </c>
      <c r="J3" s="8">
        <v>8377</v>
      </c>
      <c r="K3" s="8">
        <v>2120</v>
      </c>
      <c r="L3" s="8">
        <v>2120</v>
      </c>
      <c r="M3" s="8" t="s">
        <v>74</v>
      </c>
      <c r="N3" s="8" t="s">
        <v>75</v>
      </c>
      <c r="O3" s="9">
        <v>6.18363756833</v>
      </c>
      <c r="P3" s="9">
        <v>2.5024299999999999</v>
      </c>
      <c r="Q3" s="8" t="s">
        <v>57</v>
      </c>
      <c r="R3" s="8" t="s">
        <v>58</v>
      </c>
      <c r="S3" s="8">
        <v>27</v>
      </c>
      <c r="T3" s="8">
        <v>22</v>
      </c>
      <c r="U3" s="8" t="s">
        <v>37</v>
      </c>
      <c r="V3" s="8" t="s">
        <v>38</v>
      </c>
      <c r="W3" s="8" t="s">
        <v>39</v>
      </c>
      <c r="X3" s="10">
        <v>0.51060899999999998</v>
      </c>
      <c r="Y3" s="10">
        <v>9.7789370000000009</v>
      </c>
      <c r="Z3" s="10">
        <v>0.30199999999999999</v>
      </c>
      <c r="AA3" s="10">
        <v>0.30499999999999999</v>
      </c>
      <c r="AB3" s="10">
        <f t="shared" si="0"/>
        <v>0.8918787693492598</v>
      </c>
      <c r="AC3" s="10">
        <f t="shared" si="1"/>
        <v>17.007418195252452</v>
      </c>
    </row>
    <row r="4" spans="1:29" x14ac:dyDescent="0.25">
      <c r="A4" s="8">
        <v>10</v>
      </c>
      <c r="B4" s="8">
        <v>332</v>
      </c>
      <c r="C4" s="8" t="s">
        <v>117</v>
      </c>
      <c r="D4" s="8" t="s">
        <v>91</v>
      </c>
      <c r="E4" s="8" t="s">
        <v>118</v>
      </c>
      <c r="F4" s="8" t="s">
        <v>109</v>
      </c>
      <c r="G4" s="8" t="s">
        <v>110</v>
      </c>
      <c r="H4" s="8">
        <v>10349</v>
      </c>
      <c r="I4" s="8">
        <v>10350</v>
      </c>
      <c r="J4" s="8">
        <v>10350</v>
      </c>
      <c r="K4" s="8">
        <v>2130</v>
      </c>
      <c r="L4" s="8">
        <v>2130</v>
      </c>
      <c r="M4" s="8" t="s">
        <v>74</v>
      </c>
      <c r="N4" s="8" t="s">
        <v>75</v>
      </c>
      <c r="O4" s="9">
        <v>5.0690035980000001</v>
      </c>
      <c r="P4" s="9">
        <v>2.0513499999999998</v>
      </c>
      <c r="Q4" s="8" t="s">
        <v>57</v>
      </c>
      <c r="R4" s="8" t="s">
        <v>58</v>
      </c>
      <c r="S4" s="8">
        <v>28</v>
      </c>
      <c r="T4" s="8">
        <v>22</v>
      </c>
      <c r="U4" s="8" t="s">
        <v>37</v>
      </c>
      <c r="V4" s="8" t="s">
        <v>40</v>
      </c>
      <c r="W4" s="8" t="s">
        <v>41</v>
      </c>
      <c r="X4" s="10">
        <v>0.72053599999999995</v>
      </c>
      <c r="Y4" s="10">
        <v>8.7042389999999994</v>
      </c>
      <c r="Z4" s="10">
        <v>0.30199999999999999</v>
      </c>
      <c r="AA4" s="10">
        <v>0.30499999999999999</v>
      </c>
      <c r="AB4" s="10">
        <f t="shared" si="0"/>
        <v>1.0316939234727998</v>
      </c>
      <c r="AC4" s="10">
        <f t="shared" si="1"/>
        <v>12.409531267491749</v>
      </c>
    </row>
    <row r="5" spans="1:29" x14ac:dyDescent="0.25">
      <c r="A5" s="8">
        <v>10</v>
      </c>
      <c r="B5" s="8">
        <v>332</v>
      </c>
      <c r="C5" s="8" t="s">
        <v>117</v>
      </c>
      <c r="D5" s="8" t="s">
        <v>91</v>
      </c>
      <c r="E5" s="8" t="s">
        <v>118</v>
      </c>
      <c r="F5" s="8" t="s">
        <v>109</v>
      </c>
      <c r="G5" s="8" t="s">
        <v>110</v>
      </c>
      <c r="H5" s="8">
        <v>10353</v>
      </c>
      <c r="I5" s="8">
        <v>10354</v>
      </c>
      <c r="J5" s="8">
        <v>10354</v>
      </c>
      <c r="K5" s="8">
        <v>2130</v>
      </c>
      <c r="L5" s="8">
        <v>2130</v>
      </c>
      <c r="M5" s="8" t="s">
        <v>74</v>
      </c>
      <c r="N5" s="8" t="s">
        <v>75</v>
      </c>
      <c r="O5" s="9">
        <v>7.8065876131699996</v>
      </c>
      <c r="P5" s="9">
        <v>3.1592099999999999</v>
      </c>
      <c r="Q5" s="8" t="s">
        <v>57</v>
      </c>
      <c r="R5" s="8" t="s">
        <v>58</v>
      </c>
      <c r="S5" s="8">
        <v>28</v>
      </c>
      <c r="T5" s="8">
        <v>22</v>
      </c>
      <c r="U5" s="8" t="s">
        <v>37</v>
      </c>
      <c r="V5" s="8" t="s">
        <v>40</v>
      </c>
      <c r="W5" s="8" t="s">
        <v>41</v>
      </c>
      <c r="X5" s="10">
        <v>0.72053599999999995</v>
      </c>
      <c r="Y5" s="10">
        <v>8.7042389999999994</v>
      </c>
      <c r="Z5" s="10">
        <v>0.30199999999999999</v>
      </c>
      <c r="AA5" s="10">
        <v>0.30499999999999999</v>
      </c>
      <c r="AB5" s="10">
        <f t="shared" si="0"/>
        <v>1.5888745265188797</v>
      </c>
      <c r="AC5" s="10">
        <f t="shared" si="1"/>
        <v>19.111470629377049</v>
      </c>
    </row>
    <row r="6" spans="1:29" x14ac:dyDescent="0.25">
      <c r="A6" s="8">
        <v>10</v>
      </c>
      <c r="B6" s="8">
        <v>332</v>
      </c>
      <c r="C6" s="8" t="s">
        <v>117</v>
      </c>
      <c r="D6" s="8" t="s">
        <v>91</v>
      </c>
      <c r="E6" s="8" t="s">
        <v>118</v>
      </c>
      <c r="F6" s="8" t="s">
        <v>109</v>
      </c>
      <c r="G6" s="8" t="s">
        <v>110</v>
      </c>
      <c r="H6" s="8">
        <v>10359</v>
      </c>
      <c r="I6" s="8">
        <v>10360</v>
      </c>
      <c r="J6" s="8">
        <v>10360</v>
      </c>
      <c r="K6" s="8">
        <v>2130</v>
      </c>
      <c r="L6" s="8">
        <v>2130</v>
      </c>
      <c r="M6" s="8" t="s">
        <v>74</v>
      </c>
      <c r="N6" s="8" t="s">
        <v>75</v>
      </c>
      <c r="O6" s="9">
        <v>2.9893280332100001</v>
      </c>
      <c r="P6" s="9">
        <v>1.20974</v>
      </c>
      <c r="Q6" s="8" t="s">
        <v>57</v>
      </c>
      <c r="R6" s="8" t="s">
        <v>58</v>
      </c>
      <c r="S6" s="8">
        <v>28</v>
      </c>
      <c r="T6" s="8">
        <v>22</v>
      </c>
      <c r="U6" s="8" t="s">
        <v>37</v>
      </c>
      <c r="V6" s="8" t="s">
        <v>40</v>
      </c>
      <c r="W6" s="8" t="s">
        <v>41</v>
      </c>
      <c r="X6" s="10">
        <v>0.72053599999999995</v>
      </c>
      <c r="Y6" s="10">
        <v>8.7042389999999994</v>
      </c>
      <c r="Z6" s="10">
        <v>0.30199999999999999</v>
      </c>
      <c r="AA6" s="10">
        <v>0.30499999999999999</v>
      </c>
      <c r="AB6" s="10">
        <f t="shared" si="0"/>
        <v>0.60841953200671994</v>
      </c>
      <c r="AC6" s="10">
        <f t="shared" si="1"/>
        <v>7.3182569310627006</v>
      </c>
    </row>
    <row r="7" spans="1:29" x14ac:dyDescent="0.25">
      <c r="A7" s="8">
        <v>10</v>
      </c>
      <c r="B7" s="8">
        <v>332</v>
      </c>
      <c r="C7" s="8" t="s">
        <v>117</v>
      </c>
      <c r="D7" s="8" t="s">
        <v>91</v>
      </c>
      <c r="E7" s="8" t="s">
        <v>118</v>
      </c>
      <c r="F7" s="8" t="s">
        <v>109</v>
      </c>
      <c r="G7" s="8" t="s">
        <v>110</v>
      </c>
      <c r="H7" s="8">
        <v>10360</v>
      </c>
      <c r="I7" s="8">
        <v>10361</v>
      </c>
      <c r="J7" s="8">
        <v>10361</v>
      </c>
      <c r="K7" s="8">
        <v>2130</v>
      </c>
      <c r="L7" s="8">
        <v>2130</v>
      </c>
      <c r="M7" s="8" t="s">
        <v>74</v>
      </c>
      <c r="N7" s="8" t="s">
        <v>75</v>
      </c>
      <c r="O7" s="9">
        <v>12.4705723313</v>
      </c>
      <c r="P7" s="9">
        <v>5.0466600000000001</v>
      </c>
      <c r="Q7" s="8" t="s">
        <v>57</v>
      </c>
      <c r="R7" s="8" t="s">
        <v>58</v>
      </c>
      <c r="S7" s="8">
        <v>28</v>
      </c>
      <c r="T7" s="8">
        <v>22</v>
      </c>
      <c r="U7" s="8" t="s">
        <v>37</v>
      </c>
      <c r="V7" s="8" t="s">
        <v>40</v>
      </c>
      <c r="W7" s="8" t="s">
        <v>41</v>
      </c>
      <c r="X7" s="10">
        <v>0.72053599999999995</v>
      </c>
      <c r="Y7" s="10">
        <v>8.7042389999999994</v>
      </c>
      <c r="Z7" s="10">
        <v>0.30199999999999999</v>
      </c>
      <c r="AA7" s="10">
        <v>0.30499999999999999</v>
      </c>
      <c r="AB7" s="10">
        <f t="shared" si="0"/>
        <v>2.5381375464124796</v>
      </c>
      <c r="AC7" s="10">
        <f t="shared" si="1"/>
        <v>30.529497680259304</v>
      </c>
    </row>
    <row r="8" spans="1:29" x14ac:dyDescent="0.25">
      <c r="A8" s="8">
        <v>10</v>
      </c>
      <c r="B8" s="8">
        <v>332</v>
      </c>
      <c r="C8" s="8" t="s">
        <v>117</v>
      </c>
      <c r="D8" s="8" t="s">
        <v>91</v>
      </c>
      <c r="E8" s="8" t="s">
        <v>118</v>
      </c>
      <c r="F8" s="8" t="s">
        <v>109</v>
      </c>
      <c r="G8" s="8" t="s">
        <v>110</v>
      </c>
      <c r="H8" s="8">
        <v>10361</v>
      </c>
      <c r="I8" s="8">
        <v>10362</v>
      </c>
      <c r="J8" s="8">
        <v>10362</v>
      </c>
      <c r="K8" s="8">
        <v>2130</v>
      </c>
      <c r="L8" s="8">
        <v>2130</v>
      </c>
      <c r="M8" s="8" t="s">
        <v>74</v>
      </c>
      <c r="N8" s="8" t="s">
        <v>75</v>
      </c>
      <c r="O8" s="9">
        <v>14.4082694463</v>
      </c>
      <c r="P8" s="9">
        <v>5.8308200000000001</v>
      </c>
      <c r="Q8" s="8" t="s">
        <v>57</v>
      </c>
      <c r="R8" s="8" t="s">
        <v>58</v>
      </c>
      <c r="S8" s="8">
        <v>28</v>
      </c>
      <c r="T8" s="8">
        <v>22</v>
      </c>
      <c r="U8" s="8" t="s">
        <v>37</v>
      </c>
      <c r="V8" s="8" t="s">
        <v>40</v>
      </c>
      <c r="W8" s="8" t="s">
        <v>41</v>
      </c>
      <c r="X8" s="10">
        <v>0.72053599999999995</v>
      </c>
      <c r="Y8" s="10">
        <v>8.7042389999999994</v>
      </c>
      <c r="Z8" s="10">
        <v>0.30199999999999999</v>
      </c>
      <c r="AA8" s="10">
        <v>0.30499999999999999</v>
      </c>
      <c r="AB8" s="10">
        <f t="shared" si="0"/>
        <v>2.9325183722249597</v>
      </c>
      <c r="AC8" s="10">
        <f t="shared" si="1"/>
        <v>35.273231337956105</v>
      </c>
    </row>
    <row r="9" spans="1:29" x14ac:dyDescent="0.25">
      <c r="A9" s="8">
        <v>10</v>
      </c>
      <c r="B9" s="8">
        <v>332</v>
      </c>
      <c r="C9" s="8" t="s">
        <v>117</v>
      </c>
      <c r="D9" s="8" t="s">
        <v>91</v>
      </c>
      <c r="E9" s="8" t="s">
        <v>118</v>
      </c>
      <c r="F9" s="8" t="s">
        <v>109</v>
      </c>
      <c r="G9" s="8" t="s">
        <v>110</v>
      </c>
      <c r="H9" s="8">
        <v>10365</v>
      </c>
      <c r="I9" s="8">
        <v>10366</v>
      </c>
      <c r="J9" s="8">
        <v>10366</v>
      </c>
      <c r="K9" s="8">
        <v>2130</v>
      </c>
      <c r="L9" s="8">
        <v>2130</v>
      </c>
      <c r="M9" s="8" t="s">
        <v>74</v>
      </c>
      <c r="N9" s="8" t="s">
        <v>75</v>
      </c>
      <c r="O9" s="9">
        <v>5.2216093496999996</v>
      </c>
      <c r="P9" s="9">
        <v>2.1131099999999998</v>
      </c>
      <c r="Q9" s="8" t="s">
        <v>57</v>
      </c>
      <c r="R9" s="8" t="s">
        <v>58</v>
      </c>
      <c r="S9" s="8">
        <v>28</v>
      </c>
      <c r="T9" s="8">
        <v>22</v>
      </c>
      <c r="U9" s="8" t="s">
        <v>37</v>
      </c>
      <c r="V9" s="8" t="s">
        <v>40</v>
      </c>
      <c r="W9" s="8" t="s">
        <v>41</v>
      </c>
      <c r="X9" s="10">
        <v>0.72053599999999995</v>
      </c>
      <c r="Y9" s="10">
        <v>8.7042389999999994</v>
      </c>
      <c r="Z9" s="10">
        <v>0.30199999999999999</v>
      </c>
      <c r="AA9" s="10">
        <v>0.30499999999999999</v>
      </c>
      <c r="AB9" s="10">
        <f t="shared" si="0"/>
        <v>1.0627551352180797</v>
      </c>
      <c r="AC9" s="10">
        <f t="shared" si="1"/>
        <v>12.783145058936549</v>
      </c>
    </row>
    <row r="10" spans="1:29" x14ac:dyDescent="0.25">
      <c r="A10" s="8">
        <v>10</v>
      </c>
      <c r="B10" s="8">
        <v>332</v>
      </c>
      <c r="C10" s="8" t="s">
        <v>117</v>
      </c>
      <c r="D10" s="8" t="s">
        <v>91</v>
      </c>
      <c r="E10" s="8" t="s">
        <v>118</v>
      </c>
      <c r="F10" s="8" t="s">
        <v>109</v>
      </c>
      <c r="G10" s="8" t="s">
        <v>110</v>
      </c>
      <c r="H10" s="8">
        <v>10366</v>
      </c>
      <c r="I10" s="8">
        <v>10367</v>
      </c>
      <c r="J10" s="8">
        <v>10367</v>
      </c>
      <c r="K10" s="8">
        <v>2130</v>
      </c>
      <c r="L10" s="8">
        <v>2130</v>
      </c>
      <c r="M10" s="8" t="s">
        <v>74</v>
      </c>
      <c r="N10" s="8" t="s">
        <v>75</v>
      </c>
      <c r="O10" s="9">
        <v>13.5509656697</v>
      </c>
      <c r="P10" s="9">
        <v>5.4838800000000001</v>
      </c>
      <c r="Q10" s="8" t="s">
        <v>57</v>
      </c>
      <c r="R10" s="8" t="s">
        <v>58</v>
      </c>
      <c r="S10" s="8">
        <v>28</v>
      </c>
      <c r="T10" s="8">
        <v>22</v>
      </c>
      <c r="U10" s="8" t="s">
        <v>37</v>
      </c>
      <c r="V10" s="8" t="s">
        <v>40</v>
      </c>
      <c r="W10" s="8" t="s">
        <v>41</v>
      </c>
      <c r="X10" s="10">
        <v>0.72053599999999995</v>
      </c>
      <c r="Y10" s="10">
        <v>8.7042389999999994</v>
      </c>
      <c r="Z10" s="10">
        <v>0.30199999999999999</v>
      </c>
      <c r="AA10" s="10">
        <v>0.30499999999999999</v>
      </c>
      <c r="AB10" s="10">
        <f t="shared" si="0"/>
        <v>2.7580304058566396</v>
      </c>
      <c r="AC10" s="10">
        <f t="shared" si="1"/>
        <v>33.1744365062874</v>
      </c>
    </row>
    <row r="11" spans="1:29" x14ac:dyDescent="0.25">
      <c r="A11" s="8">
        <v>10</v>
      </c>
      <c r="B11" s="8">
        <v>332</v>
      </c>
      <c r="C11" s="8" t="s">
        <v>117</v>
      </c>
      <c r="D11" s="8" t="s">
        <v>91</v>
      </c>
      <c r="E11" s="8" t="s">
        <v>118</v>
      </c>
      <c r="F11" s="8" t="s">
        <v>109</v>
      </c>
      <c r="G11" s="8" t="s">
        <v>110</v>
      </c>
      <c r="H11" s="8">
        <v>10369</v>
      </c>
      <c r="I11" s="8">
        <v>10370</v>
      </c>
      <c r="J11" s="8">
        <v>10370</v>
      </c>
      <c r="K11" s="8">
        <v>2130</v>
      </c>
      <c r="L11" s="8">
        <v>2130</v>
      </c>
      <c r="M11" s="8" t="s">
        <v>74</v>
      </c>
      <c r="N11" s="8" t="s">
        <v>75</v>
      </c>
      <c r="O11" s="9">
        <v>7.0402326672899997</v>
      </c>
      <c r="P11" s="9">
        <v>2.8490799999999998</v>
      </c>
      <c r="Q11" s="8" t="s">
        <v>57</v>
      </c>
      <c r="R11" s="8" t="s">
        <v>58</v>
      </c>
      <c r="S11" s="8">
        <v>28</v>
      </c>
      <c r="T11" s="8">
        <v>22</v>
      </c>
      <c r="U11" s="8" t="s">
        <v>37</v>
      </c>
      <c r="V11" s="8" t="s">
        <v>40</v>
      </c>
      <c r="W11" s="8" t="s">
        <v>41</v>
      </c>
      <c r="X11" s="10">
        <v>0.72053599999999995</v>
      </c>
      <c r="Y11" s="10">
        <v>8.7042389999999994</v>
      </c>
      <c r="Z11" s="10">
        <v>0.30199999999999999</v>
      </c>
      <c r="AA11" s="10">
        <v>0.30499999999999999</v>
      </c>
      <c r="AB11" s="10">
        <f t="shared" si="0"/>
        <v>1.4328995654022398</v>
      </c>
      <c r="AC11" s="10">
        <f t="shared" si="1"/>
        <v>17.235355908833398</v>
      </c>
    </row>
    <row r="12" spans="1:29" x14ac:dyDescent="0.25">
      <c r="A12" s="8">
        <v>10</v>
      </c>
      <c r="B12" s="8">
        <v>332</v>
      </c>
      <c r="C12" s="8" t="s">
        <v>117</v>
      </c>
      <c r="D12" s="8" t="s">
        <v>91</v>
      </c>
      <c r="E12" s="8" t="s">
        <v>118</v>
      </c>
      <c r="F12" s="8" t="s">
        <v>109</v>
      </c>
      <c r="G12" s="8" t="s">
        <v>110</v>
      </c>
      <c r="H12" s="8">
        <v>10371</v>
      </c>
      <c r="I12" s="8">
        <v>10372</v>
      </c>
      <c r="J12" s="8">
        <v>10372</v>
      </c>
      <c r="K12" s="8">
        <v>2130</v>
      </c>
      <c r="L12" s="8">
        <v>2130</v>
      </c>
      <c r="M12" s="8" t="s">
        <v>74</v>
      </c>
      <c r="N12" s="8" t="s">
        <v>75</v>
      </c>
      <c r="O12" s="9">
        <v>4.2367638053099999</v>
      </c>
      <c r="P12" s="9">
        <v>1.7145600000000001</v>
      </c>
      <c r="Q12" s="8" t="s">
        <v>57</v>
      </c>
      <c r="R12" s="8" t="s">
        <v>58</v>
      </c>
      <c r="S12" s="8">
        <v>28</v>
      </c>
      <c r="T12" s="8">
        <v>22</v>
      </c>
      <c r="U12" s="8" t="s">
        <v>37</v>
      </c>
      <c r="V12" s="8" t="s">
        <v>40</v>
      </c>
      <c r="W12" s="8" t="s">
        <v>41</v>
      </c>
      <c r="X12" s="10">
        <v>0.72053599999999995</v>
      </c>
      <c r="Y12" s="10">
        <v>8.7042389999999994</v>
      </c>
      <c r="Z12" s="10">
        <v>0.30199999999999999</v>
      </c>
      <c r="AA12" s="10">
        <v>0.30499999999999999</v>
      </c>
      <c r="AB12" s="10">
        <f t="shared" si="0"/>
        <v>0.8623107385036799</v>
      </c>
      <c r="AC12" s="10">
        <f t="shared" si="1"/>
        <v>10.372138313788801</v>
      </c>
    </row>
    <row r="13" spans="1:29" x14ac:dyDescent="0.25">
      <c r="A13" s="8">
        <v>10</v>
      </c>
      <c r="B13" s="8">
        <v>332</v>
      </c>
      <c r="C13" s="8" t="s">
        <v>117</v>
      </c>
      <c r="D13" s="8" t="s">
        <v>91</v>
      </c>
      <c r="E13" s="8" t="s">
        <v>118</v>
      </c>
      <c r="F13" s="8" t="s">
        <v>109</v>
      </c>
      <c r="G13" s="8" t="s">
        <v>110</v>
      </c>
      <c r="H13" s="8">
        <v>12238</v>
      </c>
      <c r="I13" s="8">
        <v>12240</v>
      </c>
      <c r="J13" s="8">
        <v>12194</v>
      </c>
      <c r="K13" s="8">
        <v>2150</v>
      </c>
      <c r="L13" s="8">
        <v>2150</v>
      </c>
      <c r="M13" s="8" t="s">
        <v>74</v>
      </c>
      <c r="N13" s="8" t="s">
        <v>75</v>
      </c>
      <c r="O13" s="9">
        <v>695.49716659600006</v>
      </c>
      <c r="P13" s="9">
        <v>281.45800000000003</v>
      </c>
      <c r="Q13" s="8" t="s">
        <v>57</v>
      </c>
      <c r="R13" s="8" t="s">
        <v>58</v>
      </c>
      <c r="S13" s="8">
        <v>62</v>
      </c>
      <c r="T13" s="8">
        <v>23</v>
      </c>
      <c r="U13" s="8" t="s">
        <v>76</v>
      </c>
      <c r="V13" s="8" t="s">
        <v>77</v>
      </c>
      <c r="W13" s="8" t="s">
        <v>77</v>
      </c>
      <c r="X13" s="10">
        <v>4.0852539999999999</v>
      </c>
      <c r="Y13" s="10">
        <v>11.038714000000001</v>
      </c>
      <c r="Z13" s="10">
        <v>0.30199999999999999</v>
      </c>
      <c r="AA13" s="10">
        <v>0.30499999999999999</v>
      </c>
      <c r="AB13" s="10">
        <f t="shared" si="0"/>
        <v>802.57953939173603</v>
      </c>
      <c r="AC13" s="10">
        <f t="shared" si="1"/>
        <v>2159.3193836833407</v>
      </c>
    </row>
    <row r="14" spans="1:29" x14ac:dyDescent="0.25">
      <c r="A14" s="8">
        <v>10</v>
      </c>
      <c r="B14" s="8">
        <v>332</v>
      </c>
      <c r="C14" s="8" t="s">
        <v>117</v>
      </c>
      <c r="D14" s="8" t="s">
        <v>91</v>
      </c>
      <c r="E14" s="8" t="s">
        <v>118</v>
      </c>
      <c r="F14" s="8" t="s">
        <v>109</v>
      </c>
      <c r="G14" s="8" t="s">
        <v>110</v>
      </c>
      <c r="H14" s="8">
        <v>13604</v>
      </c>
      <c r="I14" s="8">
        <v>13605</v>
      </c>
      <c r="J14" s="8">
        <v>13594</v>
      </c>
      <c r="K14" s="8">
        <v>3100</v>
      </c>
      <c r="L14" s="8">
        <v>3100</v>
      </c>
      <c r="M14" s="8" t="s">
        <v>74</v>
      </c>
      <c r="N14" s="8" t="s">
        <v>75</v>
      </c>
      <c r="O14" s="9">
        <v>29.914652062399998</v>
      </c>
      <c r="P14" s="9">
        <v>12.106</v>
      </c>
      <c r="Q14" s="8" t="s">
        <v>57</v>
      </c>
      <c r="R14" s="8" t="s">
        <v>58</v>
      </c>
      <c r="S14" s="8">
        <v>5</v>
      </c>
      <c r="T14" s="8">
        <v>30</v>
      </c>
      <c r="U14" s="8" t="s">
        <v>43</v>
      </c>
      <c r="V14" s="8" t="s">
        <v>55</v>
      </c>
      <c r="W14" s="8" t="s">
        <v>45</v>
      </c>
      <c r="X14" s="10">
        <v>7.8370999999999996E-2</v>
      </c>
      <c r="Y14" s="10">
        <v>7.2397530000000003</v>
      </c>
      <c r="Z14" s="10">
        <v>0.30199999999999999</v>
      </c>
      <c r="AA14" s="10">
        <v>0.30499999999999999</v>
      </c>
      <c r="AB14" s="10">
        <f t="shared" si="0"/>
        <v>0.66223400954799994</v>
      </c>
      <c r="AC14" s="10">
        <f t="shared" si="1"/>
        <v>60.912892623510004</v>
      </c>
    </row>
    <row r="15" spans="1:29" x14ac:dyDescent="0.25">
      <c r="A15" s="8">
        <v>10</v>
      </c>
      <c r="B15" s="8">
        <v>332</v>
      </c>
      <c r="C15" s="8" t="s">
        <v>117</v>
      </c>
      <c r="D15" s="8" t="s">
        <v>91</v>
      </c>
      <c r="E15" s="8" t="s">
        <v>118</v>
      </c>
      <c r="F15" s="8" t="s">
        <v>109</v>
      </c>
      <c r="G15" s="8" t="s">
        <v>110</v>
      </c>
      <c r="H15" s="8">
        <v>13606</v>
      </c>
      <c r="I15" s="8">
        <v>13607</v>
      </c>
      <c r="J15" s="8">
        <v>13596</v>
      </c>
      <c r="K15" s="8">
        <v>3100</v>
      </c>
      <c r="L15" s="8">
        <v>3100</v>
      </c>
      <c r="M15" s="8" t="s">
        <v>74</v>
      </c>
      <c r="N15" s="8" t="s">
        <v>75</v>
      </c>
      <c r="O15" s="9">
        <v>6.80559616662</v>
      </c>
      <c r="P15" s="9">
        <v>2.75413</v>
      </c>
      <c r="Q15" s="8" t="s">
        <v>57</v>
      </c>
      <c r="R15" s="8" t="s">
        <v>58</v>
      </c>
      <c r="S15" s="8">
        <v>5</v>
      </c>
      <c r="T15" s="8">
        <v>30</v>
      </c>
      <c r="U15" s="8" t="s">
        <v>43</v>
      </c>
      <c r="V15" s="8" t="s">
        <v>55</v>
      </c>
      <c r="W15" s="8" t="s">
        <v>45</v>
      </c>
      <c r="X15" s="10">
        <v>7.8370999999999996E-2</v>
      </c>
      <c r="Y15" s="10">
        <v>7.2397530000000003</v>
      </c>
      <c r="Z15" s="10">
        <v>0.30199999999999999</v>
      </c>
      <c r="AA15" s="10">
        <v>0.30499999999999999</v>
      </c>
      <c r="AB15" s="10">
        <f t="shared" si="0"/>
        <v>0.15065905771653998</v>
      </c>
      <c r="AC15" s="10">
        <f t="shared" si="1"/>
        <v>13.857758546273553</v>
      </c>
    </row>
    <row r="16" spans="1:29" x14ac:dyDescent="0.25">
      <c r="A16" s="8">
        <v>10</v>
      </c>
      <c r="B16" s="8">
        <v>332</v>
      </c>
      <c r="C16" s="8" t="s">
        <v>117</v>
      </c>
      <c r="D16" s="8" t="s">
        <v>91</v>
      </c>
      <c r="E16" s="8" t="s">
        <v>118</v>
      </c>
      <c r="F16" s="8" t="s">
        <v>109</v>
      </c>
      <c r="G16" s="8" t="s">
        <v>110</v>
      </c>
      <c r="H16" s="8">
        <v>13612</v>
      </c>
      <c r="I16" s="8">
        <v>13613</v>
      </c>
      <c r="J16" s="8">
        <v>13602</v>
      </c>
      <c r="K16" s="8">
        <v>3100</v>
      </c>
      <c r="L16" s="8">
        <v>3100</v>
      </c>
      <c r="M16" s="8" t="s">
        <v>74</v>
      </c>
      <c r="N16" s="8" t="s">
        <v>75</v>
      </c>
      <c r="O16" s="9">
        <v>24.548676538399999</v>
      </c>
      <c r="P16" s="9">
        <v>9.9344999999999999</v>
      </c>
      <c r="Q16" s="8" t="s">
        <v>57</v>
      </c>
      <c r="R16" s="8" t="s">
        <v>58</v>
      </c>
      <c r="S16" s="8">
        <v>5</v>
      </c>
      <c r="T16" s="8">
        <v>30</v>
      </c>
      <c r="U16" s="8" t="s">
        <v>43</v>
      </c>
      <c r="V16" s="8" t="s">
        <v>55</v>
      </c>
      <c r="W16" s="8" t="s">
        <v>45</v>
      </c>
      <c r="X16" s="10">
        <v>7.8370999999999996E-2</v>
      </c>
      <c r="Y16" s="10">
        <v>7.2397530000000003</v>
      </c>
      <c r="Z16" s="10">
        <v>0.30199999999999999</v>
      </c>
      <c r="AA16" s="10">
        <v>0.30499999999999999</v>
      </c>
      <c r="AB16" s="10">
        <f t="shared" si="0"/>
        <v>0.54344653625099992</v>
      </c>
      <c r="AC16" s="10">
        <f t="shared" si="1"/>
        <v>49.986711694057512</v>
      </c>
    </row>
    <row r="17" spans="1:29" x14ac:dyDescent="0.25">
      <c r="A17" s="8">
        <v>10</v>
      </c>
      <c r="B17" s="8">
        <v>332</v>
      </c>
      <c r="C17" s="8" t="s">
        <v>117</v>
      </c>
      <c r="D17" s="8" t="s">
        <v>91</v>
      </c>
      <c r="E17" s="8" t="s">
        <v>118</v>
      </c>
      <c r="F17" s="8" t="s">
        <v>109</v>
      </c>
      <c r="G17" s="8" t="s">
        <v>110</v>
      </c>
      <c r="H17" s="8">
        <v>13615</v>
      </c>
      <c r="I17" s="8">
        <v>13616</v>
      </c>
      <c r="J17" s="8">
        <v>13605</v>
      </c>
      <c r="K17" s="8">
        <v>3100</v>
      </c>
      <c r="L17" s="8">
        <v>3100</v>
      </c>
      <c r="M17" s="8" t="s">
        <v>74</v>
      </c>
      <c r="N17" s="8" t="s">
        <v>75</v>
      </c>
      <c r="O17" s="9">
        <v>19.500932046300001</v>
      </c>
      <c r="P17" s="9">
        <v>7.89175</v>
      </c>
      <c r="Q17" s="8" t="s">
        <v>57</v>
      </c>
      <c r="R17" s="8" t="s">
        <v>58</v>
      </c>
      <c r="S17" s="8">
        <v>5</v>
      </c>
      <c r="T17" s="8">
        <v>30</v>
      </c>
      <c r="U17" s="8" t="s">
        <v>43</v>
      </c>
      <c r="V17" s="8" t="s">
        <v>55</v>
      </c>
      <c r="W17" s="8" t="s">
        <v>45</v>
      </c>
      <c r="X17" s="10">
        <v>7.8370999999999996E-2</v>
      </c>
      <c r="Y17" s="10">
        <v>7.2397530000000003</v>
      </c>
      <c r="Z17" s="10">
        <v>0.30199999999999999</v>
      </c>
      <c r="AA17" s="10">
        <v>0.30499999999999999</v>
      </c>
      <c r="AB17" s="10">
        <f t="shared" si="0"/>
        <v>0.43170206879649997</v>
      </c>
      <c r="AC17" s="10">
        <f t="shared" si="1"/>
        <v>39.708352912736252</v>
      </c>
    </row>
    <row r="18" spans="1:29" x14ac:dyDescent="0.25">
      <c r="A18" s="8">
        <v>10</v>
      </c>
      <c r="B18" s="8">
        <v>332</v>
      </c>
      <c r="C18" s="8" t="s">
        <v>117</v>
      </c>
      <c r="D18" s="8" t="s">
        <v>91</v>
      </c>
      <c r="E18" s="8" t="s">
        <v>118</v>
      </c>
      <c r="F18" s="8" t="s">
        <v>109</v>
      </c>
      <c r="G18" s="8" t="s">
        <v>110</v>
      </c>
      <c r="H18" s="8">
        <v>13616</v>
      </c>
      <c r="I18" s="8">
        <v>13617</v>
      </c>
      <c r="J18" s="8">
        <v>13606</v>
      </c>
      <c r="K18" s="8">
        <v>3100</v>
      </c>
      <c r="L18" s="8">
        <v>3100</v>
      </c>
      <c r="M18" s="8" t="s">
        <v>74</v>
      </c>
      <c r="N18" s="8" t="s">
        <v>75</v>
      </c>
      <c r="O18" s="9">
        <v>0.32220788661499999</v>
      </c>
      <c r="P18" s="9">
        <v>0.13039300000000001</v>
      </c>
      <c r="Q18" s="8" t="s">
        <v>57</v>
      </c>
      <c r="R18" s="8" t="s">
        <v>58</v>
      </c>
      <c r="S18" s="8">
        <v>5</v>
      </c>
      <c r="T18" s="8">
        <v>30</v>
      </c>
      <c r="U18" s="8" t="s">
        <v>43</v>
      </c>
      <c r="V18" s="8" t="s">
        <v>55</v>
      </c>
      <c r="W18" s="8" t="s">
        <v>45</v>
      </c>
      <c r="X18" s="10">
        <v>7.8370999999999996E-2</v>
      </c>
      <c r="Y18" s="10">
        <v>7.2397530000000003</v>
      </c>
      <c r="Z18" s="10">
        <v>0.30199999999999999</v>
      </c>
      <c r="AA18" s="10">
        <v>0.30499999999999999</v>
      </c>
      <c r="AB18" s="10">
        <f t="shared" si="0"/>
        <v>7.1328828024940002E-3</v>
      </c>
      <c r="AC18" s="10">
        <f t="shared" si="1"/>
        <v>0.65608911348565513</v>
      </c>
    </row>
    <row r="19" spans="1:29" x14ac:dyDescent="0.25">
      <c r="A19" s="8">
        <v>10</v>
      </c>
      <c r="B19" s="8">
        <v>332</v>
      </c>
      <c r="C19" s="8" t="s">
        <v>117</v>
      </c>
      <c r="D19" s="8" t="s">
        <v>91</v>
      </c>
      <c r="E19" s="8" t="s">
        <v>118</v>
      </c>
      <c r="F19" s="8" t="s">
        <v>109</v>
      </c>
      <c r="G19" s="8" t="s">
        <v>110</v>
      </c>
      <c r="H19" s="8">
        <v>13621</v>
      </c>
      <c r="I19" s="8">
        <v>13622</v>
      </c>
      <c r="J19" s="8">
        <v>13611</v>
      </c>
      <c r="K19" s="8">
        <v>3100</v>
      </c>
      <c r="L19" s="8">
        <v>3100</v>
      </c>
      <c r="M19" s="8" t="s">
        <v>74</v>
      </c>
      <c r="N19" s="8" t="s">
        <v>75</v>
      </c>
      <c r="O19" s="9">
        <v>46.531020951400002</v>
      </c>
      <c r="P19" s="9">
        <v>18.830400000000001</v>
      </c>
      <c r="Q19" s="8" t="s">
        <v>57</v>
      </c>
      <c r="R19" s="8" t="s">
        <v>58</v>
      </c>
      <c r="S19" s="8">
        <v>5</v>
      </c>
      <c r="T19" s="8">
        <v>30</v>
      </c>
      <c r="U19" s="8" t="s">
        <v>43</v>
      </c>
      <c r="V19" s="8" t="s">
        <v>55</v>
      </c>
      <c r="W19" s="8" t="s">
        <v>45</v>
      </c>
      <c r="X19" s="10">
        <v>7.8370999999999996E-2</v>
      </c>
      <c r="Y19" s="10">
        <v>7.2397530000000003</v>
      </c>
      <c r="Z19" s="10">
        <v>0.30199999999999999</v>
      </c>
      <c r="AA19" s="10">
        <v>0.30499999999999999</v>
      </c>
      <c r="AB19" s="10">
        <f t="shared" si="0"/>
        <v>1.0300785803232</v>
      </c>
      <c r="AC19" s="10">
        <f t="shared" si="1"/>
        <v>94.747574199384005</v>
      </c>
    </row>
    <row r="20" spans="1:29" x14ac:dyDescent="0.25">
      <c r="A20" s="8">
        <v>10</v>
      </c>
      <c r="B20" s="8">
        <v>332</v>
      </c>
      <c r="C20" s="8" t="s">
        <v>117</v>
      </c>
      <c r="D20" s="8" t="s">
        <v>91</v>
      </c>
      <c r="E20" s="8" t="s">
        <v>118</v>
      </c>
      <c r="F20" s="8" t="s">
        <v>109</v>
      </c>
      <c r="G20" s="8" t="s">
        <v>110</v>
      </c>
      <c r="H20" s="8">
        <v>13631</v>
      </c>
      <c r="I20" s="8">
        <v>13632</v>
      </c>
      <c r="J20" s="8">
        <v>13621</v>
      </c>
      <c r="K20" s="8">
        <v>3100</v>
      </c>
      <c r="L20" s="8">
        <v>3100</v>
      </c>
      <c r="M20" s="8" t="s">
        <v>74</v>
      </c>
      <c r="N20" s="8" t="s">
        <v>75</v>
      </c>
      <c r="O20" s="9">
        <v>35.777690334200003</v>
      </c>
      <c r="P20" s="9">
        <v>14.4787</v>
      </c>
      <c r="Q20" s="8" t="s">
        <v>57</v>
      </c>
      <c r="R20" s="8" t="s">
        <v>58</v>
      </c>
      <c r="S20" s="8">
        <v>5</v>
      </c>
      <c r="T20" s="8">
        <v>30</v>
      </c>
      <c r="U20" s="8" t="s">
        <v>43</v>
      </c>
      <c r="V20" s="8" t="s">
        <v>55</v>
      </c>
      <c r="W20" s="8" t="s">
        <v>45</v>
      </c>
      <c r="X20" s="10">
        <v>7.8370999999999996E-2</v>
      </c>
      <c r="Y20" s="10">
        <v>7.2397530000000003</v>
      </c>
      <c r="Z20" s="10">
        <v>0.30199999999999999</v>
      </c>
      <c r="AA20" s="10">
        <v>0.30499999999999999</v>
      </c>
      <c r="AB20" s="10">
        <f t="shared" si="0"/>
        <v>0.79202771799459992</v>
      </c>
      <c r="AC20" s="10">
        <f t="shared" si="1"/>
        <v>72.851437173964513</v>
      </c>
    </row>
    <row r="21" spans="1:29" x14ac:dyDescent="0.25">
      <c r="A21" s="8">
        <v>10</v>
      </c>
      <c r="B21" s="8">
        <v>332</v>
      </c>
      <c r="C21" s="8" t="s">
        <v>117</v>
      </c>
      <c r="D21" s="8" t="s">
        <v>91</v>
      </c>
      <c r="E21" s="8" t="s">
        <v>118</v>
      </c>
      <c r="F21" s="8" t="s">
        <v>109</v>
      </c>
      <c r="G21" s="8" t="s">
        <v>110</v>
      </c>
      <c r="H21" s="8">
        <v>18731</v>
      </c>
      <c r="I21" s="8">
        <v>18732</v>
      </c>
      <c r="J21" s="8">
        <v>18651</v>
      </c>
      <c r="K21" s="8">
        <v>4280</v>
      </c>
      <c r="L21" s="8">
        <v>4280</v>
      </c>
      <c r="M21" s="8" t="s">
        <v>74</v>
      </c>
      <c r="N21" s="8" t="s">
        <v>75</v>
      </c>
      <c r="O21" s="9">
        <v>3.39695040382</v>
      </c>
      <c r="P21" s="9">
        <v>1.3747</v>
      </c>
      <c r="Q21" s="8" t="s">
        <v>57</v>
      </c>
      <c r="R21" s="8" t="s">
        <v>58</v>
      </c>
      <c r="S21" s="8">
        <v>7</v>
      </c>
      <c r="T21" s="8">
        <v>40</v>
      </c>
      <c r="U21" s="8" t="s">
        <v>60</v>
      </c>
      <c r="V21" s="8" t="s">
        <v>136</v>
      </c>
      <c r="W21" s="8" t="s">
        <v>62</v>
      </c>
      <c r="X21" s="10">
        <v>7.8109999999999999E-2</v>
      </c>
      <c r="Y21" s="10">
        <v>6.698639</v>
      </c>
      <c r="Z21" s="10">
        <v>0.30199999999999999</v>
      </c>
      <c r="AA21" s="10">
        <v>0.30499999999999999</v>
      </c>
      <c r="AB21" s="10">
        <f t="shared" si="0"/>
        <v>7.4949716265999999E-2</v>
      </c>
      <c r="AC21" s="10">
        <f t="shared" si="1"/>
        <v>6.3999902281435004</v>
      </c>
    </row>
    <row r="22" spans="1:29" x14ac:dyDescent="0.25">
      <c r="A22" s="8">
        <v>10</v>
      </c>
      <c r="B22" s="8">
        <v>332</v>
      </c>
      <c r="C22" s="8" t="s">
        <v>117</v>
      </c>
      <c r="D22" s="8" t="s">
        <v>91</v>
      </c>
      <c r="E22" s="8" t="s">
        <v>118</v>
      </c>
      <c r="F22" s="8" t="s">
        <v>109</v>
      </c>
      <c r="G22" s="8" t="s">
        <v>110</v>
      </c>
      <c r="H22" s="8">
        <v>24061</v>
      </c>
      <c r="I22" s="8">
        <v>24062</v>
      </c>
      <c r="J22" s="8">
        <v>24062</v>
      </c>
      <c r="K22" s="8">
        <v>6170</v>
      </c>
      <c r="L22" s="8">
        <v>6170</v>
      </c>
      <c r="M22" s="8" t="s">
        <v>74</v>
      </c>
      <c r="N22" s="8" t="s">
        <v>75</v>
      </c>
      <c r="O22" s="9">
        <v>0.51863417492099995</v>
      </c>
      <c r="P22" s="9">
        <v>0.20988399999999999</v>
      </c>
      <c r="Q22" s="8" t="s">
        <v>57</v>
      </c>
      <c r="R22" s="8" t="s">
        <v>58</v>
      </c>
      <c r="S22" s="8">
        <v>12</v>
      </c>
      <c r="T22" s="8">
        <v>60</v>
      </c>
      <c r="U22" s="8" t="s">
        <v>49</v>
      </c>
      <c r="V22" s="8" t="s">
        <v>51</v>
      </c>
      <c r="W22" s="8" t="s">
        <v>51</v>
      </c>
      <c r="X22" s="10">
        <v>0.50061500000000003</v>
      </c>
      <c r="Y22" s="10">
        <v>5.1558710000000003</v>
      </c>
      <c r="Z22" s="10">
        <v>0.30199999999999999</v>
      </c>
      <c r="AA22" s="10">
        <v>0.30499999999999999</v>
      </c>
      <c r="AB22" s="10">
        <f t="shared" si="0"/>
        <v>7.3339612904679996E-2</v>
      </c>
      <c r="AC22" s="10">
        <f t="shared" si="1"/>
        <v>0.7520837061299801</v>
      </c>
    </row>
    <row r="23" spans="1:29" x14ac:dyDescent="0.25">
      <c r="A23" s="8">
        <v>10</v>
      </c>
      <c r="B23" s="8">
        <v>332</v>
      </c>
      <c r="C23" s="8" t="s">
        <v>117</v>
      </c>
      <c r="D23" s="8" t="s">
        <v>91</v>
      </c>
      <c r="E23" s="8" t="s">
        <v>118</v>
      </c>
      <c r="F23" s="8" t="s">
        <v>109</v>
      </c>
      <c r="G23" s="8" t="s">
        <v>110</v>
      </c>
      <c r="H23" s="8">
        <v>25935</v>
      </c>
      <c r="I23" s="8">
        <v>25936</v>
      </c>
      <c r="J23" s="8">
        <v>25886</v>
      </c>
      <c r="K23" s="8">
        <v>6172</v>
      </c>
      <c r="L23" s="8">
        <v>6172</v>
      </c>
      <c r="M23" s="8" t="s">
        <v>74</v>
      </c>
      <c r="N23" s="8" t="s">
        <v>75</v>
      </c>
      <c r="O23" s="9">
        <v>8.4804186054400006</v>
      </c>
      <c r="P23" s="9">
        <v>3.4319000000000002</v>
      </c>
      <c r="Q23" s="8" t="s">
        <v>57</v>
      </c>
      <c r="R23" s="8" t="s">
        <v>58</v>
      </c>
      <c r="S23" s="8">
        <v>12</v>
      </c>
      <c r="T23" s="8">
        <v>60</v>
      </c>
      <c r="U23" s="8" t="s">
        <v>49</v>
      </c>
      <c r="V23" s="8" t="s">
        <v>50</v>
      </c>
      <c r="W23" s="8" t="s">
        <v>51</v>
      </c>
      <c r="X23" s="10">
        <v>0.50061500000000003</v>
      </c>
      <c r="Y23" s="10">
        <v>5.1558710000000003</v>
      </c>
      <c r="Z23" s="10">
        <v>0.30199999999999999</v>
      </c>
      <c r="AA23" s="10">
        <v>0.30499999999999999</v>
      </c>
      <c r="AB23" s="10">
        <f t="shared" si="0"/>
        <v>1.1992063117130001</v>
      </c>
      <c r="AC23" s="10">
        <f t="shared" si="1"/>
        <v>12.297631411005502</v>
      </c>
    </row>
    <row r="24" spans="1:29" x14ac:dyDescent="0.25">
      <c r="A24" s="8">
        <v>10</v>
      </c>
      <c r="B24" s="8">
        <v>332</v>
      </c>
      <c r="C24" s="8" t="s">
        <v>117</v>
      </c>
      <c r="D24" s="8" t="s">
        <v>91</v>
      </c>
      <c r="E24" s="8" t="s">
        <v>118</v>
      </c>
      <c r="F24" s="8" t="s">
        <v>109</v>
      </c>
      <c r="G24" s="8" t="s">
        <v>110</v>
      </c>
      <c r="H24" s="8">
        <v>25952</v>
      </c>
      <c r="I24" s="8">
        <v>25953</v>
      </c>
      <c r="J24" s="8">
        <v>25903</v>
      </c>
      <c r="K24" s="8">
        <v>6172</v>
      </c>
      <c r="L24" s="8">
        <v>6172</v>
      </c>
      <c r="M24" s="8" t="s">
        <v>74</v>
      </c>
      <c r="N24" s="8" t="s">
        <v>75</v>
      </c>
      <c r="O24" s="9">
        <v>12.298284157399999</v>
      </c>
      <c r="P24" s="9">
        <v>4.9769399999999999</v>
      </c>
      <c r="Q24" s="8" t="s">
        <v>57</v>
      </c>
      <c r="R24" s="8" t="s">
        <v>58</v>
      </c>
      <c r="S24" s="8">
        <v>12</v>
      </c>
      <c r="T24" s="8">
        <v>60</v>
      </c>
      <c r="U24" s="8" t="s">
        <v>49</v>
      </c>
      <c r="V24" s="8" t="s">
        <v>50</v>
      </c>
      <c r="W24" s="8" t="s">
        <v>51</v>
      </c>
      <c r="X24" s="10">
        <v>0.50061500000000003</v>
      </c>
      <c r="Y24" s="10">
        <v>5.1558710000000003</v>
      </c>
      <c r="Z24" s="10">
        <v>0.30199999999999999</v>
      </c>
      <c r="AA24" s="10">
        <v>0.30499999999999999</v>
      </c>
      <c r="AB24" s="10">
        <f t="shared" si="0"/>
        <v>1.7390885110338001</v>
      </c>
      <c r="AC24" s="10">
        <f t="shared" si="1"/>
        <v>17.834020127244301</v>
      </c>
    </row>
    <row r="25" spans="1:29" x14ac:dyDescent="0.25">
      <c r="A25" s="8">
        <v>10</v>
      </c>
      <c r="B25" s="8">
        <v>332</v>
      </c>
      <c r="C25" s="8" t="s">
        <v>117</v>
      </c>
      <c r="D25" s="8" t="s">
        <v>91</v>
      </c>
      <c r="E25" s="8" t="s">
        <v>118</v>
      </c>
      <c r="F25" s="8" t="s">
        <v>109</v>
      </c>
      <c r="G25" s="8" t="s">
        <v>110</v>
      </c>
      <c r="H25" s="8">
        <v>25981</v>
      </c>
      <c r="I25" s="8">
        <v>25982</v>
      </c>
      <c r="J25" s="8">
        <v>25932</v>
      </c>
      <c r="K25" s="8">
        <v>6172</v>
      </c>
      <c r="L25" s="8">
        <v>6172</v>
      </c>
      <c r="M25" s="8" t="s">
        <v>74</v>
      </c>
      <c r="N25" s="8" t="s">
        <v>75</v>
      </c>
      <c r="O25" s="9">
        <v>0.58429844961800004</v>
      </c>
      <c r="P25" s="9">
        <v>0.236457</v>
      </c>
      <c r="Q25" s="8" t="s">
        <v>57</v>
      </c>
      <c r="R25" s="8" t="s">
        <v>58</v>
      </c>
      <c r="S25" s="8">
        <v>12</v>
      </c>
      <c r="T25" s="8">
        <v>60</v>
      </c>
      <c r="U25" s="8" t="s">
        <v>49</v>
      </c>
      <c r="V25" s="8" t="s">
        <v>50</v>
      </c>
      <c r="W25" s="8" t="s">
        <v>51</v>
      </c>
      <c r="X25" s="10">
        <v>0.50061500000000003</v>
      </c>
      <c r="Y25" s="10">
        <v>5.1558710000000003</v>
      </c>
      <c r="Z25" s="10">
        <v>0.30199999999999999</v>
      </c>
      <c r="AA25" s="10">
        <v>0.30499999999999999</v>
      </c>
      <c r="AB25" s="10">
        <f t="shared" si="0"/>
        <v>8.2624996896389996E-2</v>
      </c>
      <c r="AC25" s="10">
        <f t="shared" si="1"/>
        <v>0.84730354338766511</v>
      </c>
    </row>
    <row r="26" spans="1:29" x14ac:dyDescent="0.25">
      <c r="A26" s="8">
        <v>10</v>
      </c>
      <c r="B26" s="8">
        <v>332</v>
      </c>
      <c r="C26" s="8" t="s">
        <v>117</v>
      </c>
      <c r="D26" s="8" t="s">
        <v>91</v>
      </c>
      <c r="E26" s="8" t="s">
        <v>118</v>
      </c>
      <c r="F26" s="8" t="s">
        <v>109</v>
      </c>
      <c r="G26" s="8" t="s">
        <v>110</v>
      </c>
      <c r="H26" s="8">
        <v>28909</v>
      </c>
      <c r="I26" s="8">
        <v>29107</v>
      </c>
      <c r="J26" s="8">
        <v>29071</v>
      </c>
      <c r="K26" s="8">
        <v>6180</v>
      </c>
      <c r="L26" s="8">
        <v>6180</v>
      </c>
      <c r="M26" s="8" t="s">
        <v>74</v>
      </c>
      <c r="N26" s="8" t="s">
        <v>75</v>
      </c>
      <c r="O26" s="9">
        <v>23.6327835755</v>
      </c>
      <c r="P26" s="9">
        <v>9.5638500000000004</v>
      </c>
      <c r="Q26" s="8" t="s">
        <v>57</v>
      </c>
      <c r="R26" s="8" t="s">
        <v>58</v>
      </c>
      <c r="S26" s="8">
        <v>15</v>
      </c>
      <c r="T26" s="8">
        <v>60</v>
      </c>
      <c r="U26" s="8" t="s">
        <v>49</v>
      </c>
      <c r="V26" s="8" t="s">
        <v>81</v>
      </c>
      <c r="W26" s="8" t="s">
        <v>82</v>
      </c>
      <c r="X26" s="10">
        <v>0.65915800000000002</v>
      </c>
      <c r="Y26" s="10">
        <v>5.9299369999999998</v>
      </c>
      <c r="Z26" s="10">
        <v>0.30199999999999999</v>
      </c>
      <c r="AA26" s="10">
        <v>0.30499999999999999</v>
      </c>
      <c r="AB26" s="10">
        <f t="shared" si="0"/>
        <v>4.4002535903334001</v>
      </c>
      <c r="AC26" s="10">
        <f t="shared" si="1"/>
        <v>39.415554444327753</v>
      </c>
    </row>
    <row r="27" spans="1:29" x14ac:dyDescent="0.25">
      <c r="A27" s="8">
        <v>10</v>
      </c>
      <c r="B27" s="8">
        <v>332</v>
      </c>
      <c r="C27" s="8" t="s">
        <v>117</v>
      </c>
      <c r="D27" s="8" t="s">
        <v>91</v>
      </c>
      <c r="E27" s="8" t="s">
        <v>118</v>
      </c>
      <c r="F27" s="8" t="s">
        <v>109</v>
      </c>
      <c r="G27" s="8" t="s">
        <v>110</v>
      </c>
      <c r="H27" s="8">
        <v>35917</v>
      </c>
      <c r="I27" s="8">
        <v>35918</v>
      </c>
      <c r="J27" s="8">
        <v>36859</v>
      </c>
      <c r="K27" s="8">
        <v>6410</v>
      </c>
      <c r="L27" s="8">
        <v>6410</v>
      </c>
      <c r="M27" s="8" t="s">
        <v>74</v>
      </c>
      <c r="N27" s="8" t="s">
        <v>75</v>
      </c>
      <c r="O27" s="9">
        <v>3.1319561812000001</v>
      </c>
      <c r="P27" s="9">
        <v>1.26746</v>
      </c>
      <c r="Q27" s="8" t="s">
        <v>57</v>
      </c>
      <c r="R27" s="8" t="s">
        <v>58</v>
      </c>
      <c r="S27" s="8">
        <v>16</v>
      </c>
      <c r="T27" s="8">
        <v>60</v>
      </c>
      <c r="U27" s="8" t="s">
        <v>49</v>
      </c>
      <c r="V27" s="8" t="s">
        <v>52</v>
      </c>
      <c r="W27" s="8" t="s">
        <v>53</v>
      </c>
      <c r="X27" s="10">
        <v>0.70014500000000002</v>
      </c>
      <c r="Y27" s="10">
        <v>6.29983</v>
      </c>
      <c r="Z27" s="10">
        <v>0.30199999999999999</v>
      </c>
      <c r="AA27" s="10">
        <v>0.30499999999999999</v>
      </c>
      <c r="AB27" s="10">
        <f t="shared" si="0"/>
        <v>0.6194092356266</v>
      </c>
      <c r="AC27" s="10">
        <f t="shared" si="1"/>
        <v>5.549423859601001</v>
      </c>
    </row>
    <row r="28" spans="1:29" x14ac:dyDescent="0.25">
      <c r="A28" s="8">
        <v>10</v>
      </c>
      <c r="B28" s="8">
        <v>332</v>
      </c>
      <c r="C28" s="8" t="s">
        <v>117</v>
      </c>
      <c r="D28" s="8" t="s">
        <v>91</v>
      </c>
      <c r="E28" s="8" t="s">
        <v>118</v>
      </c>
      <c r="F28" s="8" t="s">
        <v>109</v>
      </c>
      <c r="G28" s="8" t="s">
        <v>110</v>
      </c>
      <c r="H28" s="8">
        <v>35920</v>
      </c>
      <c r="I28" s="8">
        <v>35921</v>
      </c>
      <c r="J28" s="8">
        <v>36862</v>
      </c>
      <c r="K28" s="8">
        <v>6410</v>
      </c>
      <c r="L28" s="8">
        <v>6410</v>
      </c>
      <c r="M28" s="8" t="s">
        <v>74</v>
      </c>
      <c r="N28" s="8" t="s">
        <v>75</v>
      </c>
      <c r="O28" s="9">
        <v>21.569243502100001</v>
      </c>
      <c r="P28" s="9">
        <v>8.7287599999999994</v>
      </c>
      <c r="Q28" s="8" t="s">
        <v>57</v>
      </c>
      <c r="R28" s="8" t="s">
        <v>58</v>
      </c>
      <c r="S28" s="8">
        <v>16</v>
      </c>
      <c r="T28" s="8">
        <v>60</v>
      </c>
      <c r="U28" s="8" t="s">
        <v>49</v>
      </c>
      <c r="V28" s="8" t="s">
        <v>52</v>
      </c>
      <c r="W28" s="8" t="s">
        <v>53</v>
      </c>
      <c r="X28" s="10">
        <v>0.70014500000000002</v>
      </c>
      <c r="Y28" s="10">
        <v>6.29983</v>
      </c>
      <c r="Z28" s="10">
        <v>0.30199999999999999</v>
      </c>
      <c r="AA28" s="10">
        <v>0.30499999999999999</v>
      </c>
      <c r="AB28" s="10">
        <f t="shared" si="0"/>
        <v>4.2657555737995994</v>
      </c>
      <c r="AC28" s="10">
        <f t="shared" si="1"/>
        <v>38.217844357006001</v>
      </c>
    </row>
    <row r="29" spans="1:29" x14ac:dyDescent="0.25">
      <c r="A29" s="8">
        <v>10</v>
      </c>
      <c r="B29" s="8">
        <v>332</v>
      </c>
      <c r="C29" s="8" t="s">
        <v>117</v>
      </c>
      <c r="D29" s="8" t="s">
        <v>91</v>
      </c>
      <c r="E29" s="8" t="s">
        <v>118</v>
      </c>
      <c r="F29" s="8" t="s">
        <v>109</v>
      </c>
      <c r="G29" s="8" t="s">
        <v>110</v>
      </c>
      <c r="H29" s="8">
        <v>36760</v>
      </c>
      <c r="I29" s="8">
        <v>36761</v>
      </c>
      <c r="J29" s="8">
        <v>36751</v>
      </c>
      <c r="K29" s="8">
        <v>6410</v>
      </c>
      <c r="L29" s="8">
        <v>6410</v>
      </c>
      <c r="M29" s="8" t="s">
        <v>74</v>
      </c>
      <c r="N29" s="8" t="s">
        <v>75</v>
      </c>
      <c r="O29" s="9">
        <v>3.3305951813500001</v>
      </c>
      <c r="P29" s="9">
        <v>1.3478399999999999</v>
      </c>
      <c r="Q29" s="8" t="s">
        <v>57</v>
      </c>
      <c r="R29" s="8" t="s">
        <v>58</v>
      </c>
      <c r="S29" s="8">
        <v>16</v>
      </c>
      <c r="T29" s="8">
        <v>60</v>
      </c>
      <c r="U29" s="8" t="s">
        <v>49</v>
      </c>
      <c r="V29" s="8" t="s">
        <v>52</v>
      </c>
      <c r="W29" s="8" t="s">
        <v>53</v>
      </c>
      <c r="X29" s="10">
        <v>0.70014500000000002</v>
      </c>
      <c r="Y29" s="10">
        <v>6.29983</v>
      </c>
      <c r="Z29" s="10">
        <v>0.30199999999999999</v>
      </c>
      <c r="AA29" s="10">
        <v>0.30499999999999999</v>
      </c>
      <c r="AB29" s="10">
        <f t="shared" si="0"/>
        <v>0.6586910388863999</v>
      </c>
      <c r="AC29" s="10">
        <f t="shared" si="1"/>
        <v>5.9013581927040004</v>
      </c>
    </row>
    <row r="30" spans="1:29" x14ac:dyDescent="0.25">
      <c r="A30" s="8">
        <v>10</v>
      </c>
      <c r="B30" s="8">
        <v>332</v>
      </c>
      <c r="C30" s="8" t="s">
        <v>117</v>
      </c>
      <c r="D30" s="8" t="s">
        <v>91</v>
      </c>
      <c r="E30" s="8" t="s">
        <v>118</v>
      </c>
      <c r="F30" s="8" t="s">
        <v>109</v>
      </c>
      <c r="G30" s="8" t="s">
        <v>110</v>
      </c>
      <c r="H30" s="8">
        <v>36763</v>
      </c>
      <c r="I30" s="8">
        <v>36764</v>
      </c>
      <c r="J30" s="8">
        <v>36754</v>
      </c>
      <c r="K30" s="8">
        <v>6410</v>
      </c>
      <c r="L30" s="8">
        <v>6410</v>
      </c>
      <c r="M30" s="8" t="s">
        <v>74</v>
      </c>
      <c r="N30" s="8" t="s">
        <v>75</v>
      </c>
      <c r="O30" s="9">
        <v>6.0346514882299997</v>
      </c>
      <c r="P30" s="9">
        <v>2.4421400000000002</v>
      </c>
      <c r="Q30" s="8" t="s">
        <v>57</v>
      </c>
      <c r="R30" s="8" t="s">
        <v>58</v>
      </c>
      <c r="S30" s="8">
        <v>16</v>
      </c>
      <c r="T30" s="8">
        <v>60</v>
      </c>
      <c r="U30" s="8" t="s">
        <v>49</v>
      </c>
      <c r="V30" s="8" t="s">
        <v>52</v>
      </c>
      <c r="W30" s="8" t="s">
        <v>53</v>
      </c>
      <c r="X30" s="10">
        <v>0.70014500000000002</v>
      </c>
      <c r="Y30" s="10">
        <v>6.29983</v>
      </c>
      <c r="Z30" s="10">
        <v>0.30199999999999999</v>
      </c>
      <c r="AA30" s="10">
        <v>0.30499999999999999</v>
      </c>
      <c r="AB30" s="10">
        <f t="shared" si="0"/>
        <v>1.1934767729894</v>
      </c>
      <c r="AC30" s="10">
        <f t="shared" si="1"/>
        <v>10.692621451159003</v>
      </c>
    </row>
    <row r="31" spans="1:29" x14ac:dyDescent="0.25">
      <c r="A31" s="8">
        <v>10</v>
      </c>
      <c r="B31" s="8">
        <v>332</v>
      </c>
      <c r="C31" s="8" t="s">
        <v>117</v>
      </c>
      <c r="D31" s="8" t="s">
        <v>91</v>
      </c>
      <c r="E31" s="8" t="s">
        <v>118</v>
      </c>
      <c r="F31" s="8" t="s">
        <v>109</v>
      </c>
      <c r="G31" s="8" t="s">
        <v>110</v>
      </c>
      <c r="H31" s="8">
        <v>36764</v>
      </c>
      <c r="I31" s="8">
        <v>36765</v>
      </c>
      <c r="J31" s="8">
        <v>36755</v>
      </c>
      <c r="K31" s="8">
        <v>6410</v>
      </c>
      <c r="L31" s="8">
        <v>6410</v>
      </c>
      <c r="M31" s="8" t="s">
        <v>74</v>
      </c>
      <c r="N31" s="8" t="s">
        <v>75</v>
      </c>
      <c r="O31" s="9">
        <v>28.7615831918</v>
      </c>
      <c r="P31" s="9">
        <v>11.6394</v>
      </c>
      <c r="Q31" s="8" t="s">
        <v>57</v>
      </c>
      <c r="R31" s="8" t="s">
        <v>58</v>
      </c>
      <c r="S31" s="8">
        <v>16</v>
      </c>
      <c r="T31" s="8">
        <v>60</v>
      </c>
      <c r="U31" s="8" t="s">
        <v>49</v>
      </c>
      <c r="V31" s="8" t="s">
        <v>52</v>
      </c>
      <c r="W31" s="8" t="s">
        <v>53</v>
      </c>
      <c r="X31" s="10">
        <v>0.70014500000000002</v>
      </c>
      <c r="Y31" s="10">
        <v>6.29983</v>
      </c>
      <c r="Z31" s="10">
        <v>0.30199999999999999</v>
      </c>
      <c r="AA31" s="10">
        <v>0.30499999999999999</v>
      </c>
      <c r="AB31" s="10">
        <f t="shared" si="0"/>
        <v>5.6881888636740001</v>
      </c>
      <c r="AC31" s="10">
        <f t="shared" si="1"/>
        <v>50.961737704890005</v>
      </c>
    </row>
    <row r="32" spans="1:29" x14ac:dyDescent="0.25">
      <c r="A32" s="8">
        <v>10</v>
      </c>
      <c r="B32" s="8">
        <v>332</v>
      </c>
      <c r="C32" s="8" t="s">
        <v>117</v>
      </c>
      <c r="D32" s="8" t="s">
        <v>91</v>
      </c>
      <c r="E32" s="8" t="s">
        <v>118</v>
      </c>
      <c r="F32" s="8" t="s">
        <v>109</v>
      </c>
      <c r="G32" s="8" t="s">
        <v>110</v>
      </c>
      <c r="H32" s="8">
        <v>36765</v>
      </c>
      <c r="I32" s="8">
        <v>36766</v>
      </c>
      <c r="J32" s="8">
        <v>36756</v>
      </c>
      <c r="K32" s="8">
        <v>6410</v>
      </c>
      <c r="L32" s="8">
        <v>6410</v>
      </c>
      <c r="M32" s="8" t="s">
        <v>74</v>
      </c>
      <c r="N32" s="8" t="s">
        <v>75</v>
      </c>
      <c r="O32" s="9">
        <v>2.9960237321999998</v>
      </c>
      <c r="P32" s="9">
        <v>1.21245</v>
      </c>
      <c r="Q32" s="8" t="s">
        <v>57</v>
      </c>
      <c r="R32" s="8" t="s">
        <v>58</v>
      </c>
      <c r="S32" s="8">
        <v>16</v>
      </c>
      <c r="T32" s="8">
        <v>60</v>
      </c>
      <c r="U32" s="8" t="s">
        <v>49</v>
      </c>
      <c r="V32" s="8" t="s">
        <v>52</v>
      </c>
      <c r="W32" s="8" t="s">
        <v>53</v>
      </c>
      <c r="X32" s="10">
        <v>0.70014500000000002</v>
      </c>
      <c r="Y32" s="10">
        <v>6.29983</v>
      </c>
      <c r="Z32" s="10">
        <v>0.30199999999999999</v>
      </c>
      <c r="AA32" s="10">
        <v>0.30499999999999999</v>
      </c>
      <c r="AB32" s="10">
        <f t="shared" si="0"/>
        <v>0.59252578206450002</v>
      </c>
      <c r="AC32" s="10">
        <f t="shared" si="1"/>
        <v>5.3085690740325004</v>
      </c>
    </row>
    <row r="33" spans="1:29" x14ac:dyDescent="0.25">
      <c r="A33" s="8">
        <v>10</v>
      </c>
      <c r="B33" s="8">
        <v>332</v>
      </c>
      <c r="C33" s="8" t="s">
        <v>117</v>
      </c>
      <c r="D33" s="8" t="s">
        <v>91</v>
      </c>
      <c r="E33" s="8" t="s">
        <v>118</v>
      </c>
      <c r="F33" s="8" t="s">
        <v>109</v>
      </c>
      <c r="G33" s="8" t="s">
        <v>110</v>
      </c>
      <c r="H33" s="8">
        <v>36770</v>
      </c>
      <c r="I33" s="8">
        <v>36771</v>
      </c>
      <c r="J33" s="8">
        <v>36761</v>
      </c>
      <c r="K33" s="8">
        <v>6410</v>
      </c>
      <c r="L33" s="8">
        <v>6410</v>
      </c>
      <c r="M33" s="8" t="s">
        <v>74</v>
      </c>
      <c r="N33" s="8" t="s">
        <v>75</v>
      </c>
      <c r="O33" s="9">
        <v>2.7496617965099999</v>
      </c>
      <c r="P33" s="9">
        <v>1.1127499999999999</v>
      </c>
      <c r="Q33" s="8" t="s">
        <v>57</v>
      </c>
      <c r="R33" s="8" t="s">
        <v>58</v>
      </c>
      <c r="S33" s="8">
        <v>16</v>
      </c>
      <c r="T33" s="8">
        <v>60</v>
      </c>
      <c r="U33" s="8" t="s">
        <v>49</v>
      </c>
      <c r="V33" s="8" t="s">
        <v>52</v>
      </c>
      <c r="W33" s="8" t="s">
        <v>53</v>
      </c>
      <c r="X33" s="10">
        <v>0.70014500000000002</v>
      </c>
      <c r="Y33" s="10">
        <v>6.29983</v>
      </c>
      <c r="Z33" s="10">
        <v>0.30199999999999999</v>
      </c>
      <c r="AA33" s="10">
        <v>0.30499999999999999</v>
      </c>
      <c r="AB33" s="10">
        <f t="shared" si="0"/>
        <v>0.54380227142749993</v>
      </c>
      <c r="AC33" s="10">
        <f t="shared" si="1"/>
        <v>4.8720444035875001</v>
      </c>
    </row>
    <row r="34" spans="1:29" x14ac:dyDescent="0.25">
      <c r="A34" s="8">
        <v>10</v>
      </c>
      <c r="B34" s="8">
        <v>332</v>
      </c>
      <c r="C34" s="8" t="s">
        <v>117</v>
      </c>
      <c r="D34" s="8" t="s">
        <v>91</v>
      </c>
      <c r="E34" s="8" t="s">
        <v>118</v>
      </c>
      <c r="F34" s="8" t="s">
        <v>109</v>
      </c>
      <c r="G34" s="8" t="s">
        <v>110</v>
      </c>
      <c r="H34" s="8">
        <v>36772</v>
      </c>
      <c r="I34" s="8">
        <v>36773</v>
      </c>
      <c r="J34" s="8">
        <v>36763</v>
      </c>
      <c r="K34" s="8">
        <v>6410</v>
      </c>
      <c r="L34" s="8">
        <v>6410</v>
      </c>
      <c r="M34" s="8" t="s">
        <v>74</v>
      </c>
      <c r="N34" s="8" t="s">
        <v>75</v>
      </c>
      <c r="O34" s="9">
        <v>1.7707682863800001</v>
      </c>
      <c r="P34" s="9">
        <v>0.71660500000000005</v>
      </c>
      <c r="Q34" s="8" t="s">
        <v>57</v>
      </c>
      <c r="R34" s="8" t="s">
        <v>58</v>
      </c>
      <c r="S34" s="8">
        <v>16</v>
      </c>
      <c r="T34" s="8">
        <v>60</v>
      </c>
      <c r="U34" s="8" t="s">
        <v>49</v>
      </c>
      <c r="V34" s="8" t="s">
        <v>52</v>
      </c>
      <c r="W34" s="8" t="s">
        <v>53</v>
      </c>
      <c r="X34" s="10">
        <v>0.70014500000000002</v>
      </c>
      <c r="Y34" s="10">
        <v>6.29983</v>
      </c>
      <c r="Z34" s="10">
        <v>0.30199999999999999</v>
      </c>
      <c r="AA34" s="10">
        <v>0.30499999999999999</v>
      </c>
      <c r="AB34" s="10">
        <f t="shared" si="0"/>
        <v>0.35020573059205001</v>
      </c>
      <c r="AC34" s="10">
        <f t="shared" si="1"/>
        <v>3.1375703256192504</v>
      </c>
    </row>
    <row r="35" spans="1:29" x14ac:dyDescent="0.25">
      <c r="A35" s="8">
        <v>10</v>
      </c>
      <c r="B35" s="8">
        <v>332</v>
      </c>
      <c r="C35" s="8" t="s">
        <v>117</v>
      </c>
      <c r="D35" s="8" t="s">
        <v>91</v>
      </c>
      <c r="E35" s="8" t="s">
        <v>118</v>
      </c>
      <c r="F35" s="8" t="s">
        <v>109</v>
      </c>
      <c r="G35" s="8" t="s">
        <v>110</v>
      </c>
      <c r="H35" s="8">
        <v>36773</v>
      </c>
      <c r="I35" s="8">
        <v>36774</v>
      </c>
      <c r="J35" s="8">
        <v>36764</v>
      </c>
      <c r="K35" s="8">
        <v>6410</v>
      </c>
      <c r="L35" s="8">
        <v>6410</v>
      </c>
      <c r="M35" s="8" t="s">
        <v>74</v>
      </c>
      <c r="N35" s="8" t="s">
        <v>75</v>
      </c>
      <c r="O35" s="9">
        <v>1.52351621853</v>
      </c>
      <c r="P35" s="9">
        <v>0.61654500000000001</v>
      </c>
      <c r="Q35" s="8" t="s">
        <v>57</v>
      </c>
      <c r="R35" s="8" t="s">
        <v>58</v>
      </c>
      <c r="S35" s="8">
        <v>16</v>
      </c>
      <c r="T35" s="8">
        <v>60</v>
      </c>
      <c r="U35" s="8" t="s">
        <v>49</v>
      </c>
      <c r="V35" s="8" t="s">
        <v>52</v>
      </c>
      <c r="W35" s="8" t="s">
        <v>53</v>
      </c>
      <c r="X35" s="10">
        <v>0.70014500000000002</v>
      </c>
      <c r="Y35" s="10">
        <v>6.29983</v>
      </c>
      <c r="Z35" s="10">
        <v>0.30199999999999999</v>
      </c>
      <c r="AA35" s="10">
        <v>0.30499999999999999</v>
      </c>
      <c r="AB35" s="10">
        <f t="shared" si="0"/>
        <v>0.30130628751944999</v>
      </c>
      <c r="AC35" s="10">
        <f t="shared" si="1"/>
        <v>2.6994694377082502</v>
      </c>
    </row>
    <row r="36" spans="1:29" x14ac:dyDescent="0.25">
      <c r="A36" s="8">
        <v>10</v>
      </c>
      <c r="B36" s="8">
        <v>332</v>
      </c>
      <c r="C36" s="8" t="s">
        <v>117</v>
      </c>
      <c r="D36" s="8" t="s">
        <v>91</v>
      </c>
      <c r="E36" s="8" t="s">
        <v>118</v>
      </c>
      <c r="F36" s="8" t="s">
        <v>109</v>
      </c>
      <c r="G36" s="8" t="s">
        <v>110</v>
      </c>
      <c r="H36" s="8">
        <v>36788</v>
      </c>
      <c r="I36" s="8">
        <v>36789</v>
      </c>
      <c r="J36" s="8">
        <v>36779</v>
      </c>
      <c r="K36" s="8">
        <v>6410</v>
      </c>
      <c r="L36" s="8">
        <v>6410</v>
      </c>
      <c r="M36" s="8" t="s">
        <v>74</v>
      </c>
      <c r="N36" s="8" t="s">
        <v>75</v>
      </c>
      <c r="O36" s="9">
        <v>2.7334742272599999</v>
      </c>
      <c r="P36" s="9">
        <v>1.1062000000000001</v>
      </c>
      <c r="Q36" s="8" t="s">
        <v>57</v>
      </c>
      <c r="R36" s="8" t="s">
        <v>58</v>
      </c>
      <c r="S36" s="8">
        <v>16</v>
      </c>
      <c r="T36" s="8">
        <v>60</v>
      </c>
      <c r="U36" s="8" t="s">
        <v>49</v>
      </c>
      <c r="V36" s="8" t="s">
        <v>52</v>
      </c>
      <c r="W36" s="8" t="s">
        <v>53</v>
      </c>
      <c r="X36" s="10">
        <v>0.70014500000000002</v>
      </c>
      <c r="Y36" s="10">
        <v>6.29983</v>
      </c>
      <c r="Z36" s="10">
        <v>0.30199999999999999</v>
      </c>
      <c r="AA36" s="10">
        <v>0.30499999999999999</v>
      </c>
      <c r="AB36" s="10">
        <f t="shared" si="0"/>
        <v>0.54060127850200002</v>
      </c>
      <c r="AC36" s="10">
        <f t="shared" si="1"/>
        <v>4.8433660024700007</v>
      </c>
    </row>
    <row r="37" spans="1:29" x14ac:dyDescent="0.25">
      <c r="A37" s="8">
        <v>10</v>
      </c>
      <c r="B37" s="8">
        <v>332</v>
      </c>
      <c r="C37" s="8" t="s">
        <v>117</v>
      </c>
      <c r="D37" s="8" t="s">
        <v>91</v>
      </c>
      <c r="E37" s="8" t="s">
        <v>118</v>
      </c>
      <c r="F37" s="8" t="s">
        <v>109</v>
      </c>
      <c r="G37" s="8" t="s">
        <v>110</v>
      </c>
      <c r="H37" s="8">
        <v>36792</v>
      </c>
      <c r="I37" s="8">
        <v>36793</v>
      </c>
      <c r="J37" s="8">
        <v>36783</v>
      </c>
      <c r="K37" s="8">
        <v>6410</v>
      </c>
      <c r="L37" s="8">
        <v>6410</v>
      </c>
      <c r="M37" s="8" t="s">
        <v>74</v>
      </c>
      <c r="N37" s="8" t="s">
        <v>75</v>
      </c>
      <c r="O37" s="9">
        <v>2.6512792832300001</v>
      </c>
      <c r="P37" s="9">
        <v>1.0729299999999999</v>
      </c>
      <c r="Q37" s="8" t="s">
        <v>57</v>
      </c>
      <c r="R37" s="8" t="s">
        <v>58</v>
      </c>
      <c r="S37" s="8">
        <v>16</v>
      </c>
      <c r="T37" s="8">
        <v>60</v>
      </c>
      <c r="U37" s="8" t="s">
        <v>49</v>
      </c>
      <c r="V37" s="8" t="s">
        <v>52</v>
      </c>
      <c r="W37" s="8" t="s">
        <v>53</v>
      </c>
      <c r="X37" s="10">
        <v>0.70014500000000002</v>
      </c>
      <c r="Y37" s="10">
        <v>6.29983</v>
      </c>
      <c r="Z37" s="10">
        <v>0.30199999999999999</v>
      </c>
      <c r="AA37" s="10">
        <v>0.30499999999999999</v>
      </c>
      <c r="AB37" s="10">
        <f t="shared" si="0"/>
        <v>0.52434218924529996</v>
      </c>
      <c r="AC37" s="10">
        <f t="shared" si="1"/>
        <v>4.6976972383205</v>
      </c>
    </row>
    <row r="38" spans="1:29" x14ac:dyDescent="0.25">
      <c r="A38" s="8">
        <v>10</v>
      </c>
      <c r="B38" s="8">
        <v>332</v>
      </c>
      <c r="C38" s="8" t="s">
        <v>117</v>
      </c>
      <c r="D38" s="8" t="s">
        <v>91</v>
      </c>
      <c r="E38" s="8" t="s">
        <v>118</v>
      </c>
      <c r="F38" s="8" t="s">
        <v>109</v>
      </c>
      <c r="G38" s="8" t="s">
        <v>110</v>
      </c>
      <c r="H38" s="8">
        <v>36800</v>
      </c>
      <c r="I38" s="8">
        <v>36801</v>
      </c>
      <c r="J38" s="8">
        <v>36791</v>
      </c>
      <c r="K38" s="8">
        <v>6410</v>
      </c>
      <c r="L38" s="8">
        <v>6410</v>
      </c>
      <c r="M38" s="8" t="s">
        <v>74</v>
      </c>
      <c r="N38" s="8" t="s">
        <v>75</v>
      </c>
      <c r="O38" s="9">
        <v>2.1185085928</v>
      </c>
      <c r="P38" s="9">
        <v>0.85733000000000004</v>
      </c>
      <c r="Q38" s="8" t="s">
        <v>57</v>
      </c>
      <c r="R38" s="8" t="s">
        <v>58</v>
      </c>
      <c r="S38" s="8">
        <v>16</v>
      </c>
      <c r="T38" s="8">
        <v>60</v>
      </c>
      <c r="U38" s="8" t="s">
        <v>49</v>
      </c>
      <c r="V38" s="8" t="s">
        <v>52</v>
      </c>
      <c r="W38" s="8" t="s">
        <v>53</v>
      </c>
      <c r="X38" s="10">
        <v>0.70014500000000002</v>
      </c>
      <c r="Y38" s="10">
        <v>6.29983</v>
      </c>
      <c r="Z38" s="10">
        <v>0.30199999999999999</v>
      </c>
      <c r="AA38" s="10">
        <v>0.30499999999999999</v>
      </c>
      <c r="AB38" s="10">
        <f t="shared" si="0"/>
        <v>0.4189782083693</v>
      </c>
      <c r="AC38" s="10">
        <f t="shared" si="1"/>
        <v>3.7537181114605009</v>
      </c>
    </row>
    <row r="39" spans="1:29" x14ac:dyDescent="0.25">
      <c r="A39" s="8">
        <v>10</v>
      </c>
      <c r="B39" s="8">
        <v>332</v>
      </c>
      <c r="C39" s="8" t="s">
        <v>117</v>
      </c>
      <c r="D39" s="8" t="s">
        <v>91</v>
      </c>
      <c r="E39" s="8" t="s">
        <v>118</v>
      </c>
      <c r="F39" s="8" t="s">
        <v>109</v>
      </c>
      <c r="G39" s="8" t="s">
        <v>110</v>
      </c>
      <c r="H39" s="8">
        <v>36810</v>
      </c>
      <c r="I39" s="8">
        <v>36811</v>
      </c>
      <c r="J39" s="8">
        <v>36801</v>
      </c>
      <c r="K39" s="8">
        <v>6410</v>
      </c>
      <c r="L39" s="8">
        <v>6410</v>
      </c>
      <c r="M39" s="8" t="s">
        <v>74</v>
      </c>
      <c r="N39" s="8" t="s">
        <v>75</v>
      </c>
      <c r="O39" s="9">
        <v>13.5892919913</v>
      </c>
      <c r="P39" s="9">
        <v>5.49939</v>
      </c>
      <c r="Q39" s="8" t="s">
        <v>57</v>
      </c>
      <c r="R39" s="8" t="s">
        <v>58</v>
      </c>
      <c r="S39" s="8">
        <v>16</v>
      </c>
      <c r="T39" s="8">
        <v>60</v>
      </c>
      <c r="U39" s="8" t="s">
        <v>49</v>
      </c>
      <c r="V39" s="8" t="s">
        <v>52</v>
      </c>
      <c r="W39" s="8" t="s">
        <v>53</v>
      </c>
      <c r="X39" s="10">
        <v>0.70014500000000002</v>
      </c>
      <c r="Y39" s="10">
        <v>6.29983</v>
      </c>
      <c r="Z39" s="10">
        <v>0.30199999999999999</v>
      </c>
      <c r="AA39" s="10">
        <v>0.30499999999999999</v>
      </c>
      <c r="AB39" s="10">
        <f t="shared" si="0"/>
        <v>2.6875585472618999</v>
      </c>
      <c r="AC39" s="10">
        <f t="shared" si="1"/>
        <v>24.078429362071503</v>
      </c>
    </row>
    <row r="40" spans="1:29" x14ac:dyDescent="0.25">
      <c r="A40" s="8">
        <v>10</v>
      </c>
      <c r="B40" s="8">
        <v>332</v>
      </c>
      <c r="C40" s="8" t="s">
        <v>117</v>
      </c>
      <c r="D40" s="8" t="s">
        <v>91</v>
      </c>
      <c r="E40" s="8" t="s">
        <v>118</v>
      </c>
      <c r="F40" s="8" t="s">
        <v>109</v>
      </c>
      <c r="G40" s="8" t="s">
        <v>110</v>
      </c>
      <c r="H40" s="8">
        <v>36816</v>
      </c>
      <c r="I40" s="8">
        <v>36817</v>
      </c>
      <c r="J40" s="8">
        <v>36807</v>
      </c>
      <c r="K40" s="8">
        <v>6410</v>
      </c>
      <c r="L40" s="8">
        <v>6410</v>
      </c>
      <c r="M40" s="8" t="s">
        <v>74</v>
      </c>
      <c r="N40" s="8" t="s">
        <v>75</v>
      </c>
      <c r="O40" s="9">
        <v>2.8742614574099998</v>
      </c>
      <c r="P40" s="9">
        <v>1.16317</v>
      </c>
      <c r="Q40" s="8" t="s">
        <v>57</v>
      </c>
      <c r="R40" s="8" t="s">
        <v>58</v>
      </c>
      <c r="S40" s="8">
        <v>16</v>
      </c>
      <c r="T40" s="8">
        <v>60</v>
      </c>
      <c r="U40" s="8" t="s">
        <v>49</v>
      </c>
      <c r="V40" s="8" t="s">
        <v>52</v>
      </c>
      <c r="W40" s="8" t="s">
        <v>53</v>
      </c>
      <c r="X40" s="10">
        <v>0.70014500000000002</v>
      </c>
      <c r="Y40" s="10">
        <v>6.29983</v>
      </c>
      <c r="Z40" s="10">
        <v>0.30199999999999999</v>
      </c>
      <c r="AA40" s="10">
        <v>0.30499999999999999</v>
      </c>
      <c r="AB40" s="10">
        <f t="shared" ref="AB40:AB88" si="2">P40*X40*(1-Z40)</f>
        <v>0.5684425864357</v>
      </c>
      <c r="AC40" s="10">
        <f t="shared" ref="AC40:AC88" si="3">P40*Y40*(1-AA40)</f>
        <v>5.0928024164645</v>
      </c>
    </row>
    <row r="41" spans="1:29" x14ac:dyDescent="0.25">
      <c r="A41" s="8">
        <v>10</v>
      </c>
      <c r="B41" s="8">
        <v>332</v>
      </c>
      <c r="C41" s="8" t="s">
        <v>117</v>
      </c>
      <c r="D41" s="8" t="s">
        <v>91</v>
      </c>
      <c r="E41" s="8" t="s">
        <v>118</v>
      </c>
      <c r="F41" s="8" t="s">
        <v>109</v>
      </c>
      <c r="G41" s="8" t="s">
        <v>110</v>
      </c>
      <c r="H41" s="8">
        <v>36819</v>
      </c>
      <c r="I41" s="8">
        <v>36820</v>
      </c>
      <c r="J41" s="8">
        <v>36810</v>
      </c>
      <c r="K41" s="8">
        <v>6410</v>
      </c>
      <c r="L41" s="8">
        <v>6410</v>
      </c>
      <c r="M41" s="8" t="s">
        <v>74</v>
      </c>
      <c r="N41" s="8" t="s">
        <v>75</v>
      </c>
      <c r="O41" s="9">
        <v>3.1052309670999998</v>
      </c>
      <c r="P41" s="9">
        <v>1.25664</v>
      </c>
      <c r="Q41" s="8" t="s">
        <v>57</v>
      </c>
      <c r="R41" s="8" t="s">
        <v>58</v>
      </c>
      <c r="S41" s="8">
        <v>16</v>
      </c>
      <c r="T41" s="8">
        <v>60</v>
      </c>
      <c r="U41" s="8" t="s">
        <v>49</v>
      </c>
      <c r="V41" s="8" t="s">
        <v>52</v>
      </c>
      <c r="W41" s="8" t="s">
        <v>53</v>
      </c>
      <c r="X41" s="10">
        <v>0.70014500000000002</v>
      </c>
      <c r="Y41" s="10">
        <v>6.29983</v>
      </c>
      <c r="Z41" s="10">
        <v>0.30199999999999999</v>
      </c>
      <c r="AA41" s="10">
        <v>0.30499999999999999</v>
      </c>
      <c r="AB41" s="10">
        <f t="shared" si="2"/>
        <v>0.61412148853439996</v>
      </c>
      <c r="AC41" s="10">
        <f t="shared" si="3"/>
        <v>5.5020497679840004</v>
      </c>
    </row>
    <row r="42" spans="1:29" x14ac:dyDescent="0.25">
      <c r="A42" s="8">
        <v>10</v>
      </c>
      <c r="B42" s="8">
        <v>332</v>
      </c>
      <c r="C42" s="8" t="s">
        <v>117</v>
      </c>
      <c r="D42" s="8" t="s">
        <v>91</v>
      </c>
      <c r="E42" s="8" t="s">
        <v>118</v>
      </c>
      <c r="F42" s="8" t="s">
        <v>109</v>
      </c>
      <c r="G42" s="8" t="s">
        <v>110</v>
      </c>
      <c r="H42" s="8">
        <v>36821</v>
      </c>
      <c r="I42" s="8">
        <v>36822</v>
      </c>
      <c r="J42" s="8">
        <v>36812</v>
      </c>
      <c r="K42" s="8">
        <v>6410</v>
      </c>
      <c r="L42" s="8">
        <v>6410</v>
      </c>
      <c r="M42" s="8" t="s">
        <v>74</v>
      </c>
      <c r="N42" s="8" t="s">
        <v>75</v>
      </c>
      <c r="O42" s="9">
        <v>1.7855157636300001</v>
      </c>
      <c r="P42" s="9">
        <v>0.72257300000000002</v>
      </c>
      <c r="Q42" s="8" t="s">
        <v>57</v>
      </c>
      <c r="R42" s="8" t="s">
        <v>58</v>
      </c>
      <c r="S42" s="8">
        <v>16</v>
      </c>
      <c r="T42" s="8">
        <v>60</v>
      </c>
      <c r="U42" s="8" t="s">
        <v>49</v>
      </c>
      <c r="V42" s="8" t="s">
        <v>52</v>
      </c>
      <c r="W42" s="8" t="s">
        <v>53</v>
      </c>
      <c r="X42" s="10">
        <v>0.70014500000000002</v>
      </c>
      <c r="Y42" s="10">
        <v>6.29983</v>
      </c>
      <c r="Z42" s="10">
        <v>0.30199999999999999</v>
      </c>
      <c r="AA42" s="10">
        <v>0.30499999999999999</v>
      </c>
      <c r="AB42" s="10">
        <f t="shared" si="2"/>
        <v>0.35312229941333001</v>
      </c>
      <c r="AC42" s="10">
        <f t="shared" si="3"/>
        <v>3.1637005085000505</v>
      </c>
    </row>
    <row r="43" spans="1:29" x14ac:dyDescent="0.25">
      <c r="A43" s="8">
        <v>10</v>
      </c>
      <c r="B43" s="8">
        <v>332</v>
      </c>
      <c r="C43" s="8" t="s">
        <v>117</v>
      </c>
      <c r="D43" s="8" t="s">
        <v>91</v>
      </c>
      <c r="E43" s="8" t="s">
        <v>118</v>
      </c>
      <c r="F43" s="8" t="s">
        <v>109</v>
      </c>
      <c r="G43" s="8" t="s">
        <v>110</v>
      </c>
      <c r="H43" s="8">
        <v>36828</v>
      </c>
      <c r="I43" s="8">
        <v>36829</v>
      </c>
      <c r="J43" s="8">
        <v>36819</v>
      </c>
      <c r="K43" s="8">
        <v>6410</v>
      </c>
      <c r="L43" s="8">
        <v>6410</v>
      </c>
      <c r="M43" s="8" t="s">
        <v>74</v>
      </c>
      <c r="N43" s="8" t="s">
        <v>75</v>
      </c>
      <c r="O43" s="9">
        <v>6.3903395159</v>
      </c>
      <c r="P43" s="9">
        <v>2.5860799999999999</v>
      </c>
      <c r="Q43" s="8" t="s">
        <v>57</v>
      </c>
      <c r="R43" s="8" t="s">
        <v>58</v>
      </c>
      <c r="S43" s="8">
        <v>16</v>
      </c>
      <c r="T43" s="8">
        <v>60</v>
      </c>
      <c r="U43" s="8" t="s">
        <v>49</v>
      </c>
      <c r="V43" s="8" t="s">
        <v>52</v>
      </c>
      <c r="W43" s="8" t="s">
        <v>53</v>
      </c>
      <c r="X43" s="10">
        <v>0.70014500000000002</v>
      </c>
      <c r="Y43" s="10">
        <v>6.29983</v>
      </c>
      <c r="Z43" s="10">
        <v>0.30199999999999999</v>
      </c>
      <c r="AA43" s="10">
        <v>0.30499999999999999</v>
      </c>
      <c r="AB43" s="10">
        <f t="shared" si="2"/>
        <v>1.2638204251567999</v>
      </c>
      <c r="AC43" s="10">
        <f t="shared" si="3"/>
        <v>11.322845734648</v>
      </c>
    </row>
    <row r="44" spans="1:29" x14ac:dyDescent="0.25">
      <c r="A44" s="8">
        <v>10</v>
      </c>
      <c r="B44" s="8">
        <v>332</v>
      </c>
      <c r="C44" s="8" t="s">
        <v>117</v>
      </c>
      <c r="D44" s="8" t="s">
        <v>91</v>
      </c>
      <c r="E44" s="8" t="s">
        <v>118</v>
      </c>
      <c r="F44" s="8" t="s">
        <v>109</v>
      </c>
      <c r="G44" s="8" t="s">
        <v>110</v>
      </c>
      <c r="H44" s="8">
        <v>36842</v>
      </c>
      <c r="I44" s="8">
        <v>36843</v>
      </c>
      <c r="J44" s="8">
        <v>36833</v>
      </c>
      <c r="K44" s="8">
        <v>6410</v>
      </c>
      <c r="L44" s="8">
        <v>6410</v>
      </c>
      <c r="M44" s="8" t="s">
        <v>74</v>
      </c>
      <c r="N44" s="8" t="s">
        <v>75</v>
      </c>
      <c r="O44" s="9">
        <v>11.9249170769</v>
      </c>
      <c r="P44" s="9">
        <v>4.8258400000000004</v>
      </c>
      <c r="Q44" s="8" t="s">
        <v>57</v>
      </c>
      <c r="R44" s="8" t="s">
        <v>58</v>
      </c>
      <c r="S44" s="8">
        <v>16</v>
      </c>
      <c r="T44" s="8">
        <v>60</v>
      </c>
      <c r="U44" s="8" t="s">
        <v>49</v>
      </c>
      <c r="V44" s="8" t="s">
        <v>52</v>
      </c>
      <c r="W44" s="8" t="s">
        <v>53</v>
      </c>
      <c r="X44" s="10">
        <v>0.70014500000000002</v>
      </c>
      <c r="Y44" s="10">
        <v>6.29983</v>
      </c>
      <c r="Z44" s="10">
        <v>0.30199999999999999</v>
      </c>
      <c r="AA44" s="10">
        <v>0.30499999999999999</v>
      </c>
      <c r="AB44" s="10">
        <f t="shared" si="2"/>
        <v>2.3583938472664001</v>
      </c>
      <c r="AC44" s="10">
        <f t="shared" si="3"/>
        <v>21.129370267004006</v>
      </c>
    </row>
    <row r="45" spans="1:29" x14ac:dyDescent="0.25">
      <c r="A45" s="8">
        <v>10</v>
      </c>
      <c r="B45" s="8">
        <v>332</v>
      </c>
      <c r="C45" s="8" t="s">
        <v>117</v>
      </c>
      <c r="D45" s="8" t="s">
        <v>91</v>
      </c>
      <c r="E45" s="8" t="s">
        <v>118</v>
      </c>
      <c r="F45" s="8" t="s">
        <v>109</v>
      </c>
      <c r="G45" s="8" t="s">
        <v>110</v>
      </c>
      <c r="H45" s="8">
        <v>36843</v>
      </c>
      <c r="I45" s="8">
        <v>36844</v>
      </c>
      <c r="J45" s="8">
        <v>36834</v>
      </c>
      <c r="K45" s="8">
        <v>6410</v>
      </c>
      <c r="L45" s="8">
        <v>6410</v>
      </c>
      <c r="M45" s="8" t="s">
        <v>74</v>
      </c>
      <c r="N45" s="8" t="s">
        <v>75</v>
      </c>
      <c r="O45" s="9">
        <v>5.80771901575</v>
      </c>
      <c r="P45" s="9">
        <v>2.3502999999999998</v>
      </c>
      <c r="Q45" s="8" t="s">
        <v>57</v>
      </c>
      <c r="R45" s="8" t="s">
        <v>58</v>
      </c>
      <c r="S45" s="8">
        <v>16</v>
      </c>
      <c r="T45" s="8">
        <v>60</v>
      </c>
      <c r="U45" s="8" t="s">
        <v>49</v>
      </c>
      <c r="V45" s="8" t="s">
        <v>52</v>
      </c>
      <c r="W45" s="8" t="s">
        <v>53</v>
      </c>
      <c r="X45" s="10">
        <v>0.70014500000000002</v>
      </c>
      <c r="Y45" s="10">
        <v>6.29983</v>
      </c>
      <c r="Z45" s="10">
        <v>0.30199999999999999</v>
      </c>
      <c r="AA45" s="10">
        <v>0.30499999999999999</v>
      </c>
      <c r="AB45" s="10">
        <f t="shared" si="2"/>
        <v>1.148594453863</v>
      </c>
      <c r="AC45" s="10">
        <f t="shared" si="3"/>
        <v>10.290510862054999</v>
      </c>
    </row>
    <row r="46" spans="1:29" x14ac:dyDescent="0.25">
      <c r="A46" s="8">
        <v>10</v>
      </c>
      <c r="B46" s="8">
        <v>332</v>
      </c>
      <c r="C46" s="8" t="s">
        <v>117</v>
      </c>
      <c r="D46" s="8" t="s">
        <v>91</v>
      </c>
      <c r="E46" s="8" t="s">
        <v>118</v>
      </c>
      <c r="F46" s="8" t="s">
        <v>109</v>
      </c>
      <c r="G46" s="8" t="s">
        <v>110</v>
      </c>
      <c r="H46" s="8">
        <v>36846</v>
      </c>
      <c r="I46" s="8">
        <v>36847</v>
      </c>
      <c r="J46" s="8">
        <v>36837</v>
      </c>
      <c r="K46" s="8">
        <v>6410</v>
      </c>
      <c r="L46" s="8">
        <v>6410</v>
      </c>
      <c r="M46" s="8" t="s">
        <v>74</v>
      </c>
      <c r="N46" s="8" t="s">
        <v>75</v>
      </c>
      <c r="O46" s="9">
        <v>4.6674252228800004</v>
      </c>
      <c r="P46" s="9">
        <v>1.8888400000000001</v>
      </c>
      <c r="Q46" s="8" t="s">
        <v>57</v>
      </c>
      <c r="R46" s="8" t="s">
        <v>58</v>
      </c>
      <c r="S46" s="8">
        <v>16</v>
      </c>
      <c r="T46" s="8">
        <v>60</v>
      </c>
      <c r="U46" s="8" t="s">
        <v>49</v>
      </c>
      <c r="V46" s="8" t="s">
        <v>52</v>
      </c>
      <c r="W46" s="8" t="s">
        <v>53</v>
      </c>
      <c r="X46" s="10">
        <v>0.70014500000000002</v>
      </c>
      <c r="Y46" s="10">
        <v>6.29983</v>
      </c>
      <c r="Z46" s="10">
        <v>0.30199999999999999</v>
      </c>
      <c r="AA46" s="10">
        <v>0.30499999999999999</v>
      </c>
      <c r="AB46" s="10">
        <f t="shared" si="2"/>
        <v>0.92307839349639997</v>
      </c>
      <c r="AC46" s="10">
        <f t="shared" si="3"/>
        <v>8.2700627735540007</v>
      </c>
    </row>
    <row r="47" spans="1:29" x14ac:dyDescent="0.25">
      <c r="A47" s="8">
        <v>10</v>
      </c>
      <c r="B47" s="8">
        <v>332</v>
      </c>
      <c r="C47" s="8" t="s">
        <v>117</v>
      </c>
      <c r="D47" s="8" t="s">
        <v>91</v>
      </c>
      <c r="E47" s="8" t="s">
        <v>118</v>
      </c>
      <c r="F47" s="8" t="s">
        <v>109</v>
      </c>
      <c r="G47" s="8" t="s">
        <v>110</v>
      </c>
      <c r="H47" s="8">
        <v>36853</v>
      </c>
      <c r="I47" s="8">
        <v>36854</v>
      </c>
      <c r="J47" s="8">
        <v>36844</v>
      </c>
      <c r="K47" s="8">
        <v>6410</v>
      </c>
      <c r="L47" s="8">
        <v>6410</v>
      </c>
      <c r="M47" s="8" t="s">
        <v>74</v>
      </c>
      <c r="N47" s="8" t="s">
        <v>75</v>
      </c>
      <c r="O47" s="9">
        <v>4.6985353619000003</v>
      </c>
      <c r="P47" s="9">
        <v>1.90143</v>
      </c>
      <c r="Q47" s="8" t="s">
        <v>57</v>
      </c>
      <c r="R47" s="8" t="s">
        <v>58</v>
      </c>
      <c r="S47" s="8">
        <v>16</v>
      </c>
      <c r="T47" s="8">
        <v>60</v>
      </c>
      <c r="U47" s="8" t="s">
        <v>49</v>
      </c>
      <c r="V47" s="8" t="s">
        <v>52</v>
      </c>
      <c r="W47" s="8" t="s">
        <v>53</v>
      </c>
      <c r="X47" s="10">
        <v>0.70014500000000002</v>
      </c>
      <c r="Y47" s="10">
        <v>6.29983</v>
      </c>
      <c r="Z47" s="10">
        <v>0.30199999999999999</v>
      </c>
      <c r="AA47" s="10">
        <v>0.30499999999999999</v>
      </c>
      <c r="AB47" s="10">
        <f t="shared" si="2"/>
        <v>0.92923114173029997</v>
      </c>
      <c r="AC47" s="10">
        <f t="shared" si="3"/>
        <v>8.3251866010455</v>
      </c>
    </row>
    <row r="48" spans="1:29" x14ac:dyDescent="0.25">
      <c r="A48" s="8">
        <v>10</v>
      </c>
      <c r="B48" s="8">
        <v>332</v>
      </c>
      <c r="C48" s="8" t="s">
        <v>117</v>
      </c>
      <c r="D48" s="8" t="s">
        <v>91</v>
      </c>
      <c r="E48" s="8" t="s">
        <v>118</v>
      </c>
      <c r="F48" s="8" t="s">
        <v>109</v>
      </c>
      <c r="G48" s="8" t="s">
        <v>110</v>
      </c>
      <c r="H48" s="8">
        <v>36858</v>
      </c>
      <c r="I48" s="8">
        <v>36859</v>
      </c>
      <c r="J48" s="8">
        <v>36849</v>
      </c>
      <c r="K48" s="8">
        <v>6410</v>
      </c>
      <c r="L48" s="8">
        <v>6410</v>
      </c>
      <c r="M48" s="8" t="s">
        <v>74</v>
      </c>
      <c r="N48" s="8" t="s">
        <v>75</v>
      </c>
      <c r="O48" s="9">
        <v>1.8354564761900001</v>
      </c>
      <c r="P48" s="9">
        <v>0.74278299999999997</v>
      </c>
      <c r="Q48" s="8" t="s">
        <v>57</v>
      </c>
      <c r="R48" s="8" t="s">
        <v>58</v>
      </c>
      <c r="S48" s="8">
        <v>16</v>
      </c>
      <c r="T48" s="8">
        <v>60</v>
      </c>
      <c r="U48" s="8" t="s">
        <v>49</v>
      </c>
      <c r="V48" s="8" t="s">
        <v>52</v>
      </c>
      <c r="W48" s="8" t="s">
        <v>53</v>
      </c>
      <c r="X48" s="10">
        <v>0.70014500000000002</v>
      </c>
      <c r="Y48" s="10">
        <v>6.29983</v>
      </c>
      <c r="Z48" s="10">
        <v>0.30199999999999999</v>
      </c>
      <c r="AA48" s="10">
        <v>0.30499999999999999</v>
      </c>
      <c r="AB48" s="10">
        <f t="shared" si="2"/>
        <v>0.36299895086743</v>
      </c>
      <c r="AC48" s="10">
        <f t="shared" si="3"/>
        <v>3.2521876056885501</v>
      </c>
    </row>
    <row r="49" spans="1:29" x14ac:dyDescent="0.25">
      <c r="A49" s="8">
        <v>10</v>
      </c>
      <c r="B49" s="8">
        <v>332</v>
      </c>
      <c r="C49" s="8" t="s">
        <v>117</v>
      </c>
      <c r="D49" s="8" t="s">
        <v>91</v>
      </c>
      <c r="E49" s="8" t="s">
        <v>118</v>
      </c>
      <c r="F49" s="8" t="s">
        <v>109</v>
      </c>
      <c r="G49" s="8" t="s">
        <v>110</v>
      </c>
      <c r="H49" s="8">
        <v>36865</v>
      </c>
      <c r="I49" s="8">
        <v>36866</v>
      </c>
      <c r="J49" s="8">
        <v>36866</v>
      </c>
      <c r="K49" s="8">
        <v>6410</v>
      </c>
      <c r="L49" s="8">
        <v>6410</v>
      </c>
      <c r="M49" s="8" t="s">
        <v>74</v>
      </c>
      <c r="N49" s="8" t="s">
        <v>75</v>
      </c>
      <c r="O49" s="9">
        <v>11.576102974099999</v>
      </c>
      <c r="P49" s="9">
        <v>4.6846800000000002</v>
      </c>
      <c r="Q49" s="8" t="s">
        <v>57</v>
      </c>
      <c r="R49" s="8" t="s">
        <v>58</v>
      </c>
      <c r="S49" s="8">
        <v>16</v>
      </c>
      <c r="T49" s="8">
        <v>60</v>
      </c>
      <c r="U49" s="8" t="s">
        <v>49</v>
      </c>
      <c r="V49" s="8" t="s">
        <v>52</v>
      </c>
      <c r="W49" s="8" t="s">
        <v>53</v>
      </c>
      <c r="X49" s="10">
        <v>0.70014500000000002</v>
      </c>
      <c r="Y49" s="10">
        <v>6.29983</v>
      </c>
      <c r="Z49" s="10">
        <v>0.30199999999999999</v>
      </c>
      <c r="AA49" s="10">
        <v>0.30499999999999999</v>
      </c>
      <c r="AB49" s="10">
        <f t="shared" si="2"/>
        <v>2.2894087844627999</v>
      </c>
      <c r="AC49" s="10">
        <f t="shared" si="3"/>
        <v>20.511317885058002</v>
      </c>
    </row>
    <row r="50" spans="1:29" x14ac:dyDescent="0.25">
      <c r="A50" s="8">
        <v>10</v>
      </c>
      <c r="B50" s="8">
        <v>332</v>
      </c>
      <c r="C50" s="8" t="s">
        <v>117</v>
      </c>
      <c r="D50" s="8" t="s">
        <v>91</v>
      </c>
      <c r="E50" s="8" t="s">
        <v>118</v>
      </c>
      <c r="F50" s="8" t="s">
        <v>109</v>
      </c>
      <c r="G50" s="8" t="s">
        <v>110</v>
      </c>
      <c r="H50" s="8">
        <v>36871</v>
      </c>
      <c r="I50" s="8">
        <v>36872</v>
      </c>
      <c r="J50" s="8">
        <v>36872</v>
      </c>
      <c r="K50" s="8">
        <v>6410</v>
      </c>
      <c r="L50" s="8">
        <v>6410</v>
      </c>
      <c r="M50" s="8" t="s">
        <v>74</v>
      </c>
      <c r="N50" s="8" t="s">
        <v>75</v>
      </c>
      <c r="O50" s="9">
        <v>3.7897334055399998</v>
      </c>
      <c r="P50" s="9">
        <v>1.53365</v>
      </c>
      <c r="Q50" s="8" t="s">
        <v>57</v>
      </c>
      <c r="R50" s="8" t="s">
        <v>58</v>
      </c>
      <c r="S50" s="8">
        <v>16</v>
      </c>
      <c r="T50" s="8">
        <v>60</v>
      </c>
      <c r="U50" s="8" t="s">
        <v>49</v>
      </c>
      <c r="V50" s="8" t="s">
        <v>52</v>
      </c>
      <c r="W50" s="8" t="s">
        <v>53</v>
      </c>
      <c r="X50" s="10">
        <v>0.70014500000000002</v>
      </c>
      <c r="Y50" s="10">
        <v>6.29983</v>
      </c>
      <c r="Z50" s="10">
        <v>0.30199999999999999</v>
      </c>
      <c r="AA50" s="10">
        <v>0.30499999999999999</v>
      </c>
      <c r="AB50" s="10">
        <f t="shared" si="2"/>
        <v>0.74949661071649998</v>
      </c>
      <c r="AC50" s="10">
        <f t="shared" si="3"/>
        <v>6.7149053242525003</v>
      </c>
    </row>
    <row r="51" spans="1:29" x14ac:dyDescent="0.25">
      <c r="A51" s="8">
        <v>10</v>
      </c>
      <c r="B51" s="8">
        <v>332</v>
      </c>
      <c r="C51" s="8" t="s">
        <v>117</v>
      </c>
      <c r="D51" s="8" t="s">
        <v>91</v>
      </c>
      <c r="E51" s="8" t="s">
        <v>118</v>
      </c>
      <c r="F51" s="8" t="s">
        <v>109</v>
      </c>
      <c r="G51" s="8" t="s">
        <v>110</v>
      </c>
      <c r="H51" s="8">
        <v>36875</v>
      </c>
      <c r="I51" s="8">
        <v>36876</v>
      </c>
      <c r="J51" s="8">
        <v>36876</v>
      </c>
      <c r="K51" s="8">
        <v>6410</v>
      </c>
      <c r="L51" s="8">
        <v>6410</v>
      </c>
      <c r="M51" s="8" t="s">
        <v>74</v>
      </c>
      <c r="N51" s="8" t="s">
        <v>75</v>
      </c>
      <c r="O51" s="9">
        <v>4.7076599205000003</v>
      </c>
      <c r="P51" s="9">
        <v>1.9051199999999999</v>
      </c>
      <c r="Q51" s="8" t="s">
        <v>57</v>
      </c>
      <c r="R51" s="8" t="s">
        <v>58</v>
      </c>
      <c r="S51" s="8">
        <v>16</v>
      </c>
      <c r="T51" s="8">
        <v>60</v>
      </c>
      <c r="U51" s="8" t="s">
        <v>49</v>
      </c>
      <c r="V51" s="8" t="s">
        <v>52</v>
      </c>
      <c r="W51" s="8" t="s">
        <v>53</v>
      </c>
      <c r="X51" s="10">
        <v>0.70014500000000002</v>
      </c>
      <c r="Y51" s="10">
        <v>6.29983</v>
      </c>
      <c r="Z51" s="10">
        <v>0.30199999999999999</v>
      </c>
      <c r="AA51" s="10">
        <v>0.30499999999999999</v>
      </c>
      <c r="AB51" s="10">
        <f t="shared" si="2"/>
        <v>0.93103444919519984</v>
      </c>
      <c r="AC51" s="10">
        <f t="shared" si="3"/>
        <v>8.3413428300720014</v>
      </c>
    </row>
    <row r="52" spans="1:29" x14ac:dyDescent="0.25">
      <c r="A52" s="8">
        <v>10</v>
      </c>
      <c r="B52" s="8">
        <v>332</v>
      </c>
      <c r="C52" s="8" t="s">
        <v>117</v>
      </c>
      <c r="D52" s="8" t="s">
        <v>91</v>
      </c>
      <c r="E52" s="8" t="s">
        <v>118</v>
      </c>
      <c r="F52" s="8" t="s">
        <v>109</v>
      </c>
      <c r="G52" s="8" t="s">
        <v>110</v>
      </c>
      <c r="H52" s="8">
        <v>36893</v>
      </c>
      <c r="I52" s="8">
        <v>36894</v>
      </c>
      <c r="J52" s="8">
        <v>36894</v>
      </c>
      <c r="K52" s="8">
        <v>6410</v>
      </c>
      <c r="L52" s="8">
        <v>6410</v>
      </c>
      <c r="M52" s="8" t="s">
        <v>74</v>
      </c>
      <c r="N52" s="8" t="s">
        <v>75</v>
      </c>
      <c r="O52" s="9">
        <v>2.0617994995100002</v>
      </c>
      <c r="P52" s="9">
        <v>0.83438100000000004</v>
      </c>
      <c r="Q52" s="8" t="s">
        <v>57</v>
      </c>
      <c r="R52" s="8" t="s">
        <v>58</v>
      </c>
      <c r="S52" s="8">
        <v>16</v>
      </c>
      <c r="T52" s="8">
        <v>60</v>
      </c>
      <c r="U52" s="8" t="s">
        <v>49</v>
      </c>
      <c r="V52" s="8" t="s">
        <v>52</v>
      </c>
      <c r="W52" s="8" t="s">
        <v>53</v>
      </c>
      <c r="X52" s="10">
        <v>0.70014500000000002</v>
      </c>
      <c r="Y52" s="10">
        <v>6.29983</v>
      </c>
      <c r="Z52" s="10">
        <v>0.30199999999999999</v>
      </c>
      <c r="AA52" s="10">
        <v>0.30499999999999999</v>
      </c>
      <c r="AB52" s="10">
        <f t="shared" si="2"/>
        <v>0.40776300430101003</v>
      </c>
      <c r="AC52" s="10">
        <f t="shared" si="3"/>
        <v>3.6532386263848506</v>
      </c>
    </row>
    <row r="53" spans="1:29" x14ac:dyDescent="0.25">
      <c r="A53" s="8">
        <v>10</v>
      </c>
      <c r="B53" s="8">
        <v>332</v>
      </c>
      <c r="C53" s="8" t="s">
        <v>117</v>
      </c>
      <c r="D53" s="8" t="s">
        <v>91</v>
      </c>
      <c r="E53" s="8" t="s">
        <v>118</v>
      </c>
      <c r="F53" s="8" t="s">
        <v>109</v>
      </c>
      <c r="G53" s="8" t="s">
        <v>110</v>
      </c>
      <c r="H53" s="8">
        <v>36895</v>
      </c>
      <c r="I53" s="8">
        <v>36896</v>
      </c>
      <c r="J53" s="8">
        <v>36896</v>
      </c>
      <c r="K53" s="8">
        <v>6410</v>
      </c>
      <c r="L53" s="8">
        <v>6410</v>
      </c>
      <c r="M53" s="8" t="s">
        <v>74</v>
      </c>
      <c r="N53" s="8" t="s">
        <v>75</v>
      </c>
      <c r="O53" s="9">
        <v>1.4145366099500001</v>
      </c>
      <c r="P53" s="9">
        <v>0.57244300000000004</v>
      </c>
      <c r="Q53" s="8" t="s">
        <v>57</v>
      </c>
      <c r="R53" s="8" t="s">
        <v>58</v>
      </c>
      <c r="S53" s="8">
        <v>16</v>
      </c>
      <c r="T53" s="8">
        <v>60</v>
      </c>
      <c r="U53" s="8" t="s">
        <v>49</v>
      </c>
      <c r="V53" s="8" t="s">
        <v>52</v>
      </c>
      <c r="W53" s="8" t="s">
        <v>53</v>
      </c>
      <c r="X53" s="10">
        <v>0.70014500000000002</v>
      </c>
      <c r="Y53" s="10">
        <v>6.29983</v>
      </c>
      <c r="Z53" s="10">
        <v>0.30199999999999999</v>
      </c>
      <c r="AA53" s="10">
        <v>0.30499999999999999</v>
      </c>
      <c r="AB53" s="10">
        <f t="shared" si="2"/>
        <v>0.27975358675603001</v>
      </c>
      <c r="AC53" s="10">
        <f t="shared" si="3"/>
        <v>2.5063740413595506</v>
      </c>
    </row>
    <row r="54" spans="1:29" x14ac:dyDescent="0.25">
      <c r="A54" s="8">
        <v>10</v>
      </c>
      <c r="B54" s="8">
        <v>332</v>
      </c>
      <c r="C54" s="8" t="s">
        <v>117</v>
      </c>
      <c r="D54" s="8" t="s">
        <v>91</v>
      </c>
      <c r="E54" s="8" t="s">
        <v>118</v>
      </c>
      <c r="F54" s="8" t="s">
        <v>109</v>
      </c>
      <c r="G54" s="8" t="s">
        <v>110</v>
      </c>
      <c r="H54" s="8">
        <v>36901</v>
      </c>
      <c r="I54" s="8">
        <v>36902</v>
      </c>
      <c r="J54" s="8">
        <v>36902</v>
      </c>
      <c r="K54" s="8">
        <v>6410</v>
      </c>
      <c r="L54" s="8">
        <v>6410</v>
      </c>
      <c r="M54" s="8" t="s">
        <v>74</v>
      </c>
      <c r="N54" s="8" t="s">
        <v>75</v>
      </c>
      <c r="O54" s="9">
        <v>3.6325603829699999</v>
      </c>
      <c r="P54" s="9">
        <v>1.4700500000000001</v>
      </c>
      <c r="Q54" s="8" t="s">
        <v>57</v>
      </c>
      <c r="R54" s="8" t="s">
        <v>58</v>
      </c>
      <c r="S54" s="8">
        <v>16</v>
      </c>
      <c r="T54" s="8">
        <v>60</v>
      </c>
      <c r="U54" s="8" t="s">
        <v>49</v>
      </c>
      <c r="V54" s="8" t="s">
        <v>52</v>
      </c>
      <c r="W54" s="8" t="s">
        <v>53</v>
      </c>
      <c r="X54" s="10">
        <v>0.70014500000000002</v>
      </c>
      <c r="Y54" s="10">
        <v>6.29983</v>
      </c>
      <c r="Z54" s="10">
        <v>0.30199999999999999</v>
      </c>
      <c r="AA54" s="10">
        <v>0.30499999999999999</v>
      </c>
      <c r="AB54" s="10">
        <f t="shared" si="2"/>
        <v>0.71841521376049999</v>
      </c>
      <c r="AC54" s="10">
        <f t="shared" si="3"/>
        <v>6.4364402385925015</v>
      </c>
    </row>
    <row r="55" spans="1:29" x14ac:dyDescent="0.25">
      <c r="A55" s="8">
        <v>10</v>
      </c>
      <c r="B55" s="8">
        <v>332</v>
      </c>
      <c r="C55" s="8" t="s">
        <v>117</v>
      </c>
      <c r="D55" s="8" t="s">
        <v>91</v>
      </c>
      <c r="E55" s="8" t="s">
        <v>118</v>
      </c>
      <c r="F55" s="8" t="s">
        <v>109</v>
      </c>
      <c r="G55" s="8" t="s">
        <v>110</v>
      </c>
      <c r="H55" s="8">
        <v>36910</v>
      </c>
      <c r="I55" s="8">
        <v>36911</v>
      </c>
      <c r="J55" s="8">
        <v>36911</v>
      </c>
      <c r="K55" s="8">
        <v>6410</v>
      </c>
      <c r="L55" s="8">
        <v>6410</v>
      </c>
      <c r="M55" s="8" t="s">
        <v>74</v>
      </c>
      <c r="N55" s="8" t="s">
        <v>75</v>
      </c>
      <c r="O55" s="9">
        <v>1.3375364386299999</v>
      </c>
      <c r="P55" s="9">
        <v>0.54128200000000004</v>
      </c>
      <c r="Q55" s="8" t="s">
        <v>57</v>
      </c>
      <c r="R55" s="8" t="s">
        <v>58</v>
      </c>
      <c r="S55" s="8">
        <v>16</v>
      </c>
      <c r="T55" s="8">
        <v>60</v>
      </c>
      <c r="U55" s="8" t="s">
        <v>49</v>
      </c>
      <c r="V55" s="8" t="s">
        <v>52</v>
      </c>
      <c r="W55" s="8" t="s">
        <v>53</v>
      </c>
      <c r="X55" s="10">
        <v>0.70014500000000002</v>
      </c>
      <c r="Y55" s="10">
        <v>6.29983</v>
      </c>
      <c r="Z55" s="10">
        <v>0.30199999999999999</v>
      </c>
      <c r="AA55" s="10">
        <v>0.30499999999999999</v>
      </c>
      <c r="AB55" s="10">
        <f t="shared" si="2"/>
        <v>0.26452516835122003</v>
      </c>
      <c r="AC55" s="10">
        <f t="shared" si="3"/>
        <v>2.3699392845317004</v>
      </c>
    </row>
    <row r="56" spans="1:29" x14ac:dyDescent="0.25">
      <c r="A56" s="8">
        <v>10</v>
      </c>
      <c r="B56" s="8">
        <v>332</v>
      </c>
      <c r="C56" s="8" t="s">
        <v>117</v>
      </c>
      <c r="D56" s="8" t="s">
        <v>91</v>
      </c>
      <c r="E56" s="8" t="s">
        <v>118</v>
      </c>
      <c r="F56" s="8" t="s">
        <v>109</v>
      </c>
      <c r="G56" s="8" t="s">
        <v>110</v>
      </c>
      <c r="H56" s="8">
        <v>36916</v>
      </c>
      <c r="I56" s="8">
        <v>36917</v>
      </c>
      <c r="J56" s="8">
        <v>36917</v>
      </c>
      <c r="K56" s="8">
        <v>6410</v>
      </c>
      <c r="L56" s="8">
        <v>6410</v>
      </c>
      <c r="M56" s="8" t="s">
        <v>74</v>
      </c>
      <c r="N56" s="8" t="s">
        <v>75</v>
      </c>
      <c r="O56" s="9">
        <v>2.1054584546599999</v>
      </c>
      <c r="P56" s="9">
        <v>0.85204899999999995</v>
      </c>
      <c r="Q56" s="8" t="s">
        <v>57</v>
      </c>
      <c r="R56" s="8" t="s">
        <v>58</v>
      </c>
      <c r="S56" s="8">
        <v>16</v>
      </c>
      <c r="T56" s="8">
        <v>60</v>
      </c>
      <c r="U56" s="8" t="s">
        <v>49</v>
      </c>
      <c r="V56" s="8" t="s">
        <v>52</v>
      </c>
      <c r="W56" s="8" t="s">
        <v>53</v>
      </c>
      <c r="X56" s="10">
        <v>0.70014500000000002</v>
      </c>
      <c r="Y56" s="10">
        <v>6.29983</v>
      </c>
      <c r="Z56" s="10">
        <v>0.30199999999999999</v>
      </c>
      <c r="AA56" s="10">
        <v>0.30499999999999999</v>
      </c>
      <c r="AB56" s="10">
        <f t="shared" si="2"/>
        <v>0.41639737727928994</v>
      </c>
      <c r="AC56" s="10">
        <f t="shared" si="3"/>
        <v>3.73059587691065</v>
      </c>
    </row>
    <row r="57" spans="1:29" x14ac:dyDescent="0.25">
      <c r="A57" s="8">
        <v>10</v>
      </c>
      <c r="B57" s="8">
        <v>332</v>
      </c>
      <c r="C57" s="8" t="s">
        <v>117</v>
      </c>
      <c r="D57" s="8" t="s">
        <v>91</v>
      </c>
      <c r="E57" s="8" t="s">
        <v>118</v>
      </c>
      <c r="F57" s="8" t="s">
        <v>109</v>
      </c>
      <c r="G57" s="8" t="s">
        <v>110</v>
      </c>
      <c r="H57" s="8">
        <v>36917</v>
      </c>
      <c r="I57" s="8">
        <v>36918</v>
      </c>
      <c r="J57" s="8">
        <v>36918</v>
      </c>
      <c r="K57" s="8">
        <v>6410</v>
      </c>
      <c r="L57" s="8">
        <v>6410</v>
      </c>
      <c r="M57" s="8" t="s">
        <v>74</v>
      </c>
      <c r="N57" s="8" t="s">
        <v>75</v>
      </c>
      <c r="O57" s="9">
        <v>26.878979432600001</v>
      </c>
      <c r="P57" s="9">
        <v>10.8775</v>
      </c>
      <c r="Q57" s="8" t="s">
        <v>57</v>
      </c>
      <c r="R57" s="8" t="s">
        <v>58</v>
      </c>
      <c r="S57" s="8">
        <v>16</v>
      </c>
      <c r="T57" s="8">
        <v>60</v>
      </c>
      <c r="U57" s="8" t="s">
        <v>49</v>
      </c>
      <c r="V57" s="8" t="s">
        <v>52</v>
      </c>
      <c r="W57" s="8" t="s">
        <v>53</v>
      </c>
      <c r="X57" s="10">
        <v>0.70014500000000002</v>
      </c>
      <c r="Y57" s="10">
        <v>6.29983</v>
      </c>
      <c r="Z57" s="10">
        <v>0.30199999999999999</v>
      </c>
      <c r="AA57" s="10">
        <v>0.30499999999999999</v>
      </c>
      <c r="AB57" s="10">
        <f t="shared" si="2"/>
        <v>5.3158474117749996</v>
      </c>
      <c r="AC57" s="10">
        <f t="shared" si="3"/>
        <v>47.625848573375002</v>
      </c>
    </row>
    <row r="58" spans="1:29" x14ac:dyDescent="0.25">
      <c r="A58" s="8">
        <v>10</v>
      </c>
      <c r="B58" s="8">
        <v>332</v>
      </c>
      <c r="C58" s="8" t="s">
        <v>117</v>
      </c>
      <c r="D58" s="8" t="s">
        <v>91</v>
      </c>
      <c r="E58" s="8" t="s">
        <v>118</v>
      </c>
      <c r="F58" s="8" t="s">
        <v>109</v>
      </c>
      <c r="G58" s="8" t="s">
        <v>110</v>
      </c>
      <c r="H58" s="8">
        <v>36919</v>
      </c>
      <c r="I58" s="8">
        <v>36920</v>
      </c>
      <c r="J58" s="8">
        <v>36920</v>
      </c>
      <c r="K58" s="8">
        <v>6410</v>
      </c>
      <c r="L58" s="8">
        <v>6410</v>
      </c>
      <c r="M58" s="8" t="s">
        <v>74</v>
      </c>
      <c r="N58" s="8" t="s">
        <v>75</v>
      </c>
      <c r="O58" s="9">
        <v>2.0399431170399999E-2</v>
      </c>
      <c r="P58" s="9">
        <v>8.2553599999999998E-3</v>
      </c>
      <c r="Q58" s="8" t="s">
        <v>57</v>
      </c>
      <c r="R58" s="8" t="s">
        <v>58</v>
      </c>
      <c r="S58" s="8">
        <v>16</v>
      </c>
      <c r="T58" s="8">
        <v>60</v>
      </c>
      <c r="U58" s="8" t="s">
        <v>49</v>
      </c>
      <c r="V58" s="8" t="s">
        <v>52</v>
      </c>
      <c r="W58" s="8" t="s">
        <v>53</v>
      </c>
      <c r="X58" s="10">
        <v>0.70014500000000002</v>
      </c>
      <c r="Y58" s="10">
        <v>6.29983</v>
      </c>
      <c r="Z58" s="10">
        <v>0.30199999999999999</v>
      </c>
      <c r="AA58" s="10">
        <v>0.30499999999999999</v>
      </c>
      <c r="AB58" s="10">
        <f t="shared" si="2"/>
        <v>4.0344044209855998E-3</v>
      </c>
      <c r="AC58" s="10">
        <f t="shared" si="3"/>
        <v>3.6145118389216004E-2</v>
      </c>
    </row>
    <row r="59" spans="1:29" x14ac:dyDescent="0.25">
      <c r="A59" s="8">
        <v>10</v>
      </c>
      <c r="B59" s="8">
        <v>332</v>
      </c>
      <c r="C59" s="8" t="s">
        <v>117</v>
      </c>
      <c r="D59" s="8" t="s">
        <v>91</v>
      </c>
      <c r="E59" s="8" t="s">
        <v>118</v>
      </c>
      <c r="F59" s="8" t="s">
        <v>109</v>
      </c>
      <c r="G59" s="8" t="s">
        <v>110</v>
      </c>
      <c r="H59" s="8">
        <v>36928</v>
      </c>
      <c r="I59" s="8">
        <v>36929</v>
      </c>
      <c r="J59" s="8">
        <v>36929</v>
      </c>
      <c r="K59" s="8">
        <v>6410</v>
      </c>
      <c r="L59" s="8">
        <v>6410</v>
      </c>
      <c r="M59" s="8" t="s">
        <v>74</v>
      </c>
      <c r="N59" s="8" t="s">
        <v>75</v>
      </c>
      <c r="O59" s="9">
        <v>2.9944250973600002</v>
      </c>
      <c r="P59" s="9">
        <v>1.2118</v>
      </c>
      <c r="Q59" s="8" t="s">
        <v>57</v>
      </c>
      <c r="R59" s="8" t="s">
        <v>58</v>
      </c>
      <c r="S59" s="8">
        <v>16</v>
      </c>
      <c r="T59" s="8">
        <v>60</v>
      </c>
      <c r="U59" s="8" t="s">
        <v>49</v>
      </c>
      <c r="V59" s="8" t="s">
        <v>52</v>
      </c>
      <c r="W59" s="8" t="s">
        <v>53</v>
      </c>
      <c r="X59" s="10">
        <v>0.70014500000000002</v>
      </c>
      <c r="Y59" s="10">
        <v>6.29983</v>
      </c>
      <c r="Z59" s="10">
        <v>0.30199999999999999</v>
      </c>
      <c r="AA59" s="10">
        <v>0.30499999999999999</v>
      </c>
      <c r="AB59" s="10">
        <f t="shared" si="2"/>
        <v>0.59220812627800001</v>
      </c>
      <c r="AC59" s="10">
        <f t="shared" si="3"/>
        <v>5.3057231258300002</v>
      </c>
    </row>
    <row r="60" spans="1:29" x14ac:dyDescent="0.25">
      <c r="A60" s="8">
        <v>10</v>
      </c>
      <c r="B60" s="8">
        <v>332</v>
      </c>
      <c r="C60" s="8" t="s">
        <v>117</v>
      </c>
      <c r="D60" s="8" t="s">
        <v>91</v>
      </c>
      <c r="E60" s="8" t="s">
        <v>118</v>
      </c>
      <c r="F60" s="8" t="s">
        <v>109</v>
      </c>
      <c r="G60" s="8" t="s">
        <v>110</v>
      </c>
      <c r="H60" s="8">
        <v>36929</v>
      </c>
      <c r="I60" s="8">
        <v>36930</v>
      </c>
      <c r="J60" s="8">
        <v>36930</v>
      </c>
      <c r="K60" s="8">
        <v>6410</v>
      </c>
      <c r="L60" s="8">
        <v>6410</v>
      </c>
      <c r="M60" s="8" t="s">
        <v>74</v>
      </c>
      <c r="N60" s="8" t="s">
        <v>75</v>
      </c>
      <c r="O60" s="9">
        <v>2.5143471284499999</v>
      </c>
      <c r="P60" s="9">
        <v>1.01752</v>
      </c>
      <c r="Q60" s="8" t="s">
        <v>57</v>
      </c>
      <c r="R60" s="8" t="s">
        <v>58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0.70014500000000002</v>
      </c>
      <c r="Y60" s="10">
        <v>6.29983</v>
      </c>
      <c r="Z60" s="10">
        <v>0.30199999999999999</v>
      </c>
      <c r="AA60" s="10">
        <v>0.30499999999999999</v>
      </c>
      <c r="AB60" s="10">
        <f t="shared" si="2"/>
        <v>0.49726325519919995</v>
      </c>
      <c r="AC60" s="10">
        <f t="shared" si="3"/>
        <v>4.4550911000120008</v>
      </c>
    </row>
    <row r="61" spans="1:29" x14ac:dyDescent="0.25">
      <c r="A61" s="8">
        <v>10</v>
      </c>
      <c r="B61" s="8">
        <v>332</v>
      </c>
      <c r="C61" s="8" t="s">
        <v>117</v>
      </c>
      <c r="D61" s="8" t="s">
        <v>91</v>
      </c>
      <c r="E61" s="8" t="s">
        <v>118</v>
      </c>
      <c r="F61" s="8" t="s">
        <v>109</v>
      </c>
      <c r="G61" s="8" t="s">
        <v>110</v>
      </c>
      <c r="H61" s="8">
        <v>36943</v>
      </c>
      <c r="I61" s="8">
        <v>36944</v>
      </c>
      <c r="J61" s="8">
        <v>36944</v>
      </c>
      <c r="K61" s="8">
        <v>6410</v>
      </c>
      <c r="L61" s="8">
        <v>6410</v>
      </c>
      <c r="M61" s="8" t="s">
        <v>74</v>
      </c>
      <c r="N61" s="8" t="s">
        <v>75</v>
      </c>
      <c r="O61" s="9">
        <v>2.46876779754</v>
      </c>
      <c r="P61" s="9">
        <v>0.99907500000000005</v>
      </c>
      <c r="Q61" s="8" t="s">
        <v>57</v>
      </c>
      <c r="R61" s="8" t="s">
        <v>58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0.70014500000000002</v>
      </c>
      <c r="Y61" s="10">
        <v>6.29983</v>
      </c>
      <c r="Z61" s="10">
        <v>0.30199999999999999</v>
      </c>
      <c r="AA61" s="10">
        <v>0.30499999999999999</v>
      </c>
      <c r="AB61" s="10">
        <f t="shared" si="2"/>
        <v>0.48824916138074997</v>
      </c>
      <c r="AC61" s="10">
        <f t="shared" si="3"/>
        <v>4.3743318467887509</v>
      </c>
    </row>
    <row r="62" spans="1:29" x14ac:dyDescent="0.25">
      <c r="A62" s="8">
        <v>10</v>
      </c>
      <c r="B62" s="8">
        <v>332</v>
      </c>
      <c r="C62" s="8" t="s">
        <v>117</v>
      </c>
      <c r="D62" s="8" t="s">
        <v>91</v>
      </c>
      <c r="E62" s="8" t="s">
        <v>118</v>
      </c>
      <c r="F62" s="8" t="s">
        <v>109</v>
      </c>
      <c r="G62" s="8" t="s">
        <v>110</v>
      </c>
      <c r="H62" s="8">
        <v>36946</v>
      </c>
      <c r="I62" s="8">
        <v>36947</v>
      </c>
      <c r="J62" s="8">
        <v>36947</v>
      </c>
      <c r="K62" s="8">
        <v>6410</v>
      </c>
      <c r="L62" s="8">
        <v>6410</v>
      </c>
      <c r="M62" s="8" t="s">
        <v>74</v>
      </c>
      <c r="N62" s="8" t="s">
        <v>75</v>
      </c>
      <c r="O62" s="9">
        <v>1.54518648095</v>
      </c>
      <c r="P62" s="9">
        <v>0.62531499999999995</v>
      </c>
      <c r="Q62" s="8" t="s">
        <v>57</v>
      </c>
      <c r="R62" s="8" t="s">
        <v>58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0.70014500000000002</v>
      </c>
      <c r="Y62" s="10">
        <v>6.29983</v>
      </c>
      <c r="Z62" s="10">
        <v>0.30199999999999999</v>
      </c>
      <c r="AA62" s="10">
        <v>0.30499999999999999</v>
      </c>
      <c r="AB62" s="10">
        <f t="shared" si="2"/>
        <v>0.30559219713114993</v>
      </c>
      <c r="AC62" s="10">
        <f t="shared" si="3"/>
        <v>2.7378678465327502</v>
      </c>
    </row>
    <row r="63" spans="1:29" x14ac:dyDescent="0.25">
      <c r="A63" s="8">
        <v>10</v>
      </c>
      <c r="B63" s="8">
        <v>332</v>
      </c>
      <c r="C63" s="8" t="s">
        <v>117</v>
      </c>
      <c r="D63" s="8" t="s">
        <v>91</v>
      </c>
      <c r="E63" s="8" t="s">
        <v>118</v>
      </c>
      <c r="F63" s="8" t="s">
        <v>109</v>
      </c>
      <c r="G63" s="8" t="s">
        <v>110</v>
      </c>
      <c r="H63" s="8">
        <v>36947</v>
      </c>
      <c r="I63" s="8">
        <v>36948</v>
      </c>
      <c r="J63" s="8">
        <v>36948</v>
      </c>
      <c r="K63" s="8">
        <v>6410</v>
      </c>
      <c r="L63" s="8">
        <v>6410</v>
      </c>
      <c r="M63" s="8" t="s">
        <v>74</v>
      </c>
      <c r="N63" s="8" t="s">
        <v>75</v>
      </c>
      <c r="O63" s="9">
        <v>3.8901581619200001</v>
      </c>
      <c r="P63" s="9">
        <v>1.57429</v>
      </c>
      <c r="Q63" s="8" t="s">
        <v>57</v>
      </c>
      <c r="R63" s="8" t="s">
        <v>58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0.70014500000000002</v>
      </c>
      <c r="Y63" s="10">
        <v>6.29983</v>
      </c>
      <c r="Z63" s="10">
        <v>0.30199999999999999</v>
      </c>
      <c r="AA63" s="10">
        <v>0.30499999999999999</v>
      </c>
      <c r="AB63" s="10">
        <f t="shared" si="2"/>
        <v>0.7693574278909</v>
      </c>
      <c r="AC63" s="10">
        <f t="shared" si="3"/>
        <v>6.8928427626365014</v>
      </c>
    </row>
    <row r="64" spans="1:29" x14ac:dyDescent="0.25">
      <c r="A64" s="8">
        <v>10</v>
      </c>
      <c r="B64" s="8">
        <v>332</v>
      </c>
      <c r="C64" s="8" t="s">
        <v>117</v>
      </c>
      <c r="D64" s="8" t="s">
        <v>91</v>
      </c>
      <c r="E64" s="8" t="s">
        <v>118</v>
      </c>
      <c r="F64" s="8" t="s">
        <v>109</v>
      </c>
      <c r="G64" s="8" t="s">
        <v>110</v>
      </c>
      <c r="H64" s="8">
        <v>36955</v>
      </c>
      <c r="I64" s="8">
        <v>36956</v>
      </c>
      <c r="J64" s="8">
        <v>36956</v>
      </c>
      <c r="K64" s="8">
        <v>6410</v>
      </c>
      <c r="L64" s="8">
        <v>6410</v>
      </c>
      <c r="M64" s="8" t="s">
        <v>74</v>
      </c>
      <c r="N64" s="8" t="s">
        <v>75</v>
      </c>
      <c r="O64" s="9">
        <v>3.3727576809099999</v>
      </c>
      <c r="P64" s="9">
        <v>1.3649100000000001</v>
      </c>
      <c r="Q64" s="8" t="s">
        <v>57</v>
      </c>
      <c r="R64" s="8" t="s">
        <v>58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0.70014500000000002</v>
      </c>
      <c r="Y64" s="10">
        <v>6.29983</v>
      </c>
      <c r="Z64" s="10">
        <v>0.30199999999999999</v>
      </c>
      <c r="AA64" s="10">
        <v>0.30499999999999999</v>
      </c>
      <c r="AB64" s="10">
        <f t="shared" si="2"/>
        <v>0.66703316854109995</v>
      </c>
      <c r="AC64" s="10">
        <f t="shared" si="3"/>
        <v>5.9760971708835013</v>
      </c>
    </row>
    <row r="65" spans="1:29" x14ac:dyDescent="0.25">
      <c r="A65" s="8">
        <v>10</v>
      </c>
      <c r="B65" s="8">
        <v>332</v>
      </c>
      <c r="C65" s="8" t="s">
        <v>117</v>
      </c>
      <c r="D65" s="8" t="s">
        <v>91</v>
      </c>
      <c r="E65" s="8" t="s">
        <v>118</v>
      </c>
      <c r="F65" s="8" t="s">
        <v>109</v>
      </c>
      <c r="G65" s="8" t="s">
        <v>110</v>
      </c>
      <c r="H65" s="8">
        <v>36958</v>
      </c>
      <c r="I65" s="8">
        <v>36959</v>
      </c>
      <c r="J65" s="8">
        <v>36959</v>
      </c>
      <c r="K65" s="8">
        <v>6410</v>
      </c>
      <c r="L65" s="8">
        <v>6410</v>
      </c>
      <c r="M65" s="8" t="s">
        <v>74</v>
      </c>
      <c r="N65" s="8" t="s">
        <v>75</v>
      </c>
      <c r="O65" s="9">
        <v>4.9214994559400003</v>
      </c>
      <c r="P65" s="9">
        <v>1.99166</v>
      </c>
      <c r="Q65" s="8" t="s">
        <v>57</v>
      </c>
      <c r="R65" s="8" t="s">
        <v>58</v>
      </c>
      <c r="S65" s="8">
        <v>16</v>
      </c>
      <c r="T65" s="8">
        <v>60</v>
      </c>
      <c r="U65" s="8" t="s">
        <v>49</v>
      </c>
      <c r="V65" s="8" t="s">
        <v>52</v>
      </c>
      <c r="W65" s="8" t="s">
        <v>53</v>
      </c>
      <c r="X65" s="10">
        <v>0.70014500000000002</v>
      </c>
      <c r="Y65" s="10">
        <v>6.29983</v>
      </c>
      <c r="Z65" s="10">
        <v>0.30199999999999999</v>
      </c>
      <c r="AA65" s="10">
        <v>0.30499999999999999</v>
      </c>
      <c r="AB65" s="10">
        <f t="shared" si="2"/>
        <v>0.97332665190860002</v>
      </c>
      <c r="AC65" s="10">
        <f t="shared" si="3"/>
        <v>8.7202479953710004</v>
      </c>
    </row>
    <row r="66" spans="1:29" x14ac:dyDescent="0.25">
      <c r="A66" s="8">
        <v>10</v>
      </c>
      <c r="B66" s="8">
        <v>332</v>
      </c>
      <c r="C66" s="8" t="s">
        <v>117</v>
      </c>
      <c r="D66" s="8" t="s">
        <v>91</v>
      </c>
      <c r="E66" s="8" t="s">
        <v>118</v>
      </c>
      <c r="F66" s="8" t="s">
        <v>109</v>
      </c>
      <c r="G66" s="8" t="s">
        <v>110</v>
      </c>
      <c r="H66" s="8">
        <v>36973</v>
      </c>
      <c r="I66" s="8">
        <v>36974</v>
      </c>
      <c r="J66" s="8">
        <v>36974</v>
      </c>
      <c r="K66" s="8">
        <v>6410</v>
      </c>
      <c r="L66" s="8">
        <v>6410</v>
      </c>
      <c r="M66" s="8" t="s">
        <v>74</v>
      </c>
      <c r="N66" s="8" t="s">
        <v>75</v>
      </c>
      <c r="O66" s="9">
        <v>3.9561374540299998</v>
      </c>
      <c r="P66" s="9">
        <v>1.6009899999999999</v>
      </c>
      <c r="Q66" s="8" t="s">
        <v>57</v>
      </c>
      <c r="R66" s="8" t="s">
        <v>58</v>
      </c>
      <c r="S66" s="8">
        <v>16</v>
      </c>
      <c r="T66" s="8">
        <v>60</v>
      </c>
      <c r="U66" s="8" t="s">
        <v>49</v>
      </c>
      <c r="V66" s="8" t="s">
        <v>52</v>
      </c>
      <c r="W66" s="8" t="s">
        <v>53</v>
      </c>
      <c r="X66" s="10">
        <v>0.70014500000000002</v>
      </c>
      <c r="Y66" s="10">
        <v>6.29983</v>
      </c>
      <c r="Z66" s="10">
        <v>0.30199999999999999</v>
      </c>
      <c r="AA66" s="10">
        <v>0.30499999999999999</v>
      </c>
      <c r="AB66" s="10">
        <f t="shared" si="2"/>
        <v>0.78240575019790004</v>
      </c>
      <c r="AC66" s="10">
        <f t="shared" si="3"/>
        <v>7.0097455580315007</v>
      </c>
    </row>
    <row r="67" spans="1:29" x14ac:dyDescent="0.25">
      <c r="A67" s="8">
        <v>10</v>
      </c>
      <c r="B67" s="8">
        <v>332</v>
      </c>
      <c r="C67" s="8" t="s">
        <v>117</v>
      </c>
      <c r="D67" s="8" t="s">
        <v>91</v>
      </c>
      <c r="E67" s="8" t="s">
        <v>118</v>
      </c>
      <c r="F67" s="8" t="s">
        <v>109</v>
      </c>
      <c r="G67" s="8" t="s">
        <v>110</v>
      </c>
      <c r="H67" s="8">
        <v>36977</v>
      </c>
      <c r="I67" s="8">
        <v>36978</v>
      </c>
      <c r="J67" s="8">
        <v>36978</v>
      </c>
      <c r="K67" s="8">
        <v>6410</v>
      </c>
      <c r="L67" s="8">
        <v>6410</v>
      </c>
      <c r="M67" s="8" t="s">
        <v>74</v>
      </c>
      <c r="N67" s="8" t="s">
        <v>75</v>
      </c>
      <c r="O67" s="9">
        <v>2.0160564866000001</v>
      </c>
      <c r="P67" s="9">
        <v>0.81586899999999996</v>
      </c>
      <c r="Q67" s="8" t="s">
        <v>57</v>
      </c>
      <c r="R67" s="8" t="s">
        <v>58</v>
      </c>
      <c r="S67" s="8">
        <v>16</v>
      </c>
      <c r="T67" s="8">
        <v>60</v>
      </c>
      <c r="U67" s="8" t="s">
        <v>49</v>
      </c>
      <c r="V67" s="8" t="s">
        <v>52</v>
      </c>
      <c r="W67" s="8" t="s">
        <v>53</v>
      </c>
      <c r="X67" s="10">
        <v>0.70014500000000002</v>
      </c>
      <c r="Y67" s="10">
        <v>6.29983</v>
      </c>
      <c r="Z67" s="10">
        <v>0.30199999999999999</v>
      </c>
      <c r="AA67" s="10">
        <v>0.30499999999999999</v>
      </c>
      <c r="AB67" s="10">
        <f t="shared" si="2"/>
        <v>0.39871616750148997</v>
      </c>
      <c r="AC67" s="10">
        <f t="shared" si="3"/>
        <v>3.5721860215776502</v>
      </c>
    </row>
    <row r="68" spans="1:29" x14ac:dyDescent="0.25">
      <c r="A68" s="8">
        <v>10</v>
      </c>
      <c r="B68" s="8">
        <v>332</v>
      </c>
      <c r="C68" s="8" t="s">
        <v>117</v>
      </c>
      <c r="D68" s="8" t="s">
        <v>91</v>
      </c>
      <c r="E68" s="8" t="s">
        <v>118</v>
      </c>
      <c r="F68" s="8" t="s">
        <v>109</v>
      </c>
      <c r="G68" s="8" t="s">
        <v>110</v>
      </c>
      <c r="H68" s="8">
        <v>37065</v>
      </c>
      <c r="I68" s="8">
        <v>37066</v>
      </c>
      <c r="J68" s="8">
        <v>36996</v>
      </c>
      <c r="K68" s="8">
        <v>6410</v>
      </c>
      <c r="L68" s="8">
        <v>6410</v>
      </c>
      <c r="M68" s="8" t="s">
        <v>74</v>
      </c>
      <c r="N68" s="8" t="s">
        <v>75</v>
      </c>
      <c r="O68" s="9">
        <v>1.78227115072</v>
      </c>
      <c r="P68" s="9">
        <v>0.72126000000000001</v>
      </c>
      <c r="Q68" s="8" t="s">
        <v>57</v>
      </c>
      <c r="R68" s="8" t="s">
        <v>58</v>
      </c>
      <c r="S68" s="8">
        <v>16</v>
      </c>
      <c r="T68" s="8">
        <v>60</v>
      </c>
      <c r="U68" s="8" t="s">
        <v>49</v>
      </c>
      <c r="V68" s="8" t="s">
        <v>52</v>
      </c>
      <c r="W68" s="8" t="s">
        <v>53</v>
      </c>
      <c r="X68" s="10">
        <v>0.70014500000000002</v>
      </c>
      <c r="Y68" s="10">
        <v>6.29983</v>
      </c>
      <c r="Z68" s="10">
        <v>0.30199999999999999</v>
      </c>
      <c r="AA68" s="10">
        <v>0.30499999999999999</v>
      </c>
      <c r="AB68" s="10">
        <f t="shared" si="2"/>
        <v>0.35248063472460001</v>
      </c>
      <c r="AC68" s="10">
        <f t="shared" si="3"/>
        <v>3.1579516931310003</v>
      </c>
    </row>
    <row r="69" spans="1:29" x14ac:dyDescent="0.25">
      <c r="A69" s="8">
        <v>10</v>
      </c>
      <c r="B69" s="8">
        <v>332</v>
      </c>
      <c r="C69" s="8" t="s">
        <v>117</v>
      </c>
      <c r="D69" s="8" t="s">
        <v>91</v>
      </c>
      <c r="E69" s="8" t="s">
        <v>118</v>
      </c>
      <c r="F69" s="8" t="s">
        <v>109</v>
      </c>
      <c r="G69" s="8" t="s">
        <v>110</v>
      </c>
      <c r="H69" s="8">
        <v>37074</v>
      </c>
      <c r="I69" s="8">
        <v>37075</v>
      </c>
      <c r="J69" s="8">
        <v>37005</v>
      </c>
      <c r="K69" s="8">
        <v>6410</v>
      </c>
      <c r="L69" s="8">
        <v>6410</v>
      </c>
      <c r="M69" s="8" t="s">
        <v>74</v>
      </c>
      <c r="N69" s="8" t="s">
        <v>75</v>
      </c>
      <c r="O69" s="9">
        <v>2.0017061004299999</v>
      </c>
      <c r="P69" s="9">
        <v>0.81006199999999995</v>
      </c>
      <c r="Q69" s="8" t="s">
        <v>57</v>
      </c>
      <c r="R69" s="8" t="s">
        <v>58</v>
      </c>
      <c r="S69" s="8">
        <v>16</v>
      </c>
      <c r="T69" s="8">
        <v>60</v>
      </c>
      <c r="U69" s="8" t="s">
        <v>49</v>
      </c>
      <c r="V69" s="8" t="s">
        <v>52</v>
      </c>
      <c r="W69" s="8" t="s">
        <v>53</v>
      </c>
      <c r="X69" s="10">
        <v>0.70014500000000002</v>
      </c>
      <c r="Y69" s="10">
        <v>6.29983</v>
      </c>
      <c r="Z69" s="10">
        <v>0.30199999999999999</v>
      </c>
      <c r="AA69" s="10">
        <v>0.30499999999999999</v>
      </c>
      <c r="AB69" s="10">
        <f t="shared" si="2"/>
        <v>0.39587827957501998</v>
      </c>
      <c r="AC69" s="10">
        <f t="shared" si="3"/>
        <v>3.5467607581746998</v>
      </c>
    </row>
    <row r="70" spans="1:29" x14ac:dyDescent="0.25">
      <c r="A70" s="8">
        <v>10</v>
      </c>
      <c r="B70" s="8">
        <v>332</v>
      </c>
      <c r="C70" s="8" t="s">
        <v>117</v>
      </c>
      <c r="D70" s="8" t="s">
        <v>91</v>
      </c>
      <c r="E70" s="8" t="s">
        <v>118</v>
      </c>
      <c r="F70" s="8" t="s">
        <v>109</v>
      </c>
      <c r="G70" s="8" t="s">
        <v>110</v>
      </c>
      <c r="H70" s="8">
        <v>37075</v>
      </c>
      <c r="I70" s="8">
        <v>37076</v>
      </c>
      <c r="J70" s="8">
        <v>37006</v>
      </c>
      <c r="K70" s="8">
        <v>6410</v>
      </c>
      <c r="L70" s="8">
        <v>6410</v>
      </c>
      <c r="M70" s="8" t="s">
        <v>74</v>
      </c>
      <c r="N70" s="8" t="s">
        <v>75</v>
      </c>
      <c r="O70" s="9">
        <v>7.0364696334700003</v>
      </c>
      <c r="P70" s="9">
        <v>2.8475600000000001</v>
      </c>
      <c r="Q70" s="8" t="s">
        <v>57</v>
      </c>
      <c r="R70" s="8" t="s">
        <v>58</v>
      </c>
      <c r="S70" s="8">
        <v>16</v>
      </c>
      <c r="T70" s="8">
        <v>60</v>
      </c>
      <c r="U70" s="8" t="s">
        <v>49</v>
      </c>
      <c r="V70" s="8" t="s">
        <v>52</v>
      </c>
      <c r="W70" s="8" t="s">
        <v>53</v>
      </c>
      <c r="X70" s="10">
        <v>0.70014500000000002</v>
      </c>
      <c r="Y70" s="10">
        <v>6.29983</v>
      </c>
      <c r="Z70" s="10">
        <v>0.30199999999999999</v>
      </c>
      <c r="AA70" s="10">
        <v>0.30499999999999999</v>
      </c>
      <c r="AB70" s="10">
        <f t="shared" si="2"/>
        <v>1.3916060175475999</v>
      </c>
      <c r="AC70" s="10">
        <f t="shared" si="3"/>
        <v>12.467705020786001</v>
      </c>
    </row>
    <row r="71" spans="1:29" x14ac:dyDescent="0.25">
      <c r="A71" s="8">
        <v>10</v>
      </c>
      <c r="B71" s="8">
        <v>332</v>
      </c>
      <c r="C71" s="8" t="s">
        <v>117</v>
      </c>
      <c r="D71" s="8" t="s">
        <v>91</v>
      </c>
      <c r="E71" s="8" t="s">
        <v>118</v>
      </c>
      <c r="F71" s="8" t="s">
        <v>109</v>
      </c>
      <c r="G71" s="8" t="s">
        <v>110</v>
      </c>
      <c r="H71" s="8">
        <v>37076</v>
      </c>
      <c r="I71" s="8">
        <v>37077</v>
      </c>
      <c r="J71" s="8">
        <v>37007</v>
      </c>
      <c r="K71" s="8">
        <v>6410</v>
      </c>
      <c r="L71" s="8">
        <v>6410</v>
      </c>
      <c r="M71" s="8" t="s">
        <v>74</v>
      </c>
      <c r="N71" s="8" t="s">
        <v>75</v>
      </c>
      <c r="O71" s="9">
        <v>4.8309642798599999</v>
      </c>
      <c r="P71" s="9">
        <v>1.95502</v>
      </c>
      <c r="Q71" s="8" t="s">
        <v>57</v>
      </c>
      <c r="R71" s="8" t="s">
        <v>58</v>
      </c>
      <c r="S71" s="8">
        <v>16</v>
      </c>
      <c r="T71" s="8">
        <v>60</v>
      </c>
      <c r="U71" s="8" t="s">
        <v>49</v>
      </c>
      <c r="V71" s="8" t="s">
        <v>52</v>
      </c>
      <c r="W71" s="8" t="s">
        <v>53</v>
      </c>
      <c r="X71" s="10">
        <v>0.70014500000000002</v>
      </c>
      <c r="Y71" s="10">
        <v>6.29983</v>
      </c>
      <c r="Z71" s="10">
        <v>0.30199999999999999</v>
      </c>
      <c r="AA71" s="10">
        <v>0.30499999999999999</v>
      </c>
      <c r="AB71" s="10">
        <f t="shared" si="2"/>
        <v>0.95542063957419998</v>
      </c>
      <c r="AC71" s="10">
        <f t="shared" si="3"/>
        <v>8.5598240843870013</v>
      </c>
    </row>
    <row r="72" spans="1:29" x14ac:dyDescent="0.25">
      <c r="A72" s="8">
        <v>10</v>
      </c>
      <c r="B72" s="8">
        <v>332</v>
      </c>
      <c r="C72" s="8" t="s">
        <v>117</v>
      </c>
      <c r="D72" s="8" t="s">
        <v>91</v>
      </c>
      <c r="E72" s="8" t="s">
        <v>118</v>
      </c>
      <c r="F72" s="8" t="s">
        <v>109</v>
      </c>
      <c r="G72" s="8" t="s">
        <v>110</v>
      </c>
      <c r="H72" s="8">
        <v>37080</v>
      </c>
      <c r="I72" s="8">
        <v>37081</v>
      </c>
      <c r="J72" s="8">
        <v>37011</v>
      </c>
      <c r="K72" s="8">
        <v>6410</v>
      </c>
      <c r="L72" s="8">
        <v>6410</v>
      </c>
      <c r="M72" s="8" t="s">
        <v>74</v>
      </c>
      <c r="N72" s="8" t="s">
        <v>75</v>
      </c>
      <c r="O72" s="9">
        <v>2.86812775238</v>
      </c>
      <c r="P72" s="9">
        <v>1.16069</v>
      </c>
      <c r="Q72" s="8" t="s">
        <v>57</v>
      </c>
      <c r="R72" s="8" t="s">
        <v>58</v>
      </c>
      <c r="S72" s="8">
        <v>16</v>
      </c>
      <c r="T72" s="8">
        <v>60</v>
      </c>
      <c r="U72" s="8" t="s">
        <v>49</v>
      </c>
      <c r="V72" s="8" t="s">
        <v>52</v>
      </c>
      <c r="W72" s="8" t="s">
        <v>53</v>
      </c>
      <c r="X72" s="10">
        <v>0.70014500000000002</v>
      </c>
      <c r="Y72" s="10">
        <v>6.29983</v>
      </c>
      <c r="Z72" s="10">
        <v>0.30199999999999999</v>
      </c>
      <c r="AA72" s="10">
        <v>0.30499999999999999</v>
      </c>
      <c r="AB72" s="10">
        <f t="shared" si="2"/>
        <v>0.56723060743489995</v>
      </c>
      <c r="AC72" s="10">
        <f t="shared" si="3"/>
        <v>5.0819440294765004</v>
      </c>
    </row>
    <row r="73" spans="1:29" x14ac:dyDescent="0.25">
      <c r="A73" s="8">
        <v>10</v>
      </c>
      <c r="B73" s="8">
        <v>332</v>
      </c>
      <c r="C73" s="8" t="s">
        <v>117</v>
      </c>
      <c r="D73" s="8" t="s">
        <v>91</v>
      </c>
      <c r="E73" s="8" t="s">
        <v>118</v>
      </c>
      <c r="F73" s="8" t="s">
        <v>109</v>
      </c>
      <c r="G73" s="8" t="s">
        <v>110</v>
      </c>
      <c r="H73" s="8">
        <v>48135</v>
      </c>
      <c r="I73" s="8">
        <v>48136</v>
      </c>
      <c r="J73" s="8">
        <v>48052</v>
      </c>
      <c r="K73" s="8">
        <v>6411</v>
      </c>
      <c r="L73" s="8">
        <v>6411</v>
      </c>
      <c r="M73" s="8" t="s">
        <v>74</v>
      </c>
      <c r="N73" s="8" t="s">
        <v>75</v>
      </c>
      <c r="O73" s="9">
        <v>2.22259936213</v>
      </c>
      <c r="P73" s="9">
        <v>0.89945399999999998</v>
      </c>
      <c r="Q73" s="8" t="s">
        <v>57</v>
      </c>
      <c r="R73" s="8" t="s">
        <v>58</v>
      </c>
      <c r="S73" s="8">
        <v>16</v>
      </c>
      <c r="T73" s="8">
        <v>60</v>
      </c>
      <c r="U73" s="8" t="s">
        <v>49</v>
      </c>
      <c r="V73" s="8" t="s">
        <v>115</v>
      </c>
      <c r="W73" s="8" t="s">
        <v>53</v>
      </c>
      <c r="X73" s="10">
        <v>0.70014500000000002</v>
      </c>
      <c r="Y73" s="10">
        <v>6.29983</v>
      </c>
      <c r="Z73" s="10">
        <v>0.30199999999999999</v>
      </c>
      <c r="AA73" s="10">
        <v>0.30499999999999999</v>
      </c>
      <c r="AB73" s="10">
        <f t="shared" si="2"/>
        <v>0.43956425813934003</v>
      </c>
      <c r="AC73" s="10">
        <f t="shared" si="3"/>
        <v>3.9381530685099002</v>
      </c>
    </row>
    <row r="74" spans="1:29" x14ac:dyDescent="0.25">
      <c r="A74" s="8">
        <v>10</v>
      </c>
      <c r="B74" s="8">
        <v>332</v>
      </c>
      <c r="C74" s="8" t="s">
        <v>117</v>
      </c>
      <c r="D74" s="8" t="s">
        <v>91</v>
      </c>
      <c r="E74" s="8" t="s">
        <v>118</v>
      </c>
      <c r="F74" s="8" t="s">
        <v>109</v>
      </c>
      <c r="G74" s="8" t="s">
        <v>110</v>
      </c>
      <c r="H74" s="8">
        <v>49104</v>
      </c>
      <c r="I74" s="8">
        <v>49105</v>
      </c>
      <c r="J74" s="8">
        <v>49021</v>
      </c>
      <c r="K74" s="8">
        <v>6430</v>
      </c>
      <c r="L74" s="8">
        <v>6430</v>
      </c>
      <c r="M74" s="8" t="s">
        <v>74</v>
      </c>
      <c r="N74" s="8" t="s">
        <v>75</v>
      </c>
      <c r="O74" s="9">
        <v>32.170774497799997</v>
      </c>
      <c r="P74" s="9">
        <v>13.0191</v>
      </c>
      <c r="Q74" s="8" t="s">
        <v>57</v>
      </c>
      <c r="R74" s="8" t="s">
        <v>58</v>
      </c>
      <c r="S74" s="8">
        <v>16</v>
      </c>
      <c r="T74" s="8">
        <v>60</v>
      </c>
      <c r="U74" s="8" t="s">
        <v>49</v>
      </c>
      <c r="V74" s="8" t="s">
        <v>54</v>
      </c>
      <c r="W74" s="8" t="s">
        <v>53</v>
      </c>
      <c r="X74" s="10">
        <v>0.70014500000000002</v>
      </c>
      <c r="Y74" s="10">
        <v>6.29983</v>
      </c>
      <c r="Z74" s="10">
        <v>0.30199999999999999</v>
      </c>
      <c r="AA74" s="10">
        <v>0.30499999999999999</v>
      </c>
      <c r="AB74" s="10">
        <f t="shared" si="2"/>
        <v>6.362449923110999</v>
      </c>
      <c r="AC74" s="10">
        <f t="shared" si="3"/>
        <v>57.002591143335003</v>
      </c>
    </row>
    <row r="75" spans="1:29" x14ac:dyDescent="0.25">
      <c r="A75" s="8">
        <v>10</v>
      </c>
      <c r="B75" s="8">
        <v>332</v>
      </c>
      <c r="C75" s="8" t="s">
        <v>117</v>
      </c>
      <c r="D75" s="8" t="s">
        <v>91</v>
      </c>
      <c r="E75" s="8" t="s">
        <v>118</v>
      </c>
      <c r="F75" s="8" t="s">
        <v>109</v>
      </c>
      <c r="G75" s="8" t="s">
        <v>110</v>
      </c>
      <c r="H75" s="8">
        <v>49106</v>
      </c>
      <c r="I75" s="8">
        <v>49107</v>
      </c>
      <c r="J75" s="8">
        <v>49023</v>
      </c>
      <c r="K75" s="8">
        <v>6430</v>
      </c>
      <c r="L75" s="8">
        <v>6430</v>
      </c>
      <c r="M75" s="8" t="s">
        <v>74</v>
      </c>
      <c r="N75" s="8" t="s">
        <v>75</v>
      </c>
      <c r="O75" s="9">
        <v>6.54752790582</v>
      </c>
      <c r="P75" s="9">
        <v>2.6496900000000001</v>
      </c>
      <c r="Q75" s="8" t="s">
        <v>57</v>
      </c>
      <c r="R75" s="8" t="s">
        <v>58</v>
      </c>
      <c r="S75" s="8">
        <v>16</v>
      </c>
      <c r="T75" s="8">
        <v>60</v>
      </c>
      <c r="U75" s="8" t="s">
        <v>49</v>
      </c>
      <c r="V75" s="8" t="s">
        <v>54</v>
      </c>
      <c r="W75" s="8" t="s">
        <v>53</v>
      </c>
      <c r="X75" s="10">
        <v>0.70014500000000002</v>
      </c>
      <c r="Y75" s="10">
        <v>6.29983</v>
      </c>
      <c r="Z75" s="10">
        <v>0.30199999999999999</v>
      </c>
      <c r="AA75" s="10">
        <v>0.30499999999999999</v>
      </c>
      <c r="AB75" s="10">
        <f t="shared" si="2"/>
        <v>1.2949067091249</v>
      </c>
      <c r="AC75" s="10">
        <f t="shared" si="3"/>
        <v>11.601354604126501</v>
      </c>
    </row>
    <row r="76" spans="1:29" x14ac:dyDescent="0.25">
      <c r="A76" s="8">
        <v>10</v>
      </c>
      <c r="B76" s="8">
        <v>332</v>
      </c>
      <c r="C76" s="8" t="s">
        <v>117</v>
      </c>
      <c r="D76" s="8" t="s">
        <v>91</v>
      </c>
      <c r="E76" s="8" t="s">
        <v>118</v>
      </c>
      <c r="F76" s="8" t="s">
        <v>109</v>
      </c>
      <c r="G76" s="8" t="s">
        <v>110</v>
      </c>
      <c r="H76" s="8">
        <v>49113</v>
      </c>
      <c r="I76" s="8">
        <v>49114</v>
      </c>
      <c r="J76" s="8">
        <v>49030</v>
      </c>
      <c r="K76" s="8">
        <v>6430</v>
      </c>
      <c r="L76" s="8">
        <v>6430</v>
      </c>
      <c r="M76" s="8" t="s">
        <v>74</v>
      </c>
      <c r="N76" s="8" t="s">
        <v>75</v>
      </c>
      <c r="O76" s="9">
        <v>15.159817031099999</v>
      </c>
      <c r="P76" s="9">
        <v>6.1349600000000004</v>
      </c>
      <c r="Q76" s="8" t="s">
        <v>57</v>
      </c>
      <c r="R76" s="8" t="s">
        <v>58</v>
      </c>
      <c r="S76" s="8">
        <v>16</v>
      </c>
      <c r="T76" s="8">
        <v>60</v>
      </c>
      <c r="U76" s="8" t="s">
        <v>49</v>
      </c>
      <c r="V76" s="8" t="s">
        <v>54</v>
      </c>
      <c r="W76" s="8" t="s">
        <v>53</v>
      </c>
      <c r="X76" s="10">
        <v>0.70014500000000002</v>
      </c>
      <c r="Y76" s="10">
        <v>6.29983</v>
      </c>
      <c r="Z76" s="10">
        <v>0.30199999999999999</v>
      </c>
      <c r="AA76" s="10">
        <v>0.30499999999999999</v>
      </c>
      <c r="AB76" s="10">
        <f t="shared" si="2"/>
        <v>2.9981623753016002</v>
      </c>
      <c r="AC76" s="10">
        <f t="shared" si="3"/>
        <v>26.861197514476004</v>
      </c>
    </row>
    <row r="77" spans="1:29" x14ac:dyDescent="0.25">
      <c r="A77" s="8">
        <v>10</v>
      </c>
      <c r="B77" s="8">
        <v>332</v>
      </c>
      <c r="C77" s="8" t="s">
        <v>117</v>
      </c>
      <c r="D77" s="8" t="s">
        <v>91</v>
      </c>
      <c r="E77" s="8" t="s">
        <v>118</v>
      </c>
      <c r="F77" s="8" t="s">
        <v>109</v>
      </c>
      <c r="G77" s="8" t="s">
        <v>110</v>
      </c>
      <c r="H77" s="8">
        <v>49114</v>
      </c>
      <c r="I77" s="8">
        <v>49115</v>
      </c>
      <c r="J77" s="8">
        <v>49031</v>
      </c>
      <c r="K77" s="8">
        <v>6430</v>
      </c>
      <c r="L77" s="8">
        <v>6430</v>
      </c>
      <c r="M77" s="8" t="s">
        <v>74</v>
      </c>
      <c r="N77" s="8" t="s">
        <v>75</v>
      </c>
      <c r="O77" s="9">
        <v>5.0163691762799996</v>
      </c>
      <c r="P77" s="9">
        <v>2.0300500000000001</v>
      </c>
      <c r="Q77" s="8" t="s">
        <v>57</v>
      </c>
      <c r="R77" s="8" t="s">
        <v>58</v>
      </c>
      <c r="S77" s="8">
        <v>16</v>
      </c>
      <c r="T77" s="8">
        <v>60</v>
      </c>
      <c r="U77" s="8" t="s">
        <v>49</v>
      </c>
      <c r="V77" s="8" t="s">
        <v>54</v>
      </c>
      <c r="W77" s="8" t="s">
        <v>53</v>
      </c>
      <c r="X77" s="10">
        <v>0.70014500000000002</v>
      </c>
      <c r="Y77" s="10">
        <v>6.29983</v>
      </c>
      <c r="Z77" s="10">
        <v>0.30199999999999999</v>
      </c>
      <c r="AA77" s="10">
        <v>0.30499999999999999</v>
      </c>
      <c r="AB77" s="10">
        <f t="shared" si="2"/>
        <v>0.99208789136050002</v>
      </c>
      <c r="AC77" s="10">
        <f t="shared" si="3"/>
        <v>8.8883340745925015</v>
      </c>
    </row>
    <row r="78" spans="1:29" x14ac:dyDescent="0.25">
      <c r="A78" s="8">
        <v>10</v>
      </c>
      <c r="B78" s="8">
        <v>332</v>
      </c>
      <c r="C78" s="8" t="s">
        <v>117</v>
      </c>
      <c r="D78" s="8" t="s">
        <v>91</v>
      </c>
      <c r="E78" s="8" t="s">
        <v>118</v>
      </c>
      <c r="F78" s="8" t="s">
        <v>109</v>
      </c>
      <c r="G78" s="8" t="s">
        <v>110</v>
      </c>
      <c r="H78" s="8">
        <v>49116</v>
      </c>
      <c r="I78" s="8">
        <v>49117</v>
      </c>
      <c r="J78" s="8">
        <v>49033</v>
      </c>
      <c r="K78" s="8">
        <v>6430</v>
      </c>
      <c r="L78" s="8">
        <v>6430</v>
      </c>
      <c r="M78" s="8" t="s">
        <v>74</v>
      </c>
      <c r="N78" s="8" t="s">
        <v>75</v>
      </c>
      <c r="O78" s="9">
        <v>3.80650614866</v>
      </c>
      <c r="P78" s="9">
        <v>1.54044</v>
      </c>
      <c r="Q78" s="8" t="s">
        <v>57</v>
      </c>
      <c r="R78" s="8" t="s">
        <v>58</v>
      </c>
      <c r="S78" s="8">
        <v>16</v>
      </c>
      <c r="T78" s="8">
        <v>60</v>
      </c>
      <c r="U78" s="8" t="s">
        <v>49</v>
      </c>
      <c r="V78" s="8" t="s">
        <v>54</v>
      </c>
      <c r="W78" s="8" t="s">
        <v>53</v>
      </c>
      <c r="X78" s="10">
        <v>0.70014500000000002</v>
      </c>
      <c r="Y78" s="10">
        <v>6.29983</v>
      </c>
      <c r="Z78" s="10">
        <v>0.30199999999999999</v>
      </c>
      <c r="AA78" s="10">
        <v>0.30499999999999999</v>
      </c>
      <c r="AB78" s="10">
        <f t="shared" si="2"/>
        <v>0.75281489193239992</v>
      </c>
      <c r="AC78" s="10">
        <f t="shared" si="3"/>
        <v>6.7446345370140008</v>
      </c>
    </row>
    <row r="79" spans="1:29" x14ac:dyDescent="0.25">
      <c r="A79" s="8">
        <v>10</v>
      </c>
      <c r="B79" s="8">
        <v>332</v>
      </c>
      <c r="C79" s="8" t="s">
        <v>117</v>
      </c>
      <c r="D79" s="8" t="s">
        <v>91</v>
      </c>
      <c r="E79" s="8" t="s">
        <v>118</v>
      </c>
      <c r="F79" s="8" t="s">
        <v>109</v>
      </c>
      <c r="G79" s="8" t="s">
        <v>110</v>
      </c>
      <c r="H79" s="8">
        <v>49119</v>
      </c>
      <c r="I79" s="8">
        <v>49120</v>
      </c>
      <c r="J79" s="8">
        <v>49036</v>
      </c>
      <c r="K79" s="8">
        <v>6430</v>
      </c>
      <c r="L79" s="8">
        <v>6430</v>
      </c>
      <c r="M79" s="8" t="s">
        <v>74</v>
      </c>
      <c r="N79" s="8" t="s">
        <v>75</v>
      </c>
      <c r="O79" s="9">
        <v>5.08639110832</v>
      </c>
      <c r="P79" s="9">
        <v>2.0583900000000002</v>
      </c>
      <c r="Q79" s="8" t="s">
        <v>57</v>
      </c>
      <c r="R79" s="8" t="s">
        <v>58</v>
      </c>
      <c r="S79" s="8">
        <v>16</v>
      </c>
      <c r="T79" s="8">
        <v>60</v>
      </c>
      <c r="U79" s="8" t="s">
        <v>49</v>
      </c>
      <c r="V79" s="8" t="s">
        <v>54</v>
      </c>
      <c r="W79" s="8" t="s">
        <v>53</v>
      </c>
      <c r="X79" s="10">
        <v>0.70014500000000002</v>
      </c>
      <c r="Y79" s="10">
        <v>6.29983</v>
      </c>
      <c r="Z79" s="10">
        <v>0.30199999999999999</v>
      </c>
      <c r="AA79" s="10">
        <v>0.30499999999999999</v>
      </c>
      <c r="AB79" s="10">
        <f t="shared" si="2"/>
        <v>1.0059376836519001</v>
      </c>
      <c r="AC79" s="10">
        <f t="shared" si="3"/>
        <v>9.0124174162215027</v>
      </c>
    </row>
    <row r="80" spans="1:29" x14ac:dyDescent="0.25">
      <c r="A80" s="8">
        <v>10</v>
      </c>
      <c r="B80" s="8">
        <v>332</v>
      </c>
      <c r="C80" s="8" t="s">
        <v>117</v>
      </c>
      <c r="D80" s="8" t="s">
        <v>91</v>
      </c>
      <c r="E80" s="8" t="s">
        <v>118</v>
      </c>
      <c r="F80" s="8" t="s">
        <v>109</v>
      </c>
      <c r="G80" s="8" t="s">
        <v>110</v>
      </c>
      <c r="H80" s="8">
        <v>49120</v>
      </c>
      <c r="I80" s="8">
        <v>49121</v>
      </c>
      <c r="J80" s="8">
        <v>49037</v>
      </c>
      <c r="K80" s="8">
        <v>6430</v>
      </c>
      <c r="L80" s="8">
        <v>6430</v>
      </c>
      <c r="M80" s="8" t="s">
        <v>74</v>
      </c>
      <c r="N80" s="8" t="s">
        <v>75</v>
      </c>
      <c r="O80" s="9">
        <v>2.39735029702</v>
      </c>
      <c r="P80" s="9">
        <v>0.97017299999999995</v>
      </c>
      <c r="Q80" s="8" t="s">
        <v>57</v>
      </c>
      <c r="R80" s="8" t="s">
        <v>58</v>
      </c>
      <c r="S80" s="8">
        <v>16</v>
      </c>
      <c r="T80" s="8">
        <v>60</v>
      </c>
      <c r="U80" s="8" t="s">
        <v>49</v>
      </c>
      <c r="V80" s="8" t="s">
        <v>54</v>
      </c>
      <c r="W80" s="8" t="s">
        <v>53</v>
      </c>
      <c r="X80" s="10">
        <v>0.70014500000000002</v>
      </c>
      <c r="Y80" s="10">
        <v>6.29983</v>
      </c>
      <c r="Z80" s="10">
        <v>0.30199999999999999</v>
      </c>
      <c r="AA80" s="10">
        <v>0.30499999999999999</v>
      </c>
      <c r="AB80" s="10">
        <f t="shared" si="2"/>
        <v>0.47412471900932995</v>
      </c>
      <c r="AC80" s="10">
        <f t="shared" si="3"/>
        <v>4.24778785456005</v>
      </c>
    </row>
    <row r="81" spans="1:29" x14ac:dyDescent="0.25">
      <c r="A81" s="8">
        <v>10</v>
      </c>
      <c r="B81" s="8">
        <v>332</v>
      </c>
      <c r="C81" s="8" t="s">
        <v>117</v>
      </c>
      <c r="D81" s="8" t="s">
        <v>91</v>
      </c>
      <c r="E81" s="8" t="s">
        <v>118</v>
      </c>
      <c r="F81" s="8" t="s">
        <v>109</v>
      </c>
      <c r="G81" s="8" t="s">
        <v>110</v>
      </c>
      <c r="H81" s="8">
        <v>49143</v>
      </c>
      <c r="I81" s="8">
        <v>49144</v>
      </c>
      <c r="J81" s="8">
        <v>49060</v>
      </c>
      <c r="K81" s="8">
        <v>6430</v>
      </c>
      <c r="L81" s="8">
        <v>6430</v>
      </c>
      <c r="M81" s="8" t="s">
        <v>74</v>
      </c>
      <c r="N81" s="8" t="s">
        <v>75</v>
      </c>
      <c r="O81" s="9">
        <v>9.9012192544299999</v>
      </c>
      <c r="P81" s="9">
        <v>4.0068799999999998</v>
      </c>
      <c r="Q81" s="8" t="s">
        <v>57</v>
      </c>
      <c r="R81" s="8" t="s">
        <v>58</v>
      </c>
      <c r="S81" s="8">
        <v>16</v>
      </c>
      <c r="T81" s="8">
        <v>60</v>
      </c>
      <c r="U81" s="8" t="s">
        <v>49</v>
      </c>
      <c r="V81" s="8" t="s">
        <v>54</v>
      </c>
      <c r="W81" s="8" t="s">
        <v>53</v>
      </c>
      <c r="X81" s="10">
        <v>0.70014500000000002</v>
      </c>
      <c r="Y81" s="10">
        <v>6.29983</v>
      </c>
      <c r="Z81" s="10">
        <v>0.30199999999999999</v>
      </c>
      <c r="AA81" s="10">
        <v>0.30499999999999999</v>
      </c>
      <c r="AB81" s="10">
        <f t="shared" si="2"/>
        <v>1.9581671043247999</v>
      </c>
      <c r="AC81" s="10">
        <f t="shared" si="3"/>
        <v>17.543650667128002</v>
      </c>
    </row>
    <row r="82" spans="1:29" x14ac:dyDescent="0.25">
      <c r="A82" s="8">
        <v>10</v>
      </c>
      <c r="B82" s="8">
        <v>332</v>
      </c>
      <c r="C82" s="8" t="s">
        <v>117</v>
      </c>
      <c r="D82" s="8" t="s">
        <v>91</v>
      </c>
      <c r="E82" s="8" t="s">
        <v>118</v>
      </c>
      <c r="F82" s="8" t="s">
        <v>109</v>
      </c>
      <c r="G82" s="8" t="s">
        <v>110</v>
      </c>
      <c r="H82" s="8">
        <v>49150</v>
      </c>
      <c r="I82" s="8">
        <v>49151</v>
      </c>
      <c r="J82" s="8">
        <v>49067</v>
      </c>
      <c r="K82" s="8">
        <v>6430</v>
      </c>
      <c r="L82" s="8">
        <v>6430</v>
      </c>
      <c r="M82" s="8" t="s">
        <v>74</v>
      </c>
      <c r="N82" s="8" t="s">
        <v>75</v>
      </c>
      <c r="O82" s="9">
        <v>0.88145002752299995</v>
      </c>
      <c r="P82" s="9">
        <v>0.35671000000000003</v>
      </c>
      <c r="Q82" s="8" t="s">
        <v>57</v>
      </c>
      <c r="R82" s="8" t="s">
        <v>58</v>
      </c>
      <c r="S82" s="8">
        <v>16</v>
      </c>
      <c r="T82" s="8">
        <v>60</v>
      </c>
      <c r="U82" s="8" t="s">
        <v>49</v>
      </c>
      <c r="V82" s="8" t="s">
        <v>54</v>
      </c>
      <c r="W82" s="8" t="s">
        <v>53</v>
      </c>
      <c r="X82" s="10">
        <v>0.70014500000000002</v>
      </c>
      <c r="Y82" s="10">
        <v>6.29983</v>
      </c>
      <c r="Z82" s="10">
        <v>0.30199999999999999</v>
      </c>
      <c r="AA82" s="10">
        <v>0.30499999999999999</v>
      </c>
      <c r="AB82" s="10">
        <f t="shared" si="2"/>
        <v>0.17432460861910001</v>
      </c>
      <c r="AC82" s="10">
        <f t="shared" si="3"/>
        <v>1.5618125897135002</v>
      </c>
    </row>
    <row r="83" spans="1:29" x14ac:dyDescent="0.25">
      <c r="A83" s="8">
        <v>10</v>
      </c>
      <c r="B83" s="8">
        <v>332</v>
      </c>
      <c r="C83" s="8" t="s">
        <v>117</v>
      </c>
      <c r="D83" s="8" t="s">
        <v>91</v>
      </c>
      <c r="E83" s="8" t="s">
        <v>118</v>
      </c>
      <c r="F83" s="8" t="s">
        <v>109</v>
      </c>
      <c r="G83" s="8" t="s">
        <v>110</v>
      </c>
      <c r="H83" s="8">
        <v>49155</v>
      </c>
      <c r="I83" s="8">
        <v>49156</v>
      </c>
      <c r="J83" s="8">
        <v>49072</v>
      </c>
      <c r="K83" s="8">
        <v>6430</v>
      </c>
      <c r="L83" s="8">
        <v>6430</v>
      </c>
      <c r="M83" s="8" t="s">
        <v>74</v>
      </c>
      <c r="N83" s="8" t="s">
        <v>75</v>
      </c>
      <c r="O83" s="9">
        <v>2.3157436701899998</v>
      </c>
      <c r="P83" s="9">
        <v>0.93714799999999998</v>
      </c>
      <c r="Q83" s="8" t="s">
        <v>57</v>
      </c>
      <c r="R83" s="8" t="s">
        <v>58</v>
      </c>
      <c r="S83" s="8">
        <v>16</v>
      </c>
      <c r="T83" s="8">
        <v>60</v>
      </c>
      <c r="U83" s="8" t="s">
        <v>49</v>
      </c>
      <c r="V83" s="8" t="s">
        <v>54</v>
      </c>
      <c r="W83" s="8" t="s">
        <v>53</v>
      </c>
      <c r="X83" s="10">
        <v>0.70014500000000002</v>
      </c>
      <c r="Y83" s="10">
        <v>6.29983</v>
      </c>
      <c r="Z83" s="10">
        <v>0.30199999999999999</v>
      </c>
      <c r="AA83" s="10">
        <v>0.30499999999999999</v>
      </c>
      <c r="AB83" s="10">
        <f t="shared" si="2"/>
        <v>0.45798536154907993</v>
      </c>
      <c r="AC83" s="10">
        <f t="shared" si="3"/>
        <v>4.1031917939638003</v>
      </c>
    </row>
    <row r="84" spans="1:29" x14ac:dyDescent="0.25">
      <c r="A84" s="8">
        <v>10</v>
      </c>
      <c r="B84" s="8">
        <v>332</v>
      </c>
      <c r="C84" s="8" t="s">
        <v>117</v>
      </c>
      <c r="D84" s="8" t="s">
        <v>91</v>
      </c>
      <c r="E84" s="8" t="s">
        <v>118</v>
      </c>
      <c r="F84" s="8" t="s">
        <v>109</v>
      </c>
      <c r="G84" s="8" t="s">
        <v>110</v>
      </c>
      <c r="H84" s="8">
        <v>49159</v>
      </c>
      <c r="I84" s="8">
        <v>49160</v>
      </c>
      <c r="J84" s="8">
        <v>49076</v>
      </c>
      <c r="K84" s="8">
        <v>6430</v>
      </c>
      <c r="L84" s="8">
        <v>6430</v>
      </c>
      <c r="M84" s="8" t="s">
        <v>74</v>
      </c>
      <c r="N84" s="8" t="s">
        <v>75</v>
      </c>
      <c r="O84" s="9">
        <v>3.6845593688</v>
      </c>
      <c r="P84" s="9">
        <v>1.49109</v>
      </c>
      <c r="Q84" s="8" t="s">
        <v>57</v>
      </c>
      <c r="R84" s="8" t="s">
        <v>58</v>
      </c>
      <c r="S84" s="8">
        <v>16</v>
      </c>
      <c r="T84" s="8">
        <v>60</v>
      </c>
      <c r="U84" s="8" t="s">
        <v>49</v>
      </c>
      <c r="V84" s="8" t="s">
        <v>54</v>
      </c>
      <c r="W84" s="8" t="s">
        <v>53</v>
      </c>
      <c r="X84" s="10">
        <v>0.70014500000000002</v>
      </c>
      <c r="Y84" s="10">
        <v>6.29983</v>
      </c>
      <c r="Z84" s="10">
        <v>0.30199999999999999</v>
      </c>
      <c r="AA84" s="10">
        <v>0.30499999999999999</v>
      </c>
      <c r="AB84" s="10">
        <f t="shared" si="2"/>
        <v>0.72869748721890004</v>
      </c>
      <c r="AC84" s="10">
        <f t="shared" si="3"/>
        <v>6.5285613927165009</v>
      </c>
    </row>
    <row r="85" spans="1:29" x14ac:dyDescent="0.25">
      <c r="A85" s="8">
        <v>10</v>
      </c>
      <c r="B85" s="8">
        <v>332</v>
      </c>
      <c r="C85" s="8" t="s">
        <v>117</v>
      </c>
      <c r="D85" s="8" t="s">
        <v>91</v>
      </c>
      <c r="E85" s="8" t="s">
        <v>118</v>
      </c>
      <c r="F85" s="8" t="s">
        <v>109</v>
      </c>
      <c r="G85" s="8" t="s">
        <v>110</v>
      </c>
      <c r="H85" s="8">
        <v>49172</v>
      </c>
      <c r="I85" s="8">
        <v>49173</v>
      </c>
      <c r="J85" s="8">
        <v>49089</v>
      </c>
      <c r="K85" s="8">
        <v>6430</v>
      </c>
      <c r="L85" s="8">
        <v>6430</v>
      </c>
      <c r="M85" s="8" t="s">
        <v>74</v>
      </c>
      <c r="N85" s="8" t="s">
        <v>75</v>
      </c>
      <c r="O85" s="9">
        <v>6.4221833448799996</v>
      </c>
      <c r="P85" s="9">
        <v>2.59897</v>
      </c>
      <c r="Q85" s="8" t="s">
        <v>57</v>
      </c>
      <c r="R85" s="8" t="s">
        <v>58</v>
      </c>
      <c r="S85" s="8">
        <v>16</v>
      </c>
      <c r="T85" s="8">
        <v>60</v>
      </c>
      <c r="U85" s="8" t="s">
        <v>49</v>
      </c>
      <c r="V85" s="8" t="s">
        <v>54</v>
      </c>
      <c r="W85" s="8" t="s">
        <v>53</v>
      </c>
      <c r="X85" s="10">
        <v>0.70014500000000002</v>
      </c>
      <c r="Y85" s="10">
        <v>6.29983</v>
      </c>
      <c r="Z85" s="10">
        <v>0.30199999999999999</v>
      </c>
      <c r="AA85" s="10">
        <v>0.30499999999999999</v>
      </c>
      <c r="AB85" s="10">
        <f t="shared" si="2"/>
        <v>1.2701197837536999</v>
      </c>
      <c r="AC85" s="10">
        <f t="shared" si="3"/>
        <v>11.379283076694501</v>
      </c>
    </row>
    <row r="86" spans="1:29" x14ac:dyDescent="0.25">
      <c r="A86" s="8">
        <v>10</v>
      </c>
      <c r="B86" s="8">
        <v>332</v>
      </c>
      <c r="C86" s="8" t="s">
        <v>117</v>
      </c>
      <c r="D86" s="8" t="s">
        <v>91</v>
      </c>
      <c r="E86" s="8" t="s">
        <v>118</v>
      </c>
      <c r="F86" s="8" t="s">
        <v>109</v>
      </c>
      <c r="G86" s="8" t="s">
        <v>110</v>
      </c>
      <c r="H86" s="8">
        <v>49178</v>
      </c>
      <c r="I86" s="8">
        <v>49179</v>
      </c>
      <c r="J86" s="8">
        <v>49095</v>
      </c>
      <c r="K86" s="8">
        <v>6430</v>
      </c>
      <c r="L86" s="8">
        <v>6430</v>
      </c>
      <c r="M86" s="8" t="s">
        <v>74</v>
      </c>
      <c r="N86" s="8" t="s">
        <v>75</v>
      </c>
      <c r="O86" s="9">
        <v>12.493892304499999</v>
      </c>
      <c r="P86" s="9">
        <v>5.0560999999999998</v>
      </c>
      <c r="Q86" s="8" t="s">
        <v>57</v>
      </c>
      <c r="R86" s="8" t="s">
        <v>58</v>
      </c>
      <c r="S86" s="8">
        <v>16</v>
      </c>
      <c r="T86" s="8">
        <v>60</v>
      </c>
      <c r="U86" s="8" t="s">
        <v>49</v>
      </c>
      <c r="V86" s="8" t="s">
        <v>54</v>
      </c>
      <c r="W86" s="8" t="s">
        <v>53</v>
      </c>
      <c r="X86" s="10">
        <v>0.70014500000000002</v>
      </c>
      <c r="Y86" s="10">
        <v>6.29983</v>
      </c>
      <c r="Z86" s="10">
        <v>0.30199999999999999</v>
      </c>
      <c r="AA86" s="10">
        <v>0.30499999999999999</v>
      </c>
      <c r="AB86" s="10">
        <f t="shared" si="2"/>
        <v>2.4709221878809999</v>
      </c>
      <c r="AC86" s="10">
        <f t="shared" si="3"/>
        <v>22.137536471785001</v>
      </c>
    </row>
    <row r="87" spans="1:29" x14ac:dyDescent="0.25">
      <c r="A87" s="8">
        <v>10</v>
      </c>
      <c r="B87" s="8">
        <v>332</v>
      </c>
      <c r="C87" s="8" t="s">
        <v>117</v>
      </c>
      <c r="D87" s="8" t="s">
        <v>91</v>
      </c>
      <c r="E87" s="8" t="s">
        <v>118</v>
      </c>
      <c r="F87" s="8" t="s">
        <v>109</v>
      </c>
      <c r="G87" s="8" t="s">
        <v>110</v>
      </c>
      <c r="H87" s="8">
        <v>49180</v>
      </c>
      <c r="I87" s="8">
        <v>49181</v>
      </c>
      <c r="J87" s="8">
        <v>49097</v>
      </c>
      <c r="K87" s="8">
        <v>6430</v>
      </c>
      <c r="L87" s="8">
        <v>6430</v>
      </c>
      <c r="M87" s="8" t="s">
        <v>74</v>
      </c>
      <c r="N87" s="8" t="s">
        <v>75</v>
      </c>
      <c r="O87" s="9">
        <v>15.717535639999999</v>
      </c>
      <c r="P87" s="9">
        <v>6.3606600000000002</v>
      </c>
      <c r="Q87" s="8" t="s">
        <v>57</v>
      </c>
      <c r="R87" s="8" t="s">
        <v>58</v>
      </c>
      <c r="S87" s="8">
        <v>16</v>
      </c>
      <c r="T87" s="8">
        <v>60</v>
      </c>
      <c r="U87" s="8" t="s">
        <v>49</v>
      </c>
      <c r="V87" s="8" t="s">
        <v>54</v>
      </c>
      <c r="W87" s="8" t="s">
        <v>53</v>
      </c>
      <c r="X87" s="10">
        <v>0.70014500000000002</v>
      </c>
      <c r="Y87" s="10">
        <v>6.29983</v>
      </c>
      <c r="Z87" s="10">
        <v>0.30199999999999999</v>
      </c>
      <c r="AA87" s="10">
        <v>0.30499999999999999</v>
      </c>
      <c r="AB87" s="10">
        <f t="shared" si="2"/>
        <v>3.1084622383985998</v>
      </c>
      <c r="AC87" s="10">
        <f t="shared" si="3"/>
        <v>27.849398298021004</v>
      </c>
    </row>
    <row r="88" spans="1:29" x14ac:dyDescent="0.25">
      <c r="A88" s="8">
        <v>10</v>
      </c>
      <c r="B88" s="8">
        <v>332</v>
      </c>
      <c r="C88" s="8" t="s">
        <v>117</v>
      </c>
      <c r="D88" s="8" t="s">
        <v>91</v>
      </c>
      <c r="E88" s="8" t="s">
        <v>118</v>
      </c>
      <c r="F88" s="8" t="s">
        <v>109</v>
      </c>
      <c r="G88" s="8" t="s">
        <v>110</v>
      </c>
      <c r="H88" s="8">
        <v>49182</v>
      </c>
      <c r="I88" s="8">
        <v>49183</v>
      </c>
      <c r="J88" s="8">
        <v>49099</v>
      </c>
      <c r="K88" s="8">
        <v>6430</v>
      </c>
      <c r="L88" s="8">
        <v>6430</v>
      </c>
      <c r="M88" s="8" t="s">
        <v>74</v>
      </c>
      <c r="N88" s="8" t="s">
        <v>75</v>
      </c>
      <c r="O88" s="9">
        <v>0.45036742243900002</v>
      </c>
      <c r="P88" s="9">
        <v>0.182257</v>
      </c>
      <c r="Q88" s="8" t="s">
        <v>57</v>
      </c>
      <c r="R88" s="8" t="s">
        <v>58</v>
      </c>
      <c r="S88" s="8">
        <v>16</v>
      </c>
      <c r="T88" s="8">
        <v>60</v>
      </c>
      <c r="U88" s="8" t="s">
        <v>49</v>
      </c>
      <c r="V88" s="8" t="s">
        <v>54</v>
      </c>
      <c r="W88" s="8" t="s">
        <v>53</v>
      </c>
      <c r="X88" s="10">
        <v>0.70014500000000002</v>
      </c>
      <c r="Y88" s="10">
        <v>6.29983</v>
      </c>
      <c r="Z88" s="10">
        <v>0.30199999999999999</v>
      </c>
      <c r="AA88" s="10">
        <v>0.30499999999999999</v>
      </c>
      <c r="AB88" s="10">
        <f t="shared" si="2"/>
        <v>8.9069216430970002E-2</v>
      </c>
      <c r="AC88" s="10">
        <f t="shared" si="3"/>
        <v>0.79799074083545007</v>
      </c>
    </row>
    <row r="89" spans="1:29" x14ac:dyDescent="0.25">
      <c r="AB89" s="10">
        <f>SUM(AB2:AB88)</f>
        <v>2213.8712921933939</v>
      </c>
      <c r="AC89" s="10">
        <f>SUM(AC2:AC88)</f>
        <v>13120.48801765409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</row>
    <row r="2" spans="1:29" x14ac:dyDescent="0.25">
      <c r="A2" s="8">
        <v>9</v>
      </c>
      <c r="B2" s="8">
        <v>331</v>
      </c>
      <c r="C2" s="8" t="s">
        <v>128</v>
      </c>
      <c r="D2" s="8" t="s">
        <v>92</v>
      </c>
      <c r="E2" s="8" t="s">
        <v>118</v>
      </c>
      <c r="F2" s="8" t="s">
        <v>109</v>
      </c>
      <c r="G2" s="8" t="s">
        <v>110</v>
      </c>
      <c r="H2" s="8">
        <v>6385</v>
      </c>
      <c r="I2" s="8">
        <v>6386</v>
      </c>
      <c r="J2" s="8">
        <v>6342</v>
      </c>
      <c r="K2" s="8">
        <v>2110</v>
      </c>
      <c r="L2" s="8">
        <v>2110</v>
      </c>
      <c r="M2" s="8" t="s">
        <v>74</v>
      </c>
      <c r="N2" s="8" t="s">
        <v>142</v>
      </c>
      <c r="O2" s="9">
        <v>1111.3515058800001</v>
      </c>
      <c r="P2" s="9">
        <v>449.74799999999999</v>
      </c>
      <c r="Q2" s="8" t="s">
        <v>57</v>
      </c>
      <c r="R2" s="8" t="s">
        <v>58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1.2720320000000001</v>
      </c>
      <c r="Y2" s="10">
        <v>9.4525830000000006</v>
      </c>
      <c r="Z2" s="10">
        <v>0.30199999999999999</v>
      </c>
      <c r="AA2" s="10">
        <v>0.30499999999999999</v>
      </c>
      <c r="AB2" s="10">
        <f t="shared" ref="AB2:AB33" si="0">P2*X2*(1-Z2)</f>
        <v>399.32150585932794</v>
      </c>
      <c r="AC2" s="10">
        <f t="shared" ref="AC2:AC33" si="1">P2*Y2*(1-AA2)</f>
        <v>2954.6398078633802</v>
      </c>
    </row>
    <row r="3" spans="1:29" x14ac:dyDescent="0.25">
      <c r="A3" s="8">
        <v>9</v>
      </c>
      <c r="B3" s="8">
        <v>331</v>
      </c>
      <c r="C3" s="8" t="s">
        <v>128</v>
      </c>
      <c r="D3" s="8" t="s">
        <v>92</v>
      </c>
      <c r="E3" s="8" t="s">
        <v>118</v>
      </c>
      <c r="F3" s="8" t="s">
        <v>109</v>
      </c>
      <c r="G3" s="8" t="s">
        <v>110</v>
      </c>
      <c r="H3" s="8">
        <v>6386</v>
      </c>
      <c r="I3" s="8">
        <v>6387</v>
      </c>
      <c r="J3" s="8">
        <v>6343</v>
      </c>
      <c r="K3" s="8">
        <v>2110</v>
      </c>
      <c r="L3" s="8">
        <v>2110</v>
      </c>
      <c r="M3" s="8" t="s">
        <v>74</v>
      </c>
      <c r="N3" s="8" t="s">
        <v>142</v>
      </c>
      <c r="O3" s="9">
        <v>224.77554945700001</v>
      </c>
      <c r="P3" s="9">
        <v>90.963399999999993</v>
      </c>
      <c r="Q3" s="8" t="s">
        <v>57</v>
      </c>
      <c r="R3" s="8" t="s">
        <v>58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1.2720320000000001</v>
      </c>
      <c r="Y3" s="10">
        <v>9.4525830000000006</v>
      </c>
      <c r="Z3" s="10">
        <v>0.30199999999999999</v>
      </c>
      <c r="AA3" s="10">
        <v>0.30499999999999999</v>
      </c>
      <c r="AB3" s="10">
        <f t="shared" si="0"/>
        <v>80.764432228902393</v>
      </c>
      <c r="AC3" s="10">
        <f t="shared" si="1"/>
        <v>597.58816648122911</v>
      </c>
    </row>
    <row r="4" spans="1:29" x14ac:dyDescent="0.25">
      <c r="A4" s="8">
        <v>9</v>
      </c>
      <c r="B4" s="8">
        <v>331</v>
      </c>
      <c r="C4" s="8" t="s">
        <v>128</v>
      </c>
      <c r="D4" s="8" t="s">
        <v>92</v>
      </c>
      <c r="E4" s="8" t="s">
        <v>118</v>
      </c>
      <c r="F4" s="8" t="s">
        <v>109</v>
      </c>
      <c r="G4" s="8" t="s">
        <v>110</v>
      </c>
      <c r="H4" s="8">
        <v>6392</v>
      </c>
      <c r="I4" s="8">
        <v>6393</v>
      </c>
      <c r="J4" s="8">
        <v>6349</v>
      </c>
      <c r="K4" s="8">
        <v>2110</v>
      </c>
      <c r="L4" s="8">
        <v>2110</v>
      </c>
      <c r="M4" s="8" t="s">
        <v>74</v>
      </c>
      <c r="N4" s="8" t="s">
        <v>142</v>
      </c>
      <c r="O4" s="9">
        <v>1.5825306072700001</v>
      </c>
      <c r="P4" s="9">
        <v>0.64042699999999997</v>
      </c>
      <c r="Q4" s="8" t="s">
        <v>57</v>
      </c>
      <c r="R4" s="8" t="s">
        <v>58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1.2720320000000001</v>
      </c>
      <c r="Y4" s="10">
        <v>9.4525830000000006</v>
      </c>
      <c r="Z4" s="10">
        <v>0.30199999999999999</v>
      </c>
      <c r="AA4" s="10">
        <v>0.30499999999999999</v>
      </c>
      <c r="AB4" s="10">
        <f t="shared" si="0"/>
        <v>0.56862125908947192</v>
      </c>
      <c r="AC4" s="10">
        <f t="shared" si="1"/>
        <v>4.2073141141939958</v>
      </c>
    </row>
    <row r="5" spans="1:29" x14ac:dyDescent="0.25">
      <c r="A5" s="8">
        <v>9</v>
      </c>
      <c r="B5" s="8">
        <v>331</v>
      </c>
      <c r="C5" s="8" t="s">
        <v>128</v>
      </c>
      <c r="D5" s="8" t="s">
        <v>92</v>
      </c>
      <c r="E5" s="8" t="s">
        <v>118</v>
      </c>
      <c r="F5" s="8" t="s">
        <v>109</v>
      </c>
      <c r="G5" s="8" t="s">
        <v>110</v>
      </c>
      <c r="H5" s="8">
        <v>7670</v>
      </c>
      <c r="I5" s="8">
        <v>7671</v>
      </c>
      <c r="J5" s="8">
        <v>8229</v>
      </c>
      <c r="K5" s="8">
        <v>2120</v>
      </c>
      <c r="L5" s="8">
        <v>2120</v>
      </c>
      <c r="M5" s="8" t="s">
        <v>74</v>
      </c>
      <c r="N5" s="8" t="s">
        <v>142</v>
      </c>
      <c r="O5" s="9">
        <v>4.5920735501400003</v>
      </c>
      <c r="P5" s="9">
        <v>1.8583499999999999</v>
      </c>
      <c r="Q5" s="8" t="s">
        <v>57</v>
      </c>
      <c r="R5" s="8" t="s">
        <v>58</v>
      </c>
      <c r="S5" s="8">
        <v>27</v>
      </c>
      <c r="T5" s="8">
        <v>22</v>
      </c>
      <c r="U5" s="8" t="s">
        <v>37</v>
      </c>
      <c r="V5" s="8" t="s">
        <v>38</v>
      </c>
      <c r="W5" s="8" t="s">
        <v>39</v>
      </c>
      <c r="X5" s="10">
        <v>0.51060899999999998</v>
      </c>
      <c r="Y5" s="10">
        <v>9.7789370000000009</v>
      </c>
      <c r="Z5" s="10">
        <v>0.30199999999999999</v>
      </c>
      <c r="AA5" s="10">
        <v>0.30499999999999999</v>
      </c>
      <c r="AB5" s="10">
        <f t="shared" si="0"/>
        <v>0.66232538413469988</v>
      </c>
      <c r="AC5" s="10">
        <f t="shared" si="1"/>
        <v>12.630017863895251</v>
      </c>
    </row>
    <row r="6" spans="1:29" x14ac:dyDescent="0.25">
      <c r="A6" s="8">
        <v>9</v>
      </c>
      <c r="B6" s="8">
        <v>331</v>
      </c>
      <c r="C6" s="8" t="s">
        <v>128</v>
      </c>
      <c r="D6" s="8" t="s">
        <v>92</v>
      </c>
      <c r="E6" s="8" t="s">
        <v>118</v>
      </c>
      <c r="F6" s="8" t="s">
        <v>109</v>
      </c>
      <c r="G6" s="8" t="s">
        <v>110</v>
      </c>
      <c r="H6" s="8">
        <v>7674</v>
      </c>
      <c r="I6" s="8">
        <v>7675</v>
      </c>
      <c r="J6" s="8">
        <v>8233</v>
      </c>
      <c r="K6" s="8">
        <v>2120</v>
      </c>
      <c r="L6" s="8">
        <v>2120</v>
      </c>
      <c r="M6" s="8" t="s">
        <v>74</v>
      </c>
      <c r="N6" s="8" t="s">
        <v>142</v>
      </c>
      <c r="O6" s="9">
        <v>0.37335278439899999</v>
      </c>
      <c r="P6" s="9">
        <v>0.151091</v>
      </c>
      <c r="Q6" s="8" t="s">
        <v>57</v>
      </c>
      <c r="R6" s="8" t="s">
        <v>58</v>
      </c>
      <c r="S6" s="8">
        <v>27</v>
      </c>
      <c r="T6" s="8">
        <v>22</v>
      </c>
      <c r="U6" s="8" t="s">
        <v>37</v>
      </c>
      <c r="V6" s="8" t="s">
        <v>38</v>
      </c>
      <c r="W6" s="8" t="s">
        <v>39</v>
      </c>
      <c r="X6" s="10">
        <v>0.51060899999999998</v>
      </c>
      <c r="Y6" s="10">
        <v>9.7789370000000009</v>
      </c>
      <c r="Z6" s="10">
        <v>0.30199999999999999</v>
      </c>
      <c r="AA6" s="10">
        <v>0.30499999999999999</v>
      </c>
      <c r="AB6" s="10">
        <f t="shared" si="0"/>
        <v>5.384960024446199E-2</v>
      </c>
      <c r="AC6" s="10">
        <f t="shared" si="1"/>
        <v>1.0268690123355653</v>
      </c>
    </row>
    <row r="7" spans="1:29" x14ac:dyDescent="0.25">
      <c r="A7" s="8">
        <v>9</v>
      </c>
      <c r="B7" s="8">
        <v>331</v>
      </c>
      <c r="C7" s="8" t="s">
        <v>128</v>
      </c>
      <c r="D7" s="8" t="s">
        <v>92</v>
      </c>
      <c r="E7" s="8" t="s">
        <v>118</v>
      </c>
      <c r="F7" s="8" t="s">
        <v>109</v>
      </c>
      <c r="G7" s="8" t="s">
        <v>110</v>
      </c>
      <c r="H7" s="8">
        <v>7675</v>
      </c>
      <c r="I7" s="8">
        <v>7676</v>
      </c>
      <c r="J7" s="8">
        <v>8234</v>
      </c>
      <c r="K7" s="8">
        <v>2120</v>
      </c>
      <c r="L7" s="8">
        <v>2120</v>
      </c>
      <c r="M7" s="8" t="s">
        <v>74</v>
      </c>
      <c r="N7" s="8" t="s">
        <v>142</v>
      </c>
      <c r="O7" s="9">
        <v>25.275355695599998</v>
      </c>
      <c r="P7" s="9">
        <v>10.2286</v>
      </c>
      <c r="Q7" s="8" t="s">
        <v>57</v>
      </c>
      <c r="R7" s="8" t="s">
        <v>58</v>
      </c>
      <c r="S7" s="8">
        <v>27</v>
      </c>
      <c r="T7" s="8">
        <v>22</v>
      </c>
      <c r="U7" s="8" t="s">
        <v>37</v>
      </c>
      <c r="V7" s="8" t="s">
        <v>38</v>
      </c>
      <c r="W7" s="8" t="s">
        <v>39</v>
      </c>
      <c r="X7" s="10">
        <v>0.51060899999999998</v>
      </c>
      <c r="Y7" s="10">
        <v>9.7789370000000009</v>
      </c>
      <c r="Z7" s="10">
        <v>0.30199999999999999</v>
      </c>
      <c r="AA7" s="10">
        <v>0.30499999999999999</v>
      </c>
      <c r="AB7" s="10">
        <f t="shared" si="0"/>
        <v>3.6455250217451995</v>
      </c>
      <c r="AC7" s="10">
        <f t="shared" si="1"/>
        <v>69.517260323749014</v>
      </c>
    </row>
    <row r="8" spans="1:29" x14ac:dyDescent="0.25">
      <c r="A8" s="8">
        <v>9</v>
      </c>
      <c r="B8" s="8">
        <v>331</v>
      </c>
      <c r="C8" s="8" t="s">
        <v>128</v>
      </c>
      <c r="D8" s="8" t="s">
        <v>92</v>
      </c>
      <c r="E8" s="8" t="s">
        <v>118</v>
      </c>
      <c r="F8" s="8" t="s">
        <v>109</v>
      </c>
      <c r="G8" s="8" t="s">
        <v>110</v>
      </c>
      <c r="H8" s="8">
        <v>7678</v>
      </c>
      <c r="I8" s="8">
        <v>7679</v>
      </c>
      <c r="J8" s="8">
        <v>8237</v>
      </c>
      <c r="K8" s="8">
        <v>2120</v>
      </c>
      <c r="L8" s="8">
        <v>2120</v>
      </c>
      <c r="M8" s="8" t="s">
        <v>74</v>
      </c>
      <c r="N8" s="8" t="s">
        <v>142</v>
      </c>
      <c r="O8" s="9">
        <v>36.794804956699998</v>
      </c>
      <c r="P8" s="9">
        <v>14.8903</v>
      </c>
      <c r="Q8" s="8" t="s">
        <v>57</v>
      </c>
      <c r="R8" s="8" t="s">
        <v>58</v>
      </c>
      <c r="S8" s="8">
        <v>27</v>
      </c>
      <c r="T8" s="8">
        <v>22</v>
      </c>
      <c r="U8" s="8" t="s">
        <v>37</v>
      </c>
      <c r="V8" s="8" t="s">
        <v>38</v>
      </c>
      <c r="W8" s="8" t="s">
        <v>39</v>
      </c>
      <c r="X8" s="10">
        <v>0.51060899999999998</v>
      </c>
      <c r="Y8" s="10">
        <v>9.7789370000000009</v>
      </c>
      <c r="Z8" s="10">
        <v>0.30199999999999999</v>
      </c>
      <c r="AA8" s="10">
        <v>0.30499999999999999</v>
      </c>
      <c r="AB8" s="10">
        <f t="shared" si="0"/>
        <v>5.3069785925045991</v>
      </c>
      <c r="AC8" s="10">
        <f t="shared" si="1"/>
        <v>101.19985739971452</v>
      </c>
    </row>
    <row r="9" spans="1:29" x14ac:dyDescent="0.25">
      <c r="A9" s="8">
        <v>9</v>
      </c>
      <c r="B9" s="8">
        <v>331</v>
      </c>
      <c r="C9" s="8" t="s">
        <v>128</v>
      </c>
      <c r="D9" s="8" t="s">
        <v>92</v>
      </c>
      <c r="E9" s="8" t="s">
        <v>118</v>
      </c>
      <c r="F9" s="8" t="s">
        <v>109</v>
      </c>
      <c r="G9" s="8" t="s">
        <v>110</v>
      </c>
      <c r="H9" s="8">
        <v>8271</v>
      </c>
      <c r="I9" s="8">
        <v>8272</v>
      </c>
      <c r="J9" s="8">
        <v>8198</v>
      </c>
      <c r="K9" s="8">
        <v>2120</v>
      </c>
      <c r="L9" s="8">
        <v>2120</v>
      </c>
      <c r="M9" s="8" t="s">
        <v>74</v>
      </c>
      <c r="N9" s="8" t="s">
        <v>142</v>
      </c>
      <c r="O9" s="9">
        <v>99.747037197799997</v>
      </c>
      <c r="P9" s="9">
        <v>40.366199999999999</v>
      </c>
      <c r="Q9" s="8" t="s">
        <v>57</v>
      </c>
      <c r="R9" s="8" t="s">
        <v>58</v>
      </c>
      <c r="S9" s="8">
        <v>27</v>
      </c>
      <c r="T9" s="8">
        <v>22</v>
      </c>
      <c r="U9" s="8" t="s">
        <v>37</v>
      </c>
      <c r="V9" s="8" t="s">
        <v>38</v>
      </c>
      <c r="W9" s="8" t="s">
        <v>39</v>
      </c>
      <c r="X9" s="10">
        <v>0.51060899999999998</v>
      </c>
      <c r="Y9" s="10">
        <v>9.7789370000000009</v>
      </c>
      <c r="Z9" s="10">
        <v>0.30199999999999999</v>
      </c>
      <c r="AA9" s="10">
        <v>0.30499999999999999</v>
      </c>
      <c r="AB9" s="10">
        <f t="shared" si="0"/>
        <v>14.386718821028397</v>
      </c>
      <c r="AC9" s="10">
        <f t="shared" si="1"/>
        <v>274.34327607693302</v>
      </c>
    </row>
    <row r="10" spans="1:29" x14ac:dyDescent="0.25">
      <c r="A10" s="8">
        <v>9</v>
      </c>
      <c r="B10" s="8">
        <v>331</v>
      </c>
      <c r="C10" s="8" t="s">
        <v>128</v>
      </c>
      <c r="D10" s="8" t="s">
        <v>92</v>
      </c>
      <c r="E10" s="8" t="s">
        <v>118</v>
      </c>
      <c r="F10" s="8" t="s">
        <v>109</v>
      </c>
      <c r="G10" s="8" t="s">
        <v>110</v>
      </c>
      <c r="H10" s="8">
        <v>8301</v>
      </c>
      <c r="I10" s="8">
        <v>8302</v>
      </c>
      <c r="J10" s="8">
        <v>8228</v>
      </c>
      <c r="K10" s="8">
        <v>2120</v>
      </c>
      <c r="L10" s="8">
        <v>2120</v>
      </c>
      <c r="M10" s="8" t="s">
        <v>74</v>
      </c>
      <c r="N10" s="8" t="s">
        <v>142</v>
      </c>
      <c r="O10" s="9">
        <v>1.36607610339</v>
      </c>
      <c r="P10" s="9">
        <v>0.55283099999999996</v>
      </c>
      <c r="Q10" s="8" t="s">
        <v>57</v>
      </c>
      <c r="R10" s="8" t="s">
        <v>58</v>
      </c>
      <c r="S10" s="8">
        <v>27</v>
      </c>
      <c r="T10" s="8">
        <v>22</v>
      </c>
      <c r="U10" s="8" t="s">
        <v>37</v>
      </c>
      <c r="V10" s="8" t="s">
        <v>38</v>
      </c>
      <c r="W10" s="8" t="s">
        <v>39</v>
      </c>
      <c r="X10" s="10">
        <v>0.51060899999999998</v>
      </c>
      <c r="Y10" s="10">
        <v>9.7789370000000009</v>
      </c>
      <c r="Z10" s="10">
        <v>0.30199999999999999</v>
      </c>
      <c r="AA10" s="10">
        <v>0.30499999999999999</v>
      </c>
      <c r="AB10" s="10">
        <f t="shared" si="0"/>
        <v>0.19703177788714196</v>
      </c>
      <c r="AC10" s="10">
        <f t="shared" si="1"/>
        <v>3.7572391668496654</v>
      </c>
    </row>
    <row r="11" spans="1:29" x14ac:dyDescent="0.25">
      <c r="A11" s="8">
        <v>9</v>
      </c>
      <c r="B11" s="8">
        <v>331</v>
      </c>
      <c r="C11" s="8" t="s">
        <v>128</v>
      </c>
      <c r="D11" s="8" t="s">
        <v>92</v>
      </c>
      <c r="E11" s="8" t="s">
        <v>118</v>
      </c>
      <c r="F11" s="8" t="s">
        <v>109</v>
      </c>
      <c r="G11" s="8" t="s">
        <v>110</v>
      </c>
      <c r="H11" s="8">
        <v>8302</v>
      </c>
      <c r="I11" s="8">
        <v>8303</v>
      </c>
      <c r="J11" s="8">
        <v>8239</v>
      </c>
      <c r="K11" s="8">
        <v>2120</v>
      </c>
      <c r="L11" s="8">
        <v>2120</v>
      </c>
      <c r="M11" s="8" t="s">
        <v>74</v>
      </c>
      <c r="N11" s="8" t="s">
        <v>142</v>
      </c>
      <c r="O11" s="9">
        <v>20.5408735798</v>
      </c>
      <c r="P11" s="9">
        <v>8.3125999999999998</v>
      </c>
      <c r="Q11" s="8" t="s">
        <v>57</v>
      </c>
      <c r="R11" s="8" t="s">
        <v>58</v>
      </c>
      <c r="S11" s="8">
        <v>27</v>
      </c>
      <c r="T11" s="8">
        <v>22</v>
      </c>
      <c r="U11" s="8" t="s">
        <v>37</v>
      </c>
      <c r="V11" s="8" t="s">
        <v>38</v>
      </c>
      <c r="W11" s="8" t="s">
        <v>39</v>
      </c>
      <c r="X11" s="10">
        <v>0.51060899999999998</v>
      </c>
      <c r="Y11" s="10">
        <v>9.7789370000000009</v>
      </c>
      <c r="Z11" s="10">
        <v>0.30199999999999999</v>
      </c>
      <c r="AA11" s="10">
        <v>0.30499999999999999</v>
      </c>
      <c r="AB11" s="10">
        <f t="shared" si="0"/>
        <v>2.9626528846331994</v>
      </c>
      <c r="AC11" s="10">
        <f t="shared" si="1"/>
        <v>56.495432235809005</v>
      </c>
    </row>
    <row r="12" spans="1:29" x14ac:dyDescent="0.25">
      <c r="A12" s="8">
        <v>9</v>
      </c>
      <c r="B12" s="8">
        <v>331</v>
      </c>
      <c r="C12" s="8" t="s">
        <v>128</v>
      </c>
      <c r="D12" s="8" t="s">
        <v>92</v>
      </c>
      <c r="E12" s="8" t="s">
        <v>118</v>
      </c>
      <c r="F12" s="8" t="s">
        <v>109</v>
      </c>
      <c r="G12" s="8" t="s">
        <v>110</v>
      </c>
      <c r="H12" s="8">
        <v>8304</v>
      </c>
      <c r="I12" s="8">
        <v>8305</v>
      </c>
      <c r="J12" s="8">
        <v>8241</v>
      </c>
      <c r="K12" s="8">
        <v>2120</v>
      </c>
      <c r="L12" s="8">
        <v>2120</v>
      </c>
      <c r="M12" s="8" t="s">
        <v>74</v>
      </c>
      <c r="N12" s="8" t="s">
        <v>142</v>
      </c>
      <c r="O12" s="9">
        <v>7.5668043778799996</v>
      </c>
      <c r="P12" s="9">
        <v>3.0621800000000001</v>
      </c>
      <c r="Q12" s="8" t="s">
        <v>57</v>
      </c>
      <c r="R12" s="8" t="s">
        <v>58</v>
      </c>
      <c r="S12" s="8">
        <v>27</v>
      </c>
      <c r="T12" s="8">
        <v>22</v>
      </c>
      <c r="U12" s="8" t="s">
        <v>37</v>
      </c>
      <c r="V12" s="8" t="s">
        <v>38</v>
      </c>
      <c r="W12" s="8" t="s">
        <v>39</v>
      </c>
      <c r="X12" s="10">
        <v>0.51060899999999998</v>
      </c>
      <c r="Y12" s="10">
        <v>9.7789370000000009</v>
      </c>
      <c r="Z12" s="10">
        <v>0.30199999999999999</v>
      </c>
      <c r="AA12" s="10">
        <v>0.30499999999999999</v>
      </c>
      <c r="AB12" s="10">
        <f t="shared" si="0"/>
        <v>1.0913765139987599</v>
      </c>
      <c r="AC12" s="10">
        <f t="shared" si="1"/>
        <v>20.811681385348706</v>
      </c>
    </row>
    <row r="13" spans="1:29" x14ac:dyDescent="0.25">
      <c r="A13" s="8">
        <v>9</v>
      </c>
      <c r="B13" s="8">
        <v>331</v>
      </c>
      <c r="C13" s="8" t="s">
        <v>128</v>
      </c>
      <c r="D13" s="8" t="s">
        <v>92</v>
      </c>
      <c r="E13" s="8" t="s">
        <v>118</v>
      </c>
      <c r="F13" s="8" t="s">
        <v>109</v>
      </c>
      <c r="G13" s="8" t="s">
        <v>110</v>
      </c>
      <c r="H13" s="8">
        <v>8305</v>
      </c>
      <c r="I13" s="8">
        <v>8306</v>
      </c>
      <c r="J13" s="8">
        <v>8242</v>
      </c>
      <c r="K13" s="8">
        <v>2120</v>
      </c>
      <c r="L13" s="8">
        <v>2120</v>
      </c>
      <c r="M13" s="8" t="s">
        <v>74</v>
      </c>
      <c r="N13" s="8" t="s">
        <v>142</v>
      </c>
      <c r="O13" s="9">
        <v>24.973916883699999</v>
      </c>
      <c r="P13" s="9">
        <v>10.1066</v>
      </c>
      <c r="Q13" s="8" t="s">
        <v>57</v>
      </c>
      <c r="R13" s="8" t="s">
        <v>58</v>
      </c>
      <c r="S13" s="8">
        <v>27</v>
      </c>
      <c r="T13" s="8">
        <v>22</v>
      </c>
      <c r="U13" s="8" t="s">
        <v>37</v>
      </c>
      <c r="V13" s="8" t="s">
        <v>38</v>
      </c>
      <c r="W13" s="8" t="s">
        <v>39</v>
      </c>
      <c r="X13" s="10">
        <v>0.51060899999999998</v>
      </c>
      <c r="Y13" s="10">
        <v>9.7789370000000009</v>
      </c>
      <c r="Z13" s="10">
        <v>0.30199999999999999</v>
      </c>
      <c r="AA13" s="10">
        <v>0.30499999999999999</v>
      </c>
      <c r="AB13" s="10">
        <f t="shared" si="0"/>
        <v>3.6020436017411996</v>
      </c>
      <c r="AC13" s="10">
        <f t="shared" si="1"/>
        <v>68.688104255519008</v>
      </c>
    </row>
    <row r="14" spans="1:29" x14ac:dyDescent="0.25">
      <c r="A14" s="8">
        <v>9</v>
      </c>
      <c r="B14" s="8">
        <v>331</v>
      </c>
      <c r="C14" s="8" t="s">
        <v>128</v>
      </c>
      <c r="D14" s="8" t="s">
        <v>92</v>
      </c>
      <c r="E14" s="8" t="s">
        <v>118</v>
      </c>
      <c r="F14" s="8" t="s">
        <v>109</v>
      </c>
      <c r="G14" s="8" t="s">
        <v>110</v>
      </c>
      <c r="H14" s="8">
        <v>8306</v>
      </c>
      <c r="I14" s="8">
        <v>8307</v>
      </c>
      <c r="J14" s="8">
        <v>8243</v>
      </c>
      <c r="K14" s="8">
        <v>2120</v>
      </c>
      <c r="L14" s="8">
        <v>2120</v>
      </c>
      <c r="M14" s="8" t="s">
        <v>74</v>
      </c>
      <c r="N14" s="8" t="s">
        <v>142</v>
      </c>
      <c r="O14" s="9">
        <v>11.0470466825</v>
      </c>
      <c r="P14" s="9">
        <v>4.47058</v>
      </c>
      <c r="Q14" s="8" t="s">
        <v>57</v>
      </c>
      <c r="R14" s="8" t="s">
        <v>58</v>
      </c>
      <c r="S14" s="8">
        <v>27</v>
      </c>
      <c r="T14" s="8">
        <v>22</v>
      </c>
      <c r="U14" s="8" t="s">
        <v>37</v>
      </c>
      <c r="V14" s="8" t="s">
        <v>38</v>
      </c>
      <c r="W14" s="8" t="s">
        <v>39</v>
      </c>
      <c r="X14" s="10">
        <v>0.51060899999999998</v>
      </c>
      <c r="Y14" s="10">
        <v>9.7789370000000009</v>
      </c>
      <c r="Z14" s="10">
        <v>0.30199999999999999</v>
      </c>
      <c r="AA14" s="10">
        <v>0.30499999999999999</v>
      </c>
      <c r="AB14" s="10">
        <f t="shared" si="0"/>
        <v>1.5933374314875597</v>
      </c>
      <c r="AC14" s="10">
        <f t="shared" si="1"/>
        <v>30.383676520554705</v>
      </c>
    </row>
    <row r="15" spans="1:29" x14ac:dyDescent="0.25">
      <c r="A15" s="8">
        <v>9</v>
      </c>
      <c r="B15" s="8">
        <v>331</v>
      </c>
      <c r="C15" s="8" t="s">
        <v>128</v>
      </c>
      <c r="D15" s="8" t="s">
        <v>92</v>
      </c>
      <c r="E15" s="8" t="s">
        <v>118</v>
      </c>
      <c r="F15" s="8" t="s">
        <v>109</v>
      </c>
      <c r="G15" s="8" t="s">
        <v>110</v>
      </c>
      <c r="H15" s="8">
        <v>8307</v>
      </c>
      <c r="I15" s="8">
        <v>8308</v>
      </c>
      <c r="J15" s="8">
        <v>8244</v>
      </c>
      <c r="K15" s="8">
        <v>2120</v>
      </c>
      <c r="L15" s="8">
        <v>2120</v>
      </c>
      <c r="M15" s="8" t="s">
        <v>74</v>
      </c>
      <c r="N15" s="8" t="s">
        <v>142</v>
      </c>
      <c r="O15" s="9">
        <v>13.3998009975</v>
      </c>
      <c r="P15" s="9">
        <v>5.4227100000000004</v>
      </c>
      <c r="Q15" s="8" t="s">
        <v>57</v>
      </c>
      <c r="R15" s="8" t="s">
        <v>58</v>
      </c>
      <c r="S15" s="8">
        <v>27</v>
      </c>
      <c r="T15" s="8">
        <v>22</v>
      </c>
      <c r="U15" s="8" t="s">
        <v>37</v>
      </c>
      <c r="V15" s="8" t="s">
        <v>38</v>
      </c>
      <c r="W15" s="8" t="s">
        <v>39</v>
      </c>
      <c r="X15" s="10">
        <v>0.51060899999999998</v>
      </c>
      <c r="Y15" s="10">
        <v>9.7789370000000009</v>
      </c>
      <c r="Z15" s="10">
        <v>0.30199999999999999</v>
      </c>
      <c r="AA15" s="10">
        <v>0.30499999999999999</v>
      </c>
      <c r="AB15" s="10">
        <f t="shared" si="0"/>
        <v>1.9326814022122201</v>
      </c>
      <c r="AC15" s="10">
        <f t="shared" si="1"/>
        <v>36.854695924192661</v>
      </c>
    </row>
    <row r="16" spans="1:29" x14ac:dyDescent="0.25">
      <c r="A16" s="8">
        <v>9</v>
      </c>
      <c r="B16" s="8">
        <v>331</v>
      </c>
      <c r="C16" s="8" t="s">
        <v>128</v>
      </c>
      <c r="D16" s="8" t="s">
        <v>92</v>
      </c>
      <c r="E16" s="8" t="s">
        <v>118</v>
      </c>
      <c r="F16" s="8" t="s">
        <v>109</v>
      </c>
      <c r="G16" s="8" t="s">
        <v>110</v>
      </c>
      <c r="H16" s="8">
        <v>8308</v>
      </c>
      <c r="I16" s="8">
        <v>8309</v>
      </c>
      <c r="J16" s="8">
        <v>8245</v>
      </c>
      <c r="K16" s="8">
        <v>2120</v>
      </c>
      <c r="L16" s="8">
        <v>2120</v>
      </c>
      <c r="M16" s="8" t="s">
        <v>74</v>
      </c>
      <c r="N16" s="8" t="s">
        <v>142</v>
      </c>
      <c r="O16" s="9">
        <v>43.451350881899998</v>
      </c>
      <c r="P16" s="9">
        <v>17.584099999999999</v>
      </c>
      <c r="Q16" s="8" t="s">
        <v>57</v>
      </c>
      <c r="R16" s="8" t="s">
        <v>58</v>
      </c>
      <c r="S16" s="8">
        <v>27</v>
      </c>
      <c r="T16" s="8">
        <v>22</v>
      </c>
      <c r="U16" s="8" t="s">
        <v>37</v>
      </c>
      <c r="V16" s="8" t="s">
        <v>38</v>
      </c>
      <c r="W16" s="8" t="s">
        <v>39</v>
      </c>
      <c r="X16" s="10">
        <v>0.51060899999999998</v>
      </c>
      <c r="Y16" s="10">
        <v>9.7789370000000009</v>
      </c>
      <c r="Z16" s="10">
        <v>0.30199999999999999</v>
      </c>
      <c r="AA16" s="10">
        <v>0.30499999999999999</v>
      </c>
      <c r="AB16" s="10">
        <f t="shared" si="0"/>
        <v>6.2670626023961997</v>
      </c>
      <c r="AC16" s="10">
        <f t="shared" si="1"/>
        <v>119.50789524068151</v>
      </c>
    </row>
    <row r="17" spans="1:29" x14ac:dyDescent="0.25">
      <c r="A17" s="8">
        <v>9</v>
      </c>
      <c r="B17" s="8">
        <v>331</v>
      </c>
      <c r="C17" s="8" t="s">
        <v>128</v>
      </c>
      <c r="D17" s="8" t="s">
        <v>92</v>
      </c>
      <c r="E17" s="8" t="s">
        <v>118</v>
      </c>
      <c r="F17" s="8" t="s">
        <v>109</v>
      </c>
      <c r="G17" s="8" t="s">
        <v>110</v>
      </c>
      <c r="H17" s="8">
        <v>8309</v>
      </c>
      <c r="I17" s="8">
        <v>8310</v>
      </c>
      <c r="J17" s="8">
        <v>8246</v>
      </c>
      <c r="K17" s="8">
        <v>2120</v>
      </c>
      <c r="L17" s="8">
        <v>2120</v>
      </c>
      <c r="M17" s="8" t="s">
        <v>74</v>
      </c>
      <c r="N17" s="8" t="s">
        <v>142</v>
      </c>
      <c r="O17" s="9">
        <v>44.423585154400001</v>
      </c>
      <c r="P17" s="9">
        <v>17.977599999999999</v>
      </c>
      <c r="Q17" s="8" t="s">
        <v>57</v>
      </c>
      <c r="R17" s="8" t="s">
        <v>58</v>
      </c>
      <c r="S17" s="8">
        <v>27</v>
      </c>
      <c r="T17" s="8">
        <v>22</v>
      </c>
      <c r="U17" s="8" t="s">
        <v>37</v>
      </c>
      <c r="V17" s="8" t="s">
        <v>38</v>
      </c>
      <c r="W17" s="8" t="s">
        <v>39</v>
      </c>
      <c r="X17" s="10">
        <v>0.51060899999999998</v>
      </c>
      <c r="Y17" s="10">
        <v>9.7789370000000009</v>
      </c>
      <c r="Z17" s="10">
        <v>0.30199999999999999</v>
      </c>
      <c r="AA17" s="10">
        <v>0.30499999999999999</v>
      </c>
      <c r="AB17" s="10">
        <f t="shared" si="0"/>
        <v>6.4073080021631981</v>
      </c>
      <c r="AC17" s="10">
        <f t="shared" si="1"/>
        <v>122.18226337878401</v>
      </c>
    </row>
    <row r="18" spans="1:29" x14ac:dyDescent="0.25">
      <c r="A18" s="8">
        <v>9</v>
      </c>
      <c r="B18" s="8">
        <v>331</v>
      </c>
      <c r="C18" s="8" t="s">
        <v>128</v>
      </c>
      <c r="D18" s="8" t="s">
        <v>92</v>
      </c>
      <c r="E18" s="8" t="s">
        <v>118</v>
      </c>
      <c r="F18" s="8" t="s">
        <v>109</v>
      </c>
      <c r="G18" s="8" t="s">
        <v>110</v>
      </c>
      <c r="H18" s="8">
        <v>8310</v>
      </c>
      <c r="I18" s="8">
        <v>8311</v>
      </c>
      <c r="J18" s="8">
        <v>8247</v>
      </c>
      <c r="K18" s="8">
        <v>2120</v>
      </c>
      <c r="L18" s="8">
        <v>2120</v>
      </c>
      <c r="M18" s="8" t="s">
        <v>74</v>
      </c>
      <c r="N18" s="8" t="s">
        <v>142</v>
      </c>
      <c r="O18" s="9">
        <v>16.032351563999999</v>
      </c>
      <c r="P18" s="9">
        <v>6.4880599999999999</v>
      </c>
      <c r="Q18" s="8" t="s">
        <v>57</v>
      </c>
      <c r="R18" s="8" t="s">
        <v>58</v>
      </c>
      <c r="S18" s="8">
        <v>27</v>
      </c>
      <c r="T18" s="8">
        <v>22</v>
      </c>
      <c r="U18" s="8" t="s">
        <v>37</v>
      </c>
      <c r="V18" s="8" t="s">
        <v>38</v>
      </c>
      <c r="W18" s="8" t="s">
        <v>39</v>
      </c>
      <c r="X18" s="10">
        <v>0.51060899999999998</v>
      </c>
      <c r="Y18" s="10">
        <v>9.7789370000000009</v>
      </c>
      <c r="Z18" s="10">
        <v>0.30199999999999999</v>
      </c>
      <c r="AA18" s="10">
        <v>0.30499999999999999</v>
      </c>
      <c r="AB18" s="10">
        <f t="shared" si="0"/>
        <v>2.3123775563209197</v>
      </c>
      <c r="AC18" s="10">
        <f t="shared" si="1"/>
        <v>44.095199344592906</v>
      </c>
    </row>
    <row r="19" spans="1:29" x14ac:dyDescent="0.25">
      <c r="A19" s="8">
        <v>9</v>
      </c>
      <c r="B19" s="8">
        <v>331</v>
      </c>
      <c r="C19" s="8" t="s">
        <v>128</v>
      </c>
      <c r="D19" s="8" t="s">
        <v>92</v>
      </c>
      <c r="E19" s="8" t="s">
        <v>118</v>
      </c>
      <c r="F19" s="8" t="s">
        <v>109</v>
      </c>
      <c r="G19" s="8" t="s">
        <v>110</v>
      </c>
      <c r="H19" s="8">
        <v>10134</v>
      </c>
      <c r="I19" s="8">
        <v>10135</v>
      </c>
      <c r="J19" s="8">
        <v>10114</v>
      </c>
      <c r="K19" s="8">
        <v>2130</v>
      </c>
      <c r="L19" s="8">
        <v>2130</v>
      </c>
      <c r="M19" s="8" t="s">
        <v>74</v>
      </c>
      <c r="N19" s="8" t="s">
        <v>142</v>
      </c>
      <c r="O19" s="9">
        <v>10.624689997999999</v>
      </c>
      <c r="P19" s="9">
        <v>4.2996600000000003</v>
      </c>
      <c r="Q19" s="8" t="s">
        <v>57</v>
      </c>
      <c r="R19" s="8" t="s">
        <v>58</v>
      </c>
      <c r="S19" s="8">
        <v>28</v>
      </c>
      <c r="T19" s="8">
        <v>22</v>
      </c>
      <c r="U19" s="8" t="s">
        <v>37</v>
      </c>
      <c r="V19" s="8" t="s">
        <v>40</v>
      </c>
      <c r="W19" s="8" t="s">
        <v>41</v>
      </c>
      <c r="X19" s="10">
        <v>0.72053599999999995</v>
      </c>
      <c r="Y19" s="10">
        <v>8.7042389999999994</v>
      </c>
      <c r="Z19" s="10">
        <v>0.30199999999999999</v>
      </c>
      <c r="AA19" s="10">
        <v>0.30499999999999999</v>
      </c>
      <c r="AB19" s="10">
        <f t="shared" si="0"/>
        <v>2.1624457527964798</v>
      </c>
      <c r="AC19" s="10">
        <f t="shared" si="1"/>
        <v>26.010561439824301</v>
      </c>
    </row>
    <row r="20" spans="1:29" x14ac:dyDescent="0.25">
      <c r="A20" s="8">
        <v>9</v>
      </c>
      <c r="B20" s="8">
        <v>331</v>
      </c>
      <c r="C20" s="8" t="s">
        <v>128</v>
      </c>
      <c r="D20" s="8" t="s">
        <v>92</v>
      </c>
      <c r="E20" s="8" t="s">
        <v>118</v>
      </c>
      <c r="F20" s="8" t="s">
        <v>109</v>
      </c>
      <c r="G20" s="8" t="s">
        <v>110</v>
      </c>
      <c r="H20" s="8">
        <v>10137</v>
      </c>
      <c r="I20" s="8">
        <v>10138</v>
      </c>
      <c r="J20" s="8">
        <v>10117</v>
      </c>
      <c r="K20" s="8">
        <v>2130</v>
      </c>
      <c r="L20" s="8">
        <v>2130</v>
      </c>
      <c r="M20" s="8" t="s">
        <v>74</v>
      </c>
      <c r="N20" s="8" t="s">
        <v>142</v>
      </c>
      <c r="O20" s="9">
        <v>9.6375926723699994</v>
      </c>
      <c r="P20" s="9">
        <v>3.9001999999999999</v>
      </c>
      <c r="Q20" s="8" t="s">
        <v>57</v>
      </c>
      <c r="R20" s="8" t="s">
        <v>58</v>
      </c>
      <c r="S20" s="8">
        <v>28</v>
      </c>
      <c r="T20" s="8">
        <v>22</v>
      </c>
      <c r="U20" s="8" t="s">
        <v>37</v>
      </c>
      <c r="V20" s="8" t="s">
        <v>40</v>
      </c>
      <c r="W20" s="8" t="s">
        <v>41</v>
      </c>
      <c r="X20" s="10">
        <v>0.72053599999999995</v>
      </c>
      <c r="Y20" s="10">
        <v>8.7042389999999994</v>
      </c>
      <c r="Z20" s="10">
        <v>0.30199999999999999</v>
      </c>
      <c r="AA20" s="10">
        <v>0.30499999999999999</v>
      </c>
      <c r="AB20" s="10">
        <f t="shared" si="0"/>
        <v>1.9615436860255997</v>
      </c>
      <c r="AC20" s="10">
        <f t="shared" si="1"/>
        <v>23.594049698721001</v>
      </c>
    </row>
    <row r="21" spans="1:29" x14ac:dyDescent="0.25">
      <c r="A21" s="8">
        <v>9</v>
      </c>
      <c r="B21" s="8">
        <v>331</v>
      </c>
      <c r="C21" s="8" t="s">
        <v>128</v>
      </c>
      <c r="D21" s="8" t="s">
        <v>92</v>
      </c>
      <c r="E21" s="8" t="s">
        <v>118</v>
      </c>
      <c r="F21" s="8" t="s">
        <v>109</v>
      </c>
      <c r="G21" s="8" t="s">
        <v>110</v>
      </c>
      <c r="H21" s="8">
        <v>10138</v>
      </c>
      <c r="I21" s="8">
        <v>10139</v>
      </c>
      <c r="J21" s="8">
        <v>10118</v>
      </c>
      <c r="K21" s="8">
        <v>2130</v>
      </c>
      <c r="L21" s="8">
        <v>2130</v>
      </c>
      <c r="M21" s="8" t="s">
        <v>74</v>
      </c>
      <c r="N21" s="8" t="s">
        <v>142</v>
      </c>
      <c r="O21" s="9">
        <v>54.727863031699997</v>
      </c>
      <c r="P21" s="9">
        <v>22.147600000000001</v>
      </c>
      <c r="Q21" s="8" t="s">
        <v>57</v>
      </c>
      <c r="R21" s="8" t="s">
        <v>58</v>
      </c>
      <c r="S21" s="8">
        <v>28</v>
      </c>
      <c r="T21" s="8">
        <v>22</v>
      </c>
      <c r="U21" s="8" t="s">
        <v>37</v>
      </c>
      <c r="V21" s="8" t="s">
        <v>40</v>
      </c>
      <c r="W21" s="8" t="s">
        <v>41</v>
      </c>
      <c r="X21" s="10">
        <v>0.72053599999999995</v>
      </c>
      <c r="Y21" s="10">
        <v>8.7042389999999994</v>
      </c>
      <c r="Z21" s="10">
        <v>0.30199999999999999</v>
      </c>
      <c r="AA21" s="10">
        <v>0.30499999999999999</v>
      </c>
      <c r="AB21" s="10">
        <f t="shared" si="0"/>
        <v>11.1387838932928</v>
      </c>
      <c r="AC21" s="10">
        <f t="shared" si="1"/>
        <v>133.98071255509802</v>
      </c>
    </row>
    <row r="22" spans="1:29" x14ac:dyDescent="0.25">
      <c r="A22" s="8">
        <v>9</v>
      </c>
      <c r="B22" s="8">
        <v>331</v>
      </c>
      <c r="C22" s="8" t="s">
        <v>128</v>
      </c>
      <c r="D22" s="8" t="s">
        <v>92</v>
      </c>
      <c r="E22" s="8" t="s">
        <v>118</v>
      </c>
      <c r="F22" s="8" t="s">
        <v>109</v>
      </c>
      <c r="G22" s="8" t="s">
        <v>110</v>
      </c>
      <c r="H22" s="8">
        <v>10139</v>
      </c>
      <c r="I22" s="8">
        <v>10140</v>
      </c>
      <c r="J22" s="8">
        <v>10119</v>
      </c>
      <c r="K22" s="8">
        <v>2130</v>
      </c>
      <c r="L22" s="8">
        <v>2130</v>
      </c>
      <c r="M22" s="8" t="s">
        <v>74</v>
      </c>
      <c r="N22" s="8" t="s">
        <v>142</v>
      </c>
      <c r="O22" s="9">
        <v>0.32456816857300003</v>
      </c>
      <c r="P22" s="9">
        <v>0.13134799999999999</v>
      </c>
      <c r="Q22" s="8" t="s">
        <v>57</v>
      </c>
      <c r="R22" s="8" t="s">
        <v>58</v>
      </c>
      <c r="S22" s="8">
        <v>28</v>
      </c>
      <c r="T22" s="8">
        <v>22</v>
      </c>
      <c r="U22" s="8" t="s">
        <v>37</v>
      </c>
      <c r="V22" s="8" t="s">
        <v>40</v>
      </c>
      <c r="W22" s="8" t="s">
        <v>41</v>
      </c>
      <c r="X22" s="10">
        <v>0.72053599999999995</v>
      </c>
      <c r="Y22" s="10">
        <v>8.7042389999999994</v>
      </c>
      <c r="Z22" s="10">
        <v>0.30199999999999999</v>
      </c>
      <c r="AA22" s="10">
        <v>0.30499999999999999</v>
      </c>
      <c r="AB22" s="10">
        <f t="shared" si="0"/>
        <v>6.6059391844543985E-2</v>
      </c>
      <c r="AC22" s="10">
        <f t="shared" si="1"/>
        <v>0.79458264699954007</v>
      </c>
    </row>
    <row r="23" spans="1:29" x14ac:dyDescent="0.25">
      <c r="A23" s="8">
        <v>9</v>
      </c>
      <c r="B23" s="8">
        <v>331</v>
      </c>
      <c r="C23" s="8" t="s">
        <v>128</v>
      </c>
      <c r="D23" s="8" t="s">
        <v>92</v>
      </c>
      <c r="E23" s="8" t="s">
        <v>118</v>
      </c>
      <c r="F23" s="8" t="s">
        <v>109</v>
      </c>
      <c r="G23" s="8" t="s">
        <v>110</v>
      </c>
      <c r="H23" s="8">
        <v>10140</v>
      </c>
      <c r="I23" s="8">
        <v>10141</v>
      </c>
      <c r="J23" s="8">
        <v>10120</v>
      </c>
      <c r="K23" s="8">
        <v>2130</v>
      </c>
      <c r="L23" s="8">
        <v>2130</v>
      </c>
      <c r="M23" s="8" t="s">
        <v>74</v>
      </c>
      <c r="N23" s="8" t="s">
        <v>142</v>
      </c>
      <c r="O23" s="9">
        <v>22.426333640300001</v>
      </c>
      <c r="P23" s="9">
        <v>9.0756099999999993</v>
      </c>
      <c r="Q23" s="8" t="s">
        <v>57</v>
      </c>
      <c r="R23" s="8" t="s">
        <v>58</v>
      </c>
      <c r="S23" s="8">
        <v>28</v>
      </c>
      <c r="T23" s="8">
        <v>22</v>
      </c>
      <c r="U23" s="8" t="s">
        <v>37</v>
      </c>
      <c r="V23" s="8" t="s">
        <v>40</v>
      </c>
      <c r="W23" s="8" t="s">
        <v>41</v>
      </c>
      <c r="X23" s="10">
        <v>0.72053599999999995</v>
      </c>
      <c r="Y23" s="10">
        <v>8.7042389999999994</v>
      </c>
      <c r="Z23" s="10">
        <v>0.30199999999999999</v>
      </c>
      <c r="AA23" s="10">
        <v>0.30499999999999999</v>
      </c>
      <c r="AB23" s="10">
        <f t="shared" si="0"/>
        <v>4.5644340014180793</v>
      </c>
      <c r="AC23" s="10">
        <f t="shared" si="1"/>
        <v>54.902413564999051</v>
      </c>
    </row>
    <row r="24" spans="1:29" x14ac:dyDescent="0.25">
      <c r="A24" s="8">
        <v>9</v>
      </c>
      <c r="B24" s="8">
        <v>331</v>
      </c>
      <c r="C24" s="8" t="s">
        <v>128</v>
      </c>
      <c r="D24" s="8" t="s">
        <v>92</v>
      </c>
      <c r="E24" s="8" t="s">
        <v>118</v>
      </c>
      <c r="F24" s="8" t="s">
        <v>109</v>
      </c>
      <c r="G24" s="8" t="s">
        <v>110</v>
      </c>
      <c r="H24" s="8">
        <v>10143</v>
      </c>
      <c r="I24" s="8">
        <v>10144</v>
      </c>
      <c r="J24" s="8">
        <v>10123</v>
      </c>
      <c r="K24" s="8">
        <v>2130</v>
      </c>
      <c r="L24" s="8">
        <v>2130</v>
      </c>
      <c r="M24" s="8" t="s">
        <v>74</v>
      </c>
      <c r="N24" s="8" t="s">
        <v>142</v>
      </c>
      <c r="O24" s="9">
        <v>29.859627777299998</v>
      </c>
      <c r="P24" s="9">
        <v>12.0838</v>
      </c>
      <c r="Q24" s="8" t="s">
        <v>57</v>
      </c>
      <c r="R24" s="8" t="s">
        <v>58</v>
      </c>
      <c r="S24" s="8">
        <v>28</v>
      </c>
      <c r="T24" s="8">
        <v>22</v>
      </c>
      <c r="U24" s="8" t="s">
        <v>37</v>
      </c>
      <c r="V24" s="8" t="s">
        <v>40</v>
      </c>
      <c r="W24" s="8" t="s">
        <v>41</v>
      </c>
      <c r="X24" s="10">
        <v>0.72053599999999995</v>
      </c>
      <c r="Y24" s="10">
        <v>8.7042389999999994</v>
      </c>
      <c r="Z24" s="10">
        <v>0.30199999999999999</v>
      </c>
      <c r="AA24" s="10">
        <v>0.30499999999999999</v>
      </c>
      <c r="AB24" s="10">
        <f t="shared" si="0"/>
        <v>6.0773554159263989</v>
      </c>
      <c r="AC24" s="10">
        <f t="shared" si="1"/>
        <v>73.100296843599011</v>
      </c>
    </row>
    <row r="25" spans="1:29" x14ac:dyDescent="0.25">
      <c r="A25" s="8">
        <v>9</v>
      </c>
      <c r="B25" s="8">
        <v>331</v>
      </c>
      <c r="C25" s="8" t="s">
        <v>128</v>
      </c>
      <c r="D25" s="8" t="s">
        <v>92</v>
      </c>
      <c r="E25" s="8" t="s">
        <v>118</v>
      </c>
      <c r="F25" s="8" t="s">
        <v>109</v>
      </c>
      <c r="G25" s="8" t="s">
        <v>110</v>
      </c>
      <c r="H25" s="8">
        <v>10144</v>
      </c>
      <c r="I25" s="8">
        <v>10145</v>
      </c>
      <c r="J25" s="8">
        <v>10124</v>
      </c>
      <c r="K25" s="8">
        <v>2130</v>
      </c>
      <c r="L25" s="8">
        <v>2130</v>
      </c>
      <c r="M25" s="8" t="s">
        <v>74</v>
      </c>
      <c r="N25" s="8" t="s">
        <v>142</v>
      </c>
      <c r="O25" s="9">
        <v>25.0474449218</v>
      </c>
      <c r="P25" s="9">
        <v>10.1363</v>
      </c>
      <c r="Q25" s="8" t="s">
        <v>57</v>
      </c>
      <c r="R25" s="8" t="s">
        <v>58</v>
      </c>
      <c r="S25" s="8">
        <v>28</v>
      </c>
      <c r="T25" s="8">
        <v>22</v>
      </c>
      <c r="U25" s="8" t="s">
        <v>37</v>
      </c>
      <c r="V25" s="8" t="s">
        <v>40</v>
      </c>
      <c r="W25" s="8" t="s">
        <v>41</v>
      </c>
      <c r="X25" s="10">
        <v>0.72053599999999995</v>
      </c>
      <c r="Y25" s="10">
        <v>8.7042389999999994</v>
      </c>
      <c r="Z25" s="10">
        <v>0.30199999999999999</v>
      </c>
      <c r="AA25" s="10">
        <v>0.30499999999999999</v>
      </c>
      <c r="AB25" s="10">
        <f t="shared" si="0"/>
        <v>5.0978912016463998</v>
      </c>
      <c r="AC25" s="10">
        <f t="shared" si="1"/>
        <v>61.319000554111504</v>
      </c>
    </row>
    <row r="26" spans="1:29" x14ac:dyDescent="0.25">
      <c r="A26" s="8">
        <v>9</v>
      </c>
      <c r="B26" s="8">
        <v>331</v>
      </c>
      <c r="C26" s="8" t="s">
        <v>128</v>
      </c>
      <c r="D26" s="8" t="s">
        <v>92</v>
      </c>
      <c r="E26" s="8" t="s">
        <v>118</v>
      </c>
      <c r="F26" s="8" t="s">
        <v>109</v>
      </c>
      <c r="G26" s="8" t="s">
        <v>110</v>
      </c>
      <c r="H26" s="8">
        <v>10145</v>
      </c>
      <c r="I26" s="8">
        <v>10146</v>
      </c>
      <c r="J26" s="8">
        <v>10125</v>
      </c>
      <c r="K26" s="8">
        <v>2130</v>
      </c>
      <c r="L26" s="8">
        <v>2130</v>
      </c>
      <c r="M26" s="8" t="s">
        <v>74</v>
      </c>
      <c r="N26" s="8" t="s">
        <v>142</v>
      </c>
      <c r="O26" s="9">
        <v>25.947934421700001</v>
      </c>
      <c r="P26" s="9">
        <v>10.5008</v>
      </c>
      <c r="Q26" s="8" t="s">
        <v>57</v>
      </c>
      <c r="R26" s="8" t="s">
        <v>58</v>
      </c>
      <c r="S26" s="8">
        <v>28</v>
      </c>
      <c r="T26" s="8">
        <v>22</v>
      </c>
      <c r="U26" s="8" t="s">
        <v>37</v>
      </c>
      <c r="V26" s="8" t="s">
        <v>40</v>
      </c>
      <c r="W26" s="8" t="s">
        <v>41</v>
      </c>
      <c r="X26" s="10">
        <v>0.72053599999999995</v>
      </c>
      <c r="Y26" s="10">
        <v>8.7042389999999994</v>
      </c>
      <c r="Z26" s="10">
        <v>0.30199999999999999</v>
      </c>
      <c r="AA26" s="10">
        <v>0.30499999999999999</v>
      </c>
      <c r="AB26" s="10">
        <f t="shared" si="0"/>
        <v>5.2812106913024</v>
      </c>
      <c r="AC26" s="10">
        <f t="shared" si="1"/>
        <v>63.524023659384</v>
      </c>
    </row>
    <row r="27" spans="1:29" x14ac:dyDescent="0.25">
      <c r="A27" s="8">
        <v>9</v>
      </c>
      <c r="B27" s="8">
        <v>331</v>
      </c>
      <c r="C27" s="8" t="s">
        <v>128</v>
      </c>
      <c r="D27" s="8" t="s">
        <v>92</v>
      </c>
      <c r="E27" s="8" t="s">
        <v>118</v>
      </c>
      <c r="F27" s="8" t="s">
        <v>109</v>
      </c>
      <c r="G27" s="8" t="s">
        <v>110</v>
      </c>
      <c r="H27" s="8">
        <v>10146</v>
      </c>
      <c r="I27" s="8">
        <v>10147</v>
      </c>
      <c r="J27" s="8">
        <v>10126</v>
      </c>
      <c r="K27" s="8">
        <v>2130</v>
      </c>
      <c r="L27" s="8">
        <v>2130</v>
      </c>
      <c r="M27" s="8" t="s">
        <v>74</v>
      </c>
      <c r="N27" s="8" t="s">
        <v>142</v>
      </c>
      <c r="O27" s="9">
        <v>11.157298103600001</v>
      </c>
      <c r="P27" s="9">
        <v>4.5152000000000001</v>
      </c>
      <c r="Q27" s="8" t="s">
        <v>57</v>
      </c>
      <c r="R27" s="8" t="s">
        <v>58</v>
      </c>
      <c r="S27" s="8">
        <v>28</v>
      </c>
      <c r="T27" s="8">
        <v>22</v>
      </c>
      <c r="U27" s="8" t="s">
        <v>37</v>
      </c>
      <c r="V27" s="8" t="s">
        <v>40</v>
      </c>
      <c r="W27" s="8" t="s">
        <v>41</v>
      </c>
      <c r="X27" s="10">
        <v>0.72053599999999995</v>
      </c>
      <c r="Y27" s="10">
        <v>8.7042389999999994</v>
      </c>
      <c r="Z27" s="10">
        <v>0.30199999999999999</v>
      </c>
      <c r="AA27" s="10">
        <v>0.30499999999999999</v>
      </c>
      <c r="AB27" s="10">
        <f t="shared" si="0"/>
        <v>2.2708481747455997</v>
      </c>
      <c r="AC27" s="10">
        <f t="shared" si="1"/>
        <v>27.314459053295998</v>
      </c>
    </row>
    <row r="28" spans="1:29" x14ac:dyDescent="0.25">
      <c r="A28" s="8">
        <v>9</v>
      </c>
      <c r="B28" s="8">
        <v>331</v>
      </c>
      <c r="C28" s="8" t="s">
        <v>128</v>
      </c>
      <c r="D28" s="8" t="s">
        <v>92</v>
      </c>
      <c r="E28" s="8" t="s">
        <v>118</v>
      </c>
      <c r="F28" s="8" t="s">
        <v>109</v>
      </c>
      <c r="G28" s="8" t="s">
        <v>110</v>
      </c>
      <c r="H28" s="8">
        <v>10147</v>
      </c>
      <c r="I28" s="8">
        <v>10148</v>
      </c>
      <c r="J28" s="8">
        <v>10127</v>
      </c>
      <c r="K28" s="8">
        <v>2130</v>
      </c>
      <c r="L28" s="8">
        <v>2130</v>
      </c>
      <c r="M28" s="8" t="s">
        <v>74</v>
      </c>
      <c r="N28" s="8" t="s">
        <v>142</v>
      </c>
      <c r="O28" s="9">
        <v>5.7625849608899999</v>
      </c>
      <c r="P28" s="9">
        <v>2.3320400000000001</v>
      </c>
      <c r="Q28" s="8" t="s">
        <v>57</v>
      </c>
      <c r="R28" s="8" t="s">
        <v>58</v>
      </c>
      <c r="S28" s="8">
        <v>28</v>
      </c>
      <c r="T28" s="8">
        <v>22</v>
      </c>
      <c r="U28" s="8" t="s">
        <v>37</v>
      </c>
      <c r="V28" s="8" t="s">
        <v>40</v>
      </c>
      <c r="W28" s="8" t="s">
        <v>41</v>
      </c>
      <c r="X28" s="10">
        <v>0.72053599999999995</v>
      </c>
      <c r="Y28" s="10">
        <v>8.7042389999999994</v>
      </c>
      <c r="Z28" s="10">
        <v>0.30199999999999999</v>
      </c>
      <c r="AA28" s="10">
        <v>0.30499999999999999</v>
      </c>
      <c r="AB28" s="10">
        <f t="shared" si="0"/>
        <v>1.17286250386112</v>
      </c>
      <c r="AC28" s="10">
        <f t="shared" si="1"/>
        <v>14.1075502947042</v>
      </c>
    </row>
    <row r="29" spans="1:29" x14ac:dyDescent="0.25">
      <c r="A29" s="8">
        <v>9</v>
      </c>
      <c r="B29" s="8">
        <v>331</v>
      </c>
      <c r="C29" s="8" t="s">
        <v>128</v>
      </c>
      <c r="D29" s="8" t="s">
        <v>92</v>
      </c>
      <c r="E29" s="8" t="s">
        <v>118</v>
      </c>
      <c r="F29" s="8" t="s">
        <v>109</v>
      </c>
      <c r="G29" s="8" t="s">
        <v>110</v>
      </c>
      <c r="H29" s="8">
        <v>10152</v>
      </c>
      <c r="I29" s="8">
        <v>10153</v>
      </c>
      <c r="J29" s="8">
        <v>10132</v>
      </c>
      <c r="K29" s="8">
        <v>2130</v>
      </c>
      <c r="L29" s="8">
        <v>2130</v>
      </c>
      <c r="M29" s="8" t="s">
        <v>74</v>
      </c>
      <c r="N29" s="8" t="s">
        <v>142</v>
      </c>
      <c r="O29" s="9">
        <v>4.8033858817699997</v>
      </c>
      <c r="P29" s="9">
        <v>1.9438599999999999</v>
      </c>
      <c r="Q29" s="8" t="s">
        <v>57</v>
      </c>
      <c r="R29" s="8" t="s">
        <v>58</v>
      </c>
      <c r="S29" s="8">
        <v>28</v>
      </c>
      <c r="T29" s="8">
        <v>22</v>
      </c>
      <c r="U29" s="8" t="s">
        <v>37</v>
      </c>
      <c r="V29" s="8" t="s">
        <v>40</v>
      </c>
      <c r="W29" s="8" t="s">
        <v>41</v>
      </c>
      <c r="X29" s="10">
        <v>0.72053599999999995</v>
      </c>
      <c r="Y29" s="10">
        <v>8.7042389999999994</v>
      </c>
      <c r="Z29" s="10">
        <v>0.30199999999999999</v>
      </c>
      <c r="AA29" s="10">
        <v>0.30499999999999999</v>
      </c>
      <c r="AB29" s="10">
        <f t="shared" si="0"/>
        <v>0.97763353405407982</v>
      </c>
      <c r="AC29" s="10">
        <f t="shared" si="1"/>
        <v>11.759276305665299</v>
      </c>
    </row>
    <row r="30" spans="1:29" x14ac:dyDescent="0.25">
      <c r="A30" s="8">
        <v>9</v>
      </c>
      <c r="B30" s="8">
        <v>331</v>
      </c>
      <c r="C30" s="8" t="s">
        <v>128</v>
      </c>
      <c r="D30" s="8" t="s">
        <v>92</v>
      </c>
      <c r="E30" s="8" t="s">
        <v>118</v>
      </c>
      <c r="F30" s="8" t="s">
        <v>109</v>
      </c>
      <c r="G30" s="8" t="s">
        <v>110</v>
      </c>
      <c r="H30" s="8">
        <v>10154</v>
      </c>
      <c r="I30" s="8">
        <v>10155</v>
      </c>
      <c r="J30" s="8">
        <v>10134</v>
      </c>
      <c r="K30" s="8">
        <v>2130</v>
      </c>
      <c r="L30" s="8">
        <v>2130</v>
      </c>
      <c r="M30" s="8" t="s">
        <v>74</v>
      </c>
      <c r="N30" s="8" t="s">
        <v>142</v>
      </c>
      <c r="O30" s="9">
        <v>6.0510131722400002</v>
      </c>
      <c r="P30" s="9">
        <v>2.44876</v>
      </c>
      <c r="Q30" s="8" t="s">
        <v>57</v>
      </c>
      <c r="R30" s="8" t="s">
        <v>58</v>
      </c>
      <c r="S30" s="8">
        <v>28</v>
      </c>
      <c r="T30" s="8">
        <v>22</v>
      </c>
      <c r="U30" s="8" t="s">
        <v>37</v>
      </c>
      <c r="V30" s="8" t="s">
        <v>40</v>
      </c>
      <c r="W30" s="8" t="s">
        <v>41</v>
      </c>
      <c r="X30" s="10">
        <v>0.72053599999999995</v>
      </c>
      <c r="Y30" s="10">
        <v>8.7042389999999994</v>
      </c>
      <c r="Z30" s="10">
        <v>0.30199999999999999</v>
      </c>
      <c r="AA30" s="10">
        <v>0.30499999999999999</v>
      </c>
      <c r="AB30" s="10">
        <f t="shared" si="0"/>
        <v>1.2315649752812798</v>
      </c>
      <c r="AC30" s="10">
        <f t="shared" si="1"/>
        <v>14.813641644079802</v>
      </c>
    </row>
    <row r="31" spans="1:29" x14ac:dyDescent="0.25">
      <c r="A31" s="8">
        <v>9</v>
      </c>
      <c r="B31" s="8">
        <v>331</v>
      </c>
      <c r="C31" s="8" t="s">
        <v>128</v>
      </c>
      <c r="D31" s="8" t="s">
        <v>92</v>
      </c>
      <c r="E31" s="8" t="s">
        <v>118</v>
      </c>
      <c r="F31" s="8" t="s">
        <v>109</v>
      </c>
      <c r="G31" s="8" t="s">
        <v>110</v>
      </c>
      <c r="H31" s="8">
        <v>13489</v>
      </c>
      <c r="I31" s="8">
        <v>13490</v>
      </c>
      <c r="J31" s="8">
        <v>13479</v>
      </c>
      <c r="K31" s="8">
        <v>3100</v>
      </c>
      <c r="L31" s="8">
        <v>3100</v>
      </c>
      <c r="M31" s="8" t="s">
        <v>74</v>
      </c>
      <c r="N31" s="8" t="s">
        <v>142</v>
      </c>
      <c r="O31" s="9">
        <v>210.66268482699999</v>
      </c>
      <c r="P31" s="9">
        <v>85.252200000000002</v>
      </c>
      <c r="Q31" s="8" t="s">
        <v>57</v>
      </c>
      <c r="R31" s="8" t="s">
        <v>58</v>
      </c>
      <c r="S31" s="8">
        <v>5</v>
      </c>
      <c r="T31" s="8">
        <v>30</v>
      </c>
      <c r="U31" s="8" t="s">
        <v>43</v>
      </c>
      <c r="V31" s="8" t="s">
        <v>55</v>
      </c>
      <c r="W31" s="8" t="s">
        <v>45</v>
      </c>
      <c r="X31" s="10">
        <v>7.8370999999999996E-2</v>
      </c>
      <c r="Y31" s="10">
        <v>7.2397530000000003</v>
      </c>
      <c r="Z31" s="10">
        <v>0.30199999999999999</v>
      </c>
      <c r="AA31" s="10">
        <v>0.30499999999999999</v>
      </c>
      <c r="AB31" s="10">
        <f t="shared" si="0"/>
        <v>4.6635475160075996</v>
      </c>
      <c r="AC31" s="10">
        <f t="shared" si="1"/>
        <v>428.95738514108706</v>
      </c>
    </row>
    <row r="32" spans="1:29" x14ac:dyDescent="0.25">
      <c r="A32" s="8">
        <v>9</v>
      </c>
      <c r="B32" s="8">
        <v>331</v>
      </c>
      <c r="C32" s="8" t="s">
        <v>128</v>
      </c>
      <c r="D32" s="8" t="s">
        <v>92</v>
      </c>
      <c r="E32" s="8" t="s">
        <v>118</v>
      </c>
      <c r="F32" s="8" t="s">
        <v>109</v>
      </c>
      <c r="G32" s="8" t="s">
        <v>110</v>
      </c>
      <c r="H32" s="8">
        <v>13499</v>
      </c>
      <c r="I32" s="8">
        <v>13500</v>
      </c>
      <c r="J32" s="8">
        <v>13489</v>
      </c>
      <c r="K32" s="8">
        <v>3100</v>
      </c>
      <c r="L32" s="8">
        <v>3100</v>
      </c>
      <c r="M32" s="8" t="s">
        <v>74</v>
      </c>
      <c r="N32" s="8" t="s">
        <v>142</v>
      </c>
      <c r="O32" s="9">
        <v>0.29484655919899999</v>
      </c>
      <c r="P32" s="9">
        <v>0.11932</v>
      </c>
      <c r="Q32" s="8" t="s">
        <v>57</v>
      </c>
      <c r="R32" s="8" t="s">
        <v>58</v>
      </c>
      <c r="S32" s="8">
        <v>5</v>
      </c>
      <c r="T32" s="8">
        <v>30</v>
      </c>
      <c r="U32" s="8" t="s">
        <v>43</v>
      </c>
      <c r="V32" s="8" t="s">
        <v>55</v>
      </c>
      <c r="W32" s="8" t="s">
        <v>45</v>
      </c>
      <c r="X32" s="10">
        <v>7.8370999999999996E-2</v>
      </c>
      <c r="Y32" s="10">
        <v>7.2397530000000003</v>
      </c>
      <c r="Z32" s="10">
        <v>0.30199999999999999</v>
      </c>
      <c r="AA32" s="10">
        <v>0.30499999999999999</v>
      </c>
      <c r="AB32" s="10">
        <f t="shared" si="0"/>
        <v>6.5271569485599989E-3</v>
      </c>
      <c r="AC32" s="10">
        <f t="shared" si="1"/>
        <v>0.6003738929322</v>
      </c>
    </row>
    <row r="33" spans="1:29" x14ac:dyDescent="0.25">
      <c r="A33" s="8">
        <v>9</v>
      </c>
      <c r="B33" s="8">
        <v>331</v>
      </c>
      <c r="C33" s="8" t="s">
        <v>128</v>
      </c>
      <c r="D33" s="8" t="s">
        <v>92</v>
      </c>
      <c r="E33" s="8" t="s">
        <v>118</v>
      </c>
      <c r="F33" s="8" t="s">
        <v>109</v>
      </c>
      <c r="G33" s="8" t="s">
        <v>110</v>
      </c>
      <c r="H33" s="8">
        <v>14415</v>
      </c>
      <c r="I33" s="8">
        <v>14416</v>
      </c>
      <c r="J33" s="8">
        <v>14416</v>
      </c>
      <c r="K33" s="8">
        <v>3200</v>
      </c>
      <c r="L33" s="8">
        <v>3200</v>
      </c>
      <c r="M33" s="8" t="s">
        <v>74</v>
      </c>
      <c r="N33" s="8" t="s">
        <v>142</v>
      </c>
      <c r="O33" s="9">
        <v>3.4489709067900001</v>
      </c>
      <c r="P33" s="9">
        <v>1.39575</v>
      </c>
      <c r="Q33" s="8" t="s">
        <v>57</v>
      </c>
      <c r="R33" s="8" t="s">
        <v>58</v>
      </c>
      <c r="S33" s="8">
        <v>5</v>
      </c>
      <c r="T33" s="8">
        <v>30</v>
      </c>
      <c r="U33" s="8" t="s">
        <v>43</v>
      </c>
      <c r="V33" s="8" t="s">
        <v>44</v>
      </c>
      <c r="W33" s="8" t="s">
        <v>45</v>
      </c>
      <c r="X33" s="10">
        <v>7.8370999999999996E-2</v>
      </c>
      <c r="Y33" s="10">
        <v>7.2397530000000003</v>
      </c>
      <c r="Z33" s="10">
        <v>0.30199999999999999</v>
      </c>
      <c r="AA33" s="10">
        <v>0.30499999999999999</v>
      </c>
      <c r="AB33" s="10">
        <f t="shared" si="0"/>
        <v>7.6351653628499994E-2</v>
      </c>
      <c r="AC33" s="10">
        <f t="shared" si="1"/>
        <v>7.0228952485762512</v>
      </c>
    </row>
    <row r="34" spans="1:29" x14ac:dyDescent="0.25">
      <c r="A34" s="8">
        <v>9</v>
      </c>
      <c r="B34" s="8">
        <v>331</v>
      </c>
      <c r="C34" s="8" t="s">
        <v>128</v>
      </c>
      <c r="D34" s="8" t="s">
        <v>92</v>
      </c>
      <c r="E34" s="8" t="s">
        <v>118</v>
      </c>
      <c r="F34" s="8" t="s">
        <v>109</v>
      </c>
      <c r="G34" s="8" t="s">
        <v>110</v>
      </c>
      <c r="H34" s="8">
        <v>15475</v>
      </c>
      <c r="I34" s="8">
        <v>15476</v>
      </c>
      <c r="J34" s="8">
        <v>15408</v>
      </c>
      <c r="K34" s="8">
        <v>3210</v>
      </c>
      <c r="L34" s="8">
        <v>3210</v>
      </c>
      <c r="M34" s="8" t="s">
        <v>74</v>
      </c>
      <c r="N34" s="8" t="s">
        <v>142</v>
      </c>
      <c r="O34" s="9">
        <v>42.6691591855</v>
      </c>
      <c r="P34" s="9">
        <v>17.267600000000002</v>
      </c>
      <c r="Q34" s="8" t="s">
        <v>57</v>
      </c>
      <c r="R34" s="8" t="s">
        <v>58</v>
      </c>
      <c r="S34" s="8">
        <v>5</v>
      </c>
      <c r="T34" s="8">
        <v>30</v>
      </c>
      <c r="U34" s="8" t="s">
        <v>43</v>
      </c>
      <c r="V34" s="8" t="s">
        <v>78</v>
      </c>
      <c r="W34" s="8" t="s">
        <v>45</v>
      </c>
      <c r="X34" s="10">
        <v>7.8370999999999996E-2</v>
      </c>
      <c r="Y34" s="10">
        <v>7.2397530000000003</v>
      </c>
      <c r="Z34" s="10">
        <v>0.30199999999999999</v>
      </c>
      <c r="AA34" s="10">
        <v>0.30499999999999999</v>
      </c>
      <c r="AB34" s="10">
        <f t="shared" ref="AB34:AB65" si="2">P34*X34*(1-Z34)</f>
        <v>0.94458879756079994</v>
      </c>
      <c r="AC34" s="10">
        <f t="shared" ref="AC34:AC65" si="3">P34*Y34*(1-AA34)</f>
        <v>86.884145437446023</v>
      </c>
    </row>
    <row r="35" spans="1:29" x14ac:dyDescent="0.25">
      <c r="A35" s="8">
        <v>9</v>
      </c>
      <c r="B35" s="8">
        <v>331</v>
      </c>
      <c r="C35" s="8" t="s">
        <v>128</v>
      </c>
      <c r="D35" s="8" t="s">
        <v>92</v>
      </c>
      <c r="E35" s="8" t="s">
        <v>118</v>
      </c>
      <c r="F35" s="8" t="s">
        <v>109</v>
      </c>
      <c r="G35" s="8" t="s">
        <v>110</v>
      </c>
      <c r="H35" s="8">
        <v>15476</v>
      </c>
      <c r="I35" s="8">
        <v>15477</v>
      </c>
      <c r="J35" s="8">
        <v>15409</v>
      </c>
      <c r="K35" s="8">
        <v>3210</v>
      </c>
      <c r="L35" s="8">
        <v>3210</v>
      </c>
      <c r="M35" s="8" t="s">
        <v>74</v>
      </c>
      <c r="N35" s="8" t="s">
        <v>142</v>
      </c>
      <c r="O35" s="9">
        <v>27.6832147826</v>
      </c>
      <c r="P35" s="9">
        <v>11.202999999999999</v>
      </c>
      <c r="Q35" s="8" t="s">
        <v>57</v>
      </c>
      <c r="R35" s="8" t="s">
        <v>58</v>
      </c>
      <c r="S35" s="8">
        <v>5</v>
      </c>
      <c r="T35" s="8">
        <v>30</v>
      </c>
      <c r="U35" s="8" t="s">
        <v>43</v>
      </c>
      <c r="V35" s="8" t="s">
        <v>78</v>
      </c>
      <c r="W35" s="8" t="s">
        <v>45</v>
      </c>
      <c r="X35" s="10">
        <v>7.8370999999999996E-2</v>
      </c>
      <c r="Y35" s="10">
        <v>7.2397530000000003</v>
      </c>
      <c r="Z35" s="10">
        <v>0.30199999999999999</v>
      </c>
      <c r="AA35" s="10">
        <v>0.30499999999999999</v>
      </c>
      <c r="AB35" s="10">
        <f t="shared" si="2"/>
        <v>0.61283723847399985</v>
      </c>
      <c r="AC35" s="10">
        <f t="shared" si="3"/>
        <v>56.369332237005004</v>
      </c>
    </row>
    <row r="36" spans="1:29" x14ac:dyDescent="0.25">
      <c r="A36" s="8">
        <v>9</v>
      </c>
      <c r="B36" s="8">
        <v>331</v>
      </c>
      <c r="C36" s="8" t="s">
        <v>128</v>
      </c>
      <c r="D36" s="8" t="s">
        <v>92</v>
      </c>
      <c r="E36" s="8" t="s">
        <v>118</v>
      </c>
      <c r="F36" s="8" t="s">
        <v>109</v>
      </c>
      <c r="G36" s="8" t="s">
        <v>110</v>
      </c>
      <c r="H36" s="8">
        <v>15479</v>
      </c>
      <c r="I36" s="8">
        <v>15480</v>
      </c>
      <c r="J36" s="8">
        <v>15412</v>
      </c>
      <c r="K36" s="8">
        <v>3210</v>
      </c>
      <c r="L36" s="8">
        <v>3210</v>
      </c>
      <c r="M36" s="8" t="s">
        <v>74</v>
      </c>
      <c r="N36" s="8" t="s">
        <v>142</v>
      </c>
      <c r="O36" s="9">
        <v>0.120339576884</v>
      </c>
      <c r="P36" s="9">
        <v>4.8699699999999999E-2</v>
      </c>
      <c r="Q36" s="8" t="s">
        <v>57</v>
      </c>
      <c r="R36" s="8" t="s">
        <v>58</v>
      </c>
      <c r="S36" s="8">
        <v>5</v>
      </c>
      <c r="T36" s="8">
        <v>30</v>
      </c>
      <c r="U36" s="8" t="s">
        <v>43</v>
      </c>
      <c r="V36" s="8" t="s">
        <v>78</v>
      </c>
      <c r="W36" s="8" t="s">
        <v>45</v>
      </c>
      <c r="X36" s="10">
        <v>7.8370999999999996E-2</v>
      </c>
      <c r="Y36" s="10">
        <v>7.2397530000000003</v>
      </c>
      <c r="Z36" s="10">
        <v>0.30199999999999999</v>
      </c>
      <c r="AA36" s="10">
        <v>0.30499999999999999</v>
      </c>
      <c r="AB36" s="10">
        <f t="shared" si="2"/>
        <v>2.6640176437125996E-3</v>
      </c>
      <c r="AC36" s="10">
        <f t="shared" si="3"/>
        <v>0.24503879042599952</v>
      </c>
    </row>
    <row r="37" spans="1:29" x14ac:dyDescent="0.25">
      <c r="A37" s="8">
        <v>9</v>
      </c>
      <c r="B37" s="8">
        <v>331</v>
      </c>
      <c r="C37" s="8" t="s">
        <v>128</v>
      </c>
      <c r="D37" s="8" t="s">
        <v>92</v>
      </c>
      <c r="E37" s="8" t="s">
        <v>118</v>
      </c>
      <c r="F37" s="8" t="s">
        <v>109</v>
      </c>
      <c r="G37" s="8" t="s">
        <v>110</v>
      </c>
      <c r="H37" s="8">
        <v>17444</v>
      </c>
      <c r="I37" s="8">
        <v>17445</v>
      </c>
      <c r="J37" s="8">
        <v>17434</v>
      </c>
      <c r="K37" s="8">
        <v>4200</v>
      </c>
      <c r="L37" s="8">
        <v>4200</v>
      </c>
      <c r="M37" s="8" t="s">
        <v>74</v>
      </c>
      <c r="N37" s="8" t="s">
        <v>142</v>
      </c>
      <c r="O37" s="9">
        <v>6.0762950351600002</v>
      </c>
      <c r="P37" s="9">
        <v>2.45899</v>
      </c>
      <c r="Q37" s="8" t="s">
        <v>57</v>
      </c>
      <c r="R37" s="8" t="s">
        <v>58</v>
      </c>
      <c r="S37" s="8">
        <v>7</v>
      </c>
      <c r="T37" s="8">
        <v>40</v>
      </c>
      <c r="U37" s="8" t="s">
        <v>60</v>
      </c>
      <c r="V37" s="8" t="s">
        <v>61</v>
      </c>
      <c r="W37" s="8" t="s">
        <v>62</v>
      </c>
      <c r="X37" s="10">
        <v>7.8109999999999999E-2</v>
      </c>
      <c r="Y37" s="10">
        <v>6.698639</v>
      </c>
      <c r="Z37" s="10">
        <v>0.30199999999999999</v>
      </c>
      <c r="AA37" s="10">
        <v>0.30499999999999999</v>
      </c>
      <c r="AB37" s="10">
        <f t="shared" si="2"/>
        <v>0.13406605281219999</v>
      </c>
      <c r="AC37" s="10">
        <f t="shared" si="3"/>
        <v>11.447960988653952</v>
      </c>
    </row>
    <row r="38" spans="1:29" x14ac:dyDescent="0.25">
      <c r="A38" s="8">
        <v>9</v>
      </c>
      <c r="B38" s="8">
        <v>331</v>
      </c>
      <c r="C38" s="8" t="s">
        <v>128</v>
      </c>
      <c r="D38" s="8" t="s">
        <v>92</v>
      </c>
      <c r="E38" s="8" t="s">
        <v>118</v>
      </c>
      <c r="F38" s="8" t="s">
        <v>109</v>
      </c>
      <c r="G38" s="8" t="s">
        <v>110</v>
      </c>
      <c r="H38" s="8">
        <v>18282</v>
      </c>
      <c r="I38" s="8">
        <v>18284</v>
      </c>
      <c r="J38" s="8">
        <v>18284</v>
      </c>
      <c r="K38" s="8">
        <v>4271</v>
      </c>
      <c r="L38" s="8">
        <v>4271</v>
      </c>
      <c r="M38" s="8" t="s">
        <v>74</v>
      </c>
      <c r="N38" s="8" t="s">
        <v>142</v>
      </c>
      <c r="O38" s="9">
        <v>8.6102273374999996</v>
      </c>
      <c r="P38" s="9">
        <v>3.4844400000000002</v>
      </c>
      <c r="Q38" s="8" t="s">
        <v>57</v>
      </c>
      <c r="R38" s="8" t="s">
        <v>58</v>
      </c>
      <c r="S38" s="8">
        <v>7</v>
      </c>
      <c r="T38" s="8">
        <v>40</v>
      </c>
      <c r="U38" s="8" t="s">
        <v>60</v>
      </c>
      <c r="V38" s="8" t="s">
        <v>67</v>
      </c>
      <c r="W38" s="8" t="s">
        <v>62</v>
      </c>
      <c r="X38" s="10">
        <v>7.8109999999999999E-2</v>
      </c>
      <c r="Y38" s="10">
        <v>6.698639</v>
      </c>
      <c r="Z38" s="10">
        <v>0.30199999999999999</v>
      </c>
      <c r="AA38" s="10">
        <v>0.30499999999999999</v>
      </c>
      <c r="AB38" s="10">
        <f t="shared" si="2"/>
        <v>0.18997438666319999</v>
      </c>
      <c r="AC38" s="10">
        <f t="shared" si="3"/>
        <v>16.221998945626204</v>
      </c>
    </row>
    <row r="39" spans="1:29" x14ac:dyDescent="0.25">
      <c r="A39" s="8">
        <v>9</v>
      </c>
      <c r="B39" s="8">
        <v>331</v>
      </c>
      <c r="C39" s="8" t="s">
        <v>128</v>
      </c>
      <c r="D39" s="8" t="s">
        <v>92</v>
      </c>
      <c r="E39" s="8" t="s">
        <v>118</v>
      </c>
      <c r="F39" s="8" t="s">
        <v>109</v>
      </c>
      <c r="G39" s="8" t="s">
        <v>110</v>
      </c>
      <c r="H39" s="8">
        <v>18284</v>
      </c>
      <c r="I39" s="8">
        <v>18286</v>
      </c>
      <c r="J39" s="8">
        <v>18286</v>
      </c>
      <c r="K39" s="8">
        <v>4271</v>
      </c>
      <c r="L39" s="8">
        <v>4271</v>
      </c>
      <c r="M39" s="8" t="s">
        <v>74</v>
      </c>
      <c r="N39" s="8" t="s">
        <v>142</v>
      </c>
      <c r="O39" s="9">
        <v>4.8116724277699996</v>
      </c>
      <c r="P39" s="9">
        <v>1.9472100000000001</v>
      </c>
      <c r="Q39" s="8" t="s">
        <v>57</v>
      </c>
      <c r="R39" s="8" t="s">
        <v>58</v>
      </c>
      <c r="S39" s="8">
        <v>7</v>
      </c>
      <c r="T39" s="8">
        <v>40</v>
      </c>
      <c r="U39" s="8" t="s">
        <v>60</v>
      </c>
      <c r="V39" s="8" t="s">
        <v>67</v>
      </c>
      <c r="W39" s="8" t="s">
        <v>62</v>
      </c>
      <c r="X39" s="10">
        <v>7.8109999999999999E-2</v>
      </c>
      <c r="Y39" s="10">
        <v>6.698639</v>
      </c>
      <c r="Z39" s="10">
        <v>0.30199999999999999</v>
      </c>
      <c r="AA39" s="10">
        <v>0.30499999999999999</v>
      </c>
      <c r="AB39" s="10">
        <f t="shared" si="2"/>
        <v>0.10616340802379999</v>
      </c>
      <c r="AC39" s="10">
        <f t="shared" si="3"/>
        <v>9.0653415087970508</v>
      </c>
    </row>
    <row r="40" spans="1:29" x14ac:dyDescent="0.25">
      <c r="A40" s="8">
        <v>9</v>
      </c>
      <c r="B40" s="8">
        <v>331</v>
      </c>
      <c r="C40" s="8" t="s">
        <v>128</v>
      </c>
      <c r="D40" s="8" t="s">
        <v>92</v>
      </c>
      <c r="E40" s="8" t="s">
        <v>118</v>
      </c>
      <c r="F40" s="8" t="s">
        <v>109</v>
      </c>
      <c r="G40" s="8" t="s">
        <v>110</v>
      </c>
      <c r="H40" s="8">
        <v>18287</v>
      </c>
      <c r="I40" s="8">
        <v>18289</v>
      </c>
      <c r="J40" s="8">
        <v>18289</v>
      </c>
      <c r="K40" s="8">
        <v>4271</v>
      </c>
      <c r="L40" s="8">
        <v>4271</v>
      </c>
      <c r="M40" s="8" t="s">
        <v>74</v>
      </c>
      <c r="N40" s="8" t="s">
        <v>142</v>
      </c>
      <c r="O40" s="9">
        <v>3.2018926720600001</v>
      </c>
      <c r="P40" s="9">
        <v>1.29576</v>
      </c>
      <c r="Q40" s="8" t="s">
        <v>57</v>
      </c>
      <c r="R40" s="8" t="s">
        <v>58</v>
      </c>
      <c r="S40" s="8">
        <v>7</v>
      </c>
      <c r="T40" s="8">
        <v>40</v>
      </c>
      <c r="U40" s="8" t="s">
        <v>60</v>
      </c>
      <c r="V40" s="8" t="s">
        <v>67</v>
      </c>
      <c r="W40" s="8" t="s">
        <v>62</v>
      </c>
      <c r="X40" s="10">
        <v>7.8109999999999999E-2</v>
      </c>
      <c r="Y40" s="10">
        <v>6.698639</v>
      </c>
      <c r="Z40" s="10">
        <v>0.30199999999999999</v>
      </c>
      <c r="AA40" s="10">
        <v>0.30499999999999999</v>
      </c>
      <c r="AB40" s="10">
        <f t="shared" si="2"/>
        <v>7.0645845892799999E-2</v>
      </c>
      <c r="AC40" s="10">
        <f t="shared" si="3"/>
        <v>6.0324807870948005</v>
      </c>
    </row>
    <row r="41" spans="1:29" x14ac:dyDescent="0.25">
      <c r="A41" s="8">
        <v>9</v>
      </c>
      <c r="B41" s="8">
        <v>331</v>
      </c>
      <c r="C41" s="8" t="s">
        <v>128</v>
      </c>
      <c r="D41" s="8" t="s">
        <v>92</v>
      </c>
      <c r="E41" s="8" t="s">
        <v>118</v>
      </c>
      <c r="F41" s="8" t="s">
        <v>109</v>
      </c>
      <c r="G41" s="8" t="s">
        <v>110</v>
      </c>
      <c r="H41" s="8">
        <v>18288</v>
      </c>
      <c r="I41" s="8">
        <v>18290</v>
      </c>
      <c r="J41" s="8">
        <v>18290</v>
      </c>
      <c r="K41" s="8">
        <v>4271</v>
      </c>
      <c r="L41" s="8">
        <v>4271</v>
      </c>
      <c r="M41" s="8" t="s">
        <v>74</v>
      </c>
      <c r="N41" s="8" t="s">
        <v>142</v>
      </c>
      <c r="O41" s="9">
        <v>5.1625932854599998</v>
      </c>
      <c r="P41" s="9">
        <v>2.0892300000000001</v>
      </c>
      <c r="Q41" s="8" t="s">
        <v>57</v>
      </c>
      <c r="R41" s="8" t="s">
        <v>58</v>
      </c>
      <c r="S41" s="8">
        <v>7</v>
      </c>
      <c r="T41" s="8">
        <v>40</v>
      </c>
      <c r="U41" s="8" t="s">
        <v>60</v>
      </c>
      <c r="V41" s="8" t="s">
        <v>67</v>
      </c>
      <c r="W41" s="8" t="s">
        <v>62</v>
      </c>
      <c r="X41" s="10">
        <v>7.8109999999999999E-2</v>
      </c>
      <c r="Y41" s="10">
        <v>6.698639</v>
      </c>
      <c r="Z41" s="10">
        <v>0.30199999999999999</v>
      </c>
      <c r="AA41" s="10">
        <v>0.30499999999999999</v>
      </c>
      <c r="AB41" s="10">
        <f t="shared" si="2"/>
        <v>0.1139064491994</v>
      </c>
      <c r="AC41" s="10">
        <f t="shared" si="3"/>
        <v>9.7265233027891504</v>
      </c>
    </row>
    <row r="42" spans="1:29" x14ac:dyDescent="0.25">
      <c r="A42" s="8">
        <v>9</v>
      </c>
      <c r="B42" s="8">
        <v>331</v>
      </c>
      <c r="C42" s="8" t="s">
        <v>128</v>
      </c>
      <c r="D42" s="8" t="s">
        <v>92</v>
      </c>
      <c r="E42" s="8" t="s">
        <v>118</v>
      </c>
      <c r="F42" s="8" t="s">
        <v>109</v>
      </c>
      <c r="G42" s="8" t="s">
        <v>110</v>
      </c>
      <c r="H42" s="8">
        <v>18615</v>
      </c>
      <c r="I42" s="8">
        <v>18616</v>
      </c>
      <c r="J42" s="8">
        <v>18535</v>
      </c>
      <c r="K42" s="8">
        <v>4280</v>
      </c>
      <c r="L42" s="8">
        <v>4280</v>
      </c>
      <c r="M42" s="8" t="s">
        <v>74</v>
      </c>
      <c r="N42" s="8" t="s">
        <v>142</v>
      </c>
      <c r="O42" s="9">
        <v>10.6464439732</v>
      </c>
      <c r="P42" s="9">
        <v>4.3084600000000002</v>
      </c>
      <c r="Q42" s="8" t="s">
        <v>57</v>
      </c>
      <c r="R42" s="8" t="s">
        <v>58</v>
      </c>
      <c r="S42" s="8">
        <v>7</v>
      </c>
      <c r="T42" s="8">
        <v>40</v>
      </c>
      <c r="U42" s="8" t="s">
        <v>60</v>
      </c>
      <c r="V42" s="8" t="s">
        <v>136</v>
      </c>
      <c r="W42" s="8" t="s">
        <v>62</v>
      </c>
      <c r="X42" s="10">
        <v>7.8109999999999999E-2</v>
      </c>
      <c r="Y42" s="10">
        <v>6.698639</v>
      </c>
      <c r="Z42" s="10">
        <v>0.30199999999999999</v>
      </c>
      <c r="AA42" s="10">
        <v>0.30499999999999999</v>
      </c>
      <c r="AB42" s="10">
        <f t="shared" si="2"/>
        <v>0.23490059979879999</v>
      </c>
      <c r="AC42" s="10">
        <f t="shared" si="3"/>
        <v>20.058268639228302</v>
      </c>
    </row>
    <row r="43" spans="1:29" x14ac:dyDescent="0.25">
      <c r="A43" s="8">
        <v>9</v>
      </c>
      <c r="B43" s="8">
        <v>331</v>
      </c>
      <c r="C43" s="8" t="s">
        <v>128</v>
      </c>
      <c r="D43" s="8" t="s">
        <v>92</v>
      </c>
      <c r="E43" s="8" t="s">
        <v>118</v>
      </c>
      <c r="F43" s="8" t="s">
        <v>109</v>
      </c>
      <c r="G43" s="8" t="s">
        <v>110</v>
      </c>
      <c r="H43" s="8">
        <v>18616</v>
      </c>
      <c r="I43" s="8">
        <v>18617</v>
      </c>
      <c r="J43" s="8">
        <v>18536</v>
      </c>
      <c r="K43" s="8">
        <v>4280</v>
      </c>
      <c r="L43" s="8">
        <v>4280</v>
      </c>
      <c r="M43" s="8" t="s">
        <v>74</v>
      </c>
      <c r="N43" s="8" t="s">
        <v>142</v>
      </c>
      <c r="O43" s="9">
        <v>10.3515857084</v>
      </c>
      <c r="P43" s="9">
        <v>4.1891400000000001</v>
      </c>
      <c r="Q43" s="8" t="s">
        <v>57</v>
      </c>
      <c r="R43" s="8" t="s">
        <v>58</v>
      </c>
      <c r="S43" s="8">
        <v>7</v>
      </c>
      <c r="T43" s="8">
        <v>40</v>
      </c>
      <c r="U43" s="8" t="s">
        <v>60</v>
      </c>
      <c r="V43" s="8" t="s">
        <v>136</v>
      </c>
      <c r="W43" s="8" t="s">
        <v>62</v>
      </c>
      <c r="X43" s="10">
        <v>7.8109999999999999E-2</v>
      </c>
      <c r="Y43" s="10">
        <v>6.698639</v>
      </c>
      <c r="Z43" s="10">
        <v>0.30199999999999999</v>
      </c>
      <c r="AA43" s="10">
        <v>0.30499999999999999</v>
      </c>
      <c r="AB43" s="10">
        <f t="shared" si="2"/>
        <v>0.22839518032919998</v>
      </c>
      <c r="AC43" s="10">
        <f t="shared" si="3"/>
        <v>19.5027679234197</v>
      </c>
    </row>
    <row r="44" spans="1:29" x14ac:dyDescent="0.25">
      <c r="A44" s="8">
        <v>9</v>
      </c>
      <c r="B44" s="8">
        <v>331</v>
      </c>
      <c r="C44" s="8" t="s">
        <v>128</v>
      </c>
      <c r="D44" s="8" t="s">
        <v>92</v>
      </c>
      <c r="E44" s="8" t="s">
        <v>118</v>
      </c>
      <c r="F44" s="8" t="s">
        <v>109</v>
      </c>
      <c r="G44" s="8" t="s">
        <v>110</v>
      </c>
      <c r="H44" s="8">
        <v>18619</v>
      </c>
      <c r="I44" s="8">
        <v>18620</v>
      </c>
      <c r="J44" s="8">
        <v>18539</v>
      </c>
      <c r="K44" s="8">
        <v>4280</v>
      </c>
      <c r="L44" s="8">
        <v>4280</v>
      </c>
      <c r="M44" s="8" t="s">
        <v>74</v>
      </c>
      <c r="N44" s="8" t="s">
        <v>142</v>
      </c>
      <c r="O44" s="9">
        <v>18.26412861</v>
      </c>
      <c r="P44" s="9">
        <v>7.3912300000000002</v>
      </c>
      <c r="Q44" s="8" t="s">
        <v>57</v>
      </c>
      <c r="R44" s="8" t="s">
        <v>58</v>
      </c>
      <c r="S44" s="8">
        <v>7</v>
      </c>
      <c r="T44" s="8">
        <v>40</v>
      </c>
      <c r="U44" s="8" t="s">
        <v>60</v>
      </c>
      <c r="V44" s="8" t="s">
        <v>136</v>
      </c>
      <c r="W44" s="8" t="s">
        <v>62</v>
      </c>
      <c r="X44" s="10">
        <v>7.8109999999999999E-2</v>
      </c>
      <c r="Y44" s="10">
        <v>6.698639</v>
      </c>
      <c r="Z44" s="10">
        <v>0.30199999999999999</v>
      </c>
      <c r="AA44" s="10">
        <v>0.30499999999999999</v>
      </c>
      <c r="AB44" s="10">
        <f t="shared" si="2"/>
        <v>0.40297562475940002</v>
      </c>
      <c r="AC44" s="10">
        <f t="shared" si="3"/>
        <v>34.410271167499154</v>
      </c>
    </row>
    <row r="45" spans="1:29" x14ac:dyDescent="0.25">
      <c r="A45" s="8">
        <v>9</v>
      </c>
      <c r="B45" s="8">
        <v>331</v>
      </c>
      <c r="C45" s="8" t="s">
        <v>128</v>
      </c>
      <c r="D45" s="8" t="s">
        <v>92</v>
      </c>
      <c r="E45" s="8" t="s">
        <v>118</v>
      </c>
      <c r="F45" s="8" t="s">
        <v>109</v>
      </c>
      <c r="G45" s="8" t="s">
        <v>110</v>
      </c>
      <c r="H45" s="8">
        <v>18620</v>
      </c>
      <c r="I45" s="8">
        <v>18621</v>
      </c>
      <c r="J45" s="8">
        <v>18540</v>
      </c>
      <c r="K45" s="8">
        <v>4280</v>
      </c>
      <c r="L45" s="8">
        <v>4280</v>
      </c>
      <c r="M45" s="8" t="s">
        <v>74</v>
      </c>
      <c r="N45" s="8" t="s">
        <v>142</v>
      </c>
      <c r="O45" s="9">
        <v>12.647510822099999</v>
      </c>
      <c r="P45" s="9">
        <v>5.1182699999999999</v>
      </c>
      <c r="Q45" s="8" t="s">
        <v>57</v>
      </c>
      <c r="R45" s="8" t="s">
        <v>58</v>
      </c>
      <c r="S45" s="8">
        <v>7</v>
      </c>
      <c r="T45" s="8">
        <v>40</v>
      </c>
      <c r="U45" s="8" t="s">
        <v>60</v>
      </c>
      <c r="V45" s="8" t="s">
        <v>136</v>
      </c>
      <c r="W45" s="8" t="s">
        <v>62</v>
      </c>
      <c r="X45" s="10">
        <v>7.8109999999999999E-2</v>
      </c>
      <c r="Y45" s="10">
        <v>6.698639</v>
      </c>
      <c r="Z45" s="10">
        <v>0.30199999999999999</v>
      </c>
      <c r="AA45" s="10">
        <v>0.30499999999999999</v>
      </c>
      <c r="AB45" s="10">
        <f t="shared" si="2"/>
        <v>0.27905207265059995</v>
      </c>
      <c r="AC45" s="10">
        <f t="shared" si="3"/>
        <v>23.82838290899835</v>
      </c>
    </row>
    <row r="46" spans="1:29" x14ac:dyDescent="0.25">
      <c r="A46" s="8">
        <v>9</v>
      </c>
      <c r="B46" s="8">
        <v>331</v>
      </c>
      <c r="C46" s="8" t="s">
        <v>128</v>
      </c>
      <c r="D46" s="8" t="s">
        <v>92</v>
      </c>
      <c r="E46" s="8" t="s">
        <v>118</v>
      </c>
      <c r="F46" s="8" t="s">
        <v>109</v>
      </c>
      <c r="G46" s="8" t="s">
        <v>110</v>
      </c>
      <c r="H46" s="8">
        <v>18621</v>
      </c>
      <c r="I46" s="8">
        <v>18622</v>
      </c>
      <c r="J46" s="8">
        <v>18541</v>
      </c>
      <c r="K46" s="8">
        <v>4280</v>
      </c>
      <c r="L46" s="8">
        <v>4280</v>
      </c>
      <c r="M46" s="8" t="s">
        <v>74</v>
      </c>
      <c r="N46" s="8" t="s">
        <v>142</v>
      </c>
      <c r="O46" s="9">
        <v>2.8110193056199999</v>
      </c>
      <c r="P46" s="9">
        <v>1.13758</v>
      </c>
      <c r="Q46" s="8" t="s">
        <v>57</v>
      </c>
      <c r="R46" s="8" t="s">
        <v>58</v>
      </c>
      <c r="S46" s="8">
        <v>7</v>
      </c>
      <c r="T46" s="8">
        <v>40</v>
      </c>
      <c r="U46" s="8" t="s">
        <v>60</v>
      </c>
      <c r="V46" s="8" t="s">
        <v>136</v>
      </c>
      <c r="W46" s="8" t="s">
        <v>62</v>
      </c>
      <c r="X46" s="10">
        <v>7.8109999999999999E-2</v>
      </c>
      <c r="Y46" s="10">
        <v>6.698639</v>
      </c>
      <c r="Z46" s="10">
        <v>0.30199999999999999</v>
      </c>
      <c r="AA46" s="10">
        <v>0.30499999999999999</v>
      </c>
      <c r="AB46" s="10">
        <f t="shared" si="2"/>
        <v>6.2021748912399997E-2</v>
      </c>
      <c r="AC46" s="10">
        <f t="shared" si="3"/>
        <v>5.2960652387659009</v>
      </c>
    </row>
    <row r="47" spans="1:29" x14ac:dyDescent="0.25">
      <c r="A47" s="8">
        <v>9</v>
      </c>
      <c r="B47" s="8">
        <v>331</v>
      </c>
      <c r="C47" s="8" t="s">
        <v>128</v>
      </c>
      <c r="D47" s="8" t="s">
        <v>92</v>
      </c>
      <c r="E47" s="8" t="s">
        <v>118</v>
      </c>
      <c r="F47" s="8" t="s">
        <v>109</v>
      </c>
      <c r="G47" s="8" t="s">
        <v>110</v>
      </c>
      <c r="H47" s="8">
        <v>18622</v>
      </c>
      <c r="I47" s="8">
        <v>18623</v>
      </c>
      <c r="J47" s="8">
        <v>18542</v>
      </c>
      <c r="K47" s="8">
        <v>4280</v>
      </c>
      <c r="L47" s="8">
        <v>4280</v>
      </c>
      <c r="M47" s="8" t="s">
        <v>74</v>
      </c>
      <c r="N47" s="8" t="s">
        <v>142</v>
      </c>
      <c r="O47" s="9">
        <v>3.8766107457799999</v>
      </c>
      <c r="P47" s="9">
        <v>1.56881</v>
      </c>
      <c r="Q47" s="8" t="s">
        <v>57</v>
      </c>
      <c r="R47" s="8" t="s">
        <v>58</v>
      </c>
      <c r="S47" s="8">
        <v>7</v>
      </c>
      <c r="T47" s="8">
        <v>40</v>
      </c>
      <c r="U47" s="8" t="s">
        <v>60</v>
      </c>
      <c r="V47" s="8" t="s">
        <v>136</v>
      </c>
      <c r="W47" s="8" t="s">
        <v>62</v>
      </c>
      <c r="X47" s="10">
        <v>7.8109999999999999E-2</v>
      </c>
      <c r="Y47" s="10">
        <v>6.698639</v>
      </c>
      <c r="Z47" s="10">
        <v>0.30199999999999999</v>
      </c>
      <c r="AA47" s="10">
        <v>0.30499999999999999</v>
      </c>
      <c r="AB47" s="10">
        <f t="shared" si="2"/>
        <v>8.5532744871799987E-2</v>
      </c>
      <c r="AC47" s="10">
        <f t="shared" si="3"/>
        <v>7.3036798354650507</v>
      </c>
    </row>
    <row r="48" spans="1:29" x14ac:dyDescent="0.25">
      <c r="A48" s="8">
        <v>9</v>
      </c>
      <c r="B48" s="8">
        <v>331</v>
      </c>
      <c r="C48" s="8" t="s">
        <v>128</v>
      </c>
      <c r="D48" s="8" t="s">
        <v>92</v>
      </c>
      <c r="E48" s="8" t="s">
        <v>118</v>
      </c>
      <c r="F48" s="8" t="s">
        <v>109</v>
      </c>
      <c r="G48" s="8" t="s">
        <v>110</v>
      </c>
      <c r="H48" s="8">
        <v>18623</v>
      </c>
      <c r="I48" s="8">
        <v>18624</v>
      </c>
      <c r="J48" s="8">
        <v>18543</v>
      </c>
      <c r="K48" s="8">
        <v>4280</v>
      </c>
      <c r="L48" s="8">
        <v>4280</v>
      </c>
      <c r="M48" s="8" t="s">
        <v>74</v>
      </c>
      <c r="N48" s="8" t="s">
        <v>142</v>
      </c>
      <c r="O48" s="9">
        <v>2.9175535908999999</v>
      </c>
      <c r="P48" s="9">
        <v>1.18069</v>
      </c>
      <c r="Q48" s="8" t="s">
        <v>57</v>
      </c>
      <c r="R48" s="8" t="s">
        <v>58</v>
      </c>
      <c r="S48" s="8">
        <v>7</v>
      </c>
      <c r="T48" s="8">
        <v>40</v>
      </c>
      <c r="U48" s="8" t="s">
        <v>60</v>
      </c>
      <c r="V48" s="8" t="s">
        <v>136</v>
      </c>
      <c r="W48" s="8" t="s">
        <v>62</v>
      </c>
      <c r="X48" s="10">
        <v>7.8109999999999999E-2</v>
      </c>
      <c r="Y48" s="10">
        <v>6.698639</v>
      </c>
      <c r="Z48" s="10">
        <v>0.30199999999999999</v>
      </c>
      <c r="AA48" s="10">
        <v>0.30499999999999999</v>
      </c>
      <c r="AB48" s="10">
        <f t="shared" si="2"/>
        <v>6.4372139738199996E-2</v>
      </c>
      <c r="AC48" s="10">
        <f t="shared" si="3"/>
        <v>5.49676617623245</v>
      </c>
    </row>
    <row r="49" spans="1:29" x14ac:dyDescent="0.25">
      <c r="A49" s="8">
        <v>9</v>
      </c>
      <c r="B49" s="8">
        <v>331</v>
      </c>
      <c r="C49" s="8" t="s">
        <v>128</v>
      </c>
      <c r="D49" s="8" t="s">
        <v>92</v>
      </c>
      <c r="E49" s="8" t="s">
        <v>118</v>
      </c>
      <c r="F49" s="8" t="s">
        <v>109</v>
      </c>
      <c r="G49" s="8" t="s">
        <v>110</v>
      </c>
      <c r="H49" s="8">
        <v>18626</v>
      </c>
      <c r="I49" s="8">
        <v>18627</v>
      </c>
      <c r="J49" s="8">
        <v>18546</v>
      </c>
      <c r="K49" s="8">
        <v>4280</v>
      </c>
      <c r="L49" s="8">
        <v>4280</v>
      </c>
      <c r="M49" s="8" t="s">
        <v>74</v>
      </c>
      <c r="N49" s="8" t="s">
        <v>142</v>
      </c>
      <c r="O49" s="9">
        <v>5.4213516540800004</v>
      </c>
      <c r="P49" s="9">
        <v>2.19394</v>
      </c>
      <c r="Q49" s="8" t="s">
        <v>57</v>
      </c>
      <c r="R49" s="8" t="s">
        <v>58</v>
      </c>
      <c r="S49" s="8">
        <v>7</v>
      </c>
      <c r="T49" s="8">
        <v>40</v>
      </c>
      <c r="U49" s="8" t="s">
        <v>60</v>
      </c>
      <c r="V49" s="8" t="s">
        <v>136</v>
      </c>
      <c r="W49" s="8" t="s">
        <v>62</v>
      </c>
      <c r="X49" s="10">
        <v>7.8109999999999999E-2</v>
      </c>
      <c r="Y49" s="10">
        <v>6.698639</v>
      </c>
      <c r="Z49" s="10">
        <v>0.30199999999999999</v>
      </c>
      <c r="AA49" s="10">
        <v>0.30499999999999999</v>
      </c>
      <c r="AB49" s="10">
        <f t="shared" si="2"/>
        <v>0.11961532007319998</v>
      </c>
      <c r="AC49" s="10">
        <f t="shared" si="3"/>
        <v>10.214006373123702</v>
      </c>
    </row>
    <row r="50" spans="1:29" x14ac:dyDescent="0.25">
      <c r="A50" s="8">
        <v>9</v>
      </c>
      <c r="B50" s="8">
        <v>331</v>
      </c>
      <c r="C50" s="8" t="s">
        <v>128</v>
      </c>
      <c r="D50" s="8" t="s">
        <v>92</v>
      </c>
      <c r="E50" s="8" t="s">
        <v>118</v>
      </c>
      <c r="F50" s="8" t="s">
        <v>109</v>
      </c>
      <c r="G50" s="8" t="s">
        <v>110</v>
      </c>
      <c r="H50" s="8">
        <v>18628</v>
      </c>
      <c r="I50" s="8">
        <v>18629</v>
      </c>
      <c r="J50" s="8">
        <v>18548</v>
      </c>
      <c r="K50" s="8">
        <v>4280</v>
      </c>
      <c r="L50" s="8">
        <v>4280</v>
      </c>
      <c r="M50" s="8" t="s">
        <v>74</v>
      </c>
      <c r="N50" s="8" t="s">
        <v>142</v>
      </c>
      <c r="O50" s="9">
        <v>1.7679146060099999</v>
      </c>
      <c r="P50" s="9">
        <v>0.71545000000000003</v>
      </c>
      <c r="Q50" s="8" t="s">
        <v>57</v>
      </c>
      <c r="R50" s="8" t="s">
        <v>58</v>
      </c>
      <c r="S50" s="8">
        <v>7</v>
      </c>
      <c r="T50" s="8">
        <v>40</v>
      </c>
      <c r="U50" s="8" t="s">
        <v>60</v>
      </c>
      <c r="V50" s="8" t="s">
        <v>136</v>
      </c>
      <c r="W50" s="8" t="s">
        <v>62</v>
      </c>
      <c r="X50" s="10">
        <v>7.8109999999999999E-2</v>
      </c>
      <c r="Y50" s="10">
        <v>6.698639</v>
      </c>
      <c r="Z50" s="10">
        <v>0.30199999999999999</v>
      </c>
      <c r="AA50" s="10">
        <v>0.30499999999999999</v>
      </c>
      <c r="AB50" s="10">
        <f t="shared" si="2"/>
        <v>3.9006892050999997E-2</v>
      </c>
      <c r="AC50" s="10">
        <f t="shared" si="3"/>
        <v>3.3308161844222504</v>
      </c>
    </row>
    <row r="51" spans="1:29" x14ac:dyDescent="0.25">
      <c r="A51" s="8">
        <v>9</v>
      </c>
      <c r="B51" s="8">
        <v>331</v>
      </c>
      <c r="C51" s="8" t="s">
        <v>128</v>
      </c>
      <c r="D51" s="8" t="s">
        <v>92</v>
      </c>
      <c r="E51" s="8" t="s">
        <v>118</v>
      </c>
      <c r="F51" s="8" t="s">
        <v>109</v>
      </c>
      <c r="G51" s="8" t="s">
        <v>110</v>
      </c>
      <c r="H51" s="8">
        <v>18629</v>
      </c>
      <c r="I51" s="8">
        <v>18630</v>
      </c>
      <c r="J51" s="8">
        <v>18549</v>
      </c>
      <c r="K51" s="8">
        <v>4280</v>
      </c>
      <c r="L51" s="8">
        <v>4280</v>
      </c>
      <c r="M51" s="8" t="s">
        <v>74</v>
      </c>
      <c r="N51" s="8" t="s">
        <v>142</v>
      </c>
      <c r="O51" s="9">
        <v>2.7505713207700002</v>
      </c>
      <c r="P51" s="9">
        <v>1.1131200000000001</v>
      </c>
      <c r="Q51" s="8" t="s">
        <v>57</v>
      </c>
      <c r="R51" s="8" t="s">
        <v>58</v>
      </c>
      <c r="S51" s="8">
        <v>7</v>
      </c>
      <c r="T51" s="8">
        <v>40</v>
      </c>
      <c r="U51" s="8" t="s">
        <v>60</v>
      </c>
      <c r="V51" s="8" t="s">
        <v>136</v>
      </c>
      <c r="W51" s="8" t="s">
        <v>62</v>
      </c>
      <c r="X51" s="10">
        <v>7.8109999999999999E-2</v>
      </c>
      <c r="Y51" s="10">
        <v>6.698639</v>
      </c>
      <c r="Z51" s="10">
        <v>0.30199999999999999</v>
      </c>
      <c r="AA51" s="10">
        <v>0.30499999999999999</v>
      </c>
      <c r="AB51" s="10">
        <f t="shared" si="2"/>
        <v>6.0688170633599998E-2</v>
      </c>
      <c r="AC51" s="10">
        <f t="shared" si="3"/>
        <v>5.1821903853576012</v>
      </c>
    </row>
    <row r="52" spans="1:29" x14ac:dyDescent="0.25">
      <c r="A52" s="8">
        <v>9</v>
      </c>
      <c r="B52" s="8">
        <v>331</v>
      </c>
      <c r="C52" s="8" t="s">
        <v>128</v>
      </c>
      <c r="D52" s="8" t="s">
        <v>92</v>
      </c>
      <c r="E52" s="8" t="s">
        <v>118</v>
      </c>
      <c r="F52" s="8" t="s">
        <v>109</v>
      </c>
      <c r="G52" s="8" t="s">
        <v>110</v>
      </c>
      <c r="H52" s="8">
        <v>18630</v>
      </c>
      <c r="I52" s="8">
        <v>18631</v>
      </c>
      <c r="J52" s="8">
        <v>18550</v>
      </c>
      <c r="K52" s="8">
        <v>4280</v>
      </c>
      <c r="L52" s="8">
        <v>4280</v>
      </c>
      <c r="M52" s="8" t="s">
        <v>74</v>
      </c>
      <c r="N52" s="8" t="s">
        <v>142</v>
      </c>
      <c r="O52" s="9">
        <v>2.6915138428100001</v>
      </c>
      <c r="P52" s="9">
        <v>1.0892200000000001</v>
      </c>
      <c r="Q52" s="8" t="s">
        <v>57</v>
      </c>
      <c r="R52" s="8" t="s">
        <v>58</v>
      </c>
      <c r="S52" s="8">
        <v>7</v>
      </c>
      <c r="T52" s="8">
        <v>40</v>
      </c>
      <c r="U52" s="8" t="s">
        <v>60</v>
      </c>
      <c r="V52" s="8" t="s">
        <v>136</v>
      </c>
      <c r="W52" s="8" t="s">
        <v>62</v>
      </c>
      <c r="X52" s="10">
        <v>7.8109999999999999E-2</v>
      </c>
      <c r="Y52" s="10">
        <v>6.698639</v>
      </c>
      <c r="Z52" s="10">
        <v>0.30199999999999999</v>
      </c>
      <c r="AA52" s="10">
        <v>0.30499999999999999</v>
      </c>
      <c r="AB52" s="10">
        <f t="shared" si="2"/>
        <v>5.9385123991600001E-2</v>
      </c>
      <c r="AC52" s="10">
        <f t="shared" si="3"/>
        <v>5.0709226422481004</v>
      </c>
    </row>
    <row r="53" spans="1:29" x14ac:dyDescent="0.25">
      <c r="A53" s="8">
        <v>9</v>
      </c>
      <c r="B53" s="8">
        <v>331</v>
      </c>
      <c r="C53" s="8" t="s">
        <v>128</v>
      </c>
      <c r="D53" s="8" t="s">
        <v>92</v>
      </c>
      <c r="E53" s="8" t="s">
        <v>118</v>
      </c>
      <c r="F53" s="8" t="s">
        <v>109</v>
      </c>
      <c r="G53" s="8" t="s">
        <v>110</v>
      </c>
      <c r="H53" s="8">
        <v>18805</v>
      </c>
      <c r="I53" s="8">
        <v>18806</v>
      </c>
      <c r="J53" s="8">
        <v>18725</v>
      </c>
      <c r="K53" s="8">
        <v>4340</v>
      </c>
      <c r="L53" s="8">
        <v>4340</v>
      </c>
      <c r="M53" s="8" t="s">
        <v>74</v>
      </c>
      <c r="N53" s="8" t="s">
        <v>142</v>
      </c>
      <c r="O53" s="9">
        <v>5.3343093477999997</v>
      </c>
      <c r="P53" s="9">
        <v>2.1587200000000002</v>
      </c>
      <c r="Q53" s="8" t="s">
        <v>57</v>
      </c>
      <c r="R53" s="8" t="s">
        <v>58</v>
      </c>
      <c r="S53" s="8">
        <v>7</v>
      </c>
      <c r="T53" s="8">
        <v>40</v>
      </c>
      <c r="U53" s="8" t="s">
        <v>60</v>
      </c>
      <c r="V53" s="8" t="s">
        <v>63</v>
      </c>
      <c r="W53" s="8" t="s">
        <v>62</v>
      </c>
      <c r="X53" s="10">
        <v>7.8109999999999999E-2</v>
      </c>
      <c r="Y53" s="10">
        <v>6.698639</v>
      </c>
      <c r="Z53" s="10">
        <v>0.30199999999999999</v>
      </c>
      <c r="AA53" s="10">
        <v>0.30499999999999999</v>
      </c>
      <c r="AB53" s="10">
        <f t="shared" si="2"/>
        <v>0.1176950982016</v>
      </c>
      <c r="AC53" s="10">
        <f t="shared" si="3"/>
        <v>10.050037757545603</v>
      </c>
    </row>
    <row r="54" spans="1:29" x14ac:dyDescent="0.25">
      <c r="A54" s="8">
        <v>9</v>
      </c>
      <c r="B54" s="8">
        <v>331</v>
      </c>
      <c r="C54" s="8" t="s">
        <v>128</v>
      </c>
      <c r="D54" s="8" t="s">
        <v>92</v>
      </c>
      <c r="E54" s="8" t="s">
        <v>118</v>
      </c>
      <c r="F54" s="8" t="s">
        <v>109</v>
      </c>
      <c r="G54" s="8" t="s">
        <v>110</v>
      </c>
      <c r="H54" s="8">
        <v>19870</v>
      </c>
      <c r="I54" s="8">
        <v>19895</v>
      </c>
      <c r="J54" s="8">
        <v>19845</v>
      </c>
      <c r="K54" s="8">
        <v>5120</v>
      </c>
      <c r="L54" s="8">
        <v>5120</v>
      </c>
      <c r="M54" s="8" t="s">
        <v>74</v>
      </c>
      <c r="N54" s="8" t="s">
        <v>142</v>
      </c>
      <c r="O54" s="9">
        <v>9.5481612124699993</v>
      </c>
      <c r="P54" s="9">
        <v>3.8639999999999999</v>
      </c>
      <c r="Q54" s="8" t="s">
        <v>57</v>
      </c>
      <c r="R54" s="8" t="s">
        <v>58</v>
      </c>
      <c r="S54" s="8">
        <v>9</v>
      </c>
      <c r="T54" s="8">
        <v>50</v>
      </c>
      <c r="U54" s="8" t="s">
        <v>46</v>
      </c>
      <c r="V54" s="8" t="s">
        <v>64</v>
      </c>
      <c r="W54" s="8" t="s">
        <v>48</v>
      </c>
      <c r="X54" s="10">
        <v>0.105785</v>
      </c>
      <c r="Y54" s="10">
        <v>1.8153889999999999</v>
      </c>
      <c r="Z54" s="10">
        <v>0.30199999999999999</v>
      </c>
      <c r="AA54" s="10">
        <v>0.30499999999999999</v>
      </c>
      <c r="AB54" s="10">
        <f t="shared" si="2"/>
        <v>0.28530976151999998</v>
      </c>
      <c r="AC54" s="10">
        <f t="shared" si="3"/>
        <v>4.8751908517200002</v>
      </c>
    </row>
    <row r="55" spans="1:29" x14ac:dyDescent="0.25">
      <c r="A55" s="8">
        <v>9</v>
      </c>
      <c r="B55" s="8">
        <v>331</v>
      </c>
      <c r="C55" s="8" t="s">
        <v>128</v>
      </c>
      <c r="D55" s="8" t="s">
        <v>92</v>
      </c>
      <c r="E55" s="8" t="s">
        <v>118</v>
      </c>
      <c r="F55" s="8" t="s">
        <v>109</v>
      </c>
      <c r="G55" s="8" t="s">
        <v>110</v>
      </c>
      <c r="H55" s="8">
        <v>25521</v>
      </c>
      <c r="I55" s="8">
        <v>25613</v>
      </c>
      <c r="J55" s="8">
        <v>25553</v>
      </c>
      <c r="K55" s="8">
        <v>6172</v>
      </c>
      <c r="L55" s="8">
        <v>6172</v>
      </c>
      <c r="M55" s="8" t="s">
        <v>74</v>
      </c>
      <c r="N55" s="8" t="s">
        <v>142</v>
      </c>
      <c r="O55" s="9">
        <v>1.09797630087E-3</v>
      </c>
      <c r="P55" s="9">
        <v>4.4433500000000002E-4</v>
      </c>
      <c r="Q55" s="8" t="s">
        <v>57</v>
      </c>
      <c r="R55" s="8" t="s">
        <v>58</v>
      </c>
      <c r="S55" s="8">
        <v>12</v>
      </c>
      <c r="T55" s="8">
        <v>60</v>
      </c>
      <c r="U55" s="8" t="s">
        <v>49</v>
      </c>
      <c r="V55" s="8" t="s">
        <v>50</v>
      </c>
      <c r="W55" s="8" t="s">
        <v>51</v>
      </c>
      <c r="X55" s="10">
        <v>0.50061500000000003</v>
      </c>
      <c r="Y55" s="10">
        <v>5.1558710000000003</v>
      </c>
      <c r="Z55" s="10">
        <v>0.30199999999999999</v>
      </c>
      <c r="AA55" s="10">
        <v>0.30499999999999999</v>
      </c>
      <c r="AB55" s="10">
        <f t="shared" si="2"/>
        <v>1.5526365468545E-4</v>
      </c>
      <c r="AC55" s="10">
        <f t="shared" si="3"/>
        <v>1.5921990888455755E-3</v>
      </c>
    </row>
    <row r="56" spans="1:29" x14ac:dyDescent="0.25">
      <c r="A56" s="8">
        <v>9</v>
      </c>
      <c r="B56" s="8">
        <v>331</v>
      </c>
      <c r="C56" s="8" t="s">
        <v>128</v>
      </c>
      <c r="D56" s="8" t="s">
        <v>92</v>
      </c>
      <c r="E56" s="8" t="s">
        <v>118</v>
      </c>
      <c r="F56" s="8" t="s">
        <v>109</v>
      </c>
      <c r="G56" s="8" t="s">
        <v>110</v>
      </c>
      <c r="H56" s="8">
        <v>25528</v>
      </c>
      <c r="I56" s="8">
        <v>25620</v>
      </c>
      <c r="J56" s="8">
        <v>25560</v>
      </c>
      <c r="K56" s="8">
        <v>6172</v>
      </c>
      <c r="L56" s="8">
        <v>6172</v>
      </c>
      <c r="M56" s="8" t="s">
        <v>74</v>
      </c>
      <c r="N56" s="8" t="s">
        <v>142</v>
      </c>
      <c r="O56" s="9">
        <v>7.5502605958100002</v>
      </c>
      <c r="P56" s="9">
        <v>3.0554800000000002</v>
      </c>
      <c r="Q56" s="8" t="s">
        <v>57</v>
      </c>
      <c r="R56" s="8" t="s">
        <v>58</v>
      </c>
      <c r="S56" s="8">
        <v>12</v>
      </c>
      <c r="T56" s="8">
        <v>60</v>
      </c>
      <c r="U56" s="8" t="s">
        <v>49</v>
      </c>
      <c r="V56" s="8" t="s">
        <v>50</v>
      </c>
      <c r="W56" s="8" t="s">
        <v>51</v>
      </c>
      <c r="X56" s="10">
        <v>0.50061500000000003</v>
      </c>
      <c r="Y56" s="10">
        <v>5.1558710000000003</v>
      </c>
      <c r="Z56" s="10">
        <v>0.30199999999999999</v>
      </c>
      <c r="AA56" s="10">
        <v>0.30499999999999999</v>
      </c>
      <c r="AB56" s="10">
        <f t="shared" si="2"/>
        <v>1.0676741458996002</v>
      </c>
      <c r="AC56" s="10">
        <f t="shared" si="3"/>
        <v>10.948794202540602</v>
      </c>
    </row>
    <row r="57" spans="1:29" x14ac:dyDescent="0.25">
      <c r="A57" s="8">
        <v>9</v>
      </c>
      <c r="B57" s="8">
        <v>331</v>
      </c>
      <c r="C57" s="8" t="s">
        <v>128</v>
      </c>
      <c r="D57" s="8" t="s">
        <v>92</v>
      </c>
      <c r="E57" s="8" t="s">
        <v>118</v>
      </c>
      <c r="F57" s="8" t="s">
        <v>109</v>
      </c>
      <c r="G57" s="8" t="s">
        <v>110</v>
      </c>
      <c r="H57" s="8">
        <v>25539</v>
      </c>
      <c r="I57" s="8">
        <v>25631</v>
      </c>
      <c r="J57" s="8">
        <v>25571</v>
      </c>
      <c r="K57" s="8">
        <v>6172</v>
      </c>
      <c r="L57" s="8">
        <v>6172</v>
      </c>
      <c r="M57" s="8" t="s">
        <v>74</v>
      </c>
      <c r="N57" s="8" t="s">
        <v>142</v>
      </c>
      <c r="O57" s="9">
        <v>2.3504685186100001</v>
      </c>
      <c r="P57" s="9">
        <v>0.95120099999999996</v>
      </c>
      <c r="Q57" s="8" t="s">
        <v>57</v>
      </c>
      <c r="R57" s="8" t="s">
        <v>58</v>
      </c>
      <c r="S57" s="8">
        <v>12</v>
      </c>
      <c r="T57" s="8">
        <v>60</v>
      </c>
      <c r="U57" s="8" t="s">
        <v>49</v>
      </c>
      <c r="V57" s="8" t="s">
        <v>50</v>
      </c>
      <c r="W57" s="8" t="s">
        <v>51</v>
      </c>
      <c r="X57" s="10">
        <v>0.50061500000000003</v>
      </c>
      <c r="Y57" s="10">
        <v>5.1558710000000003</v>
      </c>
      <c r="Z57" s="10">
        <v>0.30199999999999999</v>
      </c>
      <c r="AA57" s="10">
        <v>0.30499999999999999</v>
      </c>
      <c r="AB57" s="10">
        <f t="shared" si="2"/>
        <v>0.33237747105326998</v>
      </c>
      <c r="AC57" s="10">
        <f t="shared" si="3"/>
        <v>3.4084674074943453</v>
      </c>
    </row>
    <row r="58" spans="1:29" x14ac:dyDescent="0.25">
      <c r="A58" s="8">
        <v>9</v>
      </c>
      <c r="B58" s="8">
        <v>331</v>
      </c>
      <c r="C58" s="8" t="s">
        <v>128</v>
      </c>
      <c r="D58" s="8" t="s">
        <v>92</v>
      </c>
      <c r="E58" s="8" t="s">
        <v>118</v>
      </c>
      <c r="F58" s="8" t="s">
        <v>109</v>
      </c>
      <c r="G58" s="8" t="s">
        <v>110</v>
      </c>
      <c r="H58" s="8">
        <v>25540</v>
      </c>
      <c r="I58" s="8">
        <v>25632</v>
      </c>
      <c r="J58" s="8">
        <v>25572</v>
      </c>
      <c r="K58" s="8">
        <v>6172</v>
      </c>
      <c r="L58" s="8">
        <v>6172</v>
      </c>
      <c r="M58" s="8" t="s">
        <v>74</v>
      </c>
      <c r="N58" s="8" t="s">
        <v>142</v>
      </c>
      <c r="O58" s="9">
        <v>2.90964873216</v>
      </c>
      <c r="P58" s="9">
        <v>1.1774899999999999</v>
      </c>
      <c r="Q58" s="8" t="s">
        <v>57</v>
      </c>
      <c r="R58" s="8" t="s">
        <v>58</v>
      </c>
      <c r="S58" s="8">
        <v>12</v>
      </c>
      <c r="T58" s="8">
        <v>60</v>
      </c>
      <c r="U58" s="8" t="s">
        <v>49</v>
      </c>
      <c r="V58" s="8" t="s">
        <v>50</v>
      </c>
      <c r="W58" s="8" t="s">
        <v>51</v>
      </c>
      <c r="X58" s="10">
        <v>0.50061500000000003</v>
      </c>
      <c r="Y58" s="10">
        <v>5.1558710000000003</v>
      </c>
      <c r="Z58" s="10">
        <v>0.30199999999999999</v>
      </c>
      <c r="AA58" s="10">
        <v>0.30499999999999999</v>
      </c>
      <c r="AB58" s="10">
        <f t="shared" si="2"/>
        <v>0.41144947113229996</v>
      </c>
      <c r="AC58" s="10">
        <f t="shared" si="3"/>
        <v>4.2193356479340505</v>
      </c>
    </row>
    <row r="59" spans="1:29" x14ac:dyDescent="0.25">
      <c r="A59" s="8">
        <v>9</v>
      </c>
      <c r="B59" s="8">
        <v>331</v>
      </c>
      <c r="C59" s="8" t="s">
        <v>128</v>
      </c>
      <c r="D59" s="8" t="s">
        <v>92</v>
      </c>
      <c r="E59" s="8" t="s">
        <v>118</v>
      </c>
      <c r="F59" s="8" t="s">
        <v>109</v>
      </c>
      <c r="G59" s="8" t="s">
        <v>110</v>
      </c>
      <c r="H59" s="8">
        <v>28894</v>
      </c>
      <c r="I59" s="8">
        <v>29090</v>
      </c>
      <c r="J59" s="8">
        <v>29054</v>
      </c>
      <c r="K59" s="8">
        <v>6180</v>
      </c>
      <c r="L59" s="8">
        <v>6180</v>
      </c>
      <c r="M59" s="8" t="s">
        <v>74</v>
      </c>
      <c r="N59" s="8" t="s">
        <v>142</v>
      </c>
      <c r="O59" s="9">
        <v>3.1750556576099999E-3</v>
      </c>
      <c r="P59" s="9">
        <v>1.2849000000000001E-3</v>
      </c>
      <c r="Q59" s="8" t="s">
        <v>57</v>
      </c>
      <c r="R59" s="8" t="s">
        <v>58</v>
      </c>
      <c r="S59" s="8">
        <v>15</v>
      </c>
      <c r="T59" s="8">
        <v>60</v>
      </c>
      <c r="U59" s="8" t="s">
        <v>49</v>
      </c>
      <c r="V59" s="8" t="s">
        <v>81</v>
      </c>
      <c r="W59" s="8" t="s">
        <v>82</v>
      </c>
      <c r="X59" s="10">
        <v>0.65915800000000002</v>
      </c>
      <c r="Y59" s="10">
        <v>5.9299369999999998</v>
      </c>
      <c r="Z59" s="10">
        <v>0.30199999999999999</v>
      </c>
      <c r="AA59" s="10">
        <v>0.30499999999999999</v>
      </c>
      <c r="AB59" s="10">
        <f t="shared" si="2"/>
        <v>5.9117257571159997E-4</v>
      </c>
      <c r="AC59" s="10">
        <f t="shared" si="3"/>
        <v>5.295466355653501E-3</v>
      </c>
    </row>
    <row r="60" spans="1:29" x14ac:dyDescent="0.25">
      <c r="A60" s="8">
        <v>9</v>
      </c>
      <c r="B60" s="8">
        <v>331</v>
      </c>
      <c r="C60" s="8" t="s">
        <v>128</v>
      </c>
      <c r="D60" s="8" t="s">
        <v>92</v>
      </c>
      <c r="E60" s="8" t="s">
        <v>118</v>
      </c>
      <c r="F60" s="8" t="s">
        <v>109</v>
      </c>
      <c r="G60" s="8" t="s">
        <v>110</v>
      </c>
      <c r="H60" s="8">
        <v>35135</v>
      </c>
      <c r="I60" s="8">
        <v>35136</v>
      </c>
      <c r="J60" s="8">
        <v>35116</v>
      </c>
      <c r="K60" s="8">
        <v>6410</v>
      </c>
      <c r="L60" s="8">
        <v>6410</v>
      </c>
      <c r="M60" s="8" t="s">
        <v>74</v>
      </c>
      <c r="N60" s="8" t="s">
        <v>142</v>
      </c>
      <c r="O60" s="9">
        <v>0.84487873016899995</v>
      </c>
      <c r="P60" s="9">
        <v>0.34190999999999999</v>
      </c>
      <c r="Q60" s="8" t="s">
        <v>57</v>
      </c>
      <c r="R60" s="8" t="s">
        <v>58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0.70014500000000002</v>
      </c>
      <c r="Y60" s="10">
        <v>6.29983</v>
      </c>
      <c r="Z60" s="10">
        <v>0.30199999999999999</v>
      </c>
      <c r="AA60" s="10">
        <v>0.30499999999999999</v>
      </c>
      <c r="AB60" s="10">
        <f t="shared" si="2"/>
        <v>0.16709183071110001</v>
      </c>
      <c r="AC60" s="10">
        <f t="shared" si="3"/>
        <v>1.4970125383335</v>
      </c>
    </row>
    <row r="61" spans="1:29" x14ac:dyDescent="0.25">
      <c r="A61" s="8">
        <v>9</v>
      </c>
      <c r="B61" s="8">
        <v>331</v>
      </c>
      <c r="C61" s="8" t="s">
        <v>128</v>
      </c>
      <c r="D61" s="8" t="s">
        <v>92</v>
      </c>
      <c r="E61" s="8" t="s">
        <v>118</v>
      </c>
      <c r="F61" s="8" t="s">
        <v>109</v>
      </c>
      <c r="G61" s="8" t="s">
        <v>110</v>
      </c>
      <c r="H61" s="8">
        <v>35139</v>
      </c>
      <c r="I61" s="8">
        <v>35140</v>
      </c>
      <c r="J61" s="8">
        <v>35120</v>
      </c>
      <c r="K61" s="8">
        <v>6410</v>
      </c>
      <c r="L61" s="8">
        <v>6410</v>
      </c>
      <c r="M61" s="8" t="s">
        <v>74</v>
      </c>
      <c r="N61" s="8" t="s">
        <v>142</v>
      </c>
      <c r="O61" s="9">
        <v>45.847093926699998</v>
      </c>
      <c r="P61" s="9">
        <v>18.553699999999999</v>
      </c>
      <c r="Q61" s="8" t="s">
        <v>57</v>
      </c>
      <c r="R61" s="8" t="s">
        <v>58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0.70014500000000002</v>
      </c>
      <c r="Y61" s="10">
        <v>6.29983</v>
      </c>
      <c r="Z61" s="10">
        <v>0.30199999999999999</v>
      </c>
      <c r="AA61" s="10">
        <v>0.30499999999999999</v>
      </c>
      <c r="AB61" s="10">
        <f t="shared" si="2"/>
        <v>9.0672156399769985</v>
      </c>
      <c r="AC61" s="10">
        <f t="shared" si="3"/>
        <v>81.235183330345009</v>
      </c>
    </row>
    <row r="62" spans="1:29" x14ac:dyDescent="0.25">
      <c r="A62" s="8">
        <v>9</v>
      </c>
      <c r="B62" s="8">
        <v>331</v>
      </c>
      <c r="C62" s="8" t="s">
        <v>128</v>
      </c>
      <c r="D62" s="8" t="s">
        <v>92</v>
      </c>
      <c r="E62" s="8" t="s">
        <v>118</v>
      </c>
      <c r="F62" s="8" t="s">
        <v>109</v>
      </c>
      <c r="G62" s="8" t="s">
        <v>110</v>
      </c>
      <c r="H62" s="8">
        <v>35147</v>
      </c>
      <c r="I62" s="8">
        <v>35148</v>
      </c>
      <c r="J62" s="8">
        <v>35128</v>
      </c>
      <c r="K62" s="8">
        <v>6410</v>
      </c>
      <c r="L62" s="8">
        <v>6410</v>
      </c>
      <c r="M62" s="8" t="s">
        <v>74</v>
      </c>
      <c r="N62" s="8" t="s">
        <v>142</v>
      </c>
      <c r="O62" s="9">
        <v>1.9248582346500001</v>
      </c>
      <c r="P62" s="9">
        <v>0.77896200000000004</v>
      </c>
      <c r="Q62" s="8" t="s">
        <v>57</v>
      </c>
      <c r="R62" s="8" t="s">
        <v>58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0.70014500000000002</v>
      </c>
      <c r="Y62" s="10">
        <v>6.29983</v>
      </c>
      <c r="Z62" s="10">
        <v>0.30199999999999999</v>
      </c>
      <c r="AA62" s="10">
        <v>0.30499999999999999</v>
      </c>
      <c r="AB62" s="10">
        <f t="shared" si="2"/>
        <v>0.38067967194402003</v>
      </c>
      <c r="AC62" s="10">
        <f t="shared" si="3"/>
        <v>3.4105930826397004</v>
      </c>
    </row>
    <row r="63" spans="1:29" x14ac:dyDescent="0.25">
      <c r="A63" s="8">
        <v>9</v>
      </c>
      <c r="B63" s="8">
        <v>331</v>
      </c>
      <c r="C63" s="8" t="s">
        <v>128</v>
      </c>
      <c r="D63" s="8" t="s">
        <v>92</v>
      </c>
      <c r="E63" s="8" t="s">
        <v>118</v>
      </c>
      <c r="F63" s="8" t="s">
        <v>109</v>
      </c>
      <c r="G63" s="8" t="s">
        <v>110</v>
      </c>
      <c r="H63" s="8">
        <v>35155</v>
      </c>
      <c r="I63" s="8">
        <v>35156</v>
      </c>
      <c r="J63" s="8">
        <v>35136</v>
      </c>
      <c r="K63" s="8">
        <v>6410</v>
      </c>
      <c r="L63" s="8">
        <v>6410</v>
      </c>
      <c r="M63" s="8" t="s">
        <v>74</v>
      </c>
      <c r="N63" s="8" t="s">
        <v>142</v>
      </c>
      <c r="O63" s="9">
        <v>1.0413748844299999</v>
      </c>
      <c r="P63" s="9">
        <v>0.421429</v>
      </c>
      <c r="Q63" s="8" t="s">
        <v>57</v>
      </c>
      <c r="R63" s="8" t="s">
        <v>58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0.70014500000000002</v>
      </c>
      <c r="Y63" s="10">
        <v>6.29983</v>
      </c>
      <c r="Z63" s="10">
        <v>0.30199999999999999</v>
      </c>
      <c r="AA63" s="10">
        <v>0.30499999999999999</v>
      </c>
      <c r="AB63" s="10">
        <f t="shared" si="2"/>
        <v>0.20595286222908998</v>
      </c>
      <c r="AC63" s="10">
        <f t="shared" si="3"/>
        <v>1.8451770846636504</v>
      </c>
    </row>
    <row r="64" spans="1:29" x14ac:dyDescent="0.25">
      <c r="A64" s="8">
        <v>9</v>
      </c>
      <c r="B64" s="8">
        <v>331</v>
      </c>
      <c r="C64" s="8" t="s">
        <v>128</v>
      </c>
      <c r="D64" s="8" t="s">
        <v>92</v>
      </c>
      <c r="E64" s="8" t="s">
        <v>118</v>
      </c>
      <c r="F64" s="8" t="s">
        <v>109</v>
      </c>
      <c r="G64" s="8" t="s">
        <v>110</v>
      </c>
      <c r="H64" s="8">
        <v>35161</v>
      </c>
      <c r="I64" s="8">
        <v>35162</v>
      </c>
      <c r="J64" s="8">
        <v>35142</v>
      </c>
      <c r="K64" s="8">
        <v>6410</v>
      </c>
      <c r="L64" s="8">
        <v>6410</v>
      </c>
      <c r="M64" s="8" t="s">
        <v>74</v>
      </c>
      <c r="N64" s="8" t="s">
        <v>142</v>
      </c>
      <c r="O64" s="9">
        <v>3.4221266911999999</v>
      </c>
      <c r="P64" s="9">
        <v>1.38489</v>
      </c>
      <c r="Q64" s="8" t="s">
        <v>57</v>
      </c>
      <c r="R64" s="8" t="s">
        <v>58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0.70014500000000002</v>
      </c>
      <c r="Y64" s="10">
        <v>6.29983</v>
      </c>
      <c r="Z64" s="10">
        <v>0.30199999999999999</v>
      </c>
      <c r="AA64" s="10">
        <v>0.30499999999999999</v>
      </c>
      <c r="AB64" s="10">
        <f t="shared" si="2"/>
        <v>0.67679741871689991</v>
      </c>
      <c r="AC64" s="10">
        <f t="shared" si="3"/>
        <v>6.0635772402465005</v>
      </c>
    </row>
    <row r="65" spans="1:29" x14ac:dyDescent="0.25">
      <c r="A65" s="8">
        <v>9</v>
      </c>
      <c r="B65" s="8">
        <v>331</v>
      </c>
      <c r="C65" s="8" t="s">
        <v>128</v>
      </c>
      <c r="D65" s="8" t="s">
        <v>92</v>
      </c>
      <c r="E65" s="8" t="s">
        <v>118</v>
      </c>
      <c r="F65" s="8" t="s">
        <v>109</v>
      </c>
      <c r="G65" s="8" t="s">
        <v>110</v>
      </c>
      <c r="H65" s="8">
        <v>35165</v>
      </c>
      <c r="I65" s="8">
        <v>35166</v>
      </c>
      <c r="J65" s="8">
        <v>35146</v>
      </c>
      <c r="K65" s="8">
        <v>6410</v>
      </c>
      <c r="L65" s="8">
        <v>6410</v>
      </c>
      <c r="M65" s="8" t="s">
        <v>74</v>
      </c>
      <c r="N65" s="8" t="s">
        <v>142</v>
      </c>
      <c r="O65" s="9">
        <v>2.8915618380399999</v>
      </c>
      <c r="P65" s="9">
        <v>1.1701699999999999</v>
      </c>
      <c r="Q65" s="8" t="s">
        <v>57</v>
      </c>
      <c r="R65" s="8" t="s">
        <v>58</v>
      </c>
      <c r="S65" s="8">
        <v>16</v>
      </c>
      <c r="T65" s="8">
        <v>60</v>
      </c>
      <c r="U65" s="8" t="s">
        <v>49</v>
      </c>
      <c r="V65" s="8" t="s">
        <v>52</v>
      </c>
      <c r="W65" s="8" t="s">
        <v>53</v>
      </c>
      <c r="X65" s="10">
        <v>0.70014500000000002</v>
      </c>
      <c r="Y65" s="10">
        <v>6.29983</v>
      </c>
      <c r="Z65" s="10">
        <v>0.30199999999999999</v>
      </c>
      <c r="AA65" s="10">
        <v>0.30499999999999999</v>
      </c>
      <c r="AB65" s="10">
        <f t="shared" si="2"/>
        <v>0.57186349490569999</v>
      </c>
      <c r="AC65" s="10">
        <f t="shared" si="3"/>
        <v>5.1234510894145</v>
      </c>
    </row>
    <row r="66" spans="1:29" x14ac:dyDescent="0.25">
      <c r="A66" s="8">
        <v>9</v>
      </c>
      <c r="B66" s="8">
        <v>331</v>
      </c>
      <c r="C66" s="8" t="s">
        <v>128</v>
      </c>
      <c r="D66" s="8" t="s">
        <v>92</v>
      </c>
      <c r="E66" s="8" t="s">
        <v>118</v>
      </c>
      <c r="F66" s="8" t="s">
        <v>109</v>
      </c>
      <c r="G66" s="8" t="s">
        <v>110</v>
      </c>
      <c r="H66" s="8">
        <v>35172</v>
      </c>
      <c r="I66" s="8">
        <v>35173</v>
      </c>
      <c r="J66" s="8">
        <v>35153</v>
      </c>
      <c r="K66" s="8">
        <v>6410</v>
      </c>
      <c r="L66" s="8">
        <v>6410</v>
      </c>
      <c r="M66" s="8" t="s">
        <v>74</v>
      </c>
      <c r="N66" s="8" t="s">
        <v>142</v>
      </c>
      <c r="O66" s="9">
        <v>182.75893441900001</v>
      </c>
      <c r="P66" s="9">
        <v>73.959900000000005</v>
      </c>
      <c r="Q66" s="8" t="s">
        <v>57</v>
      </c>
      <c r="R66" s="8" t="s">
        <v>58</v>
      </c>
      <c r="S66" s="8">
        <v>16</v>
      </c>
      <c r="T66" s="8">
        <v>60</v>
      </c>
      <c r="U66" s="8" t="s">
        <v>49</v>
      </c>
      <c r="V66" s="8" t="s">
        <v>52</v>
      </c>
      <c r="W66" s="8" t="s">
        <v>53</v>
      </c>
      <c r="X66" s="10">
        <v>0.70014500000000002</v>
      </c>
      <c r="Y66" s="10">
        <v>6.29983</v>
      </c>
      <c r="Z66" s="10">
        <v>0.30199999999999999</v>
      </c>
      <c r="AA66" s="10">
        <v>0.30499999999999999</v>
      </c>
      <c r="AB66" s="10">
        <f t="shared" ref="AB66:AB97" si="4">P66*X66*(1-Z66)</f>
        <v>36.144292621479003</v>
      </c>
      <c r="AC66" s="10">
        <f t="shared" ref="AC66:AC97" si="5">P66*Y66*(1-AA66)</f>
        <v>323.82468378781505</v>
      </c>
    </row>
    <row r="67" spans="1:29" x14ac:dyDescent="0.25">
      <c r="A67" s="8">
        <v>9</v>
      </c>
      <c r="B67" s="8">
        <v>331</v>
      </c>
      <c r="C67" s="8" t="s">
        <v>128</v>
      </c>
      <c r="D67" s="8" t="s">
        <v>92</v>
      </c>
      <c r="E67" s="8" t="s">
        <v>118</v>
      </c>
      <c r="F67" s="8" t="s">
        <v>109</v>
      </c>
      <c r="G67" s="8" t="s">
        <v>110</v>
      </c>
      <c r="H67" s="8">
        <v>35176</v>
      </c>
      <c r="I67" s="8">
        <v>35177</v>
      </c>
      <c r="J67" s="8">
        <v>35157</v>
      </c>
      <c r="K67" s="8">
        <v>6410</v>
      </c>
      <c r="L67" s="8">
        <v>6410</v>
      </c>
      <c r="M67" s="8" t="s">
        <v>74</v>
      </c>
      <c r="N67" s="8" t="s">
        <v>142</v>
      </c>
      <c r="O67" s="9">
        <v>335.598011633</v>
      </c>
      <c r="P67" s="9">
        <v>135.81200000000001</v>
      </c>
      <c r="Q67" s="8" t="s">
        <v>57</v>
      </c>
      <c r="R67" s="8" t="s">
        <v>58</v>
      </c>
      <c r="S67" s="8">
        <v>16</v>
      </c>
      <c r="T67" s="8">
        <v>60</v>
      </c>
      <c r="U67" s="8" t="s">
        <v>49</v>
      </c>
      <c r="V67" s="8" t="s">
        <v>52</v>
      </c>
      <c r="W67" s="8" t="s">
        <v>53</v>
      </c>
      <c r="X67" s="10">
        <v>0.70014500000000002</v>
      </c>
      <c r="Y67" s="10">
        <v>6.29983</v>
      </c>
      <c r="Z67" s="10">
        <v>0.30199999999999999</v>
      </c>
      <c r="AA67" s="10">
        <v>0.30499999999999999</v>
      </c>
      <c r="AB67" s="10">
        <f t="shared" si="4"/>
        <v>66.371488732520007</v>
      </c>
      <c r="AC67" s="10">
        <f t="shared" si="5"/>
        <v>594.63679581220003</v>
      </c>
    </row>
    <row r="68" spans="1:29" x14ac:dyDescent="0.25">
      <c r="A68" s="8">
        <v>9</v>
      </c>
      <c r="B68" s="8">
        <v>331</v>
      </c>
      <c r="C68" s="8" t="s">
        <v>128</v>
      </c>
      <c r="D68" s="8" t="s">
        <v>92</v>
      </c>
      <c r="E68" s="8" t="s">
        <v>118</v>
      </c>
      <c r="F68" s="8" t="s">
        <v>109</v>
      </c>
      <c r="G68" s="8" t="s">
        <v>110</v>
      </c>
      <c r="H68" s="8">
        <v>35178</v>
      </c>
      <c r="I68" s="8">
        <v>35179</v>
      </c>
      <c r="J68" s="8">
        <v>35159</v>
      </c>
      <c r="K68" s="8">
        <v>6410</v>
      </c>
      <c r="L68" s="8">
        <v>6410</v>
      </c>
      <c r="M68" s="8" t="s">
        <v>74</v>
      </c>
      <c r="N68" s="8" t="s">
        <v>142</v>
      </c>
      <c r="O68" s="9">
        <v>3.20977636752</v>
      </c>
      <c r="P68" s="9">
        <v>1.29895</v>
      </c>
      <c r="Q68" s="8" t="s">
        <v>57</v>
      </c>
      <c r="R68" s="8" t="s">
        <v>58</v>
      </c>
      <c r="S68" s="8">
        <v>16</v>
      </c>
      <c r="T68" s="8">
        <v>60</v>
      </c>
      <c r="U68" s="8" t="s">
        <v>49</v>
      </c>
      <c r="V68" s="8" t="s">
        <v>52</v>
      </c>
      <c r="W68" s="8" t="s">
        <v>53</v>
      </c>
      <c r="X68" s="10">
        <v>0.70014500000000002</v>
      </c>
      <c r="Y68" s="10">
        <v>6.29983</v>
      </c>
      <c r="Z68" s="10">
        <v>0.30199999999999999</v>
      </c>
      <c r="AA68" s="10">
        <v>0.30499999999999999</v>
      </c>
      <c r="AB68" s="10">
        <f t="shared" si="4"/>
        <v>0.63479843672949998</v>
      </c>
      <c r="AC68" s="10">
        <f t="shared" si="5"/>
        <v>5.6872991040575007</v>
      </c>
    </row>
    <row r="69" spans="1:29" x14ac:dyDescent="0.25">
      <c r="A69" s="8">
        <v>9</v>
      </c>
      <c r="B69" s="8">
        <v>331</v>
      </c>
      <c r="C69" s="8" t="s">
        <v>128</v>
      </c>
      <c r="D69" s="8" t="s">
        <v>92</v>
      </c>
      <c r="E69" s="8" t="s">
        <v>118</v>
      </c>
      <c r="F69" s="8" t="s">
        <v>109</v>
      </c>
      <c r="G69" s="8" t="s">
        <v>110</v>
      </c>
      <c r="H69" s="8">
        <v>35185</v>
      </c>
      <c r="I69" s="8">
        <v>35186</v>
      </c>
      <c r="J69" s="8">
        <v>35166</v>
      </c>
      <c r="K69" s="8">
        <v>6410</v>
      </c>
      <c r="L69" s="8">
        <v>6410</v>
      </c>
      <c r="M69" s="8" t="s">
        <v>74</v>
      </c>
      <c r="N69" s="8" t="s">
        <v>142</v>
      </c>
      <c r="O69" s="9">
        <v>11.971335446199999</v>
      </c>
      <c r="P69" s="9">
        <v>4.8446300000000004</v>
      </c>
      <c r="Q69" s="8" t="s">
        <v>57</v>
      </c>
      <c r="R69" s="8" t="s">
        <v>58</v>
      </c>
      <c r="S69" s="8">
        <v>16</v>
      </c>
      <c r="T69" s="8">
        <v>60</v>
      </c>
      <c r="U69" s="8" t="s">
        <v>49</v>
      </c>
      <c r="V69" s="8" t="s">
        <v>52</v>
      </c>
      <c r="W69" s="8" t="s">
        <v>53</v>
      </c>
      <c r="X69" s="10">
        <v>0.70014500000000002</v>
      </c>
      <c r="Y69" s="10">
        <v>6.29983</v>
      </c>
      <c r="Z69" s="10">
        <v>0.30199999999999999</v>
      </c>
      <c r="AA69" s="10">
        <v>0.30499999999999999</v>
      </c>
      <c r="AB69" s="10">
        <f t="shared" si="4"/>
        <v>2.3675765430023001</v>
      </c>
      <c r="AC69" s="10">
        <f t="shared" si="5"/>
        <v>21.211640061965504</v>
      </c>
    </row>
    <row r="70" spans="1:29" x14ac:dyDescent="0.25">
      <c r="A70" s="8">
        <v>9</v>
      </c>
      <c r="B70" s="8">
        <v>331</v>
      </c>
      <c r="C70" s="8" t="s">
        <v>128</v>
      </c>
      <c r="D70" s="8" t="s">
        <v>92</v>
      </c>
      <c r="E70" s="8" t="s">
        <v>118</v>
      </c>
      <c r="F70" s="8" t="s">
        <v>109</v>
      </c>
      <c r="G70" s="8" t="s">
        <v>110</v>
      </c>
      <c r="H70" s="8">
        <v>35193</v>
      </c>
      <c r="I70" s="8">
        <v>35194</v>
      </c>
      <c r="J70" s="8">
        <v>35174</v>
      </c>
      <c r="K70" s="8">
        <v>6410</v>
      </c>
      <c r="L70" s="8">
        <v>6410</v>
      </c>
      <c r="M70" s="8" t="s">
        <v>74</v>
      </c>
      <c r="N70" s="8" t="s">
        <v>142</v>
      </c>
      <c r="O70" s="9">
        <v>1.3476634192000001</v>
      </c>
      <c r="P70" s="9">
        <v>0.54537999999999998</v>
      </c>
      <c r="Q70" s="8" t="s">
        <v>57</v>
      </c>
      <c r="R70" s="8" t="s">
        <v>58</v>
      </c>
      <c r="S70" s="8">
        <v>16</v>
      </c>
      <c r="T70" s="8">
        <v>60</v>
      </c>
      <c r="U70" s="8" t="s">
        <v>49</v>
      </c>
      <c r="V70" s="8" t="s">
        <v>52</v>
      </c>
      <c r="W70" s="8" t="s">
        <v>53</v>
      </c>
      <c r="X70" s="10">
        <v>0.70014500000000002</v>
      </c>
      <c r="Y70" s="10">
        <v>6.29983</v>
      </c>
      <c r="Z70" s="10">
        <v>0.30199999999999999</v>
      </c>
      <c r="AA70" s="10">
        <v>0.30499999999999999</v>
      </c>
      <c r="AB70" s="10">
        <f t="shared" si="4"/>
        <v>0.26652786590979999</v>
      </c>
      <c r="AC70" s="10">
        <f t="shared" si="5"/>
        <v>2.3878818933530002</v>
      </c>
    </row>
    <row r="71" spans="1:29" x14ac:dyDescent="0.25">
      <c r="A71" s="8">
        <v>9</v>
      </c>
      <c r="B71" s="8">
        <v>331</v>
      </c>
      <c r="C71" s="8" t="s">
        <v>128</v>
      </c>
      <c r="D71" s="8" t="s">
        <v>92</v>
      </c>
      <c r="E71" s="8" t="s">
        <v>118</v>
      </c>
      <c r="F71" s="8" t="s">
        <v>109</v>
      </c>
      <c r="G71" s="8" t="s">
        <v>110</v>
      </c>
      <c r="H71" s="8">
        <v>35197</v>
      </c>
      <c r="I71" s="8">
        <v>35198</v>
      </c>
      <c r="J71" s="8">
        <v>35178</v>
      </c>
      <c r="K71" s="8">
        <v>6410</v>
      </c>
      <c r="L71" s="8">
        <v>6410</v>
      </c>
      <c r="M71" s="8" t="s">
        <v>74</v>
      </c>
      <c r="N71" s="8" t="s">
        <v>142</v>
      </c>
      <c r="O71" s="9">
        <v>3.2541652285999998</v>
      </c>
      <c r="P71" s="9">
        <v>1.31691</v>
      </c>
      <c r="Q71" s="8" t="s">
        <v>57</v>
      </c>
      <c r="R71" s="8" t="s">
        <v>58</v>
      </c>
      <c r="S71" s="8">
        <v>16</v>
      </c>
      <c r="T71" s="8">
        <v>60</v>
      </c>
      <c r="U71" s="8" t="s">
        <v>49</v>
      </c>
      <c r="V71" s="8" t="s">
        <v>52</v>
      </c>
      <c r="W71" s="8" t="s">
        <v>53</v>
      </c>
      <c r="X71" s="10">
        <v>0.70014500000000002</v>
      </c>
      <c r="Y71" s="10">
        <v>6.29983</v>
      </c>
      <c r="Z71" s="10">
        <v>0.30199999999999999</v>
      </c>
      <c r="AA71" s="10">
        <v>0.30499999999999999</v>
      </c>
      <c r="AB71" s="10">
        <f t="shared" si="4"/>
        <v>0.64357551046110006</v>
      </c>
      <c r="AC71" s="10">
        <f t="shared" si="5"/>
        <v>5.7659348420835013</v>
      </c>
    </row>
    <row r="72" spans="1:29" x14ac:dyDescent="0.25">
      <c r="A72" s="8">
        <v>9</v>
      </c>
      <c r="B72" s="8">
        <v>331</v>
      </c>
      <c r="C72" s="8" t="s">
        <v>128</v>
      </c>
      <c r="D72" s="8" t="s">
        <v>92</v>
      </c>
      <c r="E72" s="8" t="s">
        <v>118</v>
      </c>
      <c r="F72" s="8" t="s">
        <v>109</v>
      </c>
      <c r="G72" s="8" t="s">
        <v>110</v>
      </c>
      <c r="H72" s="8">
        <v>35203</v>
      </c>
      <c r="I72" s="8">
        <v>35204</v>
      </c>
      <c r="J72" s="8">
        <v>35184</v>
      </c>
      <c r="K72" s="8">
        <v>6410</v>
      </c>
      <c r="L72" s="8">
        <v>6410</v>
      </c>
      <c r="M72" s="8" t="s">
        <v>74</v>
      </c>
      <c r="N72" s="8" t="s">
        <v>142</v>
      </c>
      <c r="O72" s="9">
        <v>14.219113698499999</v>
      </c>
      <c r="P72" s="9">
        <v>5.75427</v>
      </c>
      <c r="Q72" s="8" t="s">
        <v>57</v>
      </c>
      <c r="R72" s="8" t="s">
        <v>58</v>
      </c>
      <c r="S72" s="8">
        <v>16</v>
      </c>
      <c r="T72" s="8">
        <v>60</v>
      </c>
      <c r="U72" s="8" t="s">
        <v>49</v>
      </c>
      <c r="V72" s="8" t="s">
        <v>52</v>
      </c>
      <c r="W72" s="8" t="s">
        <v>53</v>
      </c>
      <c r="X72" s="10">
        <v>0.70014500000000002</v>
      </c>
      <c r="Y72" s="10">
        <v>6.29983</v>
      </c>
      <c r="Z72" s="10">
        <v>0.30199999999999999</v>
      </c>
      <c r="AA72" s="10">
        <v>0.30499999999999999</v>
      </c>
      <c r="AB72" s="10">
        <f t="shared" si="4"/>
        <v>2.8121187116667001</v>
      </c>
      <c r="AC72" s="10">
        <f t="shared" si="5"/>
        <v>25.194391327999501</v>
      </c>
    </row>
    <row r="73" spans="1:29" x14ac:dyDescent="0.25">
      <c r="A73" s="8">
        <v>9</v>
      </c>
      <c r="B73" s="8">
        <v>331</v>
      </c>
      <c r="C73" s="8" t="s">
        <v>128</v>
      </c>
      <c r="D73" s="8" t="s">
        <v>92</v>
      </c>
      <c r="E73" s="8" t="s">
        <v>118</v>
      </c>
      <c r="F73" s="8" t="s">
        <v>109</v>
      </c>
      <c r="G73" s="8" t="s">
        <v>110</v>
      </c>
      <c r="H73" s="8">
        <v>35218</v>
      </c>
      <c r="I73" s="8">
        <v>35219</v>
      </c>
      <c r="J73" s="8">
        <v>35199</v>
      </c>
      <c r="K73" s="8">
        <v>6410</v>
      </c>
      <c r="L73" s="8">
        <v>6410</v>
      </c>
      <c r="M73" s="8" t="s">
        <v>74</v>
      </c>
      <c r="N73" s="8" t="s">
        <v>142</v>
      </c>
      <c r="O73" s="9">
        <v>45.595280503200001</v>
      </c>
      <c r="P73" s="9">
        <v>18.451799999999999</v>
      </c>
      <c r="Q73" s="8" t="s">
        <v>57</v>
      </c>
      <c r="R73" s="8" t="s">
        <v>58</v>
      </c>
      <c r="S73" s="8">
        <v>16</v>
      </c>
      <c r="T73" s="8">
        <v>60</v>
      </c>
      <c r="U73" s="8" t="s">
        <v>49</v>
      </c>
      <c r="V73" s="8" t="s">
        <v>52</v>
      </c>
      <c r="W73" s="8" t="s">
        <v>53</v>
      </c>
      <c r="X73" s="10">
        <v>0.70014500000000002</v>
      </c>
      <c r="Y73" s="10">
        <v>6.29983</v>
      </c>
      <c r="Z73" s="10">
        <v>0.30199999999999999</v>
      </c>
      <c r="AA73" s="10">
        <v>0.30499999999999999</v>
      </c>
      <c r="AB73" s="10">
        <f t="shared" si="4"/>
        <v>9.0174169866779987</v>
      </c>
      <c r="AC73" s="10">
        <f t="shared" si="5"/>
        <v>80.789026219830006</v>
      </c>
    </row>
    <row r="74" spans="1:29" x14ac:dyDescent="0.25">
      <c r="A74" s="8">
        <v>9</v>
      </c>
      <c r="B74" s="8">
        <v>331</v>
      </c>
      <c r="C74" s="8" t="s">
        <v>128</v>
      </c>
      <c r="D74" s="8" t="s">
        <v>92</v>
      </c>
      <c r="E74" s="8" t="s">
        <v>118</v>
      </c>
      <c r="F74" s="8" t="s">
        <v>109</v>
      </c>
      <c r="G74" s="8" t="s">
        <v>110</v>
      </c>
      <c r="H74" s="8">
        <v>35227</v>
      </c>
      <c r="I74" s="8">
        <v>35228</v>
      </c>
      <c r="J74" s="8">
        <v>35208</v>
      </c>
      <c r="K74" s="8">
        <v>6410</v>
      </c>
      <c r="L74" s="8">
        <v>6410</v>
      </c>
      <c r="M74" s="8" t="s">
        <v>74</v>
      </c>
      <c r="N74" s="8" t="s">
        <v>142</v>
      </c>
      <c r="O74" s="9">
        <v>6.0903610877699998</v>
      </c>
      <c r="P74" s="9">
        <v>2.46468</v>
      </c>
      <c r="Q74" s="8" t="s">
        <v>57</v>
      </c>
      <c r="R74" s="8" t="s">
        <v>58</v>
      </c>
      <c r="S74" s="8">
        <v>16</v>
      </c>
      <c r="T74" s="8">
        <v>60</v>
      </c>
      <c r="U74" s="8" t="s">
        <v>49</v>
      </c>
      <c r="V74" s="8" t="s">
        <v>52</v>
      </c>
      <c r="W74" s="8" t="s">
        <v>53</v>
      </c>
      <c r="X74" s="10">
        <v>0.70014500000000002</v>
      </c>
      <c r="Y74" s="10">
        <v>6.29983</v>
      </c>
      <c r="Z74" s="10">
        <v>0.30199999999999999</v>
      </c>
      <c r="AA74" s="10">
        <v>0.30499999999999999</v>
      </c>
      <c r="AB74" s="10">
        <f t="shared" si="4"/>
        <v>1.2044920982628</v>
      </c>
      <c r="AC74" s="10">
        <f t="shared" si="5"/>
        <v>10.791310178058001</v>
      </c>
    </row>
    <row r="75" spans="1:29" x14ac:dyDescent="0.25">
      <c r="A75" s="8">
        <v>9</v>
      </c>
      <c r="B75" s="8">
        <v>331</v>
      </c>
      <c r="C75" s="8" t="s">
        <v>128</v>
      </c>
      <c r="D75" s="8" t="s">
        <v>92</v>
      </c>
      <c r="E75" s="8" t="s">
        <v>118</v>
      </c>
      <c r="F75" s="8" t="s">
        <v>109</v>
      </c>
      <c r="G75" s="8" t="s">
        <v>110</v>
      </c>
      <c r="H75" s="8">
        <v>35249</v>
      </c>
      <c r="I75" s="8">
        <v>35250</v>
      </c>
      <c r="J75" s="8">
        <v>35230</v>
      </c>
      <c r="K75" s="8">
        <v>6410</v>
      </c>
      <c r="L75" s="8">
        <v>6410</v>
      </c>
      <c r="M75" s="8" t="s">
        <v>74</v>
      </c>
      <c r="N75" s="8" t="s">
        <v>142</v>
      </c>
      <c r="O75" s="9">
        <v>6.8516576149499997</v>
      </c>
      <c r="P75" s="9">
        <v>2.77277</v>
      </c>
      <c r="Q75" s="8" t="s">
        <v>57</v>
      </c>
      <c r="R75" s="8" t="s">
        <v>58</v>
      </c>
      <c r="S75" s="8">
        <v>16</v>
      </c>
      <c r="T75" s="8">
        <v>60</v>
      </c>
      <c r="U75" s="8" t="s">
        <v>49</v>
      </c>
      <c r="V75" s="8" t="s">
        <v>52</v>
      </c>
      <c r="W75" s="8" t="s">
        <v>53</v>
      </c>
      <c r="X75" s="10">
        <v>0.70014500000000002</v>
      </c>
      <c r="Y75" s="10">
        <v>6.29983</v>
      </c>
      <c r="Z75" s="10">
        <v>0.30199999999999999</v>
      </c>
      <c r="AA75" s="10">
        <v>0.30499999999999999</v>
      </c>
      <c r="AB75" s="10">
        <f t="shared" si="4"/>
        <v>1.3550560540517</v>
      </c>
      <c r="AC75" s="10">
        <f t="shared" si="5"/>
        <v>12.140245842224502</v>
      </c>
    </row>
    <row r="76" spans="1:29" x14ac:dyDescent="0.25">
      <c r="A76" s="8">
        <v>9</v>
      </c>
      <c r="B76" s="8">
        <v>331</v>
      </c>
      <c r="C76" s="8" t="s">
        <v>128</v>
      </c>
      <c r="D76" s="8" t="s">
        <v>92</v>
      </c>
      <c r="E76" s="8" t="s">
        <v>118</v>
      </c>
      <c r="F76" s="8" t="s">
        <v>109</v>
      </c>
      <c r="G76" s="8" t="s">
        <v>110</v>
      </c>
      <c r="H76" s="8">
        <v>35250</v>
      </c>
      <c r="I76" s="8">
        <v>35251</v>
      </c>
      <c r="J76" s="8">
        <v>35231</v>
      </c>
      <c r="K76" s="8">
        <v>6410</v>
      </c>
      <c r="L76" s="8">
        <v>6410</v>
      </c>
      <c r="M76" s="8" t="s">
        <v>74</v>
      </c>
      <c r="N76" s="8" t="s">
        <v>142</v>
      </c>
      <c r="O76" s="9">
        <v>62.811399670199997</v>
      </c>
      <c r="P76" s="9">
        <v>25.418900000000001</v>
      </c>
      <c r="Q76" s="8" t="s">
        <v>57</v>
      </c>
      <c r="R76" s="8" t="s">
        <v>58</v>
      </c>
      <c r="S76" s="8">
        <v>16</v>
      </c>
      <c r="T76" s="8">
        <v>60</v>
      </c>
      <c r="U76" s="8" t="s">
        <v>49</v>
      </c>
      <c r="V76" s="8" t="s">
        <v>52</v>
      </c>
      <c r="W76" s="8" t="s">
        <v>53</v>
      </c>
      <c r="X76" s="10">
        <v>0.70014500000000002</v>
      </c>
      <c r="Y76" s="10">
        <v>6.29983</v>
      </c>
      <c r="Z76" s="10">
        <v>0.30199999999999999</v>
      </c>
      <c r="AA76" s="10">
        <v>0.30499999999999999</v>
      </c>
      <c r="AB76" s="10">
        <f t="shared" si="4"/>
        <v>12.422247186869001</v>
      </c>
      <c r="AC76" s="10">
        <f t="shared" si="5"/>
        <v>111.29365040696501</v>
      </c>
    </row>
    <row r="77" spans="1:29" x14ac:dyDescent="0.25">
      <c r="A77" s="8">
        <v>9</v>
      </c>
      <c r="B77" s="8">
        <v>331</v>
      </c>
      <c r="C77" s="8" t="s">
        <v>128</v>
      </c>
      <c r="D77" s="8" t="s">
        <v>92</v>
      </c>
      <c r="E77" s="8" t="s">
        <v>118</v>
      </c>
      <c r="F77" s="8" t="s">
        <v>109</v>
      </c>
      <c r="G77" s="8" t="s">
        <v>110</v>
      </c>
      <c r="H77" s="8">
        <v>35256</v>
      </c>
      <c r="I77" s="8">
        <v>35257</v>
      </c>
      <c r="J77" s="8">
        <v>35237</v>
      </c>
      <c r="K77" s="8">
        <v>6410</v>
      </c>
      <c r="L77" s="8">
        <v>6410</v>
      </c>
      <c r="M77" s="8" t="s">
        <v>74</v>
      </c>
      <c r="N77" s="8" t="s">
        <v>142</v>
      </c>
      <c r="O77" s="9">
        <v>32.735763549399998</v>
      </c>
      <c r="P77" s="9">
        <v>13.2477</v>
      </c>
      <c r="Q77" s="8" t="s">
        <v>57</v>
      </c>
      <c r="R77" s="8" t="s">
        <v>58</v>
      </c>
      <c r="S77" s="8">
        <v>16</v>
      </c>
      <c r="T77" s="8">
        <v>60</v>
      </c>
      <c r="U77" s="8" t="s">
        <v>49</v>
      </c>
      <c r="V77" s="8" t="s">
        <v>52</v>
      </c>
      <c r="W77" s="8" t="s">
        <v>53</v>
      </c>
      <c r="X77" s="10">
        <v>0.70014500000000002</v>
      </c>
      <c r="Y77" s="10">
        <v>6.29983</v>
      </c>
      <c r="Z77" s="10">
        <v>0.30199999999999999</v>
      </c>
      <c r="AA77" s="10">
        <v>0.30499999999999999</v>
      </c>
      <c r="AB77" s="10">
        <f t="shared" si="4"/>
        <v>6.474167019717</v>
      </c>
      <c r="AC77" s="10">
        <f t="shared" si="5"/>
        <v>58.003489234245009</v>
      </c>
    </row>
    <row r="78" spans="1:29" x14ac:dyDescent="0.25">
      <c r="A78" s="8">
        <v>9</v>
      </c>
      <c r="B78" s="8">
        <v>331</v>
      </c>
      <c r="C78" s="8" t="s">
        <v>128</v>
      </c>
      <c r="D78" s="8" t="s">
        <v>92</v>
      </c>
      <c r="E78" s="8" t="s">
        <v>118</v>
      </c>
      <c r="F78" s="8" t="s">
        <v>109</v>
      </c>
      <c r="G78" s="8" t="s">
        <v>110</v>
      </c>
      <c r="H78" s="8">
        <v>35258</v>
      </c>
      <c r="I78" s="8">
        <v>35259</v>
      </c>
      <c r="J78" s="8">
        <v>35239</v>
      </c>
      <c r="K78" s="8">
        <v>6410</v>
      </c>
      <c r="L78" s="8">
        <v>6410</v>
      </c>
      <c r="M78" s="8" t="s">
        <v>74</v>
      </c>
      <c r="N78" s="8" t="s">
        <v>142</v>
      </c>
      <c r="O78" s="9">
        <v>7.6021952818900003</v>
      </c>
      <c r="P78" s="9">
        <v>3.0764999999999998</v>
      </c>
      <c r="Q78" s="8" t="s">
        <v>57</v>
      </c>
      <c r="R78" s="8" t="s">
        <v>58</v>
      </c>
      <c r="S78" s="8">
        <v>16</v>
      </c>
      <c r="T78" s="8">
        <v>60</v>
      </c>
      <c r="U78" s="8" t="s">
        <v>49</v>
      </c>
      <c r="V78" s="8" t="s">
        <v>52</v>
      </c>
      <c r="W78" s="8" t="s">
        <v>53</v>
      </c>
      <c r="X78" s="10">
        <v>0.70014500000000002</v>
      </c>
      <c r="Y78" s="10">
        <v>6.29983</v>
      </c>
      <c r="Z78" s="10">
        <v>0.30199999999999999</v>
      </c>
      <c r="AA78" s="10">
        <v>0.30499999999999999</v>
      </c>
      <c r="AB78" s="10">
        <f t="shared" si="4"/>
        <v>1.5034892725649998</v>
      </c>
      <c r="AC78" s="10">
        <f t="shared" si="5"/>
        <v>13.470091761525</v>
      </c>
    </row>
    <row r="79" spans="1:29" x14ac:dyDescent="0.25">
      <c r="A79" s="8">
        <v>9</v>
      </c>
      <c r="B79" s="8">
        <v>331</v>
      </c>
      <c r="C79" s="8" t="s">
        <v>128</v>
      </c>
      <c r="D79" s="8" t="s">
        <v>92</v>
      </c>
      <c r="E79" s="8" t="s">
        <v>118</v>
      </c>
      <c r="F79" s="8" t="s">
        <v>109</v>
      </c>
      <c r="G79" s="8" t="s">
        <v>110</v>
      </c>
      <c r="H79" s="8">
        <v>35259</v>
      </c>
      <c r="I79" s="8">
        <v>35260</v>
      </c>
      <c r="J79" s="8">
        <v>35240</v>
      </c>
      <c r="K79" s="8">
        <v>6410</v>
      </c>
      <c r="L79" s="8">
        <v>6410</v>
      </c>
      <c r="M79" s="8" t="s">
        <v>74</v>
      </c>
      <c r="N79" s="8" t="s">
        <v>142</v>
      </c>
      <c r="O79" s="9">
        <v>9.1095035035799992</v>
      </c>
      <c r="P79" s="9">
        <v>3.68649</v>
      </c>
      <c r="Q79" s="8" t="s">
        <v>57</v>
      </c>
      <c r="R79" s="8" t="s">
        <v>58</v>
      </c>
      <c r="S79" s="8">
        <v>16</v>
      </c>
      <c r="T79" s="8">
        <v>60</v>
      </c>
      <c r="U79" s="8" t="s">
        <v>49</v>
      </c>
      <c r="V79" s="8" t="s">
        <v>52</v>
      </c>
      <c r="W79" s="8" t="s">
        <v>53</v>
      </c>
      <c r="X79" s="10">
        <v>0.70014500000000002</v>
      </c>
      <c r="Y79" s="10">
        <v>6.29983</v>
      </c>
      <c r="Z79" s="10">
        <v>0.30199999999999999</v>
      </c>
      <c r="AA79" s="10">
        <v>0.30499999999999999</v>
      </c>
      <c r="AB79" s="10">
        <f t="shared" si="4"/>
        <v>1.8015921236528998</v>
      </c>
      <c r="AC79" s="10">
        <f t="shared" si="5"/>
        <v>16.140860906206502</v>
      </c>
    </row>
    <row r="80" spans="1:29" x14ac:dyDescent="0.25">
      <c r="A80" s="8">
        <v>9</v>
      </c>
      <c r="B80" s="8">
        <v>331</v>
      </c>
      <c r="C80" s="8" t="s">
        <v>128</v>
      </c>
      <c r="D80" s="8" t="s">
        <v>92</v>
      </c>
      <c r="E80" s="8" t="s">
        <v>118</v>
      </c>
      <c r="F80" s="8" t="s">
        <v>109</v>
      </c>
      <c r="G80" s="8" t="s">
        <v>110</v>
      </c>
      <c r="H80" s="8">
        <v>35264</v>
      </c>
      <c r="I80" s="8">
        <v>35265</v>
      </c>
      <c r="J80" s="8">
        <v>35245</v>
      </c>
      <c r="K80" s="8">
        <v>6410</v>
      </c>
      <c r="L80" s="8">
        <v>6410</v>
      </c>
      <c r="M80" s="8" t="s">
        <v>74</v>
      </c>
      <c r="N80" s="8" t="s">
        <v>142</v>
      </c>
      <c r="O80" s="9">
        <v>7.0395396512000001</v>
      </c>
      <c r="P80" s="9">
        <v>2.8488000000000002</v>
      </c>
      <c r="Q80" s="8" t="s">
        <v>57</v>
      </c>
      <c r="R80" s="8" t="s">
        <v>58</v>
      </c>
      <c r="S80" s="8">
        <v>16</v>
      </c>
      <c r="T80" s="8">
        <v>60</v>
      </c>
      <c r="U80" s="8" t="s">
        <v>49</v>
      </c>
      <c r="V80" s="8" t="s">
        <v>52</v>
      </c>
      <c r="W80" s="8" t="s">
        <v>53</v>
      </c>
      <c r="X80" s="10">
        <v>0.70014500000000002</v>
      </c>
      <c r="Y80" s="10">
        <v>6.29983</v>
      </c>
      <c r="Z80" s="10">
        <v>0.30199999999999999</v>
      </c>
      <c r="AA80" s="10">
        <v>0.30499999999999999</v>
      </c>
      <c r="AB80" s="10">
        <f t="shared" si="4"/>
        <v>1.392212007048</v>
      </c>
      <c r="AC80" s="10">
        <f t="shared" si="5"/>
        <v>12.473134214280002</v>
      </c>
    </row>
    <row r="81" spans="1:29" x14ac:dyDescent="0.25">
      <c r="A81" s="8">
        <v>9</v>
      </c>
      <c r="B81" s="8">
        <v>331</v>
      </c>
      <c r="C81" s="8" t="s">
        <v>128</v>
      </c>
      <c r="D81" s="8" t="s">
        <v>92</v>
      </c>
      <c r="E81" s="8" t="s">
        <v>118</v>
      </c>
      <c r="F81" s="8" t="s">
        <v>109</v>
      </c>
      <c r="G81" s="8" t="s">
        <v>110</v>
      </c>
      <c r="H81" s="8">
        <v>35270</v>
      </c>
      <c r="I81" s="8">
        <v>35271</v>
      </c>
      <c r="J81" s="8">
        <v>35251</v>
      </c>
      <c r="K81" s="8">
        <v>6410</v>
      </c>
      <c r="L81" s="8">
        <v>6410</v>
      </c>
      <c r="M81" s="8" t="s">
        <v>74</v>
      </c>
      <c r="N81" s="8" t="s">
        <v>142</v>
      </c>
      <c r="O81" s="9">
        <v>9.6910086269800004</v>
      </c>
      <c r="P81" s="9">
        <v>3.9218099999999998</v>
      </c>
      <c r="Q81" s="8" t="s">
        <v>57</v>
      </c>
      <c r="R81" s="8" t="s">
        <v>58</v>
      </c>
      <c r="S81" s="8">
        <v>16</v>
      </c>
      <c r="T81" s="8">
        <v>60</v>
      </c>
      <c r="U81" s="8" t="s">
        <v>49</v>
      </c>
      <c r="V81" s="8" t="s">
        <v>52</v>
      </c>
      <c r="W81" s="8" t="s">
        <v>53</v>
      </c>
      <c r="X81" s="10">
        <v>0.70014500000000002</v>
      </c>
      <c r="Y81" s="10">
        <v>6.29983</v>
      </c>
      <c r="Z81" s="10">
        <v>0.30199999999999999</v>
      </c>
      <c r="AA81" s="10">
        <v>0.30499999999999999</v>
      </c>
      <c r="AB81" s="10">
        <f t="shared" si="4"/>
        <v>1.9165932923900997</v>
      </c>
      <c r="AC81" s="10">
        <f t="shared" si="5"/>
        <v>17.171181723148504</v>
      </c>
    </row>
    <row r="82" spans="1:29" x14ac:dyDescent="0.25">
      <c r="A82" s="8">
        <v>9</v>
      </c>
      <c r="B82" s="8">
        <v>331</v>
      </c>
      <c r="C82" s="8" t="s">
        <v>128</v>
      </c>
      <c r="D82" s="8" t="s">
        <v>92</v>
      </c>
      <c r="E82" s="8" t="s">
        <v>118</v>
      </c>
      <c r="F82" s="8" t="s">
        <v>109</v>
      </c>
      <c r="G82" s="8" t="s">
        <v>110</v>
      </c>
      <c r="H82" s="8">
        <v>35280</v>
      </c>
      <c r="I82" s="8">
        <v>35281</v>
      </c>
      <c r="J82" s="8">
        <v>35261</v>
      </c>
      <c r="K82" s="8">
        <v>6410</v>
      </c>
      <c r="L82" s="8">
        <v>6410</v>
      </c>
      <c r="M82" s="8" t="s">
        <v>74</v>
      </c>
      <c r="N82" s="8" t="s">
        <v>142</v>
      </c>
      <c r="O82" s="9">
        <v>234.889748279</v>
      </c>
      <c r="P82" s="9">
        <v>95.0565</v>
      </c>
      <c r="Q82" s="8" t="s">
        <v>57</v>
      </c>
      <c r="R82" s="8" t="s">
        <v>58</v>
      </c>
      <c r="S82" s="8">
        <v>16</v>
      </c>
      <c r="T82" s="8">
        <v>60</v>
      </c>
      <c r="U82" s="8" t="s">
        <v>49</v>
      </c>
      <c r="V82" s="8" t="s">
        <v>52</v>
      </c>
      <c r="W82" s="8" t="s">
        <v>53</v>
      </c>
      <c r="X82" s="10">
        <v>0.70014500000000002</v>
      </c>
      <c r="Y82" s="10">
        <v>6.29983</v>
      </c>
      <c r="Z82" s="10">
        <v>0.30199999999999999</v>
      </c>
      <c r="AA82" s="10">
        <v>0.30499999999999999</v>
      </c>
      <c r="AB82" s="10">
        <f t="shared" si="4"/>
        <v>46.454226568365002</v>
      </c>
      <c r="AC82" s="10">
        <f t="shared" si="5"/>
        <v>416.19365432452503</v>
      </c>
    </row>
    <row r="83" spans="1:29" x14ac:dyDescent="0.25">
      <c r="A83" s="8">
        <v>9</v>
      </c>
      <c r="B83" s="8">
        <v>331</v>
      </c>
      <c r="C83" s="8" t="s">
        <v>128</v>
      </c>
      <c r="D83" s="8" t="s">
        <v>92</v>
      </c>
      <c r="E83" s="8" t="s">
        <v>118</v>
      </c>
      <c r="F83" s="8" t="s">
        <v>109</v>
      </c>
      <c r="G83" s="8" t="s">
        <v>110</v>
      </c>
      <c r="H83" s="8">
        <v>35283</v>
      </c>
      <c r="I83" s="8">
        <v>35284</v>
      </c>
      <c r="J83" s="8">
        <v>35264</v>
      </c>
      <c r="K83" s="8">
        <v>6410</v>
      </c>
      <c r="L83" s="8">
        <v>6410</v>
      </c>
      <c r="M83" s="8" t="s">
        <v>74</v>
      </c>
      <c r="N83" s="8" t="s">
        <v>142</v>
      </c>
      <c r="O83" s="9">
        <v>9.1718874066300007</v>
      </c>
      <c r="P83" s="9">
        <v>3.7117300000000002</v>
      </c>
      <c r="Q83" s="8" t="s">
        <v>57</v>
      </c>
      <c r="R83" s="8" t="s">
        <v>58</v>
      </c>
      <c r="S83" s="8">
        <v>16</v>
      </c>
      <c r="T83" s="8">
        <v>60</v>
      </c>
      <c r="U83" s="8" t="s">
        <v>49</v>
      </c>
      <c r="V83" s="8" t="s">
        <v>52</v>
      </c>
      <c r="W83" s="8" t="s">
        <v>53</v>
      </c>
      <c r="X83" s="10">
        <v>0.70014500000000002</v>
      </c>
      <c r="Y83" s="10">
        <v>6.29983</v>
      </c>
      <c r="Z83" s="10">
        <v>0.30199999999999999</v>
      </c>
      <c r="AA83" s="10">
        <v>0.30499999999999999</v>
      </c>
      <c r="AB83" s="10">
        <f t="shared" si="4"/>
        <v>1.8139269421933002</v>
      </c>
      <c r="AC83" s="10">
        <f t="shared" si="5"/>
        <v>16.251371264100502</v>
      </c>
    </row>
    <row r="84" spans="1:29" x14ac:dyDescent="0.25">
      <c r="A84" s="8">
        <v>9</v>
      </c>
      <c r="B84" s="8">
        <v>331</v>
      </c>
      <c r="C84" s="8" t="s">
        <v>128</v>
      </c>
      <c r="D84" s="8" t="s">
        <v>92</v>
      </c>
      <c r="E84" s="8" t="s">
        <v>118</v>
      </c>
      <c r="F84" s="8" t="s">
        <v>109</v>
      </c>
      <c r="G84" s="8" t="s">
        <v>110</v>
      </c>
      <c r="H84" s="8">
        <v>35284</v>
      </c>
      <c r="I84" s="8">
        <v>35285</v>
      </c>
      <c r="J84" s="8">
        <v>35265</v>
      </c>
      <c r="K84" s="8">
        <v>6410</v>
      </c>
      <c r="L84" s="8">
        <v>6410</v>
      </c>
      <c r="M84" s="8" t="s">
        <v>74</v>
      </c>
      <c r="N84" s="8" t="s">
        <v>142</v>
      </c>
      <c r="O84" s="9">
        <v>16.427188732800001</v>
      </c>
      <c r="P84" s="9">
        <v>6.64785</v>
      </c>
      <c r="Q84" s="8" t="s">
        <v>57</v>
      </c>
      <c r="R84" s="8" t="s">
        <v>58</v>
      </c>
      <c r="S84" s="8">
        <v>16</v>
      </c>
      <c r="T84" s="8">
        <v>60</v>
      </c>
      <c r="U84" s="8" t="s">
        <v>49</v>
      </c>
      <c r="V84" s="8" t="s">
        <v>52</v>
      </c>
      <c r="W84" s="8" t="s">
        <v>53</v>
      </c>
      <c r="X84" s="10">
        <v>0.70014500000000002</v>
      </c>
      <c r="Y84" s="10">
        <v>6.29983</v>
      </c>
      <c r="Z84" s="10">
        <v>0.30199999999999999</v>
      </c>
      <c r="AA84" s="10">
        <v>0.30499999999999999</v>
      </c>
      <c r="AB84" s="10">
        <f t="shared" si="4"/>
        <v>3.2488123388985</v>
      </c>
      <c r="AC84" s="10">
        <f t="shared" si="5"/>
        <v>29.106825781522502</v>
      </c>
    </row>
    <row r="85" spans="1:29" x14ac:dyDescent="0.25">
      <c r="A85" s="8">
        <v>9</v>
      </c>
      <c r="B85" s="8">
        <v>331</v>
      </c>
      <c r="C85" s="8" t="s">
        <v>128</v>
      </c>
      <c r="D85" s="8" t="s">
        <v>92</v>
      </c>
      <c r="E85" s="8" t="s">
        <v>118</v>
      </c>
      <c r="F85" s="8" t="s">
        <v>109</v>
      </c>
      <c r="G85" s="8" t="s">
        <v>110</v>
      </c>
      <c r="H85" s="8">
        <v>35292</v>
      </c>
      <c r="I85" s="8">
        <v>35293</v>
      </c>
      <c r="J85" s="8">
        <v>35273</v>
      </c>
      <c r="K85" s="8">
        <v>6410</v>
      </c>
      <c r="L85" s="8">
        <v>6410</v>
      </c>
      <c r="M85" s="8" t="s">
        <v>74</v>
      </c>
      <c r="N85" s="8" t="s">
        <v>142</v>
      </c>
      <c r="O85" s="9">
        <v>36.5220464605</v>
      </c>
      <c r="P85" s="9">
        <v>14.7799</v>
      </c>
      <c r="Q85" s="8" t="s">
        <v>57</v>
      </c>
      <c r="R85" s="8" t="s">
        <v>58</v>
      </c>
      <c r="S85" s="8">
        <v>16</v>
      </c>
      <c r="T85" s="8">
        <v>60</v>
      </c>
      <c r="U85" s="8" t="s">
        <v>49</v>
      </c>
      <c r="V85" s="8" t="s">
        <v>52</v>
      </c>
      <c r="W85" s="8" t="s">
        <v>53</v>
      </c>
      <c r="X85" s="10">
        <v>0.70014500000000002</v>
      </c>
      <c r="Y85" s="10">
        <v>6.29983</v>
      </c>
      <c r="Z85" s="10">
        <v>0.30199999999999999</v>
      </c>
      <c r="AA85" s="10">
        <v>0.30499999999999999</v>
      </c>
      <c r="AB85" s="10">
        <f t="shared" si="4"/>
        <v>7.2229550136789991</v>
      </c>
      <c r="AC85" s="10">
        <f t="shared" si="5"/>
        <v>64.712045904815</v>
      </c>
    </row>
    <row r="86" spans="1:29" x14ac:dyDescent="0.25">
      <c r="A86" s="8">
        <v>9</v>
      </c>
      <c r="B86" s="8">
        <v>331</v>
      </c>
      <c r="C86" s="8" t="s">
        <v>128</v>
      </c>
      <c r="D86" s="8" t="s">
        <v>92</v>
      </c>
      <c r="E86" s="8" t="s">
        <v>118</v>
      </c>
      <c r="F86" s="8" t="s">
        <v>109</v>
      </c>
      <c r="G86" s="8" t="s">
        <v>110</v>
      </c>
      <c r="H86" s="8">
        <v>35294</v>
      </c>
      <c r="I86" s="8">
        <v>35295</v>
      </c>
      <c r="J86" s="8">
        <v>35275</v>
      </c>
      <c r="K86" s="8">
        <v>6410</v>
      </c>
      <c r="L86" s="8">
        <v>6410</v>
      </c>
      <c r="M86" s="8" t="s">
        <v>74</v>
      </c>
      <c r="N86" s="8" t="s">
        <v>142</v>
      </c>
      <c r="O86" s="9">
        <v>1.56330315108</v>
      </c>
      <c r="P86" s="9">
        <v>0.63264600000000004</v>
      </c>
      <c r="Q86" s="8" t="s">
        <v>57</v>
      </c>
      <c r="R86" s="8" t="s">
        <v>58</v>
      </c>
      <c r="S86" s="8">
        <v>16</v>
      </c>
      <c r="T86" s="8">
        <v>60</v>
      </c>
      <c r="U86" s="8" t="s">
        <v>49</v>
      </c>
      <c r="V86" s="8" t="s">
        <v>52</v>
      </c>
      <c r="W86" s="8" t="s">
        <v>53</v>
      </c>
      <c r="X86" s="10">
        <v>0.70014500000000002</v>
      </c>
      <c r="Y86" s="10">
        <v>6.29983</v>
      </c>
      <c r="Z86" s="10">
        <v>0.30199999999999999</v>
      </c>
      <c r="AA86" s="10">
        <v>0.30499999999999999</v>
      </c>
      <c r="AB86" s="10">
        <f t="shared" si="4"/>
        <v>0.30917486570166003</v>
      </c>
      <c r="AC86" s="10">
        <f t="shared" si="5"/>
        <v>2.7699657638751005</v>
      </c>
    </row>
    <row r="87" spans="1:29" x14ac:dyDescent="0.25">
      <c r="A87" s="8">
        <v>9</v>
      </c>
      <c r="B87" s="8">
        <v>331</v>
      </c>
      <c r="C87" s="8" t="s">
        <v>128</v>
      </c>
      <c r="D87" s="8" t="s">
        <v>92</v>
      </c>
      <c r="E87" s="8" t="s">
        <v>118</v>
      </c>
      <c r="F87" s="8" t="s">
        <v>109</v>
      </c>
      <c r="G87" s="8" t="s">
        <v>110</v>
      </c>
      <c r="H87" s="8">
        <v>35304</v>
      </c>
      <c r="I87" s="8">
        <v>35305</v>
      </c>
      <c r="J87" s="8">
        <v>35285</v>
      </c>
      <c r="K87" s="8">
        <v>6410</v>
      </c>
      <c r="L87" s="8">
        <v>6410</v>
      </c>
      <c r="M87" s="8" t="s">
        <v>74</v>
      </c>
      <c r="N87" s="8" t="s">
        <v>142</v>
      </c>
      <c r="O87" s="9">
        <v>37.361223028600001</v>
      </c>
      <c r="P87" s="9">
        <v>15.1196</v>
      </c>
      <c r="Q87" s="8" t="s">
        <v>57</v>
      </c>
      <c r="R87" s="8" t="s">
        <v>58</v>
      </c>
      <c r="S87" s="8">
        <v>16</v>
      </c>
      <c r="T87" s="8">
        <v>60</v>
      </c>
      <c r="U87" s="8" t="s">
        <v>49</v>
      </c>
      <c r="V87" s="8" t="s">
        <v>52</v>
      </c>
      <c r="W87" s="8" t="s">
        <v>53</v>
      </c>
      <c r="X87" s="10">
        <v>0.70014500000000002</v>
      </c>
      <c r="Y87" s="10">
        <v>6.29983</v>
      </c>
      <c r="Z87" s="10">
        <v>0.30199999999999999</v>
      </c>
      <c r="AA87" s="10">
        <v>0.30499999999999999</v>
      </c>
      <c r="AB87" s="10">
        <f t="shared" si="4"/>
        <v>7.3889668147159995</v>
      </c>
      <c r="AC87" s="10">
        <f t="shared" si="5"/>
        <v>66.199382219260016</v>
      </c>
    </row>
    <row r="88" spans="1:29" x14ac:dyDescent="0.25">
      <c r="A88" s="8">
        <v>9</v>
      </c>
      <c r="B88" s="8">
        <v>331</v>
      </c>
      <c r="C88" s="8" t="s">
        <v>128</v>
      </c>
      <c r="D88" s="8" t="s">
        <v>92</v>
      </c>
      <c r="E88" s="8" t="s">
        <v>118</v>
      </c>
      <c r="F88" s="8" t="s">
        <v>109</v>
      </c>
      <c r="G88" s="8" t="s">
        <v>110</v>
      </c>
      <c r="H88" s="8">
        <v>35313</v>
      </c>
      <c r="I88" s="8">
        <v>35314</v>
      </c>
      <c r="J88" s="8">
        <v>35294</v>
      </c>
      <c r="K88" s="8">
        <v>6410</v>
      </c>
      <c r="L88" s="8">
        <v>6410</v>
      </c>
      <c r="M88" s="8" t="s">
        <v>74</v>
      </c>
      <c r="N88" s="8" t="s">
        <v>142</v>
      </c>
      <c r="O88" s="9">
        <v>2.8436349265900001</v>
      </c>
      <c r="P88" s="9">
        <v>1.1507799999999999</v>
      </c>
      <c r="Q88" s="8" t="s">
        <v>57</v>
      </c>
      <c r="R88" s="8" t="s">
        <v>58</v>
      </c>
      <c r="S88" s="8">
        <v>16</v>
      </c>
      <c r="T88" s="8">
        <v>60</v>
      </c>
      <c r="U88" s="8" t="s">
        <v>49</v>
      </c>
      <c r="V88" s="8" t="s">
        <v>52</v>
      </c>
      <c r="W88" s="8" t="s">
        <v>53</v>
      </c>
      <c r="X88" s="10">
        <v>0.70014500000000002</v>
      </c>
      <c r="Y88" s="10">
        <v>6.29983</v>
      </c>
      <c r="Z88" s="10">
        <v>0.30199999999999999</v>
      </c>
      <c r="AA88" s="10">
        <v>0.30499999999999999</v>
      </c>
      <c r="AB88" s="10">
        <f t="shared" si="4"/>
        <v>0.56238757844379994</v>
      </c>
      <c r="AC88" s="10">
        <f t="shared" si="5"/>
        <v>5.0385542653430004</v>
      </c>
    </row>
    <row r="89" spans="1:29" x14ac:dyDescent="0.25">
      <c r="A89" s="8">
        <v>9</v>
      </c>
      <c r="B89" s="8">
        <v>331</v>
      </c>
      <c r="C89" s="8" t="s">
        <v>128</v>
      </c>
      <c r="D89" s="8" t="s">
        <v>92</v>
      </c>
      <c r="E89" s="8" t="s">
        <v>118</v>
      </c>
      <c r="F89" s="8" t="s">
        <v>109</v>
      </c>
      <c r="G89" s="8" t="s">
        <v>110</v>
      </c>
      <c r="H89" s="8">
        <v>35317</v>
      </c>
      <c r="I89" s="8">
        <v>35318</v>
      </c>
      <c r="J89" s="8">
        <v>35298</v>
      </c>
      <c r="K89" s="8">
        <v>6410</v>
      </c>
      <c r="L89" s="8">
        <v>6410</v>
      </c>
      <c r="M89" s="8" t="s">
        <v>74</v>
      </c>
      <c r="N89" s="8" t="s">
        <v>142</v>
      </c>
      <c r="O89" s="9">
        <v>7.2467242129800002</v>
      </c>
      <c r="P89" s="9">
        <v>2.9326500000000002</v>
      </c>
      <c r="Q89" s="8" t="s">
        <v>57</v>
      </c>
      <c r="R89" s="8" t="s">
        <v>58</v>
      </c>
      <c r="S89" s="8">
        <v>16</v>
      </c>
      <c r="T89" s="8">
        <v>60</v>
      </c>
      <c r="U89" s="8" t="s">
        <v>49</v>
      </c>
      <c r="V89" s="8" t="s">
        <v>52</v>
      </c>
      <c r="W89" s="8" t="s">
        <v>53</v>
      </c>
      <c r="X89" s="10">
        <v>0.70014500000000002</v>
      </c>
      <c r="Y89" s="10">
        <v>6.29983</v>
      </c>
      <c r="Z89" s="10">
        <v>0.30199999999999999</v>
      </c>
      <c r="AA89" s="10">
        <v>0.30499999999999999</v>
      </c>
      <c r="AB89" s="10">
        <f t="shared" si="4"/>
        <v>1.4331896035065002</v>
      </c>
      <c r="AC89" s="10">
        <f t="shared" si="5"/>
        <v>12.840261532402501</v>
      </c>
    </row>
    <row r="90" spans="1:29" x14ac:dyDescent="0.25">
      <c r="A90" s="8">
        <v>9</v>
      </c>
      <c r="B90" s="8">
        <v>331</v>
      </c>
      <c r="C90" s="8" t="s">
        <v>128</v>
      </c>
      <c r="D90" s="8" t="s">
        <v>92</v>
      </c>
      <c r="E90" s="8" t="s">
        <v>118</v>
      </c>
      <c r="F90" s="8" t="s">
        <v>109</v>
      </c>
      <c r="G90" s="8" t="s">
        <v>110</v>
      </c>
      <c r="H90" s="8">
        <v>35319</v>
      </c>
      <c r="I90" s="8">
        <v>35320</v>
      </c>
      <c r="J90" s="8">
        <v>35300</v>
      </c>
      <c r="K90" s="8">
        <v>6410</v>
      </c>
      <c r="L90" s="8">
        <v>6410</v>
      </c>
      <c r="M90" s="8" t="s">
        <v>74</v>
      </c>
      <c r="N90" s="8" t="s">
        <v>142</v>
      </c>
      <c r="O90" s="9">
        <v>2.9206709935899999</v>
      </c>
      <c r="P90" s="9">
        <v>1.1819500000000001</v>
      </c>
      <c r="Q90" s="8" t="s">
        <v>57</v>
      </c>
      <c r="R90" s="8" t="s">
        <v>58</v>
      </c>
      <c r="S90" s="8">
        <v>16</v>
      </c>
      <c r="T90" s="8">
        <v>60</v>
      </c>
      <c r="U90" s="8" t="s">
        <v>49</v>
      </c>
      <c r="V90" s="8" t="s">
        <v>52</v>
      </c>
      <c r="W90" s="8" t="s">
        <v>53</v>
      </c>
      <c r="X90" s="10">
        <v>0.70014500000000002</v>
      </c>
      <c r="Y90" s="10">
        <v>6.29983</v>
      </c>
      <c r="Z90" s="10">
        <v>0.30199999999999999</v>
      </c>
      <c r="AA90" s="10">
        <v>0.30499999999999999</v>
      </c>
      <c r="AB90" s="10">
        <f t="shared" si="4"/>
        <v>0.57762039515950003</v>
      </c>
      <c r="AC90" s="10">
        <f t="shared" si="5"/>
        <v>5.1750284276075007</v>
      </c>
    </row>
    <row r="91" spans="1:29" x14ac:dyDescent="0.25">
      <c r="A91" s="8">
        <v>9</v>
      </c>
      <c r="B91" s="8">
        <v>331</v>
      </c>
      <c r="C91" s="8" t="s">
        <v>128</v>
      </c>
      <c r="D91" s="8" t="s">
        <v>92</v>
      </c>
      <c r="E91" s="8" t="s">
        <v>118</v>
      </c>
      <c r="F91" s="8" t="s">
        <v>109</v>
      </c>
      <c r="G91" s="8" t="s">
        <v>110</v>
      </c>
      <c r="H91" s="8">
        <v>35321</v>
      </c>
      <c r="I91" s="8">
        <v>35322</v>
      </c>
      <c r="J91" s="8">
        <v>35302</v>
      </c>
      <c r="K91" s="8">
        <v>6410</v>
      </c>
      <c r="L91" s="8">
        <v>6410</v>
      </c>
      <c r="M91" s="8" t="s">
        <v>74</v>
      </c>
      <c r="N91" s="8" t="s">
        <v>142</v>
      </c>
      <c r="O91" s="9">
        <v>9.1472011806100006</v>
      </c>
      <c r="P91" s="9">
        <v>3.70174</v>
      </c>
      <c r="Q91" s="8" t="s">
        <v>57</v>
      </c>
      <c r="R91" s="8" t="s">
        <v>58</v>
      </c>
      <c r="S91" s="8">
        <v>16</v>
      </c>
      <c r="T91" s="8">
        <v>60</v>
      </c>
      <c r="U91" s="8" t="s">
        <v>49</v>
      </c>
      <c r="V91" s="8" t="s">
        <v>52</v>
      </c>
      <c r="W91" s="8" t="s">
        <v>53</v>
      </c>
      <c r="X91" s="10">
        <v>0.70014500000000002</v>
      </c>
      <c r="Y91" s="10">
        <v>6.29983</v>
      </c>
      <c r="Z91" s="10">
        <v>0.30199999999999999</v>
      </c>
      <c r="AA91" s="10">
        <v>0.30499999999999999</v>
      </c>
      <c r="AB91" s="10">
        <f t="shared" si="4"/>
        <v>1.8090448171053999</v>
      </c>
      <c r="AC91" s="10">
        <f t="shared" si="5"/>
        <v>16.207631229419004</v>
      </c>
    </row>
    <row r="92" spans="1:29" x14ac:dyDescent="0.25">
      <c r="A92" s="8">
        <v>9</v>
      </c>
      <c r="B92" s="8">
        <v>331</v>
      </c>
      <c r="C92" s="8" t="s">
        <v>128</v>
      </c>
      <c r="D92" s="8" t="s">
        <v>92</v>
      </c>
      <c r="E92" s="8" t="s">
        <v>118</v>
      </c>
      <c r="F92" s="8" t="s">
        <v>109</v>
      </c>
      <c r="G92" s="8" t="s">
        <v>110</v>
      </c>
      <c r="H92" s="8">
        <v>35327</v>
      </c>
      <c r="I92" s="8">
        <v>35328</v>
      </c>
      <c r="J92" s="8">
        <v>35308</v>
      </c>
      <c r="K92" s="8">
        <v>6410</v>
      </c>
      <c r="L92" s="8">
        <v>6410</v>
      </c>
      <c r="M92" s="8" t="s">
        <v>74</v>
      </c>
      <c r="N92" s="8" t="s">
        <v>142</v>
      </c>
      <c r="O92" s="9">
        <v>5.2755305117100004</v>
      </c>
      <c r="P92" s="9">
        <v>2.1349300000000002</v>
      </c>
      <c r="Q92" s="8" t="s">
        <v>57</v>
      </c>
      <c r="R92" s="8" t="s">
        <v>58</v>
      </c>
      <c r="S92" s="8">
        <v>16</v>
      </c>
      <c r="T92" s="8">
        <v>60</v>
      </c>
      <c r="U92" s="8" t="s">
        <v>49</v>
      </c>
      <c r="V92" s="8" t="s">
        <v>52</v>
      </c>
      <c r="W92" s="8" t="s">
        <v>53</v>
      </c>
      <c r="X92" s="10">
        <v>0.70014500000000002</v>
      </c>
      <c r="Y92" s="10">
        <v>6.29983</v>
      </c>
      <c r="Z92" s="10">
        <v>0.30199999999999999</v>
      </c>
      <c r="AA92" s="10">
        <v>0.30499999999999999</v>
      </c>
      <c r="AB92" s="10">
        <f t="shared" si="4"/>
        <v>1.0433428742653001</v>
      </c>
      <c r="AC92" s="10">
        <f t="shared" si="5"/>
        <v>9.347538763020502</v>
      </c>
    </row>
    <row r="93" spans="1:29" x14ac:dyDescent="0.25">
      <c r="A93" s="8">
        <v>9</v>
      </c>
      <c r="B93" s="8">
        <v>331</v>
      </c>
      <c r="C93" s="8" t="s">
        <v>128</v>
      </c>
      <c r="D93" s="8" t="s">
        <v>92</v>
      </c>
      <c r="E93" s="8" t="s">
        <v>118</v>
      </c>
      <c r="F93" s="8" t="s">
        <v>109</v>
      </c>
      <c r="G93" s="8" t="s">
        <v>110</v>
      </c>
      <c r="H93" s="8">
        <v>35340</v>
      </c>
      <c r="I93" s="8">
        <v>35341</v>
      </c>
      <c r="J93" s="8">
        <v>35321</v>
      </c>
      <c r="K93" s="8">
        <v>6410</v>
      </c>
      <c r="L93" s="8">
        <v>6410</v>
      </c>
      <c r="M93" s="8" t="s">
        <v>74</v>
      </c>
      <c r="N93" s="8" t="s">
        <v>142</v>
      </c>
      <c r="O93" s="9">
        <v>4.42852629319</v>
      </c>
      <c r="P93" s="9">
        <v>1.79216</v>
      </c>
      <c r="Q93" s="8" t="s">
        <v>57</v>
      </c>
      <c r="R93" s="8" t="s">
        <v>58</v>
      </c>
      <c r="S93" s="8">
        <v>16</v>
      </c>
      <c r="T93" s="8">
        <v>60</v>
      </c>
      <c r="U93" s="8" t="s">
        <v>49</v>
      </c>
      <c r="V93" s="8" t="s">
        <v>52</v>
      </c>
      <c r="W93" s="8" t="s">
        <v>53</v>
      </c>
      <c r="X93" s="10">
        <v>0.70014500000000002</v>
      </c>
      <c r="Y93" s="10">
        <v>6.29983</v>
      </c>
      <c r="Z93" s="10">
        <v>0.30199999999999999</v>
      </c>
      <c r="AA93" s="10">
        <v>0.30499999999999999</v>
      </c>
      <c r="AB93" s="10">
        <f t="shared" si="4"/>
        <v>0.87583076051359998</v>
      </c>
      <c r="AC93" s="10">
        <f t="shared" si="5"/>
        <v>7.8467608162960012</v>
      </c>
    </row>
    <row r="94" spans="1:29" x14ac:dyDescent="0.25">
      <c r="A94" s="8">
        <v>9</v>
      </c>
      <c r="B94" s="8">
        <v>331</v>
      </c>
      <c r="C94" s="8" t="s">
        <v>128</v>
      </c>
      <c r="D94" s="8" t="s">
        <v>92</v>
      </c>
      <c r="E94" s="8" t="s">
        <v>118</v>
      </c>
      <c r="F94" s="8" t="s">
        <v>109</v>
      </c>
      <c r="G94" s="8" t="s">
        <v>110</v>
      </c>
      <c r="H94" s="8">
        <v>48099</v>
      </c>
      <c r="I94" s="8">
        <v>48100</v>
      </c>
      <c r="J94" s="8">
        <v>48016</v>
      </c>
      <c r="K94" s="8">
        <v>6411</v>
      </c>
      <c r="L94" s="8">
        <v>6411</v>
      </c>
      <c r="M94" s="8" t="s">
        <v>74</v>
      </c>
      <c r="N94" s="8" t="s">
        <v>142</v>
      </c>
      <c r="O94" s="9">
        <v>2.3477081986199999</v>
      </c>
      <c r="P94" s="9">
        <v>0.95008400000000004</v>
      </c>
      <c r="Q94" s="8" t="s">
        <v>57</v>
      </c>
      <c r="R94" s="8" t="s">
        <v>58</v>
      </c>
      <c r="S94" s="8">
        <v>16</v>
      </c>
      <c r="T94" s="8">
        <v>60</v>
      </c>
      <c r="U94" s="8" t="s">
        <v>49</v>
      </c>
      <c r="V94" s="8" t="s">
        <v>115</v>
      </c>
      <c r="W94" s="8" t="s">
        <v>53</v>
      </c>
      <c r="X94" s="10">
        <v>0.70014500000000002</v>
      </c>
      <c r="Y94" s="10">
        <v>6.29983</v>
      </c>
      <c r="Z94" s="10">
        <v>0.30199999999999999</v>
      </c>
      <c r="AA94" s="10">
        <v>0.30499999999999999</v>
      </c>
      <c r="AB94" s="10">
        <f t="shared" si="4"/>
        <v>0.46430720040163997</v>
      </c>
      <c r="AC94" s="10">
        <f t="shared" si="5"/>
        <v>4.1598305415754</v>
      </c>
    </row>
    <row r="95" spans="1:29" x14ac:dyDescent="0.25">
      <c r="A95" s="8">
        <v>9</v>
      </c>
      <c r="B95" s="8">
        <v>331</v>
      </c>
      <c r="C95" s="8" t="s">
        <v>128</v>
      </c>
      <c r="D95" s="8" t="s">
        <v>92</v>
      </c>
      <c r="E95" s="8" t="s">
        <v>118</v>
      </c>
      <c r="F95" s="8" t="s">
        <v>109</v>
      </c>
      <c r="G95" s="8" t="s">
        <v>110</v>
      </c>
      <c r="H95" s="8">
        <v>48100</v>
      </c>
      <c r="I95" s="8">
        <v>48101</v>
      </c>
      <c r="J95" s="8">
        <v>48017</v>
      </c>
      <c r="K95" s="8">
        <v>6411</v>
      </c>
      <c r="L95" s="8">
        <v>6411</v>
      </c>
      <c r="M95" s="8" t="s">
        <v>74</v>
      </c>
      <c r="N95" s="8" t="s">
        <v>142</v>
      </c>
      <c r="O95" s="9">
        <v>7.1734448955600003</v>
      </c>
      <c r="P95" s="9">
        <v>2.90299</v>
      </c>
      <c r="Q95" s="8" t="s">
        <v>57</v>
      </c>
      <c r="R95" s="8" t="s">
        <v>58</v>
      </c>
      <c r="S95" s="8">
        <v>16</v>
      </c>
      <c r="T95" s="8">
        <v>60</v>
      </c>
      <c r="U95" s="8" t="s">
        <v>49</v>
      </c>
      <c r="V95" s="8" t="s">
        <v>115</v>
      </c>
      <c r="W95" s="8" t="s">
        <v>53</v>
      </c>
      <c r="X95" s="10">
        <v>0.70014500000000002</v>
      </c>
      <c r="Y95" s="10">
        <v>6.29983</v>
      </c>
      <c r="Z95" s="10">
        <v>0.30199999999999999</v>
      </c>
      <c r="AA95" s="10">
        <v>0.30499999999999999</v>
      </c>
      <c r="AB95" s="10">
        <f t="shared" si="4"/>
        <v>1.4186947256179001</v>
      </c>
      <c r="AC95" s="10">
        <f t="shared" si="5"/>
        <v>12.710398726731501</v>
      </c>
    </row>
    <row r="96" spans="1:29" x14ac:dyDescent="0.25">
      <c r="A96" s="8">
        <v>9</v>
      </c>
      <c r="B96" s="8">
        <v>331</v>
      </c>
      <c r="C96" s="8" t="s">
        <v>128</v>
      </c>
      <c r="D96" s="8" t="s">
        <v>92</v>
      </c>
      <c r="E96" s="8" t="s">
        <v>118</v>
      </c>
      <c r="F96" s="8" t="s">
        <v>109</v>
      </c>
      <c r="G96" s="8" t="s">
        <v>110</v>
      </c>
      <c r="H96" s="8">
        <v>48102</v>
      </c>
      <c r="I96" s="8">
        <v>48103</v>
      </c>
      <c r="J96" s="8">
        <v>48019</v>
      </c>
      <c r="K96" s="8">
        <v>6411</v>
      </c>
      <c r="L96" s="8">
        <v>6411</v>
      </c>
      <c r="M96" s="8" t="s">
        <v>74</v>
      </c>
      <c r="N96" s="8" t="s">
        <v>142</v>
      </c>
      <c r="O96" s="9">
        <v>9.3086636047599995</v>
      </c>
      <c r="P96" s="9">
        <v>3.76708</v>
      </c>
      <c r="Q96" s="8" t="s">
        <v>57</v>
      </c>
      <c r="R96" s="8" t="s">
        <v>58</v>
      </c>
      <c r="S96" s="8">
        <v>16</v>
      </c>
      <c r="T96" s="8">
        <v>60</v>
      </c>
      <c r="U96" s="8" t="s">
        <v>49</v>
      </c>
      <c r="V96" s="8" t="s">
        <v>115</v>
      </c>
      <c r="W96" s="8" t="s">
        <v>53</v>
      </c>
      <c r="X96" s="10">
        <v>0.70014500000000002</v>
      </c>
      <c r="Y96" s="10">
        <v>6.29983</v>
      </c>
      <c r="Z96" s="10">
        <v>0.30199999999999999</v>
      </c>
      <c r="AA96" s="10">
        <v>0.30499999999999999</v>
      </c>
      <c r="AB96" s="10">
        <f t="shared" si="4"/>
        <v>1.8409765541667999</v>
      </c>
      <c r="AC96" s="10">
        <f t="shared" si="5"/>
        <v>16.493714699498</v>
      </c>
    </row>
    <row r="97" spans="1:29" x14ac:dyDescent="0.25">
      <c r="A97" s="8">
        <v>9</v>
      </c>
      <c r="B97" s="8">
        <v>331</v>
      </c>
      <c r="C97" s="8" t="s">
        <v>128</v>
      </c>
      <c r="D97" s="8" t="s">
        <v>92</v>
      </c>
      <c r="E97" s="8" t="s">
        <v>118</v>
      </c>
      <c r="F97" s="8" t="s">
        <v>109</v>
      </c>
      <c r="G97" s="8" t="s">
        <v>110</v>
      </c>
      <c r="H97" s="8">
        <v>48103</v>
      </c>
      <c r="I97" s="8">
        <v>48104</v>
      </c>
      <c r="J97" s="8">
        <v>48020</v>
      </c>
      <c r="K97" s="8">
        <v>6411</v>
      </c>
      <c r="L97" s="8">
        <v>6411</v>
      </c>
      <c r="M97" s="8" t="s">
        <v>74</v>
      </c>
      <c r="N97" s="8" t="s">
        <v>142</v>
      </c>
      <c r="O97" s="9">
        <v>105.785706969</v>
      </c>
      <c r="P97" s="9">
        <v>42.81</v>
      </c>
      <c r="Q97" s="8" t="s">
        <v>57</v>
      </c>
      <c r="R97" s="8" t="s">
        <v>58</v>
      </c>
      <c r="S97" s="8">
        <v>16</v>
      </c>
      <c r="T97" s="8">
        <v>60</v>
      </c>
      <c r="U97" s="8" t="s">
        <v>49</v>
      </c>
      <c r="V97" s="8" t="s">
        <v>115</v>
      </c>
      <c r="W97" s="8" t="s">
        <v>53</v>
      </c>
      <c r="X97" s="10">
        <v>0.70014500000000002</v>
      </c>
      <c r="Y97" s="10">
        <v>6.29983</v>
      </c>
      <c r="Z97" s="10">
        <v>0.30199999999999999</v>
      </c>
      <c r="AA97" s="10">
        <v>0.30499999999999999</v>
      </c>
      <c r="AB97" s="10">
        <f t="shared" si="4"/>
        <v>20.921298800100001</v>
      </c>
      <c r="AC97" s="10">
        <f t="shared" si="5"/>
        <v>187.43852699850001</v>
      </c>
    </row>
    <row r="98" spans="1:29" x14ac:dyDescent="0.25">
      <c r="A98" s="8">
        <v>9</v>
      </c>
      <c r="B98" s="8">
        <v>331</v>
      </c>
      <c r="C98" s="8" t="s">
        <v>128</v>
      </c>
      <c r="D98" s="8" t="s">
        <v>92</v>
      </c>
      <c r="E98" s="8" t="s">
        <v>118</v>
      </c>
      <c r="F98" s="8" t="s">
        <v>109</v>
      </c>
      <c r="G98" s="8" t="s">
        <v>110</v>
      </c>
      <c r="H98" s="8">
        <v>48104</v>
      </c>
      <c r="I98" s="8">
        <v>48105</v>
      </c>
      <c r="J98" s="8">
        <v>48021</v>
      </c>
      <c r="K98" s="8">
        <v>6411</v>
      </c>
      <c r="L98" s="8">
        <v>6411</v>
      </c>
      <c r="M98" s="8" t="s">
        <v>74</v>
      </c>
      <c r="N98" s="8" t="s">
        <v>142</v>
      </c>
      <c r="O98" s="9">
        <v>6.0971553692700002</v>
      </c>
      <c r="P98" s="9">
        <v>2.4674299999999998</v>
      </c>
      <c r="Q98" s="8" t="s">
        <v>57</v>
      </c>
      <c r="R98" s="8" t="s">
        <v>58</v>
      </c>
      <c r="S98" s="8">
        <v>16</v>
      </c>
      <c r="T98" s="8">
        <v>60</v>
      </c>
      <c r="U98" s="8" t="s">
        <v>49</v>
      </c>
      <c r="V98" s="8" t="s">
        <v>115</v>
      </c>
      <c r="W98" s="8" t="s">
        <v>53</v>
      </c>
      <c r="X98" s="10">
        <v>0.70014500000000002</v>
      </c>
      <c r="Y98" s="10">
        <v>6.29983</v>
      </c>
      <c r="Z98" s="10">
        <v>0.30199999999999999</v>
      </c>
      <c r="AA98" s="10">
        <v>0.30499999999999999</v>
      </c>
      <c r="AB98" s="10">
        <f t="shared" ref="AB98:AB108" si="6">P98*X98*(1-Z98)</f>
        <v>1.2058360265902999</v>
      </c>
      <c r="AC98" s="10">
        <f t="shared" ref="AC98:AC108" si="7">P98*Y98*(1-AA98)</f>
        <v>10.803350728145499</v>
      </c>
    </row>
    <row r="99" spans="1:29" x14ac:dyDescent="0.25">
      <c r="A99" s="8">
        <v>9</v>
      </c>
      <c r="B99" s="8">
        <v>331</v>
      </c>
      <c r="C99" s="8" t="s">
        <v>128</v>
      </c>
      <c r="D99" s="8" t="s">
        <v>92</v>
      </c>
      <c r="E99" s="8" t="s">
        <v>118</v>
      </c>
      <c r="F99" s="8" t="s">
        <v>109</v>
      </c>
      <c r="G99" s="8" t="s">
        <v>110</v>
      </c>
      <c r="H99" s="8">
        <v>48105</v>
      </c>
      <c r="I99" s="8">
        <v>48106</v>
      </c>
      <c r="J99" s="8">
        <v>48022</v>
      </c>
      <c r="K99" s="8">
        <v>6411</v>
      </c>
      <c r="L99" s="8">
        <v>6411</v>
      </c>
      <c r="M99" s="8" t="s">
        <v>74</v>
      </c>
      <c r="N99" s="8" t="s">
        <v>142</v>
      </c>
      <c r="O99" s="9">
        <v>2.0593722044299998</v>
      </c>
      <c r="P99" s="9">
        <v>0.83339799999999997</v>
      </c>
      <c r="Q99" s="8" t="s">
        <v>57</v>
      </c>
      <c r="R99" s="8" t="s">
        <v>58</v>
      </c>
      <c r="S99" s="8">
        <v>16</v>
      </c>
      <c r="T99" s="8">
        <v>60</v>
      </c>
      <c r="U99" s="8" t="s">
        <v>49</v>
      </c>
      <c r="V99" s="8" t="s">
        <v>115</v>
      </c>
      <c r="W99" s="8" t="s">
        <v>53</v>
      </c>
      <c r="X99" s="10">
        <v>0.70014500000000002</v>
      </c>
      <c r="Y99" s="10">
        <v>6.29983</v>
      </c>
      <c r="Z99" s="10">
        <v>0.30199999999999999</v>
      </c>
      <c r="AA99" s="10">
        <v>0.30499999999999999</v>
      </c>
      <c r="AB99" s="10">
        <f t="shared" si="6"/>
        <v>0.40728261101157998</v>
      </c>
      <c r="AC99" s="10">
        <f t="shared" si="7"/>
        <v>3.6489346770263005</v>
      </c>
    </row>
    <row r="100" spans="1:29" x14ac:dyDescent="0.25">
      <c r="A100" s="8">
        <v>9</v>
      </c>
      <c r="B100" s="8">
        <v>331</v>
      </c>
      <c r="C100" s="8" t="s">
        <v>128</v>
      </c>
      <c r="D100" s="8" t="s">
        <v>92</v>
      </c>
      <c r="E100" s="8" t="s">
        <v>118</v>
      </c>
      <c r="F100" s="8" t="s">
        <v>109</v>
      </c>
      <c r="G100" s="8" t="s">
        <v>110</v>
      </c>
      <c r="H100" s="8">
        <v>48106</v>
      </c>
      <c r="I100" s="8">
        <v>48107</v>
      </c>
      <c r="J100" s="8">
        <v>48023</v>
      </c>
      <c r="K100" s="8">
        <v>6411</v>
      </c>
      <c r="L100" s="8">
        <v>6411</v>
      </c>
      <c r="M100" s="8" t="s">
        <v>74</v>
      </c>
      <c r="N100" s="8" t="s">
        <v>142</v>
      </c>
      <c r="O100" s="9">
        <v>2.2710224932999998</v>
      </c>
      <c r="P100" s="9">
        <v>0.91905000000000003</v>
      </c>
      <c r="Q100" s="8" t="s">
        <v>57</v>
      </c>
      <c r="R100" s="8" t="s">
        <v>58</v>
      </c>
      <c r="S100" s="8">
        <v>16</v>
      </c>
      <c r="T100" s="8">
        <v>60</v>
      </c>
      <c r="U100" s="8" t="s">
        <v>49</v>
      </c>
      <c r="V100" s="8" t="s">
        <v>115</v>
      </c>
      <c r="W100" s="8" t="s">
        <v>53</v>
      </c>
      <c r="X100" s="10">
        <v>0.70014500000000002</v>
      </c>
      <c r="Y100" s="10">
        <v>6.29983</v>
      </c>
      <c r="Z100" s="10">
        <v>0.30199999999999999</v>
      </c>
      <c r="AA100" s="10">
        <v>0.30499999999999999</v>
      </c>
      <c r="AB100" s="10">
        <f t="shared" si="6"/>
        <v>0.44914084705050006</v>
      </c>
      <c r="AC100" s="10">
        <f t="shared" si="7"/>
        <v>4.0239518392425007</v>
      </c>
    </row>
    <row r="101" spans="1:29" x14ac:dyDescent="0.25">
      <c r="A101" s="8">
        <v>9</v>
      </c>
      <c r="B101" s="8">
        <v>331</v>
      </c>
      <c r="C101" s="8" t="s">
        <v>128</v>
      </c>
      <c r="D101" s="8" t="s">
        <v>92</v>
      </c>
      <c r="E101" s="8" t="s">
        <v>118</v>
      </c>
      <c r="F101" s="8" t="s">
        <v>109</v>
      </c>
      <c r="G101" s="8" t="s">
        <v>110</v>
      </c>
      <c r="H101" s="8">
        <v>48107</v>
      </c>
      <c r="I101" s="8">
        <v>48108</v>
      </c>
      <c r="J101" s="8">
        <v>48024</v>
      </c>
      <c r="K101" s="8">
        <v>6411</v>
      </c>
      <c r="L101" s="8">
        <v>6411</v>
      </c>
      <c r="M101" s="8" t="s">
        <v>74</v>
      </c>
      <c r="N101" s="8" t="s">
        <v>142</v>
      </c>
      <c r="O101" s="9">
        <v>1.18196458727</v>
      </c>
      <c r="P101" s="9">
        <v>0.47832400000000003</v>
      </c>
      <c r="Q101" s="8" t="s">
        <v>57</v>
      </c>
      <c r="R101" s="8" t="s">
        <v>58</v>
      </c>
      <c r="S101" s="8">
        <v>16</v>
      </c>
      <c r="T101" s="8">
        <v>60</v>
      </c>
      <c r="U101" s="8" t="s">
        <v>49</v>
      </c>
      <c r="V101" s="8" t="s">
        <v>115</v>
      </c>
      <c r="W101" s="8" t="s">
        <v>53</v>
      </c>
      <c r="X101" s="10">
        <v>0.70014500000000002</v>
      </c>
      <c r="Y101" s="10">
        <v>6.29983</v>
      </c>
      <c r="Z101" s="10">
        <v>0.30199999999999999</v>
      </c>
      <c r="AA101" s="10">
        <v>0.30499999999999999</v>
      </c>
      <c r="AB101" s="10">
        <f t="shared" si="6"/>
        <v>0.23375751757204</v>
      </c>
      <c r="AC101" s="10">
        <f t="shared" si="7"/>
        <v>2.0942851200194004</v>
      </c>
    </row>
    <row r="102" spans="1:29" x14ac:dyDescent="0.25">
      <c r="A102" s="8">
        <v>9</v>
      </c>
      <c r="B102" s="8">
        <v>331</v>
      </c>
      <c r="C102" s="8" t="s">
        <v>128</v>
      </c>
      <c r="D102" s="8" t="s">
        <v>92</v>
      </c>
      <c r="E102" s="8" t="s">
        <v>118</v>
      </c>
      <c r="F102" s="8" t="s">
        <v>109</v>
      </c>
      <c r="G102" s="8" t="s">
        <v>110</v>
      </c>
      <c r="H102" s="8">
        <v>48108</v>
      </c>
      <c r="I102" s="8">
        <v>48109</v>
      </c>
      <c r="J102" s="8">
        <v>48025</v>
      </c>
      <c r="K102" s="8">
        <v>6411</v>
      </c>
      <c r="L102" s="8">
        <v>6411</v>
      </c>
      <c r="M102" s="8" t="s">
        <v>74</v>
      </c>
      <c r="N102" s="8" t="s">
        <v>142</v>
      </c>
      <c r="O102" s="9">
        <v>2.07448919563</v>
      </c>
      <c r="P102" s="9">
        <v>0.83951600000000004</v>
      </c>
      <c r="Q102" s="8" t="s">
        <v>57</v>
      </c>
      <c r="R102" s="8" t="s">
        <v>58</v>
      </c>
      <c r="S102" s="8">
        <v>16</v>
      </c>
      <c r="T102" s="8">
        <v>60</v>
      </c>
      <c r="U102" s="8" t="s">
        <v>49</v>
      </c>
      <c r="V102" s="8" t="s">
        <v>115</v>
      </c>
      <c r="W102" s="8" t="s">
        <v>53</v>
      </c>
      <c r="X102" s="10">
        <v>0.70014500000000002</v>
      </c>
      <c r="Y102" s="10">
        <v>6.29983</v>
      </c>
      <c r="Z102" s="10">
        <v>0.30199999999999999</v>
      </c>
      <c r="AA102" s="10">
        <v>0.30499999999999999</v>
      </c>
      <c r="AB102" s="10">
        <f t="shared" si="6"/>
        <v>0.41027248501435998</v>
      </c>
      <c r="AC102" s="10">
        <f t="shared" si="7"/>
        <v>3.6757216171846006</v>
      </c>
    </row>
    <row r="103" spans="1:29" x14ac:dyDescent="0.25">
      <c r="A103" s="8">
        <v>9</v>
      </c>
      <c r="B103" s="8">
        <v>331</v>
      </c>
      <c r="C103" s="8" t="s">
        <v>128</v>
      </c>
      <c r="D103" s="8" t="s">
        <v>92</v>
      </c>
      <c r="E103" s="8" t="s">
        <v>118</v>
      </c>
      <c r="F103" s="8" t="s">
        <v>109</v>
      </c>
      <c r="G103" s="8" t="s">
        <v>110</v>
      </c>
      <c r="H103" s="8">
        <v>48109</v>
      </c>
      <c r="I103" s="8">
        <v>48110</v>
      </c>
      <c r="J103" s="8">
        <v>48026</v>
      </c>
      <c r="K103" s="8">
        <v>6411</v>
      </c>
      <c r="L103" s="8">
        <v>6411</v>
      </c>
      <c r="M103" s="8" t="s">
        <v>74</v>
      </c>
      <c r="N103" s="8" t="s">
        <v>142</v>
      </c>
      <c r="O103" s="9">
        <v>2.1577710144400002</v>
      </c>
      <c r="P103" s="9">
        <v>0.87321899999999997</v>
      </c>
      <c r="Q103" s="8" t="s">
        <v>57</v>
      </c>
      <c r="R103" s="8" t="s">
        <v>58</v>
      </c>
      <c r="S103" s="8">
        <v>16</v>
      </c>
      <c r="T103" s="8">
        <v>60</v>
      </c>
      <c r="U103" s="8" t="s">
        <v>49</v>
      </c>
      <c r="V103" s="8" t="s">
        <v>115</v>
      </c>
      <c r="W103" s="8" t="s">
        <v>53</v>
      </c>
      <c r="X103" s="10">
        <v>0.70014500000000002</v>
      </c>
      <c r="Y103" s="10">
        <v>6.29983</v>
      </c>
      <c r="Z103" s="10">
        <v>0.30199999999999999</v>
      </c>
      <c r="AA103" s="10">
        <v>0.30499999999999999</v>
      </c>
      <c r="AB103" s="10">
        <f t="shared" si="6"/>
        <v>0.42674318189499</v>
      </c>
      <c r="AC103" s="10">
        <f t="shared" si="7"/>
        <v>3.8232862206751501</v>
      </c>
    </row>
    <row r="104" spans="1:29" x14ac:dyDescent="0.25">
      <c r="A104" s="8">
        <v>9</v>
      </c>
      <c r="B104" s="8">
        <v>331</v>
      </c>
      <c r="C104" s="8" t="s">
        <v>128</v>
      </c>
      <c r="D104" s="8" t="s">
        <v>92</v>
      </c>
      <c r="E104" s="8" t="s">
        <v>118</v>
      </c>
      <c r="F104" s="8" t="s">
        <v>109</v>
      </c>
      <c r="G104" s="8" t="s">
        <v>110</v>
      </c>
      <c r="H104" s="8">
        <v>48110</v>
      </c>
      <c r="I104" s="8">
        <v>48111</v>
      </c>
      <c r="J104" s="8">
        <v>48027</v>
      </c>
      <c r="K104" s="8">
        <v>6411</v>
      </c>
      <c r="L104" s="8">
        <v>6411</v>
      </c>
      <c r="M104" s="8" t="s">
        <v>74</v>
      </c>
      <c r="N104" s="8" t="s">
        <v>142</v>
      </c>
      <c r="O104" s="9">
        <v>4.0512646604100002</v>
      </c>
      <c r="P104" s="9">
        <v>1.6394899999999999</v>
      </c>
      <c r="Q104" s="8" t="s">
        <v>57</v>
      </c>
      <c r="R104" s="8" t="s">
        <v>58</v>
      </c>
      <c r="S104" s="8">
        <v>16</v>
      </c>
      <c r="T104" s="8">
        <v>60</v>
      </c>
      <c r="U104" s="8" t="s">
        <v>49</v>
      </c>
      <c r="V104" s="8" t="s">
        <v>115</v>
      </c>
      <c r="W104" s="8" t="s">
        <v>53</v>
      </c>
      <c r="X104" s="10">
        <v>0.70014500000000002</v>
      </c>
      <c r="Y104" s="10">
        <v>6.29983</v>
      </c>
      <c r="Z104" s="10">
        <v>0.30199999999999999</v>
      </c>
      <c r="AA104" s="10">
        <v>0.30499999999999999</v>
      </c>
      <c r="AB104" s="10">
        <f t="shared" si="6"/>
        <v>0.8012207467828999</v>
      </c>
      <c r="AC104" s="10">
        <f t="shared" si="7"/>
        <v>7.1783132592565009</v>
      </c>
    </row>
    <row r="105" spans="1:29" x14ac:dyDescent="0.25">
      <c r="A105" s="8">
        <v>9</v>
      </c>
      <c r="B105" s="8">
        <v>331</v>
      </c>
      <c r="C105" s="8" t="s">
        <v>128</v>
      </c>
      <c r="D105" s="8" t="s">
        <v>92</v>
      </c>
      <c r="E105" s="8" t="s">
        <v>118</v>
      </c>
      <c r="F105" s="8" t="s">
        <v>109</v>
      </c>
      <c r="G105" s="8" t="s">
        <v>110</v>
      </c>
      <c r="H105" s="8">
        <v>48112</v>
      </c>
      <c r="I105" s="8">
        <v>48113</v>
      </c>
      <c r="J105" s="8">
        <v>48029</v>
      </c>
      <c r="K105" s="8">
        <v>6411</v>
      </c>
      <c r="L105" s="8">
        <v>6411</v>
      </c>
      <c r="M105" s="8" t="s">
        <v>74</v>
      </c>
      <c r="N105" s="8" t="s">
        <v>142</v>
      </c>
      <c r="O105" s="9">
        <v>5.17457205983</v>
      </c>
      <c r="P105" s="9">
        <v>2.0940699999999999</v>
      </c>
      <c r="Q105" s="8" t="s">
        <v>57</v>
      </c>
      <c r="R105" s="8" t="s">
        <v>58</v>
      </c>
      <c r="S105" s="8">
        <v>16</v>
      </c>
      <c r="T105" s="8">
        <v>60</v>
      </c>
      <c r="U105" s="8" t="s">
        <v>49</v>
      </c>
      <c r="V105" s="8" t="s">
        <v>115</v>
      </c>
      <c r="W105" s="8" t="s">
        <v>53</v>
      </c>
      <c r="X105" s="10">
        <v>0.70014500000000002</v>
      </c>
      <c r="Y105" s="10">
        <v>6.29983</v>
      </c>
      <c r="Z105" s="10">
        <v>0.30199999999999999</v>
      </c>
      <c r="AA105" s="10">
        <v>0.30499999999999999</v>
      </c>
      <c r="AB105" s="10">
        <f t="shared" si="6"/>
        <v>1.0233745428246999</v>
      </c>
      <c r="AC105" s="10">
        <f t="shared" si="7"/>
        <v>9.1686380806295009</v>
      </c>
    </row>
    <row r="106" spans="1:29" x14ac:dyDescent="0.25">
      <c r="A106" s="8">
        <v>9</v>
      </c>
      <c r="B106" s="8">
        <v>331</v>
      </c>
      <c r="C106" s="8" t="s">
        <v>128</v>
      </c>
      <c r="D106" s="8" t="s">
        <v>92</v>
      </c>
      <c r="E106" s="8" t="s">
        <v>118</v>
      </c>
      <c r="F106" s="8" t="s">
        <v>109</v>
      </c>
      <c r="G106" s="8" t="s">
        <v>110</v>
      </c>
      <c r="H106" s="8">
        <v>48114</v>
      </c>
      <c r="I106" s="8">
        <v>48115</v>
      </c>
      <c r="J106" s="8">
        <v>48031</v>
      </c>
      <c r="K106" s="8">
        <v>6411</v>
      </c>
      <c r="L106" s="8">
        <v>6411</v>
      </c>
      <c r="M106" s="8" t="s">
        <v>74</v>
      </c>
      <c r="N106" s="8" t="s">
        <v>142</v>
      </c>
      <c r="O106" s="9">
        <v>3.9104414298100001</v>
      </c>
      <c r="P106" s="9">
        <v>1.5825</v>
      </c>
      <c r="Q106" s="8" t="s">
        <v>57</v>
      </c>
      <c r="R106" s="8" t="s">
        <v>58</v>
      </c>
      <c r="S106" s="8">
        <v>16</v>
      </c>
      <c r="T106" s="8">
        <v>60</v>
      </c>
      <c r="U106" s="8" t="s">
        <v>49</v>
      </c>
      <c r="V106" s="8" t="s">
        <v>115</v>
      </c>
      <c r="W106" s="8" t="s">
        <v>53</v>
      </c>
      <c r="X106" s="10">
        <v>0.70014500000000002</v>
      </c>
      <c r="Y106" s="10">
        <v>6.29983</v>
      </c>
      <c r="Z106" s="10">
        <v>0.30199999999999999</v>
      </c>
      <c r="AA106" s="10">
        <v>0.30499999999999999</v>
      </c>
      <c r="AB106" s="10">
        <f t="shared" si="6"/>
        <v>0.77336966482500002</v>
      </c>
      <c r="AC106" s="10">
        <f t="shared" si="7"/>
        <v>6.9287892776250004</v>
      </c>
    </row>
    <row r="107" spans="1:29" x14ac:dyDescent="0.25">
      <c r="A107" s="8">
        <v>9</v>
      </c>
      <c r="B107" s="8">
        <v>331</v>
      </c>
      <c r="C107" s="8" t="s">
        <v>128</v>
      </c>
      <c r="D107" s="8" t="s">
        <v>92</v>
      </c>
      <c r="E107" s="8" t="s">
        <v>118</v>
      </c>
      <c r="F107" s="8" t="s">
        <v>109</v>
      </c>
      <c r="G107" s="8" t="s">
        <v>110</v>
      </c>
      <c r="H107" s="8">
        <v>48664</v>
      </c>
      <c r="I107" s="8">
        <v>48665</v>
      </c>
      <c r="J107" s="8">
        <v>48581</v>
      </c>
      <c r="K107" s="8">
        <v>6430</v>
      </c>
      <c r="L107" s="8">
        <v>6430</v>
      </c>
      <c r="M107" s="8" t="s">
        <v>74</v>
      </c>
      <c r="N107" s="8" t="s">
        <v>142</v>
      </c>
      <c r="O107" s="9">
        <v>7.72973493857</v>
      </c>
      <c r="P107" s="9">
        <v>3.1281099999999999</v>
      </c>
      <c r="Q107" s="8" t="s">
        <v>57</v>
      </c>
      <c r="R107" s="8" t="s">
        <v>58</v>
      </c>
      <c r="S107" s="8">
        <v>16</v>
      </c>
      <c r="T107" s="8">
        <v>60</v>
      </c>
      <c r="U107" s="8" t="s">
        <v>49</v>
      </c>
      <c r="V107" s="8" t="s">
        <v>54</v>
      </c>
      <c r="W107" s="8" t="s">
        <v>53</v>
      </c>
      <c r="X107" s="10">
        <v>0.70014500000000002</v>
      </c>
      <c r="Y107" s="10">
        <v>6.29983</v>
      </c>
      <c r="Z107" s="10">
        <v>0.30199999999999999</v>
      </c>
      <c r="AA107" s="10">
        <v>0.30499999999999999</v>
      </c>
      <c r="AB107" s="10">
        <f t="shared" si="6"/>
        <v>1.5287111420130999</v>
      </c>
      <c r="AC107" s="10">
        <f t="shared" si="7"/>
        <v>13.696060048803501</v>
      </c>
    </row>
    <row r="108" spans="1:29" x14ac:dyDescent="0.25">
      <c r="A108" s="8">
        <v>9</v>
      </c>
      <c r="B108" s="8">
        <v>331</v>
      </c>
      <c r="C108" s="8" t="s">
        <v>128</v>
      </c>
      <c r="D108" s="8" t="s">
        <v>92</v>
      </c>
      <c r="E108" s="8" t="s">
        <v>118</v>
      </c>
      <c r="F108" s="8" t="s">
        <v>109</v>
      </c>
      <c r="G108" s="8" t="s">
        <v>110</v>
      </c>
      <c r="H108" s="8">
        <v>48674</v>
      </c>
      <c r="I108" s="8">
        <v>48675</v>
      </c>
      <c r="J108" s="8">
        <v>48591</v>
      </c>
      <c r="K108" s="8">
        <v>6430</v>
      </c>
      <c r="L108" s="8">
        <v>6430</v>
      </c>
      <c r="M108" s="8" t="s">
        <v>74</v>
      </c>
      <c r="N108" s="8" t="s">
        <v>142</v>
      </c>
      <c r="O108" s="9">
        <v>22.3419073106</v>
      </c>
      <c r="P108" s="9">
        <v>9.0414499999999993</v>
      </c>
      <c r="Q108" s="8" t="s">
        <v>57</v>
      </c>
      <c r="R108" s="8" t="s">
        <v>58</v>
      </c>
      <c r="S108" s="8">
        <v>16</v>
      </c>
      <c r="T108" s="8">
        <v>60</v>
      </c>
      <c r="U108" s="8" t="s">
        <v>49</v>
      </c>
      <c r="V108" s="8" t="s">
        <v>54</v>
      </c>
      <c r="W108" s="8" t="s">
        <v>53</v>
      </c>
      <c r="X108" s="10">
        <v>0.70014500000000002</v>
      </c>
      <c r="Y108" s="10">
        <v>6.29983</v>
      </c>
      <c r="Z108" s="10">
        <v>0.30199999999999999</v>
      </c>
      <c r="AA108" s="10">
        <v>0.30499999999999999</v>
      </c>
      <c r="AB108" s="10">
        <f t="shared" si="6"/>
        <v>4.4185675551544996</v>
      </c>
      <c r="AC108" s="10">
        <f t="shared" si="7"/>
        <v>39.586920577682498</v>
      </c>
    </row>
    <row r="109" spans="1:29" x14ac:dyDescent="0.25">
      <c r="AB109" s="10">
        <f>SUM(AB2:AB108)</f>
        <v>850.31120984176846</v>
      </c>
      <c r="AC109" s="10">
        <f>SUM(AC2:AC108)</f>
        <v>8216.2020065224988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Model &amp; Cost-Share BMP</vt:lpstr>
      <vt:lpstr>Ac-ft &amp; Basin Concentration</vt:lpstr>
      <vt:lpstr>Comparison</vt:lpstr>
      <vt:lpstr>Dixie Ranch West</vt:lpstr>
      <vt:lpstr>Dixie Ranch - Lower Kissimmee</vt:lpstr>
      <vt:lpstr>Dixie Ranch - Taylor_Nubbin</vt:lpstr>
      <vt:lpstr>Lost Oak</vt:lpstr>
      <vt:lpstr>Willaway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2014-05-14T16:39:05Z</dcterms:modified>
</cp:coreProperties>
</file>