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ridadep\data\DEAR\WPCS\WPCS\1-WPCS Staff\Sam Hankinson\NSILT UPDATES\Main Final\"/>
    </mc:Choice>
  </mc:AlternateContent>
  <xr:revisionPtr revIDLastSave="50" documentId="13_ncr:1_{445D5F6E-4590-4BD2-9B28-AE8C544A4947}" xr6:coauthVersionLast="47" xr6:coauthVersionMax="47" xr10:uidLastSave="{9CCBB05E-708A-471C-807F-A3AA56E361A6}"/>
  <bookViews>
    <workbookView xWindow="-28920" yWindow="-120" windowWidth="29040" windowHeight="15840" tabRatio="771" firstSheet="4" activeTab="4" xr2:uid="{39FFB6BF-1660-440F-B186-850BFECE3D08}"/>
  </bookViews>
  <sheets>
    <sheet name="Notes" sheetId="20" r:id="rId1"/>
    <sheet name="ReadMe" sheetId="19" r:id="rId2"/>
    <sheet name="Basin Info" sheetId="11" r:id="rId3"/>
    <sheet name="NSILT Summary" sheetId="15" r:id="rId4"/>
    <sheet name="Recharge-Attenuation Summary" sheetId="13" r:id="rId5"/>
    <sheet name="Surface Loading Summary" sheetId="10" r:id="rId6"/>
    <sheet name="1 - ATM DEP" sheetId="1" r:id="rId7"/>
    <sheet name="2 - Farm Fertilizer" sheetId="2" r:id="rId8"/>
    <sheet name="3a - Livestock Waste - NonDairy" sheetId="3" r:id="rId9"/>
    <sheet name="3b - Livestock Waste - Dairy" sheetId="9" r:id="rId10"/>
    <sheet name="4a - UTF - SFR" sheetId="4" r:id="rId11"/>
    <sheet name="4b - UTF - NonSFR" sheetId="5" r:id="rId12"/>
    <sheet name="4c - UTF - STF" sheetId="16" r:id="rId13"/>
    <sheet name="4d - UTF - Golf Courses" sheetId="6" r:id="rId14"/>
    <sheet name="5a - WW - WWTF" sheetId="8" r:id="rId15"/>
    <sheet name="5b - WW - OSTDS" sheetId="7" r:id="rId16"/>
    <sheet name="6 - Biosolids" sheetId="18" r:id="rId17"/>
    <sheet name="SpringshedArea" sheetId="14" r:id="rId18"/>
    <sheet name="Hidden_Dropdowns" sheetId="12" r:id="rId19"/>
  </sheets>
  <definedNames>
    <definedName name="_xlnm._FilterDatabase" localSheetId="17" hidden="1">SpringshedArea!$A$1:$L$1</definedName>
    <definedName name="_xlnm.Database" localSheetId="17">SpringshedArea!$A$1:$I$2720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0" i="13" l="1"/>
  <c r="N39" i="10"/>
  <c r="F18" i="10"/>
  <c r="U3" i="13"/>
  <c r="U23" i="13"/>
  <c r="U16" i="13"/>
  <c r="U14" i="13"/>
  <c r="U7" i="13"/>
  <c r="U9" i="13"/>
  <c r="U33" i="10"/>
  <c r="U34" i="10"/>
  <c r="U31" i="10"/>
  <c r="U23" i="10"/>
  <c r="U24" i="13" s="1"/>
  <c r="U24" i="10"/>
  <c r="U25" i="13" s="1"/>
  <c r="U25" i="10"/>
  <c r="U26" i="13" s="1"/>
  <c r="U26" i="10"/>
  <c r="U27" i="13" s="1"/>
  <c r="U27" i="10"/>
  <c r="U28" i="13" s="1"/>
  <c r="U22" i="10"/>
  <c r="U28" i="10" s="1"/>
  <c r="U14" i="10"/>
  <c r="U15" i="13" s="1"/>
  <c r="U15" i="10"/>
  <c r="U16" i="10"/>
  <c r="U17" i="13" s="1"/>
  <c r="U17" i="10"/>
  <c r="U18" i="13" s="1"/>
  <c r="U18" i="10"/>
  <c r="U19" i="13" s="1"/>
  <c r="U13" i="10"/>
  <c r="U19" i="10" s="1"/>
  <c r="U5" i="10"/>
  <c r="U10" i="10" s="1"/>
  <c r="U6" i="10"/>
  <c r="U7" i="10"/>
  <c r="U8" i="13" s="1"/>
  <c r="U8" i="10"/>
  <c r="U35" i="10" s="1"/>
  <c r="U9" i="10"/>
  <c r="U10" i="13" s="1"/>
  <c r="U4" i="10"/>
  <c r="U5" i="13" s="1"/>
  <c r="A1" i="15"/>
  <c r="K24" i="10"/>
  <c r="K25" i="10"/>
  <c r="K26" i="10"/>
  <c r="K27" i="10"/>
  <c r="K23" i="10"/>
  <c r="K22" i="10"/>
  <c r="K15" i="10"/>
  <c r="K16" i="10"/>
  <c r="K17" i="10"/>
  <c r="K18" i="10"/>
  <c r="K14" i="10"/>
  <c r="K13" i="10"/>
  <c r="K6" i="10"/>
  <c r="K7" i="10"/>
  <c r="K8" i="10"/>
  <c r="K9" i="10"/>
  <c r="K5" i="10"/>
  <c r="K4" i="10"/>
  <c r="U37" i="13" l="1"/>
  <c r="U9" i="15" s="1"/>
  <c r="U32" i="13"/>
  <c r="U4" i="15" s="1"/>
  <c r="U35" i="13"/>
  <c r="U7" i="15" s="1"/>
  <c r="U34" i="13"/>
  <c r="U6" i="15" s="1"/>
  <c r="U20" i="13"/>
  <c r="U36" i="10"/>
  <c r="U29" i="13"/>
  <c r="U6" i="13"/>
  <c r="U33" i="13" s="1"/>
  <c r="U5" i="15" s="1"/>
  <c r="U32" i="10"/>
  <c r="U36" i="13"/>
  <c r="U8" i="15" s="1"/>
  <c r="A1" i="9"/>
  <c r="A1" i="8"/>
  <c r="L2" i="14"/>
  <c r="S3" i="13"/>
  <c r="R3" i="13"/>
  <c r="M3" i="13"/>
  <c r="A1" i="13"/>
  <c r="J3" i="13" s="1"/>
  <c r="K28" i="10"/>
  <c r="K19" i="10"/>
  <c r="K10" i="10"/>
  <c r="K32" i="10"/>
  <c r="K33" i="10"/>
  <c r="K34" i="10"/>
  <c r="K35" i="10"/>
  <c r="K36" i="10"/>
  <c r="K31" i="10"/>
  <c r="T23" i="10"/>
  <c r="T24" i="10"/>
  <c r="T25" i="10"/>
  <c r="T26" i="13" s="1"/>
  <c r="T26" i="10"/>
  <c r="T27" i="13" s="1"/>
  <c r="T27" i="10"/>
  <c r="T28" i="13" s="1"/>
  <c r="T22" i="10"/>
  <c r="T14" i="10"/>
  <c r="T15" i="13" s="1"/>
  <c r="T15" i="10"/>
  <c r="T16" i="10"/>
  <c r="T17" i="10"/>
  <c r="T18" i="13" s="1"/>
  <c r="T18" i="10"/>
  <c r="T19" i="13" s="1"/>
  <c r="T13" i="10"/>
  <c r="T14" i="13" s="1"/>
  <c r="T5" i="10"/>
  <c r="T6" i="10"/>
  <c r="T7" i="10"/>
  <c r="T8" i="10"/>
  <c r="T9" i="10"/>
  <c r="T4" i="10"/>
  <c r="L23" i="10"/>
  <c r="L24" i="10"/>
  <c r="L25" i="10"/>
  <c r="L26" i="10"/>
  <c r="L27" i="10"/>
  <c r="L22" i="10"/>
  <c r="L14" i="10"/>
  <c r="L15" i="10"/>
  <c r="L16" i="10"/>
  <c r="L17" i="10"/>
  <c r="L18" i="10"/>
  <c r="L13" i="10"/>
  <c r="L5" i="10"/>
  <c r="L6" i="10"/>
  <c r="L33" i="10" s="1"/>
  <c r="L7" i="10"/>
  <c r="L8" i="10"/>
  <c r="L9" i="10"/>
  <c r="L4" i="10"/>
  <c r="J23" i="10"/>
  <c r="J24" i="10"/>
  <c r="J25" i="10"/>
  <c r="J26" i="10"/>
  <c r="J27" i="10"/>
  <c r="J22" i="10"/>
  <c r="J14" i="10"/>
  <c r="J15" i="10"/>
  <c r="J16" i="10"/>
  <c r="J17" i="10"/>
  <c r="J18" i="10"/>
  <c r="J13" i="10"/>
  <c r="J5" i="10"/>
  <c r="J6" i="10"/>
  <c r="J7" i="10"/>
  <c r="J8" i="10"/>
  <c r="J9" i="10"/>
  <c r="J4" i="10"/>
  <c r="I23" i="10"/>
  <c r="I24" i="10"/>
  <c r="I25" i="10"/>
  <c r="I26" i="10"/>
  <c r="I27" i="10"/>
  <c r="I22" i="10"/>
  <c r="I28" i="10" s="1"/>
  <c r="I14" i="10"/>
  <c r="I15" i="10"/>
  <c r="I16" i="10"/>
  <c r="I17" i="10"/>
  <c r="I18" i="10"/>
  <c r="I13" i="10"/>
  <c r="I5" i="10"/>
  <c r="I6" i="10"/>
  <c r="I7" i="10"/>
  <c r="I34" i="10" s="1"/>
  <c r="I8" i="10"/>
  <c r="I9" i="10"/>
  <c r="I4" i="10"/>
  <c r="F23" i="10"/>
  <c r="F24" i="10"/>
  <c r="F25" i="10"/>
  <c r="F26" i="10"/>
  <c r="F27" i="10"/>
  <c r="F22" i="10"/>
  <c r="F14" i="10"/>
  <c r="F15" i="10"/>
  <c r="F16" i="10"/>
  <c r="F17" i="10"/>
  <c r="F13" i="10"/>
  <c r="F19" i="10" s="1"/>
  <c r="F5" i="10"/>
  <c r="F6" i="10"/>
  <c r="F7" i="10"/>
  <c r="F8" i="10"/>
  <c r="F9" i="10"/>
  <c r="F4" i="10"/>
  <c r="E23" i="10"/>
  <c r="E24" i="10"/>
  <c r="E25" i="10"/>
  <c r="E34" i="10" s="1"/>
  <c r="E26" i="10"/>
  <c r="E27" i="10"/>
  <c r="E22" i="10"/>
  <c r="E14" i="10"/>
  <c r="E15" i="10"/>
  <c r="E16" i="10"/>
  <c r="E17" i="10"/>
  <c r="E18" i="10"/>
  <c r="E13" i="10"/>
  <c r="E5" i="10"/>
  <c r="E6" i="10"/>
  <c r="E7" i="10"/>
  <c r="E8" i="10"/>
  <c r="E9" i="10"/>
  <c r="E4" i="10"/>
  <c r="D23" i="10"/>
  <c r="D24" i="10"/>
  <c r="D25" i="10"/>
  <c r="D26" i="10"/>
  <c r="D27" i="10"/>
  <c r="D22" i="10"/>
  <c r="D14" i="10"/>
  <c r="D15" i="10"/>
  <c r="D16" i="10"/>
  <c r="D17" i="10"/>
  <c r="D18" i="10"/>
  <c r="D13" i="10"/>
  <c r="D5" i="10"/>
  <c r="D6" i="10"/>
  <c r="D7" i="10"/>
  <c r="D8" i="10"/>
  <c r="D9" i="10"/>
  <c r="D36" i="10" s="1"/>
  <c r="D4" i="10"/>
  <c r="D31" i="10" s="1"/>
  <c r="A1" i="10"/>
  <c r="B4" i="11" a="1"/>
  <c r="F35" i="10" l="1"/>
  <c r="F34" i="10"/>
  <c r="U10" i="15"/>
  <c r="U38" i="13"/>
  <c r="U11" i="13"/>
  <c r="T35" i="10"/>
  <c r="T34" i="10"/>
  <c r="L32" i="10"/>
  <c r="I31" i="10"/>
  <c r="B4" i="11"/>
  <c r="B4" i="15" s="1"/>
  <c r="B5" i="15"/>
  <c r="B6" i="15"/>
  <c r="B7" i="15"/>
  <c r="B8" i="15"/>
  <c r="B9" i="15"/>
  <c r="K37" i="10"/>
  <c r="J32" i="10"/>
  <c r="J31" i="10"/>
  <c r="J33" i="10"/>
  <c r="J19" i="10"/>
  <c r="I33" i="10"/>
  <c r="E19" i="10"/>
  <c r="E31" i="10"/>
  <c r="E35" i="10"/>
  <c r="D33" i="10"/>
  <c r="T33" i="10"/>
  <c r="T32" i="10"/>
  <c r="T10" i="13"/>
  <c r="T37" i="13" s="1"/>
  <c r="T9" i="15" s="1"/>
  <c r="T17" i="13"/>
  <c r="T24" i="13"/>
  <c r="T16" i="13"/>
  <c r="T23" i="13"/>
  <c r="K3" i="13"/>
  <c r="K7" i="13" s="1"/>
  <c r="J35" i="10"/>
  <c r="L28" i="10"/>
  <c r="E36" i="10"/>
  <c r="I32" i="10"/>
  <c r="J34" i="10"/>
  <c r="T8" i="13"/>
  <c r="T10" i="10"/>
  <c r="T28" i="10"/>
  <c r="I10" i="10"/>
  <c r="D32" i="10"/>
  <c r="F36" i="10"/>
  <c r="L34" i="10"/>
  <c r="T36" i="10"/>
  <c r="E28" i="10"/>
  <c r="F28" i="10"/>
  <c r="I35" i="10"/>
  <c r="J9" i="13"/>
  <c r="J18" i="13"/>
  <c r="J28" i="13"/>
  <c r="H3" i="13"/>
  <c r="G3" i="13" s="1"/>
  <c r="J23" i="13"/>
  <c r="L3" i="13"/>
  <c r="L26" i="13" s="1"/>
  <c r="J15" i="13"/>
  <c r="J6" i="13"/>
  <c r="D3" i="13"/>
  <c r="D8" i="13" s="1"/>
  <c r="J14" i="13"/>
  <c r="J19" i="13"/>
  <c r="J26" i="13"/>
  <c r="F3" i="13"/>
  <c r="F15" i="13" s="1"/>
  <c r="O3" i="13"/>
  <c r="J25" i="13"/>
  <c r="I3" i="13"/>
  <c r="I14" i="13" s="1"/>
  <c r="P3" i="13"/>
  <c r="K19" i="13"/>
  <c r="J27" i="13"/>
  <c r="E3" i="13"/>
  <c r="E17" i="13" s="1"/>
  <c r="N3" i="13"/>
  <c r="J10" i="13"/>
  <c r="J17" i="13"/>
  <c r="J24" i="13"/>
  <c r="L19" i="13"/>
  <c r="K5" i="13"/>
  <c r="K8" i="13"/>
  <c r="K23" i="13"/>
  <c r="J16" i="13"/>
  <c r="T19" i="10"/>
  <c r="T9" i="13"/>
  <c r="T36" i="13" s="1"/>
  <c r="T8" i="15" s="1"/>
  <c r="T7" i="13"/>
  <c r="T31" i="10"/>
  <c r="T5" i="13"/>
  <c r="T25" i="13"/>
  <c r="T6" i="13"/>
  <c r="L19" i="10"/>
  <c r="L36" i="10"/>
  <c r="L35" i="10"/>
  <c r="L31" i="10"/>
  <c r="L10" i="10"/>
  <c r="J8" i="13"/>
  <c r="J5" i="13"/>
  <c r="J7" i="13"/>
  <c r="J10" i="10"/>
  <c r="J36" i="10"/>
  <c r="J28" i="10"/>
  <c r="I36" i="10"/>
  <c r="I37" i="10" s="1"/>
  <c r="I5" i="13"/>
  <c r="I19" i="10"/>
  <c r="F33" i="10"/>
  <c r="F10" i="10"/>
  <c r="F32" i="10"/>
  <c r="F31" i="10"/>
  <c r="E33" i="10"/>
  <c r="E32" i="10"/>
  <c r="E10" i="13"/>
  <c r="E10" i="10"/>
  <c r="D10" i="10"/>
  <c r="D19" i="10"/>
  <c r="D28" i="10"/>
  <c r="D35" i="10"/>
  <c r="D34" i="10"/>
  <c r="B5" i="13"/>
  <c r="B17" i="10"/>
  <c r="B24" i="10"/>
  <c r="B18" i="13"/>
  <c r="B24" i="13"/>
  <c r="B25" i="13"/>
  <c r="B13" i="10"/>
  <c r="B26" i="10"/>
  <c r="B18" i="10"/>
  <c r="B9" i="10"/>
  <c r="M9" i="10" s="1"/>
  <c r="M10" i="13" s="1"/>
  <c r="B16" i="10"/>
  <c r="B23" i="10"/>
  <c r="B8" i="13"/>
  <c r="B14" i="13"/>
  <c r="B15" i="13"/>
  <c r="B26" i="13"/>
  <c r="B27" i="13"/>
  <c r="B33" i="13"/>
  <c r="B35" i="13"/>
  <c r="B37" i="13"/>
  <c r="B33" i="10"/>
  <c r="B16" i="13"/>
  <c r="B8" i="10"/>
  <c r="B15" i="10"/>
  <c r="R15" i="10" s="1"/>
  <c r="R16" i="13" s="1"/>
  <c r="B31" i="10"/>
  <c r="B9" i="13"/>
  <c r="B7" i="10"/>
  <c r="M7" i="10" s="1"/>
  <c r="M8" i="13" s="1"/>
  <c r="B14" i="10"/>
  <c r="N14" i="10" s="1"/>
  <c r="N15" i="13" s="1"/>
  <c r="B36" i="10"/>
  <c r="B10" i="13"/>
  <c r="B17" i="13"/>
  <c r="B19" i="13"/>
  <c r="B25" i="10"/>
  <c r="B23" i="13"/>
  <c r="B6" i="10"/>
  <c r="B22" i="10"/>
  <c r="B35" i="10"/>
  <c r="B6" i="13"/>
  <c r="B32" i="10"/>
  <c r="B7" i="13"/>
  <c r="B28" i="13"/>
  <c r="B5" i="10"/>
  <c r="N5" i="10" s="1"/>
  <c r="B27" i="10"/>
  <c r="B34" i="10"/>
  <c r="B34" i="13"/>
  <c r="B36" i="13"/>
  <c r="N18" i="10"/>
  <c r="Q25" i="10"/>
  <c r="Q26" i="13" s="1"/>
  <c r="S18" i="10"/>
  <c r="S19" i="13" s="1"/>
  <c r="N25" i="10"/>
  <c r="N26" i="13" s="1"/>
  <c r="O13" i="10"/>
  <c r="P26" i="10"/>
  <c r="P27" i="13" s="1"/>
  <c r="S25" i="10"/>
  <c r="S26" i="13" s="1"/>
  <c r="O6" i="10"/>
  <c r="P25" i="10"/>
  <c r="P26" i="13" s="1"/>
  <c r="Q13" i="10"/>
  <c r="Q14" i="13" s="1"/>
  <c r="R26" i="10"/>
  <c r="R27" i="13" s="1"/>
  <c r="Q8" i="10"/>
  <c r="Q9" i="13" s="1"/>
  <c r="T20" i="13" l="1"/>
  <c r="T29" i="13"/>
  <c r="T33" i="13"/>
  <c r="T5" i="15" s="1"/>
  <c r="Q5" i="10"/>
  <c r="Q6" i="13" s="1"/>
  <c r="B4" i="10"/>
  <c r="G4" i="10" s="1"/>
  <c r="G5" i="13" s="1"/>
  <c r="K14" i="13"/>
  <c r="K32" i="13" s="1"/>
  <c r="K4" i="15" s="1"/>
  <c r="K9" i="13"/>
  <c r="S15" i="10"/>
  <c r="S16" i="13" s="1"/>
  <c r="K18" i="13"/>
  <c r="K10" i="13"/>
  <c r="B32" i="13"/>
  <c r="F37" i="10"/>
  <c r="K15" i="13"/>
  <c r="E5" i="13"/>
  <c r="Q22" i="10"/>
  <c r="Q23" i="13" s="1"/>
  <c r="G22" i="10"/>
  <c r="H22" i="10"/>
  <c r="S14" i="10"/>
  <c r="S15" i="13" s="1"/>
  <c r="H14" i="10"/>
  <c r="G14" i="10"/>
  <c r="G15" i="13" s="1"/>
  <c r="G23" i="10"/>
  <c r="G24" i="13" s="1"/>
  <c r="H23" i="10"/>
  <c r="H24" i="13" s="1"/>
  <c r="I19" i="13"/>
  <c r="M27" i="10"/>
  <c r="M28" i="13" s="1"/>
  <c r="H27" i="10"/>
  <c r="G27" i="10"/>
  <c r="G28" i="13" s="1"/>
  <c r="S6" i="10"/>
  <c r="S7" i="13" s="1"/>
  <c r="H6" i="10"/>
  <c r="G6" i="10"/>
  <c r="P7" i="10"/>
  <c r="P8" i="13" s="1"/>
  <c r="H7" i="10"/>
  <c r="G7" i="10"/>
  <c r="G8" i="13" s="1"/>
  <c r="G35" i="13" s="1"/>
  <c r="G7" i="15" s="1"/>
  <c r="G16" i="10"/>
  <c r="G17" i="13" s="1"/>
  <c r="H16" i="10"/>
  <c r="H24" i="10"/>
  <c r="G24" i="10"/>
  <c r="G25" i="13" s="1"/>
  <c r="G5" i="10"/>
  <c r="H5" i="10"/>
  <c r="H6" i="13" s="1"/>
  <c r="G9" i="10"/>
  <c r="G10" i="13" s="1"/>
  <c r="G37" i="13" s="1"/>
  <c r="G9" i="15" s="1"/>
  <c r="H9" i="10"/>
  <c r="H10" i="13" s="1"/>
  <c r="G17" i="10"/>
  <c r="G18" i="13" s="1"/>
  <c r="H17" i="10"/>
  <c r="K27" i="13"/>
  <c r="K36" i="13" s="1"/>
  <c r="K8" i="15" s="1"/>
  <c r="O25" i="10"/>
  <c r="O26" i="13" s="1"/>
  <c r="G25" i="10"/>
  <c r="G26" i="13" s="1"/>
  <c r="H25" i="10"/>
  <c r="O18" i="10"/>
  <c r="O19" i="13" s="1"/>
  <c r="G18" i="10"/>
  <c r="G19" i="13" s="1"/>
  <c r="H18" i="10"/>
  <c r="I10" i="13"/>
  <c r="M15" i="10"/>
  <c r="M16" i="13" s="1"/>
  <c r="G15" i="10"/>
  <c r="H15" i="10"/>
  <c r="H16" i="13" s="1"/>
  <c r="H26" i="10"/>
  <c r="G26" i="10"/>
  <c r="G27" i="13" s="1"/>
  <c r="G8" i="10"/>
  <c r="H8" i="10"/>
  <c r="H13" i="10"/>
  <c r="G13" i="10"/>
  <c r="G14" i="13" s="1"/>
  <c r="I6" i="13"/>
  <c r="K24" i="13"/>
  <c r="K25" i="13"/>
  <c r="K16" i="13"/>
  <c r="I25" i="13"/>
  <c r="T35" i="13"/>
  <c r="T7" i="15" s="1"/>
  <c r="D27" i="13"/>
  <c r="D16" i="13"/>
  <c r="J20" i="13"/>
  <c r="E8" i="13"/>
  <c r="D14" i="13"/>
  <c r="L10" i="13"/>
  <c r="E25" i="13"/>
  <c r="K6" i="13"/>
  <c r="L27" i="13"/>
  <c r="D9" i="13"/>
  <c r="I28" i="13"/>
  <c r="G6" i="13"/>
  <c r="G7" i="13"/>
  <c r="G9" i="13"/>
  <c r="D18" i="13"/>
  <c r="I8" i="13"/>
  <c r="L14" i="13"/>
  <c r="K26" i="13"/>
  <c r="K17" i="13"/>
  <c r="H17" i="13"/>
  <c r="H18" i="13"/>
  <c r="F6" i="13"/>
  <c r="E6" i="13"/>
  <c r="L23" i="13"/>
  <c r="F26" i="13"/>
  <c r="E16" i="13"/>
  <c r="O14" i="13"/>
  <c r="F27" i="13"/>
  <c r="F16" i="13"/>
  <c r="L25" i="13"/>
  <c r="F7" i="13"/>
  <c r="L9" i="13"/>
  <c r="H25" i="13"/>
  <c r="F10" i="13"/>
  <c r="K28" i="13"/>
  <c r="K37" i="13" s="1"/>
  <c r="K9" i="15" s="1"/>
  <c r="F28" i="13"/>
  <c r="I26" i="13"/>
  <c r="F14" i="13"/>
  <c r="O27" i="10"/>
  <c r="O28" i="13" s="1"/>
  <c r="S16" i="10"/>
  <c r="S17" i="13" s="1"/>
  <c r="P17" i="10"/>
  <c r="P18" i="13" s="1"/>
  <c r="R9" i="10"/>
  <c r="R10" i="13" s="1"/>
  <c r="N24" i="10"/>
  <c r="N25" i="13" s="1"/>
  <c r="P6" i="10"/>
  <c r="R14" i="10"/>
  <c r="R15" i="13" s="1"/>
  <c r="R5" i="10"/>
  <c r="R6" i="13" s="1"/>
  <c r="S27" i="10"/>
  <c r="S28" i="13" s="1"/>
  <c r="M5" i="10"/>
  <c r="M6" i="13" s="1"/>
  <c r="P18" i="10"/>
  <c r="P19" i="13" s="1"/>
  <c r="Q9" i="10"/>
  <c r="Q10" i="13" s="1"/>
  <c r="E37" i="10"/>
  <c r="J32" i="13"/>
  <c r="J4" i="15" s="1"/>
  <c r="D37" i="10"/>
  <c r="J34" i="13"/>
  <c r="J6" i="15" s="1"/>
  <c r="N27" i="10"/>
  <c r="N28" i="13" s="1"/>
  <c r="J11" i="13"/>
  <c r="T11" i="13"/>
  <c r="J29" i="13"/>
  <c r="T37" i="10"/>
  <c r="J37" i="13"/>
  <c r="J9" i="15" s="1"/>
  <c r="R16" i="10"/>
  <c r="R17" i="13" s="1"/>
  <c r="N4" i="10"/>
  <c r="N5" i="13" s="1"/>
  <c r="P9" i="10"/>
  <c r="P10" i="13" s="1"/>
  <c r="S5" i="10"/>
  <c r="S6" i="13" s="1"/>
  <c r="R17" i="10"/>
  <c r="R18" i="13" s="1"/>
  <c r="R18" i="10"/>
  <c r="R19" i="13" s="1"/>
  <c r="S4" i="10"/>
  <c r="S5" i="13" s="1"/>
  <c r="T34" i="13"/>
  <c r="T6" i="15" s="1"/>
  <c r="C9" i="10"/>
  <c r="C10" i="13" s="1"/>
  <c r="S17" i="10"/>
  <c r="S18" i="13" s="1"/>
  <c r="N17" i="10"/>
  <c r="N18" i="13" s="1"/>
  <c r="J37" i="10"/>
  <c r="P14" i="10"/>
  <c r="P15" i="13" s="1"/>
  <c r="Q14" i="10"/>
  <c r="Q15" i="13" s="1"/>
  <c r="Q27" i="10"/>
  <c r="Q28" i="13" s="1"/>
  <c r="H28" i="13"/>
  <c r="S7" i="10"/>
  <c r="S8" i="13" s="1"/>
  <c r="C14" i="10"/>
  <c r="C15" i="13" s="1"/>
  <c r="Q7" i="10"/>
  <c r="Q8" i="13" s="1"/>
  <c r="M14" i="10"/>
  <c r="M15" i="13" s="1"/>
  <c r="S24" i="10"/>
  <c r="S25" i="13" s="1"/>
  <c r="R22" i="10"/>
  <c r="R23" i="13" s="1"/>
  <c r="P27" i="10"/>
  <c r="P28" i="13" s="1"/>
  <c r="N16" i="10"/>
  <c r="N17" i="13" s="1"/>
  <c r="O23" i="10"/>
  <c r="O24" i="13" s="1"/>
  <c r="J35" i="13"/>
  <c r="J7" i="15" s="1"/>
  <c r="E23" i="13"/>
  <c r="I23" i="13"/>
  <c r="I32" i="13" s="1"/>
  <c r="I4" i="15" s="1"/>
  <c r="D24" i="13"/>
  <c r="C22" i="10"/>
  <c r="C7" i="10"/>
  <c r="I24" i="13"/>
  <c r="I18" i="13"/>
  <c r="C23" i="10"/>
  <c r="C24" i="13" s="1"/>
  <c r="F17" i="13"/>
  <c r="F19" i="13"/>
  <c r="C17" i="10"/>
  <c r="C18" i="13" s="1"/>
  <c r="I27" i="13"/>
  <c r="P23" i="10"/>
  <c r="P24" i="13" s="1"/>
  <c r="R6" i="10"/>
  <c r="R7" i="13" s="1"/>
  <c r="C24" i="10"/>
  <c r="C25" i="13" s="1"/>
  <c r="O7" i="10"/>
  <c r="O8" i="13" s="1"/>
  <c r="R27" i="10"/>
  <c r="R28" i="13" s="1"/>
  <c r="R7" i="10"/>
  <c r="R8" i="13" s="1"/>
  <c r="Q6" i="10"/>
  <c r="Q7" i="13" s="1"/>
  <c r="S22" i="10"/>
  <c r="S23" i="13" s="1"/>
  <c r="H26" i="13"/>
  <c r="C25" i="10"/>
  <c r="C26" i="13" s="1"/>
  <c r="H19" i="13"/>
  <c r="C18" i="10"/>
  <c r="C19" i="13" s="1"/>
  <c r="I7" i="13"/>
  <c r="D17" i="13"/>
  <c r="C6" i="10"/>
  <c r="I16" i="13"/>
  <c r="I17" i="13"/>
  <c r="E7" i="13"/>
  <c r="C16" i="10"/>
  <c r="C17" i="13" s="1"/>
  <c r="E15" i="13"/>
  <c r="E24" i="13"/>
  <c r="C4" i="10"/>
  <c r="D15" i="13"/>
  <c r="C27" i="10"/>
  <c r="C28" i="13" s="1"/>
  <c r="O14" i="10"/>
  <c r="O15" i="13" s="1"/>
  <c r="H15" i="13"/>
  <c r="O15" i="10"/>
  <c r="O16" i="13" s="1"/>
  <c r="C15" i="10"/>
  <c r="C16" i="13" s="1"/>
  <c r="H27" i="13"/>
  <c r="C26" i="10"/>
  <c r="C27" i="13" s="1"/>
  <c r="P24" i="10"/>
  <c r="P25" i="13" s="1"/>
  <c r="N6" i="10"/>
  <c r="N7" i="13" s="1"/>
  <c r="N23" i="10"/>
  <c r="N24" i="13" s="1"/>
  <c r="N7" i="10"/>
  <c r="N34" i="10" s="1"/>
  <c r="N6" i="13"/>
  <c r="P15" i="10"/>
  <c r="P16" i="13" s="1"/>
  <c r="M6" i="10"/>
  <c r="M7" i="13" s="1"/>
  <c r="Q24" i="10"/>
  <c r="Q25" i="13" s="1"/>
  <c r="Q15" i="10"/>
  <c r="Q16" i="13" s="1"/>
  <c r="S8" i="10"/>
  <c r="S9" i="13" s="1"/>
  <c r="C8" i="10"/>
  <c r="C13" i="10"/>
  <c r="D6" i="13"/>
  <c r="C5" i="10"/>
  <c r="E19" i="13"/>
  <c r="E26" i="13"/>
  <c r="E18" i="13"/>
  <c r="E27" i="13"/>
  <c r="E14" i="13"/>
  <c r="D28" i="13"/>
  <c r="E9" i="13"/>
  <c r="N26" i="10"/>
  <c r="N27" i="13" s="1"/>
  <c r="N19" i="13"/>
  <c r="F25" i="13"/>
  <c r="F24" i="13"/>
  <c r="F33" i="13" s="1"/>
  <c r="F5" i="15" s="1"/>
  <c r="F5" i="13"/>
  <c r="F18" i="13"/>
  <c r="F9" i="13"/>
  <c r="F23" i="13"/>
  <c r="F8" i="13"/>
  <c r="D25" i="13"/>
  <c r="D19" i="13"/>
  <c r="D7" i="13"/>
  <c r="D26" i="13"/>
  <c r="D10" i="13"/>
  <c r="L24" i="13"/>
  <c r="L15" i="13"/>
  <c r="L28" i="13"/>
  <c r="L37" i="13" s="1"/>
  <c r="L9" i="15" s="1"/>
  <c r="L17" i="13"/>
  <c r="L7" i="13"/>
  <c r="L8" i="13"/>
  <c r="D23" i="13"/>
  <c r="N22" i="10"/>
  <c r="N23" i="13" s="1"/>
  <c r="O22" i="10"/>
  <c r="O23" i="13" s="1"/>
  <c r="N15" i="10"/>
  <c r="N16" i="13" s="1"/>
  <c r="M26" i="10"/>
  <c r="M27" i="13" s="1"/>
  <c r="P22" i="10"/>
  <c r="P23" i="13" s="1"/>
  <c r="S26" i="10"/>
  <c r="S27" i="13" s="1"/>
  <c r="M22" i="10"/>
  <c r="M23" i="13" s="1"/>
  <c r="Q23" i="10"/>
  <c r="Q24" i="13" s="1"/>
  <c r="Q33" i="13" s="1"/>
  <c r="Q5" i="15" s="1"/>
  <c r="M16" i="10"/>
  <c r="M17" i="13" s="1"/>
  <c r="O24" i="10"/>
  <c r="O25" i="13" s="1"/>
  <c r="R23" i="10"/>
  <c r="R24" i="13" s="1"/>
  <c r="I15" i="13"/>
  <c r="I9" i="13"/>
  <c r="D5" i="13"/>
  <c r="L6" i="13"/>
  <c r="E28" i="13"/>
  <c r="L5" i="13"/>
  <c r="J33" i="13"/>
  <c r="J5" i="15" s="1"/>
  <c r="L18" i="13"/>
  <c r="L16" i="13"/>
  <c r="J36" i="13"/>
  <c r="J8" i="15" s="1"/>
  <c r="T32" i="13"/>
  <c r="L37" i="10"/>
  <c r="P7" i="13"/>
  <c r="O7" i="13"/>
  <c r="P13" i="10"/>
  <c r="N13" i="10"/>
  <c r="M13" i="10"/>
  <c r="M14" i="13" s="1"/>
  <c r="M8" i="10"/>
  <c r="S13" i="10"/>
  <c r="R8" i="10"/>
  <c r="S23" i="10"/>
  <c r="M23" i="10"/>
  <c r="P8" i="10"/>
  <c r="O16" i="10"/>
  <c r="Q16" i="10"/>
  <c r="P16" i="10"/>
  <c r="R24" i="10"/>
  <c r="R25" i="13" s="1"/>
  <c r="M24" i="10"/>
  <c r="M25" i="13" s="1"/>
  <c r="O8" i="10"/>
  <c r="O9" i="13" s="1"/>
  <c r="N8" i="10"/>
  <c r="P5" i="10"/>
  <c r="O5" i="10"/>
  <c r="S9" i="10"/>
  <c r="O9" i="10"/>
  <c r="N9" i="10"/>
  <c r="O17" i="10"/>
  <c r="O18" i="13" s="1"/>
  <c r="Q17" i="10"/>
  <c r="M17" i="10"/>
  <c r="M18" i="13" s="1"/>
  <c r="R13" i="10"/>
  <c r="R25" i="10"/>
  <c r="M25" i="10"/>
  <c r="Q18" i="10"/>
  <c r="Q19" i="13" s="1"/>
  <c r="M18" i="10"/>
  <c r="O4" i="10"/>
  <c r="O5" i="13" s="1"/>
  <c r="M4" i="10"/>
  <c r="M5" i="13" s="1"/>
  <c r="O26" i="10"/>
  <c r="Q26" i="10"/>
  <c r="S31" i="10" l="1"/>
  <c r="Q34" i="13"/>
  <c r="Q6" i="15" s="1"/>
  <c r="S35" i="13"/>
  <c r="S7" i="15" s="1"/>
  <c r="S34" i="13"/>
  <c r="S6" i="15" s="1"/>
  <c r="S32" i="10"/>
  <c r="P36" i="10"/>
  <c r="S33" i="10"/>
  <c r="K33" i="13"/>
  <c r="K5" i="15" s="1"/>
  <c r="H4" i="10"/>
  <c r="H5" i="13" s="1"/>
  <c r="S34" i="10"/>
  <c r="K35" i="13"/>
  <c r="K7" i="15" s="1"/>
  <c r="P4" i="10"/>
  <c r="P5" i="13" s="1"/>
  <c r="Q4" i="10"/>
  <c r="Q10" i="10" s="1"/>
  <c r="R4" i="10"/>
  <c r="R5" i="13" s="1"/>
  <c r="H37" i="13"/>
  <c r="H9" i="15" s="1"/>
  <c r="D33" i="13"/>
  <c r="D5" i="15" s="1"/>
  <c r="K34" i="13"/>
  <c r="K6" i="15" s="1"/>
  <c r="K11" i="13"/>
  <c r="R36" i="10"/>
  <c r="F34" i="13"/>
  <c r="F6" i="15" s="1"/>
  <c r="K29" i="13"/>
  <c r="P37" i="13"/>
  <c r="P9" i="15" s="1"/>
  <c r="G36" i="13"/>
  <c r="G8" i="15" s="1"/>
  <c r="G33" i="13"/>
  <c r="G5" i="15" s="1"/>
  <c r="I37" i="13"/>
  <c r="I9" i="15" s="1"/>
  <c r="Q32" i="10"/>
  <c r="G32" i="10"/>
  <c r="D36" i="13"/>
  <c r="D8" i="15" s="1"/>
  <c r="G19" i="10"/>
  <c r="G16" i="13"/>
  <c r="G20" i="13" s="1"/>
  <c r="G11" i="13"/>
  <c r="G10" i="10"/>
  <c r="G33" i="10"/>
  <c r="O33" i="10"/>
  <c r="K20" i="13"/>
  <c r="G35" i="10"/>
  <c r="G31" i="10"/>
  <c r="N8" i="13"/>
  <c r="N35" i="13" s="1"/>
  <c r="N7" i="15" s="1"/>
  <c r="G34" i="13"/>
  <c r="G6" i="15" s="1"/>
  <c r="E11" i="13"/>
  <c r="G34" i="10"/>
  <c r="G23" i="13"/>
  <c r="G29" i="13" s="1"/>
  <c r="G28" i="10"/>
  <c r="G36" i="10"/>
  <c r="I11" i="13"/>
  <c r="E35" i="13"/>
  <c r="E7" i="15" s="1"/>
  <c r="F36" i="13"/>
  <c r="F8" i="15" s="1"/>
  <c r="F37" i="13"/>
  <c r="F9" i="15" s="1"/>
  <c r="F11" i="13"/>
  <c r="I34" i="13"/>
  <c r="I6" i="15" s="1"/>
  <c r="E34" i="13"/>
  <c r="E6" i="15" s="1"/>
  <c r="R37" i="13"/>
  <c r="R9" i="15" s="1"/>
  <c r="N34" i="13"/>
  <c r="N6" i="15" s="1"/>
  <c r="I35" i="13"/>
  <c r="I7" i="15" s="1"/>
  <c r="I20" i="13"/>
  <c r="L36" i="13"/>
  <c r="L8" i="15" s="1"/>
  <c r="Q37" i="13"/>
  <c r="Q9" i="15" s="1"/>
  <c r="L29" i="13"/>
  <c r="H33" i="13"/>
  <c r="H5" i="15" s="1"/>
  <c r="R34" i="13"/>
  <c r="R6" i="15" s="1"/>
  <c r="F20" i="13"/>
  <c r="R10" i="10"/>
  <c r="S10" i="10"/>
  <c r="N31" i="10"/>
  <c r="E37" i="13"/>
  <c r="E9" i="15" s="1"/>
  <c r="N32" i="10"/>
  <c r="R32" i="10"/>
  <c r="L20" i="13"/>
  <c r="F29" i="13"/>
  <c r="E36" i="13"/>
  <c r="E8" i="15" s="1"/>
  <c r="L34" i="13"/>
  <c r="L6" i="15" s="1"/>
  <c r="C37" i="13"/>
  <c r="C9" i="15" s="1"/>
  <c r="J38" i="13"/>
  <c r="D37" i="13"/>
  <c r="D9" i="15" s="1"/>
  <c r="D20" i="13"/>
  <c r="D35" i="13"/>
  <c r="D7" i="15" s="1"/>
  <c r="J10" i="15"/>
  <c r="I36" i="13"/>
  <c r="I8" i="15" s="1"/>
  <c r="L35" i="13"/>
  <c r="L7" i="15" s="1"/>
  <c r="D34" i="13"/>
  <c r="D6" i="15" s="1"/>
  <c r="N33" i="10"/>
  <c r="S36" i="13"/>
  <c r="S8" i="15" s="1"/>
  <c r="C6" i="13"/>
  <c r="C33" i="13" s="1"/>
  <c r="C5" i="15" s="1"/>
  <c r="C32" i="10"/>
  <c r="I29" i="13"/>
  <c r="H10" i="10"/>
  <c r="H33" i="10"/>
  <c r="H7" i="13"/>
  <c r="E29" i="13"/>
  <c r="D11" i="13"/>
  <c r="D32" i="13"/>
  <c r="H23" i="13"/>
  <c r="H29" i="13" s="1"/>
  <c r="H28" i="10"/>
  <c r="Q33" i="10"/>
  <c r="D29" i="13"/>
  <c r="F32" i="13"/>
  <c r="C7" i="13"/>
  <c r="C34" i="13" s="1"/>
  <c r="C6" i="15" s="1"/>
  <c r="C33" i="10"/>
  <c r="C8" i="13"/>
  <c r="C34" i="10"/>
  <c r="H34" i="10"/>
  <c r="H8" i="13"/>
  <c r="H35" i="13" s="1"/>
  <c r="H7" i="15" s="1"/>
  <c r="C5" i="13"/>
  <c r="C10" i="10"/>
  <c r="C31" i="10"/>
  <c r="C23" i="13"/>
  <c r="C29" i="13" s="1"/>
  <c r="C28" i="10"/>
  <c r="E20" i="13"/>
  <c r="C9" i="13"/>
  <c r="C36" i="13" s="1"/>
  <c r="C8" i="15" s="1"/>
  <c r="C35" i="10"/>
  <c r="C14" i="13"/>
  <c r="C20" i="13" s="1"/>
  <c r="C19" i="10"/>
  <c r="S35" i="10"/>
  <c r="P34" i="13"/>
  <c r="P6" i="15" s="1"/>
  <c r="I33" i="13"/>
  <c r="H14" i="13"/>
  <c r="H31" i="10"/>
  <c r="H19" i="10"/>
  <c r="P28" i="10"/>
  <c r="P33" i="10"/>
  <c r="C36" i="10"/>
  <c r="H9" i="13"/>
  <c r="H36" i="13" s="1"/>
  <c r="H8" i="15" s="1"/>
  <c r="H35" i="10"/>
  <c r="M32" i="13"/>
  <c r="M4" i="15" s="1"/>
  <c r="L32" i="13"/>
  <c r="L11" i="13"/>
  <c r="N28" i="10"/>
  <c r="E32" i="13"/>
  <c r="F35" i="13"/>
  <c r="F7" i="15" s="1"/>
  <c r="E33" i="13"/>
  <c r="E5" i="15" s="1"/>
  <c r="H36" i="10"/>
  <c r="L33" i="13"/>
  <c r="L5" i="15" s="1"/>
  <c r="C35" i="13"/>
  <c r="C7" i="15" s="1"/>
  <c r="H32" i="10"/>
  <c r="T38" i="13"/>
  <c r="T4" i="15"/>
  <c r="T10" i="15" s="1"/>
  <c r="Q36" i="10"/>
  <c r="M33" i="10"/>
  <c r="R28" i="10"/>
  <c r="R26" i="13"/>
  <c r="R35" i="13" s="1"/>
  <c r="R7" i="15" s="1"/>
  <c r="O32" i="10"/>
  <c r="O6" i="13"/>
  <c r="O33" i="13" s="1"/>
  <c r="O5" i="15" s="1"/>
  <c r="P34" i="10"/>
  <c r="P17" i="13"/>
  <c r="P35" i="13" s="1"/>
  <c r="P7" i="15" s="1"/>
  <c r="S28" i="10"/>
  <c r="S24" i="13"/>
  <c r="S29" i="13" s="1"/>
  <c r="S19" i="10"/>
  <c r="S14" i="13"/>
  <c r="S32" i="13" s="1"/>
  <c r="S4" i="15" s="1"/>
  <c r="M36" i="10"/>
  <c r="M19" i="13"/>
  <c r="M37" i="13" s="1"/>
  <c r="M9" i="15" s="1"/>
  <c r="P32" i="10"/>
  <c r="P6" i="13"/>
  <c r="P33" i="13" s="1"/>
  <c r="P5" i="15" s="1"/>
  <c r="Q34" i="10"/>
  <c r="Q17" i="13"/>
  <c r="M35" i="10"/>
  <c r="M9" i="13"/>
  <c r="M36" i="13" s="1"/>
  <c r="M8" i="15" s="1"/>
  <c r="M34" i="10"/>
  <c r="M26" i="13"/>
  <c r="M35" i="13" s="1"/>
  <c r="M7" i="15" s="1"/>
  <c r="Q19" i="10"/>
  <c r="Q18" i="13"/>
  <c r="N35" i="10"/>
  <c r="N9" i="13"/>
  <c r="O19" i="10"/>
  <c r="O17" i="13"/>
  <c r="Q28" i="10"/>
  <c r="Q27" i="13"/>
  <c r="Q29" i="13" s="1"/>
  <c r="O28" i="10"/>
  <c r="O27" i="13"/>
  <c r="O36" i="13" s="1"/>
  <c r="O8" i="15" s="1"/>
  <c r="N36" i="10"/>
  <c r="N10" i="13"/>
  <c r="N37" i="13" s="1"/>
  <c r="N9" i="15" s="1"/>
  <c r="R33" i="10"/>
  <c r="N19" i="10"/>
  <c r="N14" i="13"/>
  <c r="M28" i="10"/>
  <c r="M24" i="13"/>
  <c r="R19" i="10"/>
  <c r="R14" i="13"/>
  <c r="O36" i="10"/>
  <c r="O10" i="13"/>
  <c r="O37" i="13" s="1"/>
  <c r="O9" i="15" s="1"/>
  <c r="P35" i="10"/>
  <c r="P9" i="13"/>
  <c r="P36" i="13" s="1"/>
  <c r="P8" i="15" s="1"/>
  <c r="R35" i="10"/>
  <c r="R9" i="13"/>
  <c r="R36" i="13" s="1"/>
  <c r="R8" i="15" s="1"/>
  <c r="P14" i="13"/>
  <c r="S36" i="10"/>
  <c r="S10" i="13"/>
  <c r="S37" i="13" s="1"/>
  <c r="S9" i="15" s="1"/>
  <c r="O32" i="13"/>
  <c r="O4" i="15" s="1"/>
  <c r="R33" i="13"/>
  <c r="O34" i="13"/>
  <c r="O6" i="15" s="1"/>
  <c r="N29" i="13"/>
  <c r="M34" i="13"/>
  <c r="M6" i="15" s="1"/>
  <c r="P29" i="13"/>
  <c r="O35" i="10"/>
  <c r="M10" i="10"/>
  <c r="M31" i="10"/>
  <c r="M32" i="10"/>
  <c r="Q35" i="10"/>
  <c r="O34" i="10"/>
  <c r="O10" i="10"/>
  <c r="O31" i="10"/>
  <c r="N33" i="13"/>
  <c r="N5" i="15" s="1"/>
  <c r="M19" i="10"/>
  <c r="R34" i="10"/>
  <c r="N10" i="10"/>
  <c r="P19" i="10"/>
  <c r="P10" i="10" l="1"/>
  <c r="R32" i="13"/>
  <c r="R4" i="15" s="1"/>
  <c r="P31" i="10"/>
  <c r="R31" i="10"/>
  <c r="Q5" i="13"/>
  <c r="Q31" i="10"/>
  <c r="Q37" i="10" s="1"/>
  <c r="S37" i="10"/>
  <c r="K38" i="13"/>
  <c r="K10" i="15"/>
  <c r="V9" i="15"/>
  <c r="V6" i="15"/>
  <c r="G32" i="13"/>
  <c r="G38" i="13" s="1"/>
  <c r="G4" i="15"/>
  <c r="G10" i="15" s="1"/>
  <c r="G37" i="10"/>
  <c r="S33" i="13"/>
  <c r="S5" i="15" s="1"/>
  <c r="S10" i="15" s="1"/>
  <c r="O29" i="13"/>
  <c r="M29" i="13"/>
  <c r="S20" i="13"/>
  <c r="R29" i="13"/>
  <c r="H20" i="13"/>
  <c r="H32" i="13"/>
  <c r="C11" i="13"/>
  <c r="C32" i="13"/>
  <c r="P37" i="10"/>
  <c r="I5" i="15"/>
  <c r="I10" i="15" s="1"/>
  <c r="I14" i="15" s="1"/>
  <c r="I38" i="13"/>
  <c r="F4" i="15"/>
  <c r="F10" i="15" s="1"/>
  <c r="F38" i="13"/>
  <c r="H34" i="13"/>
  <c r="H6" i="15" s="1"/>
  <c r="H11" i="13"/>
  <c r="L4" i="15"/>
  <c r="L10" i="15" s="1"/>
  <c r="L38" i="13"/>
  <c r="H37" i="10"/>
  <c r="C37" i="10"/>
  <c r="D4" i="15"/>
  <c r="D38" i="13"/>
  <c r="E4" i="15"/>
  <c r="E10" i="15" s="1"/>
  <c r="E38" i="13"/>
  <c r="M11" i="13"/>
  <c r="S11" i="13"/>
  <c r="R11" i="13"/>
  <c r="O37" i="10"/>
  <c r="M33" i="13"/>
  <c r="M5" i="15" s="1"/>
  <c r="M10" i="15" s="1"/>
  <c r="P20" i="13"/>
  <c r="N37" i="10"/>
  <c r="R5" i="15"/>
  <c r="P32" i="13"/>
  <c r="R20" i="13"/>
  <c r="N20" i="13"/>
  <c r="N32" i="13"/>
  <c r="N4" i="15" s="1"/>
  <c r="O35" i="13"/>
  <c r="O7" i="15" s="1"/>
  <c r="O20" i="13"/>
  <c r="P11" i="13"/>
  <c r="N36" i="13"/>
  <c r="N8" i="15" s="1"/>
  <c r="N11" i="13"/>
  <c r="Q20" i="13"/>
  <c r="Q35" i="13"/>
  <c r="Q7" i="15" s="1"/>
  <c r="O11" i="13"/>
  <c r="Q36" i="13"/>
  <c r="Q8" i="15" s="1"/>
  <c r="M20" i="13"/>
  <c r="M37" i="10"/>
  <c r="R37" i="10"/>
  <c r="S38" i="13" l="1"/>
  <c r="R38" i="13"/>
  <c r="V8" i="15"/>
  <c r="V7" i="15"/>
  <c r="Q11" i="13"/>
  <c r="Q32" i="13"/>
  <c r="Q4" i="15" s="1"/>
  <c r="Q10" i="15" s="1"/>
  <c r="M14" i="15" s="1"/>
  <c r="V5" i="15"/>
  <c r="D10" i="15"/>
  <c r="M38" i="13"/>
  <c r="C38" i="13"/>
  <c r="C4" i="15"/>
  <c r="C10" i="15" s="1"/>
  <c r="H38" i="13"/>
  <c r="H4" i="15"/>
  <c r="H10" i="15" s="1"/>
  <c r="N38" i="13"/>
  <c r="O38" i="13"/>
  <c r="N10" i="15"/>
  <c r="R10" i="15"/>
  <c r="O10" i="15"/>
  <c r="P38" i="13"/>
  <c r="P4" i="15"/>
  <c r="P10" i="15" s="1"/>
  <c r="Q38" i="13" l="1"/>
  <c r="V4" i="15"/>
  <c r="V10" i="15" s="1"/>
  <c r="V11" i="15" s="1"/>
  <c r="U11" i="15" l="1"/>
  <c r="P11" i="15"/>
  <c r="G11" i="15"/>
  <c r="O11" i="15"/>
  <c r="N11" i="15"/>
  <c r="Q11" i="15"/>
  <c r="E11" i="15"/>
  <c r="K11" i="15"/>
  <c r="H11" i="15"/>
  <c r="D11" i="15"/>
  <c r="F11" i="15"/>
  <c r="T11" i="15"/>
  <c r="L11" i="15"/>
  <c r="I11" i="15"/>
  <c r="J11" i="15"/>
  <c r="S11" i="15"/>
  <c r="M11" i="15"/>
  <c r="R11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<sst xmlns="http://schemas.openxmlformats.org/spreadsheetml/2006/main" count="16800" uniqueCount="219">
  <si>
    <t>Date</t>
  </si>
  <si>
    <t>Name</t>
  </si>
  <si>
    <t>Edit</t>
  </si>
  <si>
    <t>SH</t>
  </si>
  <si>
    <t>Updated WWTF facilities with no data with new analysis</t>
  </si>
  <si>
    <t>Updated UTF with new SJRWMD Land cover</t>
  </si>
  <si>
    <t>Updated OSTDS to 10 lb-N/year per person</t>
  </si>
  <si>
    <t>Updated UTF 4a &amp; 4b</t>
  </si>
  <si>
    <t>Update/confirmed OSTDS</t>
  </si>
  <si>
    <t>Updated 4b with grass/bare area</t>
  </si>
  <si>
    <t>DeLeon Springs NSILT Summary
This summary has been populated with data for DeLeon Springs. Sub-templates have been used to populate worksheets 1-6. Loading to land surface is found in the "Surface Loading Summary" worksheet. Attenuation factors by loading source, and recharge factors are applied in the "Recharge-Attenuation Summary" worksheet. Final loading to groundwater by source and county, as well as basin totals can be found in the "NSILT Summary" worksheet.
Worksheets:
     Basin Info: Identifies basin evaluated in this workbook
     NSILT Summary: Summarizes data from the Recharge-Attenuation Summary
     Recharge-Attenuation Summary: Summarizes data from the Surface Loading Summary and applies recharge and attenuation factors
     Surface Loading Summary: Summarizes data from the sub-worksheets
     1 - ATM DEP: Calculated in sub-workbook
     2 - Farm Fertilizer: Calculated in sub-workbook
     3a - Livestock Waste - Calculated in sub-workbook
     3b - Livestock Waste - Dairy: Basin specific dairy calculations
     4a - UTF - SRF: Calculated in sub-workbook
     4b - UTF - NonSFR: Calculated in sub-workbook
     4c - UTF - STF: Calculated in sub-workbook
     4d - UTF - Golf Courses: Calculated in sub-workbook
     5a - WW - WWTF: Estimates calculated from WAFR DMR data
     5b - WW - OSTDS: Calculated in sub-workbook
     6 - Biosolids: Calculated in sub-workbook
     Sprinshed Area: This workbook calculates the total area in each county by recharge type to be included on summary tables
     Hidden_Dropdowns: Information used to populate relevant fields</t>
  </si>
  <si>
    <t>Basin:</t>
  </si>
  <si>
    <t>DeLeon Spring</t>
  </si>
  <si>
    <t>County 1:</t>
  </si>
  <si>
    <t>County 2:</t>
  </si>
  <si>
    <t>County 3:</t>
  </si>
  <si>
    <t>County 4:</t>
  </si>
  <si>
    <t>County 5:</t>
  </si>
  <si>
    <t>County 6:</t>
  </si>
  <si>
    <t>Acres</t>
  </si>
  <si>
    <t>1 - ATM DEP</t>
  </si>
  <si>
    <t>2 - Farm Fertilizer</t>
  </si>
  <si>
    <t>3a - Livestock Waste - Non-CAFO</t>
  </si>
  <si>
    <t>3b - Livestock Waste - CAFO Dairy</t>
  </si>
  <si>
    <t>3b - Livestock Waste - Non-CAFO Dairy</t>
  </si>
  <si>
    <t>4a - UTF - SFR</t>
  </si>
  <si>
    <t>4b - UTF - NonSRF</t>
  </si>
  <si>
    <t>4c - UTF - STF</t>
  </si>
  <si>
    <t>4d - UTF - Golf Courses</t>
  </si>
  <si>
    <t>5a - WW - WWTF</t>
  </si>
  <si>
    <t>5b - WW - OSTDS</t>
  </si>
  <si>
    <t>6 - Biosolids</t>
  </si>
  <si>
    <t>Total</t>
  </si>
  <si>
    <t>Surface Water</t>
  </si>
  <si>
    <t>Reuse (golf, residential, etc.)</t>
  </si>
  <si>
    <t>RIB</t>
  </si>
  <si>
    <t>Sprayfield</t>
  </si>
  <si>
    <t>Absorption Field</t>
  </si>
  <si>
    <t>Wetland</t>
  </si>
  <si>
    <t>Underground (UIW)</t>
  </si>
  <si>
    <t>Total Boundary Area</t>
  </si>
  <si>
    <t>Percentage</t>
  </si>
  <si>
    <t>Attenuation Factor</t>
  </si>
  <si>
    <t>High Recharge: 10% reduction</t>
  </si>
  <si>
    <t>High</t>
  </si>
  <si>
    <t>Medium Recharge: 50% reduction</t>
  </si>
  <si>
    <t>Medium</t>
  </si>
  <si>
    <t>Low Recharge: 90% reduction</t>
  </si>
  <si>
    <t>Low</t>
  </si>
  <si>
    <t>3a - Livestock Waste - NonDairy</t>
  </si>
  <si>
    <t>Recharge:</t>
  </si>
  <si>
    <t>Recharge</t>
  </si>
  <si>
    <t>County</t>
  </si>
  <si>
    <t>Discharge</t>
  </si>
  <si>
    <t>Volusia</t>
  </si>
  <si>
    <t>-</t>
  </si>
  <si>
    <t>Annual Loading (lb-N/yr)</t>
  </si>
  <si>
    <t>Annual Loading (lb-N/year)</t>
  </si>
  <si>
    <t>Dairy</t>
  </si>
  <si>
    <t>Facility ID</t>
  </si>
  <si>
    <t>Annual Input</t>
  </si>
  <si>
    <t>CAFO?</t>
  </si>
  <si>
    <t>Loading (lb-N/yr)</t>
  </si>
  <si>
    <t>Corrections</t>
  </si>
  <si>
    <t>Adjustment to impervious area</t>
  </si>
  <si>
    <t>Facility Name</t>
  </si>
  <si>
    <t>Disposal Type</t>
  </si>
  <si>
    <t>Recharge Type at Disposal Site</t>
  </si>
  <si>
    <t>Gross TN Average Load (lbs/yr)</t>
  </si>
  <si>
    <t>FLA011124</t>
  </si>
  <si>
    <t>Mcinnis Elem School</t>
  </si>
  <si>
    <t>FLA011159</t>
  </si>
  <si>
    <t>Applegate Estates WWTF</t>
  </si>
  <si>
    <t>FLA011182</t>
  </si>
  <si>
    <t>Sparton Electronics WWTF</t>
  </si>
  <si>
    <t>FLA011190</t>
  </si>
  <si>
    <t>Hidden Valley WWTF</t>
  </si>
  <si>
    <t>FLA011200</t>
  </si>
  <si>
    <t>Phoenix Estates Mobile Home Park WWTF</t>
  </si>
  <si>
    <t>FLA011211</t>
  </si>
  <si>
    <t>Duvall Home WWTF</t>
  </si>
  <si>
    <t>FL0020303</t>
  </si>
  <si>
    <t>Wiley M Nash WRF</t>
  </si>
  <si>
    <t>SPRINGSHED</t>
  </si>
  <si>
    <t>PROJECT</t>
  </si>
  <si>
    <t>ACRES</t>
  </si>
  <si>
    <t>BMAPID</t>
  </si>
  <si>
    <t>RECH_RANGE</t>
  </si>
  <si>
    <t>NAME20</t>
  </si>
  <si>
    <t>NAMELSAD20</t>
  </si>
  <si>
    <t>Shape_Leng</t>
  </si>
  <si>
    <t>Shape_Area</t>
  </si>
  <si>
    <t>Chassahowitzka Spring Group</t>
  </si>
  <si>
    <t xml:space="preserve">Chassahowitzka Springs_x000D_
</t>
  </si>
  <si>
    <t>CHHO</t>
  </si>
  <si>
    <t>Citrus</t>
  </si>
  <si>
    <t>Citrus County</t>
  </si>
  <si>
    <t>Hernando</t>
  </si>
  <si>
    <t>Hernando County</t>
  </si>
  <si>
    <t>DELE</t>
  </si>
  <si>
    <t>Volusia County</t>
  </si>
  <si>
    <t>Devil's Ear Spring</t>
  </si>
  <si>
    <t>Santa Fe</t>
  </si>
  <si>
    <t>SAFE</t>
  </si>
  <si>
    <t>Levy</t>
  </si>
  <si>
    <t>Levy County</t>
  </si>
  <si>
    <t>Alachua</t>
  </si>
  <si>
    <t>Alachua County</t>
  </si>
  <si>
    <t>Columbia</t>
  </si>
  <si>
    <t>Columbia County</t>
  </si>
  <si>
    <t>Union</t>
  </si>
  <si>
    <t>Union County</t>
  </si>
  <si>
    <t>Gilchrist</t>
  </si>
  <si>
    <t>Gilchrist County</t>
  </si>
  <si>
    <t>Falmouth Spring</t>
  </si>
  <si>
    <t>Suwannee</t>
  </si>
  <si>
    <t>SUWA</t>
  </si>
  <si>
    <t>Suwannee County</t>
  </si>
  <si>
    <t>Lafayette</t>
  </si>
  <si>
    <t>Lafayette County</t>
  </si>
  <si>
    <t>Hamilton</t>
  </si>
  <si>
    <t>Hamilton County</t>
  </si>
  <si>
    <t>Taylor</t>
  </si>
  <si>
    <t>Taylor County</t>
  </si>
  <si>
    <t>Madison</t>
  </si>
  <si>
    <t>Madison County</t>
  </si>
  <si>
    <t>Fanning Springs and Manatee Spring</t>
  </si>
  <si>
    <t>Dixie</t>
  </si>
  <si>
    <t>Dixie County</t>
  </si>
  <si>
    <t>Gemini Springs</t>
  </si>
  <si>
    <t>GEMI</t>
  </si>
  <si>
    <t>Lake</t>
  </si>
  <si>
    <t>Lake County</t>
  </si>
  <si>
    <t>Seminole</t>
  </si>
  <si>
    <t>Seminole County</t>
  </si>
  <si>
    <t>Homosassa Spring Group</t>
  </si>
  <si>
    <t>Homosassa Springs</t>
  </si>
  <si>
    <t>Hornsby Spring</t>
  </si>
  <si>
    <t>Ichetucknee Spring Group</t>
  </si>
  <si>
    <t>Jackson Blue Spring</t>
  </si>
  <si>
    <t>JABL</t>
  </si>
  <si>
    <t>Jackson</t>
  </si>
  <si>
    <t>Jackson County</t>
  </si>
  <si>
    <t>Kings Bay</t>
  </si>
  <si>
    <t>KING</t>
  </si>
  <si>
    <t>Marion</t>
  </si>
  <si>
    <t>Marion County</t>
  </si>
  <si>
    <t>Sumter</t>
  </si>
  <si>
    <t>Sumter County</t>
  </si>
  <si>
    <t>Madison Blue Spring</t>
  </si>
  <si>
    <t>Rainbow Spring Group</t>
  </si>
  <si>
    <t>Rainbow Springs and Rainbow River</t>
  </si>
  <si>
    <t>RAIN</t>
  </si>
  <si>
    <t>Silver Springs</t>
  </si>
  <si>
    <t>SILV</t>
  </si>
  <si>
    <t>Putnam</t>
  </si>
  <si>
    <t>Putnam County</t>
  </si>
  <si>
    <t>Volusia Blue Spring</t>
  </si>
  <si>
    <t>Volusia Blue Springshed</t>
  </si>
  <si>
    <t>VOBL</t>
  </si>
  <si>
    <t>Wacissa Spring Group</t>
  </si>
  <si>
    <t>Wacissa</t>
  </si>
  <si>
    <t>WACI</t>
  </si>
  <si>
    <t>Jefferson</t>
  </si>
  <si>
    <t>Jefferson County</t>
  </si>
  <si>
    <t>Wakulla Spring</t>
  </si>
  <si>
    <t>WAKU</t>
  </si>
  <si>
    <t>Gadsden</t>
  </si>
  <si>
    <t>Gadsden County</t>
  </si>
  <si>
    <t>Leon</t>
  </si>
  <si>
    <t>Leon County</t>
  </si>
  <si>
    <t>Wakulla</t>
  </si>
  <si>
    <t>Wakulla County</t>
  </si>
  <si>
    <t>Weeki Wachee Spring Group</t>
  </si>
  <si>
    <t>Weeki Wachee</t>
  </si>
  <si>
    <t>WEEK</t>
  </si>
  <si>
    <t>Pasco</t>
  </si>
  <si>
    <t>Pasco County</t>
  </si>
  <si>
    <t>Wekiwa Spring</t>
  </si>
  <si>
    <t>Wekiwa Spring and Rock Springs</t>
  </si>
  <si>
    <t>WEKS</t>
  </si>
  <si>
    <t>Orange</t>
  </si>
  <si>
    <t>Orange County</t>
  </si>
  <si>
    <t>Source</t>
  </si>
  <si>
    <t>Attenuation Factors</t>
  </si>
  <si>
    <t>Middle Suwannee (DRAFT)</t>
  </si>
  <si>
    <t>Yes</t>
  </si>
  <si>
    <t>82 FOREST PARKS RECREATIONAL</t>
  </si>
  <si>
    <t>Atm Dep</t>
  </si>
  <si>
    <t>No</t>
  </si>
  <si>
    <t>83 SCHOOLS - PUBLIC COUNTY</t>
  </si>
  <si>
    <t>Septic Systems</t>
  </si>
  <si>
    <t>84 SCHOOLS, COLLEGES PRIVATE</t>
  </si>
  <si>
    <t>STUMOD (~0.57)</t>
  </si>
  <si>
    <t>86 COUNTIES OTHER THAN PUBLIC SCH</t>
  </si>
  <si>
    <t>UTF</t>
  </si>
  <si>
    <t>89 MUNICIPAL- OTHER THAN PARKS</t>
  </si>
  <si>
    <t>STF</t>
  </si>
  <si>
    <t>Other</t>
  </si>
  <si>
    <t>FF</t>
  </si>
  <si>
    <t>FF-Irrigated</t>
  </si>
  <si>
    <t>FF-non-irrigated</t>
  </si>
  <si>
    <t>LW (other)</t>
  </si>
  <si>
    <t>LW-Dairy</t>
  </si>
  <si>
    <t>LW-Poultry</t>
  </si>
  <si>
    <t>Cattle Farms</t>
  </si>
  <si>
    <t>Horse Farms</t>
  </si>
  <si>
    <t>WWTF-RIB</t>
  </si>
  <si>
    <t>WWTF-Sprayfield</t>
  </si>
  <si>
    <t>WWTF-Reuse</t>
  </si>
  <si>
    <t>WWTF-Drainfield (absorbtion field?)</t>
  </si>
  <si>
    <t>WWTF-Wetland</t>
  </si>
  <si>
    <t xml:space="preserve">WWTF </t>
  </si>
  <si>
    <t>Drainage Wells</t>
  </si>
  <si>
    <t>Sinking Lakes</t>
  </si>
  <si>
    <t>Nursery Greenhouse</t>
  </si>
  <si>
    <t>Nursery Field</t>
  </si>
  <si>
    <t>WWTF-Surface Water</t>
  </si>
  <si>
    <t>Biosolids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</si>
</sst>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3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699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Alignment="0"/>
    <xf numFmtId="0" fontId="12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3" borderId="10" xfId="0" applyFont="1" applyFill="1" applyBorder="1"/>
    <xf numFmtId="0" fontId="3" fillId="0" borderId="5" xfId="0" applyFont="1" applyBorder="1"/>
    <xf numFmtId="9" fontId="6" fillId="0" borderId="0" xfId="0" applyNumberFormat="1" applyFont="1" applyAlignment="1">
      <alignment horizontal="center" vertical="center"/>
    </xf>
    <xf numFmtId="0" fontId="4" fillId="0" borderId="10" xfId="0" applyFont="1" applyBorder="1"/>
    <xf numFmtId="2" fontId="0" fillId="0" borderId="0" xfId="0" applyNumberFormat="1"/>
    <xf numFmtId="0" fontId="0" fillId="0" borderId="0" xfId="0" applyAlignment="1">
      <alignment horizontal="right"/>
    </xf>
    <xf numFmtId="0" fontId="7" fillId="0" borderId="0" xfId="2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0" xfId="3" applyAlignment="1"/>
    <xf numFmtId="0" fontId="4" fillId="3" borderId="2" xfId="0" applyFont="1" applyFill="1" applyBorder="1"/>
    <xf numFmtId="0" fontId="3" fillId="0" borderId="2" xfId="0" applyFont="1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8" fillId="5" borderId="7" xfId="3" applyFill="1" applyBorder="1" applyAlignment="1"/>
    <xf numFmtId="0" fontId="8" fillId="5" borderId="8" xfId="3" applyFill="1" applyBorder="1" applyAlignment="1"/>
    <xf numFmtId="0" fontId="8" fillId="5" borderId="9" xfId="3" applyFill="1" applyBorder="1" applyAlignment="1"/>
    <xf numFmtId="2" fontId="5" fillId="4" borderId="10" xfId="0" applyNumberFormat="1" applyFont="1" applyFill="1" applyBorder="1"/>
    <xf numFmtId="0" fontId="1" fillId="2" borderId="0" xfId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wrapText="1"/>
    </xf>
    <xf numFmtId="0" fontId="3" fillId="0" borderId="10" xfId="0" applyFont="1" applyBorder="1"/>
    <xf numFmtId="10" fontId="0" fillId="0" borderId="12" xfId="0" applyNumberFormat="1" applyBorder="1"/>
    <xf numFmtId="10" fontId="0" fillId="0" borderId="11" xfId="0" applyNumberFormat="1" applyBorder="1"/>
    <xf numFmtId="10" fontId="0" fillId="0" borderId="1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0" fontId="8" fillId="0" borderId="3" xfId="3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5" borderId="7" xfId="3" applyFont="1" applyFill="1" applyBorder="1" applyAlignment="1"/>
    <xf numFmtId="0" fontId="9" fillId="5" borderId="8" xfId="3" applyFont="1" applyFill="1" applyBorder="1" applyAlignment="1"/>
    <xf numFmtId="0" fontId="9" fillId="5" borderId="9" xfId="3" applyFont="1" applyFill="1" applyBorder="1" applyAlignment="1"/>
    <xf numFmtId="0" fontId="10" fillId="0" borderId="25" xfId="0" applyFont="1" applyBorder="1"/>
    <xf numFmtId="0" fontId="12" fillId="0" borderId="0" xfId="4"/>
    <xf numFmtId="0" fontId="11" fillId="0" borderId="25" xfId="0" applyFont="1" applyBorder="1"/>
    <xf numFmtId="0" fontId="10" fillId="7" borderId="25" xfId="0" applyFont="1" applyFill="1" applyBorder="1"/>
    <xf numFmtId="0" fontId="12" fillId="0" borderId="25" xfId="4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left" vertical="top" wrapText="1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</cellXfs>
  <cellStyles count="5">
    <cellStyle name="Bad" xfId="1" builtinId="27"/>
    <cellStyle name="Hyperlink" xfId="4" builtinId="8"/>
    <cellStyle name="Normal" xfId="0" builtinId="0"/>
    <cellStyle name="Normal 2" xfId="2" xr:uid="{802ABCD4-19D6-468B-816E-02E0A824A7BE}"/>
    <cellStyle name="Normal 3" xfId="3" xr:uid="{80F13101-D6E2-4A9A-AEEC-D1D3E829D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C459-D4CA-4C58-BC68-3F3D936070D8}">
  <dimension ref="A1:C7"/>
  <sheetViews>
    <sheetView workbookViewId="0">
      <selection activeCell="C7" sqref="C7"/>
    </sheetView>
  </sheetViews>
  <sheetFormatPr defaultRowHeight="15"/>
  <cols>
    <col min="1" max="1" width="10.42578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62">
        <v>45265</v>
      </c>
      <c r="B2" t="s">
        <v>3</v>
      </c>
      <c r="C2" t="s">
        <v>4</v>
      </c>
    </row>
    <row r="3" spans="1:3">
      <c r="A3" s="62">
        <v>45267</v>
      </c>
      <c r="B3" t="s">
        <v>3</v>
      </c>
      <c r="C3" t="s">
        <v>5</v>
      </c>
    </row>
    <row r="4" spans="1:3">
      <c r="A4" s="62">
        <v>45268</v>
      </c>
      <c r="B4" t="s">
        <v>3</v>
      </c>
      <c r="C4" t="s">
        <v>6</v>
      </c>
    </row>
    <row r="5" spans="1:3">
      <c r="A5" s="62">
        <v>45310</v>
      </c>
      <c r="B5" t="s">
        <v>3</v>
      </c>
      <c r="C5" t="s">
        <v>7</v>
      </c>
    </row>
    <row r="6" spans="1:3">
      <c r="A6" s="62">
        <v>45316</v>
      </c>
      <c r="B6" t="s">
        <v>3</v>
      </c>
      <c r="C6" t="s">
        <v>8</v>
      </c>
    </row>
    <row r="7" spans="1:3">
      <c r="A7" s="62">
        <v>45370</v>
      </c>
      <c r="B7" t="s">
        <v>3</v>
      </c>
      <c r="C7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8217-E816-4CA2-B52C-EA972D7A6532}">
  <dimension ref="A1:F5"/>
  <sheetViews>
    <sheetView workbookViewId="0">
      <selection activeCell="G20" sqref="G20"/>
    </sheetView>
  </sheetViews>
  <sheetFormatPr defaultRowHeight="15"/>
  <cols>
    <col min="1" max="1" width="20.140625" bestFit="1" customWidth="1"/>
    <col min="2" max="2" width="10.140625" bestFit="1" customWidth="1"/>
    <col min="3" max="3" width="10.140625" customWidth="1"/>
    <col min="4" max="4" width="12.42578125" bestFit="1" customWidth="1"/>
  </cols>
  <sheetData>
    <row r="1" spans="1:6">
      <c r="A1" t="str">
        <f>'Basin Info'!B1</f>
        <v>DeLeon Spring</v>
      </c>
    </row>
    <row r="2" spans="1:6" ht="15.75" thickBot="1">
      <c r="A2" s="7" t="s">
        <v>58</v>
      </c>
      <c r="B2" s="7" t="s">
        <v>59</v>
      </c>
      <c r="C2" s="7" t="s">
        <v>52</v>
      </c>
      <c r="D2" s="7" t="s">
        <v>60</v>
      </c>
      <c r="E2" s="7" t="s">
        <v>51</v>
      </c>
      <c r="F2" s="7" t="s">
        <v>61</v>
      </c>
    </row>
    <row r="3" spans="1:6">
      <c r="C3" s="33"/>
    </row>
    <row r="4" spans="1:6">
      <c r="C4" s="33"/>
    </row>
    <row r="5" spans="1:6">
      <c r="C5" s="3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BDC712-17B2-49A4-B466-8C003EB7C642}">
          <x14:formula1>
            <xm:f>Hidden_Dropdowns!$AC$1:$AC$2</xm:f>
          </x14:formula1>
          <xm:sqref>F3:F141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CC0B-34B4-4CFC-B934-6A98FF4A5B72}">
  <dimension ref="A1:W33"/>
  <sheetViews>
    <sheetView workbookViewId="0">
      <selection activeCell="G2" sqref="G2:W18"/>
    </sheetView>
  </sheetViews>
  <sheetFormatPr defaultRowHeight="15"/>
  <cols>
    <col min="1" max="1" width="20.140625" bestFit="1" customWidth="1"/>
  </cols>
  <sheetData>
    <row r="1" spans="1:23">
      <c r="A1" s="1" t="s">
        <v>12</v>
      </c>
      <c r="B1" s="2" t="s">
        <v>62</v>
      </c>
      <c r="C1" s="2"/>
      <c r="D1" s="2"/>
      <c r="E1" s="3"/>
    </row>
    <row r="2" spans="1:23">
      <c r="A2" s="4" t="s">
        <v>52</v>
      </c>
      <c r="B2" t="s">
        <v>44</v>
      </c>
      <c r="C2" t="s">
        <v>46</v>
      </c>
      <c r="D2" t="s">
        <v>48</v>
      </c>
      <c r="E2" s="5" t="s">
        <v>53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>
      <c r="A3" s="4" t="s">
        <v>54</v>
      </c>
      <c r="B3">
        <v>82010.538409999994</v>
      </c>
      <c r="C3">
        <v>24182.203409999998</v>
      </c>
      <c r="D3">
        <v>6512.3124239999997</v>
      </c>
      <c r="E3" s="5">
        <v>1508.885961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>
      <c r="A4" s="4" t="s">
        <v>55</v>
      </c>
      <c r="B4">
        <v>0</v>
      </c>
      <c r="C4">
        <v>0</v>
      </c>
      <c r="D4">
        <v>0</v>
      </c>
      <c r="E4" s="5">
        <v>0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</row>
    <row r="5" spans="1:23">
      <c r="A5" s="4" t="s">
        <v>55</v>
      </c>
      <c r="B5">
        <v>0</v>
      </c>
      <c r="C5">
        <v>0</v>
      </c>
      <c r="D5">
        <v>0</v>
      </c>
      <c r="E5" s="5">
        <v>0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</row>
    <row r="6" spans="1:23">
      <c r="A6" s="4" t="s">
        <v>55</v>
      </c>
      <c r="B6">
        <v>0</v>
      </c>
      <c r="C6">
        <v>0</v>
      </c>
      <c r="D6">
        <v>0</v>
      </c>
      <c r="E6" s="5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</row>
    <row r="7" spans="1:23">
      <c r="A7" s="4" t="s">
        <v>55</v>
      </c>
      <c r="B7">
        <v>0</v>
      </c>
      <c r="C7">
        <v>0</v>
      </c>
      <c r="D7">
        <v>0</v>
      </c>
      <c r="E7" s="5">
        <v>0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</row>
    <row r="8" spans="1:23">
      <c r="A8" s="6" t="s">
        <v>55</v>
      </c>
      <c r="B8" s="7">
        <v>0</v>
      </c>
      <c r="C8" s="7">
        <v>0</v>
      </c>
      <c r="D8" s="7">
        <v>0</v>
      </c>
      <c r="E8" s="8">
        <v>0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</row>
    <row r="9" spans="1:23"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</row>
    <row r="10" spans="1:23"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</row>
    <row r="11" spans="1:23"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</row>
    <row r="12" spans="1:23"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</row>
    <row r="13" spans="1:23"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</row>
    <row r="14" spans="1:23"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</row>
    <row r="15" spans="1:23"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</row>
    <row r="16" spans="1:23"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</row>
    <row r="17" spans="7:23"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</row>
    <row r="18" spans="7:23"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</row>
    <row r="33" spans="7:14">
      <c r="G33" t="s">
        <v>63</v>
      </c>
      <c r="N33" t="s">
        <v>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BFB0-8CD6-4188-9ECC-6D8E60506C69}">
  <dimension ref="A1:M18"/>
  <sheetViews>
    <sheetView workbookViewId="0">
      <selection sqref="A1:A2"/>
    </sheetView>
  </sheetViews>
  <sheetFormatPr defaultRowHeight="15"/>
  <cols>
    <col min="1" max="1" width="12.85546875" bestFit="1" customWidth="1"/>
  </cols>
  <sheetData>
    <row r="1" spans="1:13">
      <c r="A1" s="46" t="s">
        <v>12</v>
      </c>
      <c r="B1" s="47" t="s">
        <v>62</v>
      </c>
      <c r="C1" s="47"/>
      <c r="D1" s="47"/>
      <c r="E1" s="48"/>
    </row>
    <row r="2" spans="1:13">
      <c r="A2" s="49" t="s">
        <v>52</v>
      </c>
      <c r="B2" t="s">
        <v>44</v>
      </c>
      <c r="C2" t="s">
        <v>46</v>
      </c>
      <c r="D2" t="s">
        <v>48</v>
      </c>
      <c r="E2" s="50" t="s">
        <v>53</v>
      </c>
    </row>
    <row r="3" spans="1:13">
      <c r="A3" s="49" t="s">
        <v>54</v>
      </c>
      <c r="B3">
        <v>5163.5088750000004</v>
      </c>
      <c r="C3">
        <v>2909.7000109999999</v>
      </c>
      <c r="D3">
        <v>262.95162679999999</v>
      </c>
      <c r="E3" s="50">
        <v>354.78993969999999</v>
      </c>
      <c r="G3" s="63"/>
      <c r="H3" s="63"/>
      <c r="I3" s="63"/>
      <c r="J3" s="63"/>
      <c r="K3" s="63"/>
      <c r="L3" s="63"/>
      <c r="M3" s="63"/>
    </row>
    <row r="4" spans="1:13">
      <c r="A4" s="49" t="s">
        <v>55</v>
      </c>
      <c r="B4">
        <v>0</v>
      </c>
      <c r="C4">
        <v>0</v>
      </c>
      <c r="D4">
        <v>0</v>
      </c>
      <c r="E4" s="50">
        <v>0</v>
      </c>
      <c r="G4" s="63"/>
      <c r="H4" s="63"/>
      <c r="I4" s="63"/>
      <c r="J4" s="63"/>
      <c r="K4" s="63"/>
      <c r="L4" s="63"/>
      <c r="M4" s="63"/>
    </row>
    <row r="5" spans="1:13">
      <c r="A5" s="49" t="s">
        <v>55</v>
      </c>
      <c r="B5">
        <v>0</v>
      </c>
      <c r="C5">
        <v>0</v>
      </c>
      <c r="D5">
        <v>0</v>
      </c>
      <c r="E5" s="50">
        <v>0</v>
      </c>
      <c r="G5" s="63"/>
      <c r="H5" s="63"/>
      <c r="I5" s="63"/>
      <c r="J5" s="63"/>
      <c r="K5" s="63"/>
      <c r="L5" s="63"/>
      <c r="M5" s="63"/>
    </row>
    <row r="6" spans="1:13">
      <c r="A6" s="49" t="s">
        <v>55</v>
      </c>
      <c r="B6">
        <v>0</v>
      </c>
      <c r="C6">
        <v>0</v>
      </c>
      <c r="D6">
        <v>0</v>
      </c>
      <c r="E6" s="50">
        <v>0</v>
      </c>
      <c r="G6" s="63"/>
      <c r="H6" s="63"/>
      <c r="I6" s="63"/>
      <c r="J6" s="63"/>
      <c r="K6" s="63"/>
      <c r="L6" s="63"/>
      <c r="M6" s="63"/>
    </row>
    <row r="7" spans="1:13">
      <c r="A7" s="49" t="s">
        <v>55</v>
      </c>
      <c r="B7">
        <v>0</v>
      </c>
      <c r="C7">
        <v>0</v>
      </c>
      <c r="D7">
        <v>0</v>
      </c>
      <c r="E7" s="50">
        <v>0</v>
      </c>
      <c r="G7" s="63"/>
      <c r="H7" s="63"/>
      <c r="I7" s="63"/>
      <c r="J7" s="63"/>
      <c r="K7" s="63"/>
      <c r="L7" s="63"/>
      <c r="M7" s="63"/>
    </row>
    <row r="8" spans="1:13">
      <c r="A8" s="51" t="s">
        <v>55</v>
      </c>
      <c r="B8" s="52">
        <v>0</v>
      </c>
      <c r="C8" s="52">
        <v>0</v>
      </c>
      <c r="D8" s="52">
        <v>0</v>
      </c>
      <c r="E8" s="53">
        <v>0</v>
      </c>
      <c r="G8" s="63"/>
      <c r="H8" s="63"/>
      <c r="I8" s="63"/>
      <c r="J8" s="63"/>
      <c r="K8" s="63"/>
      <c r="L8" s="63"/>
      <c r="M8" s="63"/>
    </row>
    <row r="9" spans="1:13">
      <c r="G9" s="63"/>
      <c r="H9" s="63"/>
      <c r="I9" s="63"/>
      <c r="J9" s="63"/>
      <c r="K9" s="63"/>
      <c r="L9" s="63"/>
      <c r="M9" s="63"/>
    </row>
    <row r="10" spans="1:13">
      <c r="G10" s="63"/>
      <c r="H10" s="63"/>
      <c r="I10" s="63"/>
      <c r="J10" s="63"/>
      <c r="K10" s="63"/>
      <c r="L10" s="63"/>
      <c r="M10" s="63"/>
    </row>
    <row r="11" spans="1:13">
      <c r="G11" s="63"/>
      <c r="H11" s="63"/>
      <c r="I11" s="63"/>
      <c r="J11" s="63"/>
      <c r="K11" s="63"/>
      <c r="L11" s="63"/>
      <c r="M11" s="63"/>
    </row>
    <row r="12" spans="1:13">
      <c r="G12" s="63"/>
      <c r="H12" s="63"/>
      <c r="I12" s="63"/>
      <c r="J12" s="63"/>
      <c r="K12" s="63"/>
      <c r="L12" s="63"/>
      <c r="M12" s="63"/>
    </row>
    <row r="13" spans="1:13">
      <c r="G13" s="63"/>
      <c r="H13" s="63"/>
      <c r="I13" s="63"/>
      <c r="J13" s="63"/>
      <c r="K13" s="63"/>
      <c r="L13" s="63"/>
      <c r="M13" s="63"/>
    </row>
    <row r="14" spans="1:13">
      <c r="G14" s="63"/>
      <c r="H14" s="63"/>
      <c r="I14" s="63"/>
      <c r="J14" s="63"/>
      <c r="K14" s="63"/>
      <c r="L14" s="63"/>
      <c r="M14" s="63"/>
    </row>
    <row r="15" spans="1:13">
      <c r="G15" s="63"/>
      <c r="H15" s="63"/>
      <c r="I15" s="63"/>
      <c r="J15" s="63"/>
      <c r="K15" s="63"/>
      <c r="L15" s="63"/>
      <c r="M15" s="63"/>
    </row>
    <row r="16" spans="1:13">
      <c r="G16" s="63"/>
      <c r="H16" s="63"/>
      <c r="I16" s="63"/>
      <c r="J16" s="63"/>
      <c r="K16" s="63"/>
      <c r="L16" s="63"/>
      <c r="M16" s="63"/>
    </row>
    <row r="17" spans="7:13">
      <c r="G17" s="63"/>
      <c r="H17" s="63"/>
      <c r="I17" s="63"/>
      <c r="J17" s="63"/>
      <c r="K17" s="63"/>
      <c r="L17" s="63"/>
      <c r="M17" s="63"/>
    </row>
    <row r="18" spans="7:13">
      <c r="G18" s="63"/>
      <c r="H18" s="63"/>
      <c r="I18" s="63"/>
      <c r="J18" s="63"/>
      <c r="K18" s="63"/>
      <c r="L18" s="63"/>
      <c r="M18" s="6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E166-D987-45C5-8036-3467A637A831}">
  <dimension ref="A1:E8"/>
  <sheetViews>
    <sheetView workbookViewId="0">
      <selection activeCell="J22" sqref="J22"/>
    </sheetView>
  </sheetViews>
  <sheetFormatPr defaultRowHeight="15"/>
  <cols>
    <col min="6" max="6" width="9.5703125" bestFit="1" customWidth="1"/>
  </cols>
  <sheetData>
    <row r="1" spans="1:5">
      <c r="A1" s="46" t="s">
        <v>12</v>
      </c>
      <c r="B1" s="47"/>
      <c r="C1" s="47"/>
      <c r="D1" s="47"/>
      <c r="E1" s="48"/>
    </row>
    <row r="2" spans="1:5">
      <c r="A2" s="49" t="s">
        <v>52</v>
      </c>
      <c r="B2" t="s">
        <v>44</v>
      </c>
      <c r="C2" t="s">
        <v>46</v>
      </c>
      <c r="D2" t="s">
        <v>48</v>
      </c>
      <c r="E2" s="50" t="s">
        <v>53</v>
      </c>
    </row>
    <row r="3" spans="1:5">
      <c r="A3" s="49" t="s">
        <v>54</v>
      </c>
      <c r="B3">
        <v>0</v>
      </c>
      <c r="C3">
        <v>1002</v>
      </c>
      <c r="D3">
        <v>2014</v>
      </c>
      <c r="E3" s="50"/>
    </row>
    <row r="4" spans="1:5">
      <c r="A4" s="49" t="s">
        <v>55</v>
      </c>
      <c r="B4">
        <v>0</v>
      </c>
      <c r="C4">
        <v>0</v>
      </c>
      <c r="D4">
        <v>0</v>
      </c>
      <c r="E4" s="50"/>
    </row>
    <row r="5" spans="1:5">
      <c r="A5" s="49" t="s">
        <v>55</v>
      </c>
      <c r="B5">
        <v>0</v>
      </c>
      <c r="C5">
        <v>0</v>
      </c>
      <c r="D5">
        <v>0</v>
      </c>
      <c r="E5" s="50"/>
    </row>
    <row r="6" spans="1:5">
      <c r="A6" s="49" t="s">
        <v>55</v>
      </c>
      <c r="B6">
        <v>0</v>
      </c>
      <c r="C6">
        <v>0</v>
      </c>
      <c r="D6">
        <v>0</v>
      </c>
      <c r="E6" s="50"/>
    </row>
    <row r="7" spans="1:5">
      <c r="A7" s="49" t="s">
        <v>55</v>
      </c>
      <c r="B7">
        <v>0</v>
      </c>
      <c r="C7">
        <v>0</v>
      </c>
      <c r="D7">
        <v>0</v>
      </c>
      <c r="E7" s="50"/>
    </row>
    <row r="8" spans="1:5" ht="15.75" thickBot="1">
      <c r="A8" s="51" t="s">
        <v>55</v>
      </c>
      <c r="B8" s="52">
        <v>0</v>
      </c>
      <c r="C8" s="52">
        <v>0</v>
      </c>
      <c r="D8" s="52">
        <v>0</v>
      </c>
      <c r="E8" s="5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BEAD-D6E6-4C70-A9C3-826CB3A9A027}">
  <dimension ref="A1:E8"/>
  <sheetViews>
    <sheetView workbookViewId="0">
      <selection sqref="A1:E8"/>
    </sheetView>
  </sheetViews>
  <sheetFormatPr defaultRowHeight="15"/>
  <cols>
    <col min="1" max="1" width="33.5703125" bestFit="1" customWidth="1"/>
    <col min="2" max="2" width="9" customWidth="1"/>
  </cols>
  <sheetData>
    <row r="1" spans="1:5">
      <c r="A1" s="1" t="s">
        <v>12</v>
      </c>
      <c r="B1" s="2"/>
      <c r="C1" s="2"/>
      <c r="D1" s="2"/>
      <c r="E1" s="3"/>
    </row>
    <row r="2" spans="1:5">
      <c r="A2" s="4" t="s">
        <v>52</v>
      </c>
      <c r="B2" t="s">
        <v>44</v>
      </c>
      <c r="C2" t="s">
        <v>46</v>
      </c>
      <c r="D2" t="s">
        <v>48</v>
      </c>
      <c r="E2" s="5" t="s">
        <v>53</v>
      </c>
    </row>
    <row r="3" spans="1:5">
      <c r="A3" s="4" t="s">
        <v>54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55</v>
      </c>
      <c r="B4" t="e">
        <v>#N/A</v>
      </c>
      <c r="C4" t="e">
        <v>#N/A</v>
      </c>
      <c r="D4" t="e">
        <v>#N/A</v>
      </c>
      <c r="E4" s="5" t="e">
        <v>#N/A</v>
      </c>
    </row>
    <row r="5" spans="1:5">
      <c r="A5" s="4" t="s">
        <v>55</v>
      </c>
      <c r="B5" t="e">
        <v>#N/A</v>
      </c>
      <c r="C5" t="e">
        <v>#N/A</v>
      </c>
      <c r="D5" t="e">
        <v>#N/A</v>
      </c>
      <c r="E5" s="5" t="e">
        <v>#N/A</v>
      </c>
    </row>
    <row r="6" spans="1:5">
      <c r="A6" s="4" t="s">
        <v>55</v>
      </c>
      <c r="B6" t="e">
        <v>#N/A</v>
      </c>
      <c r="C6" t="e">
        <v>#N/A</v>
      </c>
      <c r="D6" t="e">
        <v>#N/A</v>
      </c>
      <c r="E6" s="5" t="e">
        <v>#N/A</v>
      </c>
    </row>
    <row r="7" spans="1:5">
      <c r="A7" s="4" t="s">
        <v>55</v>
      </c>
      <c r="B7" t="e">
        <v>#N/A</v>
      </c>
      <c r="C7" t="e">
        <v>#N/A</v>
      </c>
      <c r="D7" t="e">
        <v>#N/A</v>
      </c>
      <c r="E7" s="5" t="e">
        <v>#N/A</v>
      </c>
    </row>
    <row r="8" spans="1:5" ht="15.75" thickBot="1">
      <c r="A8" s="6" t="s">
        <v>55</v>
      </c>
      <c r="B8" s="7" t="e">
        <v>#N/A</v>
      </c>
      <c r="C8" s="7" t="e">
        <v>#N/A</v>
      </c>
      <c r="D8" s="7" t="e">
        <v>#N/A</v>
      </c>
      <c r="E8" s="8" t="e">
        <v>#N/A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2BC2-4C52-4CB1-803F-ABCBA69BB3B8}">
  <dimension ref="A1:F12"/>
  <sheetViews>
    <sheetView workbookViewId="0">
      <selection activeCell="C15" sqref="C15"/>
    </sheetView>
  </sheetViews>
  <sheetFormatPr defaultRowHeight="15"/>
  <cols>
    <col min="1" max="1" width="9.28515625" bestFit="1" customWidth="1"/>
    <col min="2" max="2" width="10.140625" bestFit="1" customWidth="1"/>
    <col min="3" max="3" width="38.28515625" bestFit="1" customWidth="1"/>
    <col min="4" max="4" width="27.140625" bestFit="1" customWidth="1"/>
    <col min="5" max="5" width="28.28515625" bestFit="1" customWidth="1"/>
    <col min="6" max="6" width="28.5703125" bestFit="1" customWidth="1"/>
  </cols>
  <sheetData>
    <row r="1" spans="1:6">
      <c r="A1" t="str">
        <f>'Basin Info'!B1</f>
        <v>DeLeon Spring</v>
      </c>
    </row>
    <row r="2" spans="1:6" ht="15.75" thickBot="1">
      <c r="A2" s="7" t="s">
        <v>52</v>
      </c>
      <c r="B2" s="7" t="s">
        <v>59</v>
      </c>
      <c r="C2" s="7" t="s">
        <v>65</v>
      </c>
      <c r="D2" s="7" t="s">
        <v>66</v>
      </c>
      <c r="E2" s="7" t="s">
        <v>67</v>
      </c>
      <c r="F2" s="7" t="s">
        <v>68</v>
      </c>
    </row>
    <row r="3" spans="1:6">
      <c r="A3" s="57" t="s">
        <v>54</v>
      </c>
      <c r="B3" s="58" t="s">
        <v>69</v>
      </c>
      <c r="C3" s="59" t="s">
        <v>70</v>
      </c>
      <c r="D3" s="57" t="s">
        <v>35</v>
      </c>
      <c r="E3" s="57" t="s">
        <v>46</v>
      </c>
      <c r="F3" s="60">
        <v>40.56</v>
      </c>
    </row>
    <row r="4" spans="1:6">
      <c r="A4" s="57" t="s">
        <v>54</v>
      </c>
      <c r="B4" s="61" t="s">
        <v>71</v>
      </c>
      <c r="C4" s="57" t="s">
        <v>72</v>
      </c>
      <c r="D4" s="57" t="s">
        <v>35</v>
      </c>
      <c r="E4" s="57" t="s">
        <v>44</v>
      </c>
      <c r="F4" s="60">
        <v>326.57</v>
      </c>
    </row>
    <row r="5" spans="1:6">
      <c r="A5" s="57" t="s">
        <v>54</v>
      </c>
      <c r="B5" s="61" t="s">
        <v>73</v>
      </c>
      <c r="C5" s="57" t="s">
        <v>74</v>
      </c>
      <c r="D5" s="57" t="s">
        <v>35</v>
      </c>
      <c r="E5" s="57" t="s">
        <v>46</v>
      </c>
      <c r="F5" s="57">
        <v>89.17</v>
      </c>
    </row>
    <row r="6" spans="1:6">
      <c r="A6" s="57" t="s">
        <v>54</v>
      </c>
      <c r="B6" s="61" t="s">
        <v>75</v>
      </c>
      <c r="C6" s="57" t="s">
        <v>76</v>
      </c>
      <c r="D6" s="57" t="s">
        <v>35</v>
      </c>
      <c r="E6" s="57" t="s">
        <v>46</v>
      </c>
      <c r="F6" s="60">
        <v>534.09</v>
      </c>
    </row>
    <row r="7" spans="1:6">
      <c r="A7" s="57" t="s">
        <v>54</v>
      </c>
      <c r="B7" s="61" t="s">
        <v>77</v>
      </c>
      <c r="C7" s="57" t="s">
        <v>78</v>
      </c>
      <c r="D7" s="57" t="s">
        <v>35</v>
      </c>
      <c r="E7" s="57" t="s">
        <v>44</v>
      </c>
      <c r="F7" s="57">
        <v>746.97</v>
      </c>
    </row>
    <row r="8" spans="1:6">
      <c r="A8" s="57" t="s">
        <v>54</v>
      </c>
      <c r="B8" s="61" t="s">
        <v>79</v>
      </c>
      <c r="C8" s="57" t="s">
        <v>80</v>
      </c>
      <c r="D8" s="57" t="s">
        <v>37</v>
      </c>
      <c r="E8" s="57" t="s">
        <v>44</v>
      </c>
      <c r="F8" s="60">
        <v>78.27</v>
      </c>
    </row>
    <row r="9" spans="1:6">
      <c r="A9" s="57" t="s">
        <v>54</v>
      </c>
      <c r="B9" s="61" t="s">
        <v>81</v>
      </c>
      <c r="C9" s="57" t="s">
        <v>82</v>
      </c>
      <c r="D9" s="57" t="s">
        <v>34</v>
      </c>
      <c r="E9" s="57" t="s">
        <v>44</v>
      </c>
      <c r="F9" s="57">
        <v>8713.67</v>
      </c>
    </row>
    <row r="10" spans="1:6">
      <c r="A10" s="57" t="s">
        <v>54</v>
      </c>
      <c r="B10" s="61" t="s">
        <v>81</v>
      </c>
      <c r="C10" s="57" t="s">
        <v>82</v>
      </c>
      <c r="D10" s="57" t="s">
        <v>34</v>
      </c>
      <c r="E10" s="57" t="s">
        <v>46</v>
      </c>
      <c r="F10" s="57">
        <v>6330.41</v>
      </c>
    </row>
    <row r="11" spans="1:6">
      <c r="A11" s="57" t="s">
        <v>54</v>
      </c>
      <c r="B11" s="61" t="s">
        <v>81</v>
      </c>
      <c r="C11" s="57" t="s">
        <v>82</v>
      </c>
      <c r="D11" s="57" t="s">
        <v>34</v>
      </c>
      <c r="E11" s="57" t="s">
        <v>48</v>
      </c>
      <c r="F11" s="57">
        <v>1354.19</v>
      </c>
    </row>
    <row r="12" spans="1:6">
      <c r="A12" s="57" t="s">
        <v>54</v>
      </c>
      <c r="B12" s="61" t="s">
        <v>81</v>
      </c>
      <c r="C12" s="57" t="s">
        <v>82</v>
      </c>
      <c r="D12" s="57" t="s">
        <v>34</v>
      </c>
      <c r="E12" s="57" t="s">
        <v>53</v>
      </c>
      <c r="F12" s="57">
        <v>159.47</v>
      </c>
    </row>
  </sheetData>
  <hyperlinks>
    <hyperlink ref="B3" location="FLA011124!A1" display="FLA011124!A1" xr:uid="{4674125B-CA2C-4D6B-BE19-5C9C6D7B2885}"/>
    <hyperlink ref="B4" location="FLA011159!A1" display="FLA011159!A1" xr:uid="{27AEC423-A66F-4F5A-9882-6016710FBF08}"/>
    <hyperlink ref="B5" location="FLA011182!A1" display="FLA011182!A1" xr:uid="{4A8BB814-049B-4D0A-AF79-C8AF7029C95F}"/>
    <hyperlink ref="B6" location="FLA011190!A1" display="FLA011190!A1" xr:uid="{B80D5B6F-FF5B-4C1F-9584-9866114C2761}"/>
    <hyperlink ref="B7" location="FLA011200!A1" display="FLA011200!A1" xr:uid="{52614985-C850-48A5-A3D1-51CD41FAF677}"/>
    <hyperlink ref="B8" location="FLA011211!A1" display="FLA011211!A1" xr:uid="{AAB6A9C2-171E-4BB3-AA4A-612CEDA2DA5D}"/>
    <hyperlink ref="B9" location="FL0020303!A1" display="FL0020303!A1" xr:uid="{4F130021-A863-4A5E-A7D8-EDC0DAE405FD}"/>
    <hyperlink ref="B10" location="FL0020303!A1" display="FL0020303!A1" xr:uid="{DA617D78-9484-43F3-85FF-62E55F2FE541}"/>
    <hyperlink ref="B11" location="FL0020303!A1" display="FL0020303!A1" xr:uid="{48565E04-B14E-4177-8A41-E579BD6BF97C}"/>
    <hyperlink ref="B12" location="FL0020303!A1" display="FL0020303!A1" xr:uid="{2BEB5C49-3693-4A26-863C-E4E1FDA8058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0F9F-808D-4AE4-84CB-4CF287A14DEE}">
  <dimension ref="A1:E8"/>
  <sheetViews>
    <sheetView workbookViewId="0">
      <selection activeCell="K15" sqref="K15"/>
    </sheetView>
  </sheetViews>
  <sheetFormatPr defaultRowHeight="15"/>
  <cols>
    <col min="1" max="1" width="12.85546875" bestFit="1" customWidth="1"/>
  </cols>
  <sheetData>
    <row r="1" spans="1:5">
      <c r="A1" s="1" t="s">
        <v>12</v>
      </c>
      <c r="B1" s="2" t="s">
        <v>56</v>
      </c>
      <c r="C1" s="2"/>
      <c r="D1" s="2"/>
      <c r="E1" s="3"/>
    </row>
    <row r="2" spans="1:5">
      <c r="A2" s="4" t="s">
        <v>52</v>
      </c>
      <c r="B2" t="s">
        <v>44</v>
      </c>
      <c r="C2" t="s">
        <v>46</v>
      </c>
      <c r="D2" t="s">
        <v>48</v>
      </c>
      <c r="E2" s="5" t="s">
        <v>53</v>
      </c>
    </row>
    <row r="3" spans="1:5">
      <c r="A3" s="4" t="s">
        <v>54</v>
      </c>
      <c r="B3">
        <v>78586.2</v>
      </c>
      <c r="C3">
        <v>29633.85</v>
      </c>
      <c r="D3">
        <v>4446.8999999999996</v>
      </c>
      <c r="E3" s="5">
        <v>1652.4</v>
      </c>
    </row>
    <row r="4" spans="1:5">
      <c r="A4" s="4" t="s">
        <v>55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55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55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55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55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D338-A651-4D8E-88F3-B3B48CD675F6}">
  <dimension ref="A1:E8"/>
  <sheetViews>
    <sheetView workbookViewId="0">
      <selection sqref="A1:E8"/>
    </sheetView>
  </sheetViews>
  <sheetFormatPr defaultRowHeight="15"/>
  <sheetData>
    <row r="1" spans="1:5">
      <c r="A1" s="1" t="s">
        <v>12</v>
      </c>
      <c r="B1" s="2" t="s">
        <v>56</v>
      </c>
      <c r="C1" s="2"/>
      <c r="D1" s="2"/>
      <c r="E1" s="3"/>
    </row>
    <row r="2" spans="1:5">
      <c r="A2" s="4" t="s">
        <v>52</v>
      </c>
      <c r="B2" t="s">
        <v>44</v>
      </c>
      <c r="C2" t="s">
        <v>46</v>
      </c>
      <c r="D2" t="s">
        <v>48</v>
      </c>
      <c r="E2" s="5" t="s">
        <v>53</v>
      </c>
    </row>
    <row r="3" spans="1:5">
      <c r="A3" s="4" t="s">
        <v>54</v>
      </c>
      <c r="B3">
        <v>2012.5</v>
      </c>
      <c r="C3">
        <v>0</v>
      </c>
      <c r="D3">
        <v>0</v>
      </c>
      <c r="E3" s="5">
        <v>0</v>
      </c>
    </row>
    <row r="4" spans="1:5">
      <c r="A4" s="4" t="s">
        <v>55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55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55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55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55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CB4-0377-4275-A413-90A35FB783F7}">
  <dimension ref="A1:L2720"/>
  <sheetViews>
    <sheetView workbookViewId="0">
      <selection activeCell="L3" sqref="L3"/>
    </sheetView>
  </sheetViews>
  <sheetFormatPr defaultRowHeight="15"/>
  <cols>
    <col min="1" max="1" width="33.5703125" style="35" bestFit="1" customWidth="1"/>
    <col min="2" max="2" width="33.140625" style="35" bestFit="1" customWidth="1"/>
    <col min="3" max="3" width="18.85546875" style="34" bestFit="1" customWidth="1"/>
    <col min="4" max="4" width="8.140625" style="35" bestFit="1" customWidth="1"/>
    <col min="5" max="5" width="12.7109375" style="35" bestFit="1" customWidth="1"/>
    <col min="6" max="6" width="10.28515625" style="35" bestFit="1" customWidth="1"/>
    <col min="7" max="7" width="17.28515625" style="35" bestFit="1" customWidth="1"/>
    <col min="8" max="8" width="18.85546875" style="34" bestFit="1" customWidth="1"/>
    <col min="9" max="9" width="23" style="34" bestFit="1" customWidth="1"/>
    <col min="12" max="12" width="19.85546875" bestFit="1" customWidth="1"/>
  </cols>
  <sheetData>
    <row r="1" spans="1:12">
      <c r="A1" s="35" t="s">
        <v>83</v>
      </c>
      <c r="B1" s="35" t="s">
        <v>84</v>
      </c>
      <c r="C1" s="34" t="s">
        <v>85</v>
      </c>
      <c r="D1" s="35" t="s">
        <v>86</v>
      </c>
      <c r="E1" s="35" t="s">
        <v>87</v>
      </c>
      <c r="F1" s="35" t="s">
        <v>88</v>
      </c>
      <c r="G1" s="35" t="s">
        <v>89</v>
      </c>
      <c r="H1" s="34" t="s">
        <v>90</v>
      </c>
      <c r="I1" s="34" t="s">
        <v>91</v>
      </c>
    </row>
    <row r="2" spans="1:12" ht="30">
      <c r="A2" s="35" t="s">
        <v>92</v>
      </c>
      <c r="B2" s="36" t="s">
        <v>93</v>
      </c>
      <c r="C2" s="34">
        <v>169.63219689799999</v>
      </c>
      <c r="D2" s="35" t="s">
        <v>94</v>
      </c>
      <c r="E2" s="35" t="s">
        <v>48</v>
      </c>
      <c r="F2" s="35" t="s">
        <v>95</v>
      </c>
      <c r="G2" s="35" t="s">
        <v>96</v>
      </c>
      <c r="H2" s="34">
        <v>5859.5447211500004</v>
      </c>
      <c r="I2" s="34">
        <v>686477.14546100004</v>
      </c>
      <c r="L2" s="34">
        <f>SUMIF(A:A,'Basin Info'!B1,SpringshedArea!C:C)</f>
        <v>65392.072829838202</v>
      </c>
    </row>
    <row r="3" spans="1:12" ht="30">
      <c r="A3" s="35" t="s">
        <v>92</v>
      </c>
      <c r="B3" s="36" t="s">
        <v>93</v>
      </c>
      <c r="C3" s="34">
        <v>145.77782881300001</v>
      </c>
      <c r="D3" s="35" t="s">
        <v>94</v>
      </c>
      <c r="E3" s="35" t="s">
        <v>48</v>
      </c>
      <c r="F3" s="35" t="s">
        <v>95</v>
      </c>
      <c r="G3" s="35" t="s">
        <v>96</v>
      </c>
      <c r="H3" s="34">
        <v>2973.4376722799998</v>
      </c>
      <c r="I3" s="34">
        <v>589941.94277600001</v>
      </c>
      <c r="L3" s="34"/>
    </row>
    <row r="4" spans="1:12" ht="30">
      <c r="A4" s="35" t="s">
        <v>92</v>
      </c>
      <c r="B4" s="36" t="s">
        <v>93</v>
      </c>
      <c r="C4" s="34">
        <v>143.513414337</v>
      </c>
      <c r="D4" s="35" t="s">
        <v>94</v>
      </c>
      <c r="E4" s="35" t="s">
        <v>48</v>
      </c>
      <c r="F4" s="35" t="s">
        <v>95</v>
      </c>
      <c r="G4" s="35" t="s">
        <v>96</v>
      </c>
      <c r="H4" s="34">
        <v>3048.3584244799999</v>
      </c>
      <c r="I4" s="34">
        <v>580778.18251099996</v>
      </c>
      <c r="L4" s="34"/>
    </row>
    <row r="5" spans="1:12" ht="30">
      <c r="A5" s="35" t="s">
        <v>92</v>
      </c>
      <c r="B5" s="36" t="s">
        <v>93</v>
      </c>
      <c r="C5" s="34">
        <v>148.78819709300001</v>
      </c>
      <c r="D5" s="35" t="s">
        <v>94</v>
      </c>
      <c r="E5" s="35" t="s">
        <v>48</v>
      </c>
      <c r="F5" s="35" t="s">
        <v>95</v>
      </c>
      <c r="G5" s="35" t="s">
        <v>96</v>
      </c>
      <c r="H5" s="34">
        <v>2963.05268303</v>
      </c>
      <c r="I5" s="34">
        <v>602124.47098300001</v>
      </c>
    </row>
    <row r="6" spans="1:12" ht="30">
      <c r="A6" s="35" t="s">
        <v>92</v>
      </c>
      <c r="B6" s="36" t="s">
        <v>93</v>
      </c>
      <c r="C6" s="34">
        <v>143.511769536</v>
      </c>
      <c r="D6" s="35" t="s">
        <v>94</v>
      </c>
      <c r="E6" s="35" t="s">
        <v>48</v>
      </c>
      <c r="F6" s="35" t="s">
        <v>97</v>
      </c>
      <c r="G6" s="35" t="s">
        <v>98</v>
      </c>
      <c r="H6" s="34">
        <v>3048.3409932099999</v>
      </c>
      <c r="I6" s="34">
        <v>580771.52623700001</v>
      </c>
    </row>
    <row r="7" spans="1:12" ht="30">
      <c r="A7" s="35" t="s">
        <v>92</v>
      </c>
      <c r="B7" s="36" t="s">
        <v>93</v>
      </c>
      <c r="C7" s="34">
        <v>143.51342083399999</v>
      </c>
      <c r="D7" s="35" t="s">
        <v>94</v>
      </c>
      <c r="E7" s="35" t="s">
        <v>48</v>
      </c>
      <c r="F7" s="35" t="s">
        <v>97</v>
      </c>
      <c r="G7" s="35" t="s">
        <v>98</v>
      </c>
      <c r="H7" s="34">
        <v>3048.3584867599998</v>
      </c>
      <c r="I7" s="34">
        <v>580778.20880300005</v>
      </c>
    </row>
    <row r="8" spans="1:12" ht="30">
      <c r="A8" s="35" t="s">
        <v>92</v>
      </c>
      <c r="B8" s="36" t="s">
        <v>93</v>
      </c>
      <c r="C8" s="34">
        <v>143.51340967900001</v>
      </c>
      <c r="D8" s="35" t="s">
        <v>94</v>
      </c>
      <c r="E8" s="35" t="s">
        <v>48</v>
      </c>
      <c r="F8" s="35" t="s">
        <v>95</v>
      </c>
      <c r="G8" s="35" t="s">
        <v>96</v>
      </c>
      <c r="H8" s="34">
        <v>3048.3582911899998</v>
      </c>
      <c r="I8" s="34">
        <v>580778.16365999996</v>
      </c>
    </row>
    <row r="9" spans="1:12" ht="30">
      <c r="A9" s="35" t="s">
        <v>92</v>
      </c>
      <c r="B9" s="36" t="s">
        <v>93</v>
      </c>
      <c r="C9" s="34">
        <v>144.29059019100001</v>
      </c>
      <c r="D9" s="35" t="s">
        <v>94</v>
      </c>
      <c r="E9" s="35" t="s">
        <v>48</v>
      </c>
      <c r="F9" s="35" t="s">
        <v>97</v>
      </c>
      <c r="G9" s="35" t="s">
        <v>98</v>
      </c>
      <c r="H9" s="34">
        <v>2921.5115331799998</v>
      </c>
      <c r="I9" s="34">
        <v>583923.30160699994</v>
      </c>
    </row>
    <row r="10" spans="1:12" ht="30">
      <c r="A10" s="35" t="s">
        <v>92</v>
      </c>
      <c r="B10" s="36" t="s">
        <v>93</v>
      </c>
      <c r="C10" s="34">
        <v>146.150465841</v>
      </c>
      <c r="D10" s="35" t="s">
        <v>94</v>
      </c>
      <c r="E10" s="35" t="s">
        <v>48</v>
      </c>
      <c r="F10" s="35" t="s">
        <v>97</v>
      </c>
      <c r="G10" s="35" t="s">
        <v>98</v>
      </c>
      <c r="H10" s="34">
        <v>3005.6922732899998</v>
      </c>
      <c r="I10" s="34">
        <v>591449.95132700005</v>
      </c>
    </row>
    <row r="11" spans="1:12" ht="30">
      <c r="A11" s="35" t="s">
        <v>92</v>
      </c>
      <c r="B11" s="36" t="s">
        <v>93</v>
      </c>
      <c r="C11" s="34">
        <v>287.92636420500003</v>
      </c>
      <c r="D11" s="35" t="s">
        <v>94</v>
      </c>
      <c r="E11" s="35" t="s">
        <v>48</v>
      </c>
      <c r="F11" s="35" t="s">
        <v>97</v>
      </c>
      <c r="G11" s="35" t="s">
        <v>98</v>
      </c>
      <c r="H11" s="34">
        <v>4511.4101670600003</v>
      </c>
      <c r="I11" s="34">
        <v>1165196.65616</v>
      </c>
    </row>
    <row r="12" spans="1:12" ht="30">
      <c r="A12" s="35" t="s">
        <v>92</v>
      </c>
      <c r="B12" s="36" t="s">
        <v>93</v>
      </c>
      <c r="C12" s="34">
        <v>287.92427901899998</v>
      </c>
      <c r="D12" s="35" t="s">
        <v>94</v>
      </c>
      <c r="E12" s="35" t="s">
        <v>48</v>
      </c>
      <c r="F12" s="35" t="s">
        <v>95</v>
      </c>
      <c r="G12" s="35" t="s">
        <v>96</v>
      </c>
      <c r="H12" s="34">
        <v>4511.3711910499997</v>
      </c>
      <c r="I12" s="34">
        <v>1165188.21771</v>
      </c>
    </row>
    <row r="13" spans="1:12" ht="30">
      <c r="A13" s="35" t="s">
        <v>92</v>
      </c>
      <c r="B13" s="36" t="s">
        <v>93</v>
      </c>
      <c r="C13" s="34">
        <v>432.21699211599997</v>
      </c>
      <c r="D13" s="35" t="s">
        <v>94</v>
      </c>
      <c r="E13" s="35" t="s">
        <v>48</v>
      </c>
      <c r="F13" s="35" t="s">
        <v>97</v>
      </c>
      <c r="G13" s="35" t="s">
        <v>98</v>
      </c>
      <c r="H13" s="34">
        <v>5870.8365469999999</v>
      </c>
      <c r="I13" s="34">
        <v>1749120.11042</v>
      </c>
    </row>
    <row r="14" spans="1:12" ht="30">
      <c r="A14" s="35" t="s">
        <v>92</v>
      </c>
      <c r="B14" s="36" t="s">
        <v>93</v>
      </c>
      <c r="C14" s="34">
        <v>281.30412564800002</v>
      </c>
      <c r="D14" s="35" t="s">
        <v>94</v>
      </c>
      <c r="E14" s="35" t="s">
        <v>48</v>
      </c>
      <c r="F14" s="35" t="s">
        <v>97</v>
      </c>
      <c r="G14" s="35" t="s">
        <v>98</v>
      </c>
      <c r="H14" s="34">
        <v>4250.9583615000001</v>
      </c>
      <c r="I14" s="34">
        <v>1138397.40753</v>
      </c>
    </row>
    <row r="15" spans="1:12" ht="30">
      <c r="A15" s="35" t="s">
        <v>92</v>
      </c>
      <c r="B15" s="36" t="s">
        <v>93</v>
      </c>
      <c r="C15" s="34">
        <v>1137.45154385</v>
      </c>
      <c r="D15" s="35" t="s">
        <v>94</v>
      </c>
      <c r="E15" s="35" t="s">
        <v>48</v>
      </c>
      <c r="F15" s="35" t="s">
        <v>97</v>
      </c>
      <c r="G15" s="35" t="s">
        <v>98</v>
      </c>
      <c r="H15" s="34">
        <v>9733.00393601</v>
      </c>
      <c r="I15" s="34">
        <v>4603103.0853800001</v>
      </c>
    </row>
    <row r="16" spans="1:12" ht="30">
      <c r="A16" s="35" t="s">
        <v>92</v>
      </c>
      <c r="B16" s="36" t="s">
        <v>93</v>
      </c>
      <c r="C16" s="34">
        <v>148.784786784</v>
      </c>
      <c r="D16" s="35" t="s">
        <v>94</v>
      </c>
      <c r="E16" s="35" t="s">
        <v>48</v>
      </c>
      <c r="F16" s="35" t="s">
        <v>95</v>
      </c>
      <c r="G16" s="35" t="s">
        <v>96</v>
      </c>
      <c r="H16" s="34">
        <v>2962.9999793900001</v>
      </c>
      <c r="I16" s="34">
        <v>602110.66995300003</v>
      </c>
    </row>
    <row r="17" spans="1:9" ht="30">
      <c r="A17" s="35" t="s">
        <v>92</v>
      </c>
      <c r="B17" s="36" t="s">
        <v>93</v>
      </c>
      <c r="C17" s="34">
        <v>148.78478310099999</v>
      </c>
      <c r="D17" s="35" t="s">
        <v>94</v>
      </c>
      <c r="E17" s="35" t="s">
        <v>48</v>
      </c>
      <c r="F17" s="35" t="s">
        <v>95</v>
      </c>
      <c r="G17" s="35" t="s">
        <v>96</v>
      </c>
      <c r="H17" s="34">
        <v>2962.9999800800001</v>
      </c>
      <c r="I17" s="34">
        <v>602110.65504800004</v>
      </c>
    </row>
    <row r="18" spans="1:9" ht="30">
      <c r="A18" s="35" t="s">
        <v>92</v>
      </c>
      <c r="B18" s="36" t="s">
        <v>93</v>
      </c>
      <c r="C18" s="34">
        <v>3.90513375403</v>
      </c>
      <c r="D18" s="35" t="s">
        <v>94</v>
      </c>
      <c r="E18" s="35" t="s">
        <v>48</v>
      </c>
      <c r="F18" s="35" t="s">
        <v>95</v>
      </c>
      <c r="G18" s="35" t="s">
        <v>96</v>
      </c>
      <c r="H18" s="34">
        <v>760.56397818000005</v>
      </c>
      <c r="I18" s="34">
        <v>15803.5156128</v>
      </c>
    </row>
    <row r="19" spans="1:9" ht="30">
      <c r="A19" s="35" t="s">
        <v>92</v>
      </c>
      <c r="B19" s="36" t="s">
        <v>93</v>
      </c>
      <c r="C19" s="34">
        <v>4.6668608947300002E-5</v>
      </c>
      <c r="D19" s="35" t="s">
        <v>94</v>
      </c>
      <c r="E19" s="35" t="s">
        <v>44</v>
      </c>
      <c r="F19" s="35" t="s">
        <v>95</v>
      </c>
      <c r="G19" s="35" t="s">
        <v>96</v>
      </c>
      <c r="H19" s="34">
        <v>2.9986069457200002</v>
      </c>
      <c r="I19" s="34">
        <v>0.188861159843</v>
      </c>
    </row>
    <row r="20" spans="1:9" ht="30">
      <c r="A20" s="35" t="s">
        <v>92</v>
      </c>
      <c r="B20" s="36" t="s">
        <v>93</v>
      </c>
      <c r="C20" s="34">
        <v>4.6668609124099997E-5</v>
      </c>
      <c r="D20" s="35" t="s">
        <v>94</v>
      </c>
      <c r="E20" s="35" t="s">
        <v>44</v>
      </c>
      <c r="F20" s="35" t="s">
        <v>95</v>
      </c>
      <c r="G20" s="35" t="s">
        <v>96</v>
      </c>
      <c r="H20" s="34">
        <v>2.9986069467599998</v>
      </c>
      <c r="I20" s="34">
        <v>0.18886116055900001</v>
      </c>
    </row>
    <row r="21" spans="1:9" ht="30">
      <c r="A21" s="35" t="s">
        <v>92</v>
      </c>
      <c r="B21" s="36" t="s">
        <v>93</v>
      </c>
      <c r="C21" s="34">
        <v>9.8840074616399995E-5</v>
      </c>
      <c r="D21" s="35" t="s">
        <v>94</v>
      </c>
      <c r="E21" s="35" t="s">
        <v>44</v>
      </c>
      <c r="F21" s="35" t="s">
        <v>95</v>
      </c>
      <c r="G21" s="35" t="s">
        <v>96</v>
      </c>
      <c r="H21" s="34">
        <v>6.0404146234700002</v>
      </c>
      <c r="I21" s="34">
        <v>0.39999159075200003</v>
      </c>
    </row>
    <row r="22" spans="1:9" ht="30">
      <c r="A22" s="35" t="s">
        <v>92</v>
      </c>
      <c r="B22" s="36" t="s">
        <v>93</v>
      </c>
      <c r="C22" s="34">
        <v>4.6668552133700001E-5</v>
      </c>
      <c r="D22" s="35" t="s">
        <v>94</v>
      </c>
      <c r="E22" s="35" t="s">
        <v>44</v>
      </c>
      <c r="F22" s="35" t="s">
        <v>95</v>
      </c>
      <c r="G22" s="35" t="s">
        <v>96</v>
      </c>
      <c r="H22" s="34">
        <v>2.9986036602500001</v>
      </c>
      <c r="I22" s="34">
        <v>0.18886092992600001</v>
      </c>
    </row>
    <row r="23" spans="1:9" ht="30">
      <c r="A23" s="35" t="s">
        <v>92</v>
      </c>
      <c r="B23" s="36" t="s">
        <v>93</v>
      </c>
      <c r="C23" s="34">
        <v>4.66686089679E-5</v>
      </c>
      <c r="D23" s="35" t="s">
        <v>94</v>
      </c>
      <c r="E23" s="35" t="s">
        <v>44</v>
      </c>
      <c r="F23" s="35" t="s">
        <v>95</v>
      </c>
      <c r="G23" s="35" t="s">
        <v>96</v>
      </c>
      <c r="H23" s="34">
        <v>2.9986069458400002</v>
      </c>
      <c r="I23" s="34">
        <v>0.188861159926</v>
      </c>
    </row>
    <row r="24" spans="1:9" ht="30">
      <c r="A24" s="35" t="s">
        <v>92</v>
      </c>
      <c r="B24" s="36" t="s">
        <v>93</v>
      </c>
      <c r="C24" s="34">
        <v>4.6668552112599997E-5</v>
      </c>
      <c r="D24" s="35" t="s">
        <v>94</v>
      </c>
      <c r="E24" s="35" t="s">
        <v>44</v>
      </c>
      <c r="F24" s="35" t="s">
        <v>95</v>
      </c>
      <c r="G24" s="35" t="s">
        <v>96</v>
      </c>
      <c r="H24" s="34">
        <v>2.9986036600900001</v>
      </c>
      <c r="I24" s="34">
        <v>0.188860929841</v>
      </c>
    </row>
    <row r="25" spans="1:9" ht="30">
      <c r="A25" s="35" t="s">
        <v>92</v>
      </c>
      <c r="B25" s="36" t="s">
        <v>93</v>
      </c>
      <c r="C25" s="34">
        <v>4.66853873948E-5</v>
      </c>
      <c r="D25" s="35" t="s">
        <v>94</v>
      </c>
      <c r="E25" s="35" t="s">
        <v>44</v>
      </c>
      <c r="F25" s="35" t="s">
        <v>95</v>
      </c>
      <c r="G25" s="35" t="s">
        <v>96</v>
      </c>
      <c r="H25" s="34">
        <v>2.9987052891600001</v>
      </c>
      <c r="I25" s="34">
        <v>0.188929059811</v>
      </c>
    </row>
    <row r="26" spans="1:9" ht="30">
      <c r="A26" s="35" t="s">
        <v>92</v>
      </c>
      <c r="B26" s="36" t="s">
        <v>93</v>
      </c>
      <c r="C26" s="34">
        <v>4.6702165957399998E-5</v>
      </c>
      <c r="D26" s="35" t="s">
        <v>94</v>
      </c>
      <c r="E26" s="35" t="s">
        <v>44</v>
      </c>
      <c r="F26" s="35" t="s">
        <v>95</v>
      </c>
      <c r="G26" s="35" t="s">
        <v>96</v>
      </c>
      <c r="H26" s="34">
        <v>2.9988036332700001</v>
      </c>
      <c r="I26" s="34">
        <v>0.18899696024500001</v>
      </c>
    </row>
    <row r="27" spans="1:9" ht="30">
      <c r="A27" s="35" t="s">
        <v>92</v>
      </c>
      <c r="B27" s="36" t="s">
        <v>93</v>
      </c>
      <c r="C27" s="34">
        <v>4.6685387320600002E-5</v>
      </c>
      <c r="D27" s="35" t="s">
        <v>94</v>
      </c>
      <c r="E27" s="35" t="s">
        <v>44</v>
      </c>
      <c r="F27" s="35" t="s">
        <v>95</v>
      </c>
      <c r="G27" s="35" t="s">
        <v>96</v>
      </c>
      <c r="H27" s="34">
        <v>2.9987052853699998</v>
      </c>
      <c r="I27" s="34">
        <v>0.18892905951</v>
      </c>
    </row>
    <row r="28" spans="1:9" ht="30">
      <c r="A28" s="35" t="s">
        <v>92</v>
      </c>
      <c r="B28" s="36" t="s">
        <v>93</v>
      </c>
      <c r="C28" s="34">
        <v>4.6705654933400001E-5</v>
      </c>
      <c r="D28" s="35" t="s">
        <v>94</v>
      </c>
      <c r="E28" s="35" t="s">
        <v>44</v>
      </c>
      <c r="F28" s="35" t="s">
        <v>95</v>
      </c>
      <c r="G28" s="35" t="s">
        <v>96</v>
      </c>
      <c r="H28" s="34">
        <v>2.99900689056</v>
      </c>
      <c r="I28" s="34">
        <v>0.18901107963</v>
      </c>
    </row>
    <row r="29" spans="1:9" ht="30">
      <c r="A29" s="35" t="s">
        <v>92</v>
      </c>
      <c r="B29" s="36" t="s">
        <v>93</v>
      </c>
      <c r="C29" s="34">
        <v>4.6719001164700001E-5</v>
      </c>
      <c r="D29" s="35" t="s">
        <v>94</v>
      </c>
      <c r="E29" s="35" t="s">
        <v>44</v>
      </c>
      <c r="F29" s="35" t="s">
        <v>95</v>
      </c>
      <c r="G29" s="35" t="s">
        <v>96</v>
      </c>
      <c r="H29" s="34">
        <v>2.9989052585299998</v>
      </c>
      <c r="I29" s="34">
        <v>0.189065089912</v>
      </c>
    </row>
    <row r="30" spans="1:9" ht="30">
      <c r="A30" s="35" t="s">
        <v>92</v>
      </c>
      <c r="B30" s="36" t="s">
        <v>93</v>
      </c>
      <c r="C30" s="34">
        <v>9.8918130217400004E-5</v>
      </c>
      <c r="D30" s="35" t="s">
        <v>94</v>
      </c>
      <c r="E30" s="35" t="s">
        <v>44</v>
      </c>
      <c r="F30" s="35" t="s">
        <v>95</v>
      </c>
      <c r="G30" s="35" t="s">
        <v>96</v>
      </c>
      <c r="H30" s="34">
        <v>6.0410145449100003</v>
      </c>
      <c r="I30" s="34">
        <v>0.400307470562</v>
      </c>
    </row>
    <row r="31" spans="1:9" ht="30">
      <c r="A31" s="35" t="s">
        <v>92</v>
      </c>
      <c r="B31" s="36" t="s">
        <v>93</v>
      </c>
      <c r="C31" s="34">
        <v>4.6722434908900001E-5</v>
      </c>
      <c r="D31" s="35" t="s">
        <v>94</v>
      </c>
      <c r="E31" s="35" t="s">
        <v>44</v>
      </c>
      <c r="F31" s="35" t="s">
        <v>95</v>
      </c>
      <c r="G31" s="35" t="s">
        <v>96</v>
      </c>
      <c r="H31" s="34">
        <v>2.9991052358800001</v>
      </c>
      <c r="I31" s="34">
        <v>0.18907898578099999</v>
      </c>
    </row>
    <row r="32" spans="1:9" ht="30">
      <c r="A32" s="35" t="s">
        <v>92</v>
      </c>
      <c r="B32" s="36" t="s">
        <v>93</v>
      </c>
      <c r="C32" s="34">
        <v>4.6739214204600002E-5</v>
      </c>
      <c r="D32" s="35" t="s">
        <v>94</v>
      </c>
      <c r="E32" s="35" t="s">
        <v>44</v>
      </c>
      <c r="F32" s="35" t="s">
        <v>95</v>
      </c>
      <c r="G32" s="35" t="s">
        <v>96</v>
      </c>
      <c r="H32" s="34">
        <v>2.99920357381</v>
      </c>
      <c r="I32" s="34">
        <v>0.18914688918200001</v>
      </c>
    </row>
    <row r="33" spans="1:9" ht="30">
      <c r="A33" s="35" t="s">
        <v>92</v>
      </c>
      <c r="B33" s="36" t="s">
        <v>93</v>
      </c>
      <c r="C33" s="34">
        <v>4.6719001164700001E-5</v>
      </c>
      <c r="D33" s="35" t="s">
        <v>94</v>
      </c>
      <c r="E33" s="35" t="s">
        <v>44</v>
      </c>
      <c r="F33" s="35" t="s">
        <v>95</v>
      </c>
      <c r="G33" s="35" t="s">
        <v>96</v>
      </c>
      <c r="H33" s="34">
        <v>2.9989052585299998</v>
      </c>
      <c r="I33" s="34">
        <v>0.189065089912</v>
      </c>
    </row>
    <row r="34" spans="1:9" ht="30">
      <c r="A34" s="35" t="s">
        <v>92</v>
      </c>
      <c r="B34" s="36" t="s">
        <v>93</v>
      </c>
      <c r="C34" s="34">
        <v>9.8989326344500004E-5</v>
      </c>
      <c r="D34" s="35" t="s">
        <v>94</v>
      </c>
      <c r="E34" s="35" t="s">
        <v>44</v>
      </c>
      <c r="F34" s="35" t="s">
        <v>95</v>
      </c>
      <c r="G34" s="35" t="s">
        <v>96</v>
      </c>
      <c r="H34" s="34">
        <v>6.04121451431</v>
      </c>
      <c r="I34" s="34">
        <v>0.40059559106600001</v>
      </c>
    </row>
    <row r="35" spans="1:9" ht="30">
      <c r="A35" s="35" t="s">
        <v>92</v>
      </c>
      <c r="B35" s="36" t="s">
        <v>93</v>
      </c>
      <c r="C35" s="34">
        <v>4.66853873948E-5</v>
      </c>
      <c r="D35" s="35" t="s">
        <v>94</v>
      </c>
      <c r="E35" s="35" t="s">
        <v>44</v>
      </c>
      <c r="F35" s="35" t="s">
        <v>95</v>
      </c>
      <c r="G35" s="35" t="s">
        <v>96</v>
      </c>
      <c r="H35" s="34">
        <v>2.9987052891600001</v>
      </c>
      <c r="I35" s="34">
        <v>0.188929059811</v>
      </c>
    </row>
    <row r="36" spans="1:9" ht="30">
      <c r="A36" s="35" t="s">
        <v>92</v>
      </c>
      <c r="B36" s="36" t="s">
        <v>93</v>
      </c>
      <c r="C36" s="34">
        <v>4.6702165747500002E-5</v>
      </c>
      <c r="D36" s="35" t="s">
        <v>94</v>
      </c>
      <c r="E36" s="35" t="s">
        <v>44</v>
      </c>
      <c r="F36" s="35" t="s">
        <v>95</v>
      </c>
      <c r="G36" s="35" t="s">
        <v>96</v>
      </c>
      <c r="H36" s="34">
        <v>2.9988036286900002</v>
      </c>
      <c r="I36" s="34">
        <v>0.188996959395</v>
      </c>
    </row>
    <row r="37" spans="1:9" ht="30">
      <c r="A37" s="35" t="s">
        <v>92</v>
      </c>
      <c r="B37" s="36" t="s">
        <v>93</v>
      </c>
      <c r="C37" s="34">
        <v>4.6702165957399998E-5</v>
      </c>
      <c r="D37" s="35" t="s">
        <v>94</v>
      </c>
      <c r="E37" s="35" t="s">
        <v>44</v>
      </c>
      <c r="F37" s="35" t="s">
        <v>95</v>
      </c>
      <c r="G37" s="35" t="s">
        <v>96</v>
      </c>
      <c r="H37" s="34">
        <v>2.9988036332700001</v>
      </c>
      <c r="I37" s="34">
        <v>0.18899696024500001</v>
      </c>
    </row>
    <row r="38" spans="1:9" ht="30">
      <c r="A38" s="35" t="s">
        <v>92</v>
      </c>
      <c r="B38" s="36" t="s">
        <v>93</v>
      </c>
      <c r="C38" s="34">
        <v>4.6702165903699999E-5</v>
      </c>
      <c r="D38" s="35" t="s">
        <v>94</v>
      </c>
      <c r="E38" s="35" t="s">
        <v>44</v>
      </c>
      <c r="F38" s="35" t="s">
        <v>95</v>
      </c>
      <c r="G38" s="35" t="s">
        <v>96</v>
      </c>
      <c r="H38" s="34">
        <v>2.9988036296099998</v>
      </c>
      <c r="I38" s="34">
        <v>0.188996960027</v>
      </c>
    </row>
    <row r="39" spans="1:9" ht="30">
      <c r="A39" s="35" t="s">
        <v>92</v>
      </c>
      <c r="B39" s="36" t="s">
        <v>93</v>
      </c>
      <c r="C39" s="34">
        <v>4.67021658217E-5</v>
      </c>
      <c r="D39" s="35" t="s">
        <v>94</v>
      </c>
      <c r="E39" s="35" t="s">
        <v>44</v>
      </c>
      <c r="F39" s="35" t="s">
        <v>95</v>
      </c>
      <c r="G39" s="35" t="s">
        <v>96</v>
      </c>
      <c r="H39" s="34">
        <v>2.99880363248</v>
      </c>
      <c r="I39" s="34">
        <v>0.18899695969499999</v>
      </c>
    </row>
    <row r="40" spans="1:9" ht="30">
      <c r="A40" s="35" t="s">
        <v>92</v>
      </c>
      <c r="B40" s="36" t="s">
        <v>93</v>
      </c>
      <c r="C40" s="34">
        <v>4.6705598201900003E-5</v>
      </c>
      <c r="D40" s="35" t="s">
        <v>94</v>
      </c>
      <c r="E40" s="35" t="s">
        <v>44</v>
      </c>
      <c r="F40" s="35" t="s">
        <v>95</v>
      </c>
      <c r="G40" s="35" t="s">
        <v>96</v>
      </c>
      <c r="H40" s="34">
        <v>2.9990036024600002</v>
      </c>
      <c r="I40" s="34">
        <v>0.18901085004500001</v>
      </c>
    </row>
    <row r="41" spans="1:9" ht="30">
      <c r="A41" s="35" t="s">
        <v>92</v>
      </c>
      <c r="B41" s="36" t="s">
        <v>93</v>
      </c>
      <c r="C41" s="34">
        <v>9.8953699655399995E-5</v>
      </c>
      <c r="D41" s="35" t="s">
        <v>94</v>
      </c>
      <c r="E41" s="35" t="s">
        <v>44</v>
      </c>
      <c r="F41" s="35" t="s">
        <v>95</v>
      </c>
      <c r="G41" s="35" t="s">
        <v>96</v>
      </c>
      <c r="H41" s="34">
        <v>6.0411128875399998</v>
      </c>
      <c r="I41" s="34">
        <v>0.40045141497100001</v>
      </c>
    </row>
    <row r="42" spans="1:9" ht="30">
      <c r="A42" s="35" t="s">
        <v>92</v>
      </c>
      <c r="B42" s="36" t="s">
        <v>93</v>
      </c>
      <c r="C42" s="34">
        <v>4.6705598201900003E-5</v>
      </c>
      <c r="D42" s="35" t="s">
        <v>94</v>
      </c>
      <c r="E42" s="35" t="s">
        <v>44</v>
      </c>
      <c r="F42" s="35" t="s">
        <v>95</v>
      </c>
      <c r="G42" s="35" t="s">
        <v>96</v>
      </c>
      <c r="H42" s="34">
        <v>2.9990036024600002</v>
      </c>
      <c r="I42" s="34">
        <v>0.18901085004500001</v>
      </c>
    </row>
    <row r="43" spans="1:9" ht="30">
      <c r="A43" s="35" t="s">
        <v>92</v>
      </c>
      <c r="B43" s="36" t="s">
        <v>93</v>
      </c>
      <c r="C43" s="34">
        <v>4.6702165977899997E-5</v>
      </c>
      <c r="D43" s="35" t="s">
        <v>94</v>
      </c>
      <c r="E43" s="35" t="s">
        <v>44</v>
      </c>
      <c r="F43" s="35" t="s">
        <v>95</v>
      </c>
      <c r="G43" s="35" t="s">
        <v>96</v>
      </c>
      <c r="H43" s="34">
        <v>2.9988036333900001</v>
      </c>
      <c r="I43" s="34">
        <v>0.18899696032800001</v>
      </c>
    </row>
    <row r="44" spans="1:9" ht="30">
      <c r="A44" s="35" t="s">
        <v>92</v>
      </c>
      <c r="B44" s="36" t="s">
        <v>93</v>
      </c>
      <c r="C44" s="34">
        <v>4.6705655246499997E-5</v>
      </c>
      <c r="D44" s="35" t="s">
        <v>94</v>
      </c>
      <c r="E44" s="35" t="s">
        <v>44</v>
      </c>
      <c r="F44" s="35" t="s">
        <v>95</v>
      </c>
      <c r="G44" s="35" t="s">
        <v>96</v>
      </c>
      <c r="H44" s="34">
        <v>2.9990068924200002</v>
      </c>
      <c r="I44" s="34">
        <v>0.189011080897</v>
      </c>
    </row>
    <row r="45" spans="1:9" ht="30">
      <c r="A45" s="35" t="s">
        <v>92</v>
      </c>
      <c r="B45" s="36" t="s">
        <v>93</v>
      </c>
      <c r="C45" s="34">
        <v>4.6722434542199997E-5</v>
      </c>
      <c r="D45" s="35" t="s">
        <v>94</v>
      </c>
      <c r="E45" s="35" t="s">
        <v>44</v>
      </c>
      <c r="F45" s="35" t="s">
        <v>95</v>
      </c>
      <c r="G45" s="35" t="s">
        <v>96</v>
      </c>
      <c r="H45" s="34">
        <v>2.9991052303500001</v>
      </c>
      <c r="I45" s="34">
        <v>0.18907898429700001</v>
      </c>
    </row>
    <row r="46" spans="1:9" ht="30">
      <c r="A46" s="35" t="s">
        <v>92</v>
      </c>
      <c r="B46" s="36" t="s">
        <v>93</v>
      </c>
      <c r="C46" s="34">
        <v>4.6668552215799998E-5</v>
      </c>
      <c r="D46" s="35" t="s">
        <v>94</v>
      </c>
      <c r="E46" s="35" t="s">
        <v>44</v>
      </c>
      <c r="F46" s="35" t="s">
        <v>95</v>
      </c>
      <c r="G46" s="35" t="s">
        <v>96</v>
      </c>
      <c r="H46" s="34">
        <v>2.9986036573799999</v>
      </c>
      <c r="I46" s="34">
        <v>0.188860930259</v>
      </c>
    </row>
    <row r="47" spans="1:9" ht="30">
      <c r="A47" s="35" t="s">
        <v>92</v>
      </c>
      <c r="B47" s="36" t="s">
        <v>93</v>
      </c>
      <c r="C47" s="34">
        <v>4.6668552133200001E-5</v>
      </c>
      <c r="D47" s="35" t="s">
        <v>94</v>
      </c>
      <c r="E47" s="35" t="s">
        <v>44</v>
      </c>
      <c r="F47" s="35" t="s">
        <v>95</v>
      </c>
      <c r="G47" s="35" t="s">
        <v>96</v>
      </c>
      <c r="H47" s="34">
        <v>2.9986036602200001</v>
      </c>
      <c r="I47" s="34">
        <v>0.188860929924</v>
      </c>
    </row>
    <row r="48" spans="1:9" ht="30">
      <c r="A48" s="35" t="s">
        <v>92</v>
      </c>
      <c r="B48" s="36" t="s">
        <v>93</v>
      </c>
      <c r="C48" s="34">
        <v>4.6668608893700001E-5</v>
      </c>
      <c r="D48" s="35" t="s">
        <v>94</v>
      </c>
      <c r="E48" s="35" t="s">
        <v>44</v>
      </c>
      <c r="F48" s="35" t="s">
        <v>95</v>
      </c>
      <c r="G48" s="35" t="s">
        <v>96</v>
      </c>
      <c r="H48" s="34">
        <v>2.9986069420499999</v>
      </c>
      <c r="I48" s="34">
        <v>0.188861159626</v>
      </c>
    </row>
    <row r="49" spans="1:9" ht="30">
      <c r="A49" s="35" t="s">
        <v>92</v>
      </c>
      <c r="B49" s="36" t="s">
        <v>93</v>
      </c>
      <c r="C49" s="34">
        <v>4.6668552290000003E-5</v>
      </c>
      <c r="D49" s="35" t="s">
        <v>94</v>
      </c>
      <c r="E49" s="35" t="s">
        <v>44</v>
      </c>
      <c r="F49" s="35" t="s">
        <v>95</v>
      </c>
      <c r="G49" s="35" t="s">
        <v>96</v>
      </c>
      <c r="H49" s="34">
        <v>2.9986036611600002</v>
      </c>
      <c r="I49" s="34">
        <v>0.188860930559</v>
      </c>
    </row>
    <row r="50" spans="1:9" ht="30">
      <c r="A50" s="35" t="s">
        <v>92</v>
      </c>
      <c r="B50" s="36" t="s">
        <v>93</v>
      </c>
      <c r="C50" s="34">
        <v>4.6685387476799999E-5</v>
      </c>
      <c r="D50" s="35" t="s">
        <v>94</v>
      </c>
      <c r="E50" s="35" t="s">
        <v>44</v>
      </c>
      <c r="F50" s="35" t="s">
        <v>95</v>
      </c>
      <c r="G50" s="35" t="s">
        <v>96</v>
      </c>
      <c r="H50" s="34">
        <v>2.9987052862899999</v>
      </c>
      <c r="I50" s="34">
        <v>0.18892906014300001</v>
      </c>
    </row>
    <row r="51" spans="1:9" ht="30">
      <c r="A51" s="35" t="s">
        <v>92</v>
      </c>
      <c r="B51" s="36" t="s">
        <v>93</v>
      </c>
      <c r="C51" s="34">
        <v>4.66686089679E-5</v>
      </c>
      <c r="D51" s="35" t="s">
        <v>94</v>
      </c>
      <c r="E51" s="35" t="s">
        <v>44</v>
      </c>
      <c r="F51" s="35" t="s">
        <v>95</v>
      </c>
      <c r="G51" s="35" t="s">
        <v>96</v>
      </c>
      <c r="H51" s="34">
        <v>2.9986069458400002</v>
      </c>
      <c r="I51" s="34">
        <v>0.188861159926</v>
      </c>
    </row>
    <row r="52" spans="1:9" ht="30">
      <c r="A52" s="35" t="s">
        <v>92</v>
      </c>
      <c r="B52" s="36" t="s">
        <v>93</v>
      </c>
      <c r="C52" s="34">
        <v>4.6668608893700001E-5</v>
      </c>
      <c r="D52" s="35" t="s">
        <v>94</v>
      </c>
      <c r="E52" s="35" t="s">
        <v>44</v>
      </c>
      <c r="F52" s="35" t="s">
        <v>95</v>
      </c>
      <c r="G52" s="35" t="s">
        <v>96</v>
      </c>
      <c r="H52" s="34">
        <v>2.9986069420499999</v>
      </c>
      <c r="I52" s="34">
        <v>0.188861159626</v>
      </c>
    </row>
    <row r="53" spans="1:9" ht="30">
      <c r="A53" s="35" t="s">
        <v>92</v>
      </c>
      <c r="B53" s="36" t="s">
        <v>93</v>
      </c>
      <c r="C53" s="34">
        <v>4.6799624321400002E-5</v>
      </c>
      <c r="D53" s="35" t="s">
        <v>94</v>
      </c>
      <c r="E53" s="35" t="s">
        <v>44</v>
      </c>
      <c r="F53" s="35" t="s">
        <v>95</v>
      </c>
      <c r="G53" s="35" t="s">
        <v>96</v>
      </c>
      <c r="H53" s="34">
        <v>2.99920686424</v>
      </c>
      <c r="I53" s="34">
        <v>0.18939136025100001</v>
      </c>
    </row>
    <row r="54" spans="1:9" ht="30">
      <c r="A54" s="35" t="s">
        <v>92</v>
      </c>
      <c r="B54" s="36" t="s">
        <v>93</v>
      </c>
      <c r="C54" s="34">
        <v>4.6799624320900001E-5</v>
      </c>
      <c r="D54" s="35" t="s">
        <v>94</v>
      </c>
      <c r="E54" s="35" t="s">
        <v>44</v>
      </c>
      <c r="F54" s="35" t="s">
        <v>95</v>
      </c>
      <c r="G54" s="35" t="s">
        <v>96</v>
      </c>
      <c r="H54" s="34">
        <v>2.99920686421</v>
      </c>
      <c r="I54" s="34">
        <v>0.189391360249</v>
      </c>
    </row>
    <row r="55" spans="1:9" ht="30">
      <c r="A55" s="35" t="s">
        <v>92</v>
      </c>
      <c r="B55" s="36" t="s">
        <v>93</v>
      </c>
      <c r="C55" s="34">
        <v>4.6796127722099997E-5</v>
      </c>
      <c r="D55" s="35" t="s">
        <v>94</v>
      </c>
      <c r="E55" s="35" t="s">
        <v>44</v>
      </c>
      <c r="F55" s="35" t="s">
        <v>95</v>
      </c>
      <c r="G55" s="35" t="s">
        <v>96</v>
      </c>
      <c r="H55" s="34">
        <v>2.9990036019000001</v>
      </c>
      <c r="I55" s="34">
        <v>0.189377210016</v>
      </c>
    </row>
    <row r="56" spans="1:9" ht="30">
      <c r="A56" s="35" t="s">
        <v>92</v>
      </c>
      <c r="B56" s="36" t="s">
        <v>93</v>
      </c>
      <c r="C56" s="34">
        <v>4.6799567433400001E-5</v>
      </c>
      <c r="D56" s="35" t="s">
        <v>94</v>
      </c>
      <c r="E56" s="35" t="s">
        <v>44</v>
      </c>
      <c r="F56" s="35" t="s">
        <v>95</v>
      </c>
      <c r="G56" s="35" t="s">
        <v>96</v>
      </c>
      <c r="H56" s="34">
        <v>2.9992035747400001</v>
      </c>
      <c r="I56" s="34">
        <v>0.18939113003399999</v>
      </c>
    </row>
    <row r="57" spans="1:9" ht="30">
      <c r="A57" s="35" t="s">
        <v>92</v>
      </c>
      <c r="B57" s="36" t="s">
        <v>93</v>
      </c>
      <c r="C57" s="34">
        <v>4.6799624247000002E-5</v>
      </c>
      <c r="D57" s="35" t="s">
        <v>94</v>
      </c>
      <c r="E57" s="35" t="s">
        <v>44</v>
      </c>
      <c r="F57" s="35" t="s">
        <v>95</v>
      </c>
      <c r="G57" s="35" t="s">
        <v>96</v>
      </c>
      <c r="H57" s="34">
        <v>2.9992068604500002</v>
      </c>
      <c r="I57" s="34">
        <v>0.18939135995</v>
      </c>
    </row>
    <row r="58" spans="1:9" ht="30">
      <c r="A58" s="35" t="s">
        <v>92</v>
      </c>
      <c r="B58" s="36" t="s">
        <v>93</v>
      </c>
      <c r="C58" s="34">
        <v>4.679618461E-5</v>
      </c>
      <c r="D58" s="35" t="s">
        <v>94</v>
      </c>
      <c r="E58" s="35" t="s">
        <v>44</v>
      </c>
      <c r="F58" s="35" t="s">
        <v>95</v>
      </c>
      <c r="G58" s="35" t="s">
        <v>96</v>
      </c>
      <c r="H58" s="34">
        <v>2.9990068916300001</v>
      </c>
      <c r="I58" s="34">
        <v>0.18937744023299999</v>
      </c>
    </row>
    <row r="59" spans="1:9" ht="30">
      <c r="A59" s="35" t="s">
        <v>92</v>
      </c>
      <c r="B59" s="36" t="s">
        <v>93</v>
      </c>
      <c r="C59" s="34">
        <v>4.6799567432900001E-5</v>
      </c>
      <c r="D59" s="35" t="s">
        <v>94</v>
      </c>
      <c r="E59" s="35" t="s">
        <v>44</v>
      </c>
      <c r="F59" s="35" t="s">
        <v>95</v>
      </c>
      <c r="G59" s="35" t="s">
        <v>96</v>
      </c>
      <c r="H59" s="34">
        <v>2.9992035747100001</v>
      </c>
      <c r="I59" s="34">
        <v>0.189391130031</v>
      </c>
    </row>
    <row r="60" spans="1:9" ht="30">
      <c r="A60" s="35" t="s">
        <v>92</v>
      </c>
      <c r="B60" s="36" t="s">
        <v>93</v>
      </c>
      <c r="C60" s="34">
        <v>4.6796127639700001E-5</v>
      </c>
      <c r="D60" s="35" t="s">
        <v>94</v>
      </c>
      <c r="E60" s="35" t="s">
        <v>44</v>
      </c>
      <c r="F60" s="35" t="s">
        <v>95</v>
      </c>
      <c r="G60" s="35" t="s">
        <v>96</v>
      </c>
      <c r="H60" s="34">
        <v>2.9990036047399999</v>
      </c>
      <c r="I60" s="34">
        <v>0.189377209682</v>
      </c>
    </row>
    <row r="61" spans="1:9" ht="30">
      <c r="A61" s="35" t="s">
        <v>92</v>
      </c>
      <c r="B61" s="36" t="s">
        <v>93</v>
      </c>
      <c r="C61" s="34">
        <v>1.51446613453E-4</v>
      </c>
      <c r="D61" s="35" t="s">
        <v>94</v>
      </c>
      <c r="E61" s="35" t="s">
        <v>44</v>
      </c>
      <c r="F61" s="35" t="s">
        <v>95</v>
      </c>
      <c r="G61" s="35" t="s">
        <v>96</v>
      </c>
      <c r="H61" s="34">
        <v>9.0830221983200001</v>
      </c>
      <c r="I61" s="34">
        <v>0.61288270030299996</v>
      </c>
    </row>
    <row r="62" spans="1:9" ht="30">
      <c r="A62" s="35" t="s">
        <v>92</v>
      </c>
      <c r="B62" s="36" t="s">
        <v>93</v>
      </c>
      <c r="C62" s="34">
        <v>4.1327145882699999E-4</v>
      </c>
      <c r="D62" s="35" t="s">
        <v>94</v>
      </c>
      <c r="E62" s="35" t="s">
        <v>44</v>
      </c>
      <c r="F62" s="35" t="s">
        <v>95</v>
      </c>
      <c r="G62" s="35" t="s">
        <v>96</v>
      </c>
      <c r="H62" s="34">
        <v>24.293067050699999</v>
      </c>
      <c r="I62" s="34">
        <v>1.67245025735</v>
      </c>
    </row>
    <row r="63" spans="1:9" ht="30">
      <c r="A63" s="35" t="s">
        <v>92</v>
      </c>
      <c r="B63" s="36" t="s">
        <v>93</v>
      </c>
      <c r="C63" s="34">
        <v>4.6799624321400002E-5</v>
      </c>
      <c r="D63" s="35" t="s">
        <v>94</v>
      </c>
      <c r="E63" s="35" t="s">
        <v>44</v>
      </c>
      <c r="F63" s="35" t="s">
        <v>95</v>
      </c>
      <c r="G63" s="35" t="s">
        <v>96</v>
      </c>
      <c r="H63" s="34">
        <v>2.99920686424</v>
      </c>
      <c r="I63" s="34">
        <v>0.18939136025100001</v>
      </c>
    </row>
    <row r="64" spans="1:9" ht="30">
      <c r="A64" s="35" t="s">
        <v>92</v>
      </c>
      <c r="B64" s="36" t="s">
        <v>93</v>
      </c>
      <c r="C64" s="34">
        <v>4.6782790295899998E-5</v>
      </c>
      <c r="D64" s="35" t="s">
        <v>94</v>
      </c>
      <c r="E64" s="35" t="s">
        <v>44</v>
      </c>
      <c r="F64" s="35" t="s">
        <v>95</v>
      </c>
      <c r="G64" s="35" t="s">
        <v>96</v>
      </c>
      <c r="H64" s="34">
        <v>2.99910523515</v>
      </c>
      <c r="I64" s="34">
        <v>0.18932323536699999</v>
      </c>
    </row>
    <row r="65" spans="1:9" ht="30">
      <c r="A65" s="35" t="s">
        <v>92</v>
      </c>
      <c r="B65" s="36" t="s">
        <v>93</v>
      </c>
      <c r="C65" s="34">
        <v>4.6799567486700003E-5</v>
      </c>
      <c r="D65" s="35" t="s">
        <v>94</v>
      </c>
      <c r="E65" s="35" t="s">
        <v>44</v>
      </c>
      <c r="F65" s="35" t="s">
        <v>95</v>
      </c>
      <c r="G65" s="35" t="s">
        <v>96</v>
      </c>
      <c r="H65" s="34">
        <v>2.99920357838</v>
      </c>
      <c r="I65" s="34">
        <v>0.18939113024900001</v>
      </c>
    </row>
    <row r="66" spans="1:9" ht="30">
      <c r="A66" s="35" t="s">
        <v>92</v>
      </c>
      <c r="B66" s="36" t="s">
        <v>93</v>
      </c>
      <c r="C66" s="34">
        <v>4.6782790295899998E-5</v>
      </c>
      <c r="D66" s="35" t="s">
        <v>94</v>
      </c>
      <c r="E66" s="35" t="s">
        <v>44</v>
      </c>
      <c r="F66" s="35" t="s">
        <v>95</v>
      </c>
      <c r="G66" s="35" t="s">
        <v>96</v>
      </c>
      <c r="H66" s="34">
        <v>2.99910523515</v>
      </c>
      <c r="I66" s="34">
        <v>0.18932323536699999</v>
      </c>
    </row>
    <row r="67" spans="1:9" ht="30">
      <c r="A67" s="35" t="s">
        <v>92</v>
      </c>
      <c r="B67" s="36" t="s">
        <v>93</v>
      </c>
      <c r="C67" s="34">
        <v>1.5139569620700001E-4</v>
      </c>
      <c r="D67" s="35" t="s">
        <v>94</v>
      </c>
      <c r="E67" s="35" t="s">
        <v>44</v>
      </c>
      <c r="F67" s="35" t="s">
        <v>95</v>
      </c>
      <c r="G67" s="35" t="s">
        <v>96</v>
      </c>
      <c r="H67" s="34">
        <v>9.0831238259900005</v>
      </c>
      <c r="I67" s="34">
        <v>0.61267664551900003</v>
      </c>
    </row>
    <row r="68" spans="1:9" ht="30">
      <c r="A68" s="35" t="s">
        <v>92</v>
      </c>
      <c r="B68" s="36" t="s">
        <v>93</v>
      </c>
      <c r="C68" s="34">
        <v>4.6782790242100002E-5</v>
      </c>
      <c r="D68" s="35" t="s">
        <v>94</v>
      </c>
      <c r="E68" s="35" t="s">
        <v>44</v>
      </c>
      <c r="F68" s="35" t="s">
        <v>95</v>
      </c>
      <c r="G68" s="35" t="s">
        <v>96</v>
      </c>
      <c r="H68" s="34">
        <v>2.9991052314900002</v>
      </c>
      <c r="I68" s="34">
        <v>0.18932323514900001</v>
      </c>
    </row>
    <row r="69" spans="1:9" ht="30">
      <c r="A69" s="35" t="s">
        <v>92</v>
      </c>
      <c r="B69" s="36" t="s">
        <v>93</v>
      </c>
      <c r="C69" s="34">
        <v>9.9053647434800001E-5</v>
      </c>
      <c r="D69" s="35" t="s">
        <v>94</v>
      </c>
      <c r="E69" s="35" t="s">
        <v>44</v>
      </c>
      <c r="F69" s="35" t="s">
        <v>95</v>
      </c>
      <c r="G69" s="35" t="s">
        <v>96</v>
      </c>
      <c r="H69" s="34">
        <v>6.04101454027</v>
      </c>
      <c r="I69" s="34">
        <v>0.40085588928400001</v>
      </c>
    </row>
    <row r="70" spans="1:9" ht="30">
      <c r="A70" s="35" t="s">
        <v>92</v>
      </c>
      <c r="B70" s="36" t="s">
        <v>93</v>
      </c>
      <c r="C70" s="34">
        <v>4.6786228540600001E-5</v>
      </c>
      <c r="D70" s="35" t="s">
        <v>94</v>
      </c>
      <c r="E70" s="35" t="s">
        <v>44</v>
      </c>
      <c r="F70" s="35" t="s">
        <v>95</v>
      </c>
      <c r="G70" s="35" t="s">
        <v>96</v>
      </c>
      <c r="H70" s="34">
        <v>2.99930520315</v>
      </c>
      <c r="I70" s="34">
        <v>0.18933714944899999</v>
      </c>
    </row>
    <row r="71" spans="1:9" ht="30">
      <c r="A71" s="35" t="s">
        <v>92</v>
      </c>
      <c r="B71" s="36" t="s">
        <v>93</v>
      </c>
      <c r="C71" s="34">
        <v>9.9057084728799996E-5</v>
      </c>
      <c r="D71" s="35" t="s">
        <v>94</v>
      </c>
      <c r="E71" s="35" t="s">
        <v>44</v>
      </c>
      <c r="F71" s="35" t="s">
        <v>95</v>
      </c>
      <c r="G71" s="35" t="s">
        <v>96</v>
      </c>
      <c r="H71" s="34">
        <v>6.0412145167100002</v>
      </c>
      <c r="I71" s="34">
        <v>0.40086979951899998</v>
      </c>
    </row>
    <row r="72" spans="1:9" ht="30">
      <c r="A72" s="35" t="s">
        <v>92</v>
      </c>
      <c r="B72" s="36" t="s">
        <v>93</v>
      </c>
      <c r="C72" s="34">
        <v>9.9057084728799996E-5</v>
      </c>
      <c r="D72" s="35" t="s">
        <v>94</v>
      </c>
      <c r="E72" s="35" t="s">
        <v>44</v>
      </c>
      <c r="F72" s="35" t="s">
        <v>95</v>
      </c>
      <c r="G72" s="35" t="s">
        <v>96</v>
      </c>
      <c r="H72" s="34">
        <v>6.0412145167100002</v>
      </c>
      <c r="I72" s="34">
        <v>0.40086979951899998</v>
      </c>
    </row>
    <row r="73" spans="1:9" ht="30">
      <c r="A73" s="35" t="s">
        <v>92</v>
      </c>
      <c r="B73" s="36" t="s">
        <v>93</v>
      </c>
      <c r="C73" s="34">
        <v>2.03628974052E-4</v>
      </c>
      <c r="D73" s="35" t="s">
        <v>94</v>
      </c>
      <c r="E73" s="35" t="s">
        <v>44</v>
      </c>
      <c r="F73" s="35" t="s">
        <v>95</v>
      </c>
      <c r="G73" s="35" t="s">
        <v>96</v>
      </c>
      <c r="H73" s="34">
        <v>12.125033137499999</v>
      </c>
      <c r="I73" s="34">
        <v>0.82405722142799998</v>
      </c>
    </row>
    <row r="74" spans="1:9" ht="30">
      <c r="A74" s="35" t="s">
        <v>92</v>
      </c>
      <c r="B74" s="36" t="s">
        <v>93</v>
      </c>
      <c r="C74" s="34">
        <v>4.6769449957399999E-5</v>
      </c>
      <c r="D74" s="35" t="s">
        <v>94</v>
      </c>
      <c r="E74" s="35" t="s">
        <v>44</v>
      </c>
      <c r="F74" s="35" t="s">
        <v>95</v>
      </c>
      <c r="G74" s="35" t="s">
        <v>96</v>
      </c>
      <c r="H74" s="34">
        <v>2.99920685885</v>
      </c>
      <c r="I74" s="34">
        <v>0.18926924893200001</v>
      </c>
    </row>
    <row r="75" spans="1:9" ht="30">
      <c r="A75" s="35" t="s">
        <v>92</v>
      </c>
      <c r="B75" s="36" t="s">
        <v>93</v>
      </c>
      <c r="C75" s="34">
        <v>4.6765956196099998E-5</v>
      </c>
      <c r="D75" s="35" t="s">
        <v>94</v>
      </c>
      <c r="E75" s="35" t="s">
        <v>44</v>
      </c>
      <c r="F75" s="35" t="s">
        <v>95</v>
      </c>
      <c r="G75" s="35" t="s">
        <v>96</v>
      </c>
      <c r="H75" s="34">
        <v>2.9990036022700002</v>
      </c>
      <c r="I75" s="34">
        <v>0.189255110182</v>
      </c>
    </row>
    <row r="76" spans="1:9" ht="30">
      <c r="A76" s="35" t="s">
        <v>92</v>
      </c>
      <c r="B76" s="36" t="s">
        <v>93</v>
      </c>
      <c r="C76" s="34">
        <v>3.6062150712900002E-4</v>
      </c>
      <c r="D76" s="35" t="s">
        <v>94</v>
      </c>
      <c r="E76" s="35" t="s">
        <v>44</v>
      </c>
      <c r="F76" s="35" t="s">
        <v>95</v>
      </c>
      <c r="G76" s="35" t="s">
        <v>96</v>
      </c>
      <c r="H76" s="34">
        <v>21.251161017699999</v>
      </c>
      <c r="I76" s="34">
        <v>1.4593834621799999</v>
      </c>
    </row>
    <row r="77" spans="1:9" ht="30">
      <c r="A77" s="35" t="s">
        <v>92</v>
      </c>
      <c r="B77" s="36" t="s">
        <v>93</v>
      </c>
      <c r="C77" s="34">
        <v>4.6769450113700001E-5</v>
      </c>
      <c r="D77" s="35" t="s">
        <v>94</v>
      </c>
      <c r="E77" s="35" t="s">
        <v>44</v>
      </c>
      <c r="F77" s="35" t="s">
        <v>95</v>
      </c>
      <c r="G77" s="35" t="s">
        <v>96</v>
      </c>
      <c r="H77" s="34">
        <v>2.9992068597700001</v>
      </c>
      <c r="I77" s="34">
        <v>0.18926924956499999</v>
      </c>
    </row>
    <row r="78" spans="1:9" ht="30">
      <c r="A78" s="35" t="s">
        <v>92</v>
      </c>
      <c r="B78" s="36" t="s">
        <v>93</v>
      </c>
      <c r="C78" s="34">
        <v>4.6769393436299997E-5</v>
      </c>
      <c r="D78" s="35" t="s">
        <v>94</v>
      </c>
      <c r="E78" s="35" t="s">
        <v>44</v>
      </c>
      <c r="F78" s="35" t="s">
        <v>95</v>
      </c>
      <c r="G78" s="35" t="s">
        <v>96</v>
      </c>
      <c r="H78" s="34">
        <v>2.9992035751200001</v>
      </c>
      <c r="I78" s="34">
        <v>0.1892690202</v>
      </c>
    </row>
    <row r="79" spans="1:9" ht="30">
      <c r="A79" s="35" t="s">
        <v>92</v>
      </c>
      <c r="B79" s="36" t="s">
        <v>93</v>
      </c>
      <c r="C79" s="34">
        <v>1.5129036106600001E-4</v>
      </c>
      <c r="D79" s="35" t="s">
        <v>94</v>
      </c>
      <c r="E79" s="35" t="s">
        <v>44</v>
      </c>
      <c r="F79" s="35" t="s">
        <v>95</v>
      </c>
      <c r="G79" s="35" t="s">
        <v>96</v>
      </c>
      <c r="H79" s="34">
        <v>9.0831238255100004</v>
      </c>
      <c r="I79" s="34">
        <v>0.61225036932700005</v>
      </c>
    </row>
    <row r="80" spans="1:9" ht="30">
      <c r="A80" s="35" t="s">
        <v>92</v>
      </c>
      <c r="B80" s="36" t="s">
        <v>93</v>
      </c>
      <c r="C80" s="34">
        <v>4.6769393279500002E-5</v>
      </c>
      <c r="D80" s="35" t="s">
        <v>94</v>
      </c>
      <c r="E80" s="35" t="s">
        <v>44</v>
      </c>
      <c r="F80" s="35" t="s">
        <v>95</v>
      </c>
      <c r="G80" s="35" t="s">
        <v>96</v>
      </c>
      <c r="H80" s="34">
        <v>2.9992035741800001</v>
      </c>
      <c r="I80" s="34">
        <v>0.189269019565</v>
      </c>
    </row>
    <row r="81" spans="1:9" ht="30">
      <c r="A81" s="35" t="s">
        <v>92</v>
      </c>
      <c r="B81" s="36" t="s">
        <v>93</v>
      </c>
      <c r="C81" s="34">
        <v>4.6756051067999999E-5</v>
      </c>
      <c r="D81" s="35" t="s">
        <v>94</v>
      </c>
      <c r="E81" s="35" t="s">
        <v>44</v>
      </c>
      <c r="F81" s="35" t="s">
        <v>95</v>
      </c>
      <c r="G81" s="35" t="s">
        <v>96</v>
      </c>
      <c r="H81" s="34">
        <v>2.99930520816</v>
      </c>
      <c r="I81" s="34">
        <v>0.18921502555</v>
      </c>
    </row>
    <row r="82" spans="1:9" ht="30">
      <c r="A82" s="35" t="s">
        <v>92</v>
      </c>
      <c r="B82" s="36" t="s">
        <v>93</v>
      </c>
      <c r="C82" s="34">
        <v>4.6772887510799999E-5</v>
      </c>
      <c r="D82" s="35" t="s">
        <v>94</v>
      </c>
      <c r="E82" s="35" t="s">
        <v>44</v>
      </c>
      <c r="F82" s="35" t="s">
        <v>95</v>
      </c>
      <c r="G82" s="35" t="s">
        <v>96</v>
      </c>
      <c r="H82" s="34">
        <v>2.9994068333300001</v>
      </c>
      <c r="I82" s="34">
        <v>0.18928316021700001</v>
      </c>
    </row>
    <row r="83" spans="1:9" ht="30">
      <c r="A83" s="35" t="s">
        <v>92</v>
      </c>
      <c r="B83" s="36" t="s">
        <v>93</v>
      </c>
      <c r="C83" s="34">
        <v>4.6772830730400003E-5</v>
      </c>
      <c r="D83" s="35" t="s">
        <v>94</v>
      </c>
      <c r="E83" s="35" t="s">
        <v>44</v>
      </c>
      <c r="F83" s="35" t="s">
        <v>95</v>
      </c>
      <c r="G83" s="35" t="s">
        <v>96</v>
      </c>
      <c r="H83" s="34">
        <v>2.9994035516399999</v>
      </c>
      <c r="I83" s="34">
        <v>0.189282930435</v>
      </c>
    </row>
    <row r="84" spans="1:9" ht="30">
      <c r="A84" s="35" t="s">
        <v>92</v>
      </c>
      <c r="B84" s="36" t="s">
        <v>93</v>
      </c>
      <c r="C84" s="34">
        <v>4.6772887251400001E-5</v>
      </c>
      <c r="D84" s="35" t="s">
        <v>94</v>
      </c>
      <c r="E84" s="35" t="s">
        <v>44</v>
      </c>
      <c r="F84" s="35" t="s">
        <v>95</v>
      </c>
      <c r="G84" s="35" t="s">
        <v>96</v>
      </c>
      <c r="H84" s="34">
        <v>2.9994068351299998</v>
      </c>
      <c r="I84" s="34">
        <v>0.18928315916800001</v>
      </c>
    </row>
    <row r="85" spans="1:9" ht="30">
      <c r="A85" s="35" t="s">
        <v>92</v>
      </c>
      <c r="B85" s="36" t="s">
        <v>93</v>
      </c>
      <c r="C85" s="34">
        <v>4.6756051014200003E-5</v>
      </c>
      <c r="D85" s="35" t="s">
        <v>94</v>
      </c>
      <c r="E85" s="35" t="s">
        <v>44</v>
      </c>
      <c r="F85" s="35" t="s">
        <v>95</v>
      </c>
      <c r="G85" s="35" t="s">
        <v>96</v>
      </c>
      <c r="H85" s="34">
        <v>2.9993052045000002</v>
      </c>
      <c r="I85" s="34">
        <v>0.189215025333</v>
      </c>
    </row>
    <row r="86" spans="1:9" ht="30">
      <c r="A86" s="35" t="s">
        <v>92</v>
      </c>
      <c r="B86" s="36" t="s">
        <v>93</v>
      </c>
      <c r="C86" s="34">
        <v>4.6769393435799997E-5</v>
      </c>
      <c r="D86" s="35" t="s">
        <v>94</v>
      </c>
      <c r="E86" s="35" t="s">
        <v>44</v>
      </c>
      <c r="F86" s="35" t="s">
        <v>95</v>
      </c>
      <c r="G86" s="35" t="s">
        <v>96</v>
      </c>
      <c r="H86" s="34">
        <v>2.9992035750900001</v>
      </c>
      <c r="I86" s="34">
        <v>0.18926902019700001</v>
      </c>
    </row>
    <row r="87" spans="1:9" ht="30">
      <c r="A87" s="35" t="s">
        <v>92</v>
      </c>
      <c r="B87" s="36" t="s">
        <v>93</v>
      </c>
      <c r="C87" s="34">
        <v>5.1717244445899997E-4</v>
      </c>
      <c r="D87" s="35" t="s">
        <v>94</v>
      </c>
      <c r="E87" s="35" t="s">
        <v>44</v>
      </c>
      <c r="F87" s="35" t="s">
        <v>95</v>
      </c>
      <c r="G87" s="35" t="s">
        <v>96</v>
      </c>
      <c r="H87" s="34">
        <v>30.377187276099999</v>
      </c>
      <c r="I87" s="34">
        <v>2.0929226283500002</v>
      </c>
    </row>
    <row r="88" spans="1:9" ht="30">
      <c r="A88" s="35" t="s">
        <v>92</v>
      </c>
      <c r="B88" s="36" t="s">
        <v>93</v>
      </c>
      <c r="C88" s="34">
        <v>9.90248952052E-5</v>
      </c>
      <c r="D88" s="35" t="s">
        <v>94</v>
      </c>
      <c r="E88" s="35" t="s">
        <v>44</v>
      </c>
      <c r="F88" s="35" t="s">
        <v>95</v>
      </c>
      <c r="G88" s="35" t="s">
        <v>96</v>
      </c>
      <c r="H88" s="34">
        <v>6.0413128588799996</v>
      </c>
      <c r="I88" s="34">
        <v>0.40073953313900001</v>
      </c>
    </row>
    <row r="89" spans="1:9" ht="30">
      <c r="A89" s="35" t="s">
        <v>92</v>
      </c>
      <c r="B89" s="36" t="s">
        <v>93</v>
      </c>
      <c r="C89" s="34">
        <v>9.8989326099E-5</v>
      </c>
      <c r="D89" s="35" t="s">
        <v>94</v>
      </c>
      <c r="E89" s="35" t="s">
        <v>44</v>
      </c>
      <c r="F89" s="35" t="s">
        <v>95</v>
      </c>
      <c r="G89" s="35" t="s">
        <v>96</v>
      </c>
      <c r="H89" s="34">
        <v>6.0412145171800002</v>
      </c>
      <c r="I89" s="34">
        <v>0.400595590073</v>
      </c>
    </row>
    <row r="90" spans="1:9" ht="30">
      <c r="A90" s="35" t="s">
        <v>92</v>
      </c>
      <c r="B90" s="36" t="s">
        <v>93</v>
      </c>
      <c r="C90" s="34">
        <v>4.6739214184100002E-5</v>
      </c>
      <c r="D90" s="35" t="s">
        <v>94</v>
      </c>
      <c r="E90" s="35" t="s">
        <v>44</v>
      </c>
      <c r="F90" s="35" t="s">
        <v>95</v>
      </c>
      <c r="G90" s="35" t="s">
        <v>96</v>
      </c>
      <c r="H90" s="34">
        <v>2.99920357369</v>
      </c>
      <c r="I90" s="34">
        <v>0.18914688909899999</v>
      </c>
    </row>
    <row r="91" spans="1:9" ht="30">
      <c r="A91" s="35" t="s">
        <v>92</v>
      </c>
      <c r="B91" s="36" t="s">
        <v>93</v>
      </c>
      <c r="C91" s="34">
        <v>4.6742315747799997E-5</v>
      </c>
      <c r="D91" s="35" t="s">
        <v>94</v>
      </c>
      <c r="E91" s="35" t="s">
        <v>44</v>
      </c>
      <c r="F91" s="35" t="s">
        <v>95</v>
      </c>
      <c r="G91" s="35" t="s">
        <v>96</v>
      </c>
      <c r="H91" s="34">
        <v>2.9992068650400001</v>
      </c>
      <c r="I91" s="34">
        <v>0.189159440682</v>
      </c>
    </row>
    <row r="92" spans="1:9" ht="30">
      <c r="A92" s="35" t="s">
        <v>92</v>
      </c>
      <c r="B92" s="36" t="s">
        <v>93</v>
      </c>
      <c r="C92" s="34">
        <v>1.51293797631E-4</v>
      </c>
      <c r="D92" s="35" t="s">
        <v>94</v>
      </c>
      <c r="E92" s="35" t="s">
        <v>44</v>
      </c>
      <c r="F92" s="35" t="s">
        <v>95</v>
      </c>
      <c r="G92" s="35" t="s">
        <v>96</v>
      </c>
      <c r="H92" s="34">
        <v>9.0833238029099999</v>
      </c>
      <c r="I92" s="34">
        <v>0.61226427661299998</v>
      </c>
    </row>
    <row r="93" spans="1:9" ht="30">
      <c r="A93" s="35" t="s">
        <v>92</v>
      </c>
      <c r="B93" s="36" t="s">
        <v>93</v>
      </c>
      <c r="C93" s="34">
        <v>9.9057085060100006E-5</v>
      </c>
      <c r="D93" s="35" t="s">
        <v>94</v>
      </c>
      <c r="E93" s="35" t="s">
        <v>44</v>
      </c>
      <c r="F93" s="35" t="s">
        <v>95</v>
      </c>
      <c r="G93" s="35" t="s">
        <v>96</v>
      </c>
      <c r="H93" s="34">
        <v>6.0412145176200003</v>
      </c>
      <c r="I93" s="34">
        <v>0.40086980086000001</v>
      </c>
    </row>
    <row r="94" spans="1:9" ht="30">
      <c r="A94" s="35" t="s">
        <v>92</v>
      </c>
      <c r="B94" s="36" t="s">
        <v>93</v>
      </c>
      <c r="C94" s="34">
        <v>4.6769450344799998E-5</v>
      </c>
      <c r="D94" s="35" t="s">
        <v>94</v>
      </c>
      <c r="E94" s="35" t="s">
        <v>44</v>
      </c>
      <c r="F94" s="35" t="s">
        <v>95</v>
      </c>
      <c r="G94" s="35" t="s">
        <v>96</v>
      </c>
      <c r="H94" s="34">
        <v>2.9992068645000001</v>
      </c>
      <c r="I94" s="34">
        <v>0.18926925050000001</v>
      </c>
    </row>
    <row r="95" spans="1:9" ht="30">
      <c r="A95" s="35" t="s">
        <v>92</v>
      </c>
      <c r="B95" s="36" t="s">
        <v>93</v>
      </c>
      <c r="C95" s="34">
        <v>4.6769450344799998E-5</v>
      </c>
      <c r="D95" s="35" t="s">
        <v>94</v>
      </c>
      <c r="E95" s="35" t="s">
        <v>44</v>
      </c>
      <c r="F95" s="35" t="s">
        <v>95</v>
      </c>
      <c r="G95" s="35" t="s">
        <v>96</v>
      </c>
      <c r="H95" s="34">
        <v>2.9992068645000001</v>
      </c>
      <c r="I95" s="34">
        <v>0.18926925050000001</v>
      </c>
    </row>
    <row r="96" spans="1:9" ht="30">
      <c r="A96" s="35" t="s">
        <v>92</v>
      </c>
      <c r="B96" s="36" t="s">
        <v>93</v>
      </c>
      <c r="C96" s="34">
        <v>4.6769393353799998E-5</v>
      </c>
      <c r="D96" s="35" t="s">
        <v>94</v>
      </c>
      <c r="E96" s="35" t="s">
        <v>44</v>
      </c>
      <c r="F96" s="35" t="s">
        <v>95</v>
      </c>
      <c r="G96" s="35" t="s">
        <v>96</v>
      </c>
      <c r="H96" s="34">
        <v>2.9992035779599999</v>
      </c>
      <c r="I96" s="34">
        <v>0.189269019866</v>
      </c>
    </row>
    <row r="97" spans="1:9" ht="30">
      <c r="A97" s="35" t="s">
        <v>92</v>
      </c>
      <c r="B97" s="36" t="s">
        <v>93</v>
      </c>
      <c r="C97" s="34">
        <v>4.6769393510599999E-5</v>
      </c>
      <c r="D97" s="35" t="s">
        <v>94</v>
      </c>
      <c r="E97" s="35" t="s">
        <v>44</v>
      </c>
      <c r="F97" s="35" t="s">
        <v>95</v>
      </c>
      <c r="G97" s="35" t="s">
        <v>96</v>
      </c>
      <c r="H97" s="34">
        <v>2.99920357891</v>
      </c>
      <c r="I97" s="34">
        <v>0.1892690205</v>
      </c>
    </row>
    <row r="98" spans="1:9" ht="30">
      <c r="A98" s="35" t="s">
        <v>92</v>
      </c>
      <c r="B98" s="36" t="s">
        <v>93</v>
      </c>
      <c r="C98" s="34">
        <v>4.6772830499299999E-5</v>
      </c>
      <c r="D98" s="35" t="s">
        <v>94</v>
      </c>
      <c r="E98" s="35" t="s">
        <v>44</v>
      </c>
      <c r="F98" s="35" t="s">
        <v>95</v>
      </c>
      <c r="G98" s="35" t="s">
        <v>96</v>
      </c>
      <c r="H98" s="34">
        <v>2.99940354691</v>
      </c>
      <c r="I98" s="34">
        <v>0.1892829295</v>
      </c>
    </row>
    <row r="99" spans="1:9" ht="30">
      <c r="A99" s="35" t="s">
        <v>92</v>
      </c>
      <c r="B99" s="36" t="s">
        <v>93</v>
      </c>
      <c r="C99" s="34">
        <v>4.6769393353799998E-5</v>
      </c>
      <c r="D99" s="35" t="s">
        <v>94</v>
      </c>
      <c r="E99" s="35" t="s">
        <v>44</v>
      </c>
      <c r="F99" s="35" t="s">
        <v>95</v>
      </c>
      <c r="G99" s="35" t="s">
        <v>96</v>
      </c>
      <c r="H99" s="34">
        <v>2.9992035779599999</v>
      </c>
      <c r="I99" s="34">
        <v>0.189269019866</v>
      </c>
    </row>
    <row r="100" spans="1:9" ht="30">
      <c r="A100" s="35" t="s">
        <v>92</v>
      </c>
      <c r="B100" s="36" t="s">
        <v>93</v>
      </c>
      <c r="C100" s="34">
        <v>4.67961843995E-5</v>
      </c>
      <c r="D100" s="35" t="s">
        <v>94</v>
      </c>
      <c r="E100" s="35" t="s">
        <v>44</v>
      </c>
      <c r="F100" s="35" t="s">
        <v>95</v>
      </c>
      <c r="G100" s="35" t="s">
        <v>96</v>
      </c>
      <c r="H100" s="34">
        <v>2.9990068870200002</v>
      </c>
      <c r="I100" s="34">
        <v>0.18937743938099999</v>
      </c>
    </row>
    <row r="101" spans="1:9" ht="30">
      <c r="A101" s="35" t="s">
        <v>92</v>
      </c>
      <c r="B101" s="36" t="s">
        <v>93</v>
      </c>
      <c r="C101" s="34">
        <v>4.6782790242100002E-5</v>
      </c>
      <c r="D101" s="35" t="s">
        <v>94</v>
      </c>
      <c r="E101" s="35" t="s">
        <v>44</v>
      </c>
      <c r="F101" s="35" t="s">
        <v>95</v>
      </c>
      <c r="G101" s="35" t="s">
        <v>96</v>
      </c>
      <c r="H101" s="34">
        <v>2.9991052314900002</v>
      </c>
      <c r="I101" s="34">
        <v>0.18932323514900001</v>
      </c>
    </row>
    <row r="102" spans="1:9" ht="30">
      <c r="A102" s="35" t="s">
        <v>92</v>
      </c>
      <c r="B102" s="36" t="s">
        <v>93</v>
      </c>
      <c r="C102" s="34">
        <v>9.9124838747799996E-5</v>
      </c>
      <c r="D102" s="35" t="s">
        <v>94</v>
      </c>
      <c r="E102" s="35" t="s">
        <v>44</v>
      </c>
      <c r="F102" s="35" t="s">
        <v>95</v>
      </c>
      <c r="G102" s="35" t="s">
        <v>96</v>
      </c>
      <c r="H102" s="34">
        <v>6.0412145172000002</v>
      </c>
      <c r="I102" s="34">
        <v>0.40114399030600001</v>
      </c>
    </row>
    <row r="103" spans="1:9" ht="30">
      <c r="A103" s="35" t="s">
        <v>92</v>
      </c>
      <c r="B103" s="36" t="s">
        <v>93</v>
      </c>
      <c r="C103" s="34">
        <v>9.8989326386699999E-5</v>
      </c>
      <c r="D103" s="35" t="s">
        <v>94</v>
      </c>
      <c r="E103" s="35" t="s">
        <v>44</v>
      </c>
      <c r="F103" s="35" t="s">
        <v>95</v>
      </c>
      <c r="G103" s="35" t="s">
        <v>96</v>
      </c>
      <c r="H103" s="34">
        <v>6.0412145179700003</v>
      </c>
      <c r="I103" s="34">
        <v>0.400595591237</v>
      </c>
    </row>
    <row r="104" spans="1:9" ht="30">
      <c r="A104" s="35" t="s">
        <v>92</v>
      </c>
      <c r="B104" s="36" t="s">
        <v>93</v>
      </c>
      <c r="C104" s="34">
        <v>9.8989326430299997E-5</v>
      </c>
      <c r="D104" s="35" t="s">
        <v>94</v>
      </c>
      <c r="E104" s="35" t="s">
        <v>44</v>
      </c>
      <c r="F104" s="35" t="s">
        <v>95</v>
      </c>
      <c r="G104" s="35" t="s">
        <v>96</v>
      </c>
      <c r="H104" s="34">
        <v>6.0412145180900003</v>
      </c>
      <c r="I104" s="34">
        <v>0.400595591413</v>
      </c>
    </row>
    <row r="105" spans="1:9" ht="30">
      <c r="A105" s="35" t="s">
        <v>92</v>
      </c>
      <c r="B105" s="36" t="s">
        <v>93</v>
      </c>
      <c r="C105" s="34">
        <v>4.6739271248700002E-5</v>
      </c>
      <c r="D105" s="35" t="s">
        <v>94</v>
      </c>
      <c r="E105" s="35" t="s">
        <v>44</v>
      </c>
      <c r="F105" s="35" t="s">
        <v>95</v>
      </c>
      <c r="G105" s="35" t="s">
        <v>96</v>
      </c>
      <c r="H105" s="34">
        <v>2.99920686374</v>
      </c>
      <c r="I105" s="34">
        <v>0.18914712003100001</v>
      </c>
    </row>
    <row r="106" spans="1:9" ht="30">
      <c r="A106" s="35" t="s">
        <v>92</v>
      </c>
      <c r="B106" s="36" t="s">
        <v>93</v>
      </c>
      <c r="C106" s="34">
        <v>4.6739214340299999E-5</v>
      </c>
      <c r="D106" s="35" t="s">
        <v>94</v>
      </c>
      <c r="E106" s="35" t="s">
        <v>44</v>
      </c>
      <c r="F106" s="35" t="s">
        <v>95</v>
      </c>
      <c r="G106" s="35" t="s">
        <v>96</v>
      </c>
      <c r="H106" s="34">
        <v>2.9992035746000001</v>
      </c>
      <c r="I106" s="34">
        <v>0.189146889731</v>
      </c>
    </row>
    <row r="107" spans="1:9" ht="30">
      <c r="A107" s="35" t="s">
        <v>92</v>
      </c>
      <c r="B107" s="36" t="s">
        <v>93</v>
      </c>
      <c r="C107" s="34">
        <v>4.6739214414600001E-5</v>
      </c>
      <c r="D107" s="35" t="s">
        <v>94</v>
      </c>
      <c r="E107" s="35" t="s">
        <v>44</v>
      </c>
      <c r="F107" s="35" t="s">
        <v>95</v>
      </c>
      <c r="G107" s="35" t="s">
        <v>96</v>
      </c>
      <c r="H107" s="34">
        <v>2.99920357839</v>
      </c>
      <c r="I107" s="34">
        <v>0.189146890032</v>
      </c>
    </row>
    <row r="108" spans="1:9" ht="30">
      <c r="A108" s="35" t="s">
        <v>92</v>
      </c>
      <c r="B108" s="36" t="s">
        <v>93</v>
      </c>
      <c r="C108" s="34">
        <v>9.9024895954000002E-5</v>
      </c>
      <c r="D108" s="35" t="s">
        <v>94</v>
      </c>
      <c r="E108" s="35" t="s">
        <v>44</v>
      </c>
      <c r="F108" s="35" t="s">
        <v>95</v>
      </c>
      <c r="G108" s="35" t="s">
        <v>96</v>
      </c>
      <c r="H108" s="34">
        <v>6.04131286453</v>
      </c>
      <c r="I108" s="34">
        <v>0.40073953616899999</v>
      </c>
    </row>
    <row r="109" spans="1:9" ht="30">
      <c r="A109" s="35" t="s">
        <v>92</v>
      </c>
      <c r="B109" s="36" t="s">
        <v>93</v>
      </c>
      <c r="C109" s="34">
        <v>4.67392710388E-5</v>
      </c>
      <c r="D109" s="35" t="s">
        <v>94</v>
      </c>
      <c r="E109" s="35" t="s">
        <v>44</v>
      </c>
      <c r="F109" s="35" t="s">
        <v>95</v>
      </c>
      <c r="G109" s="35" t="s">
        <v>96</v>
      </c>
      <c r="H109" s="34">
        <v>2.9992068591600001</v>
      </c>
      <c r="I109" s="34">
        <v>0.189147119182</v>
      </c>
    </row>
    <row r="110" spans="1:9" ht="30">
      <c r="A110" s="35" t="s">
        <v>92</v>
      </c>
      <c r="B110" s="36" t="s">
        <v>93</v>
      </c>
      <c r="C110" s="34">
        <v>4.6739271351900003E-5</v>
      </c>
      <c r="D110" s="35" t="s">
        <v>94</v>
      </c>
      <c r="E110" s="35" t="s">
        <v>44</v>
      </c>
      <c r="F110" s="35" t="s">
        <v>95</v>
      </c>
      <c r="G110" s="35" t="s">
        <v>96</v>
      </c>
      <c r="H110" s="34">
        <v>2.9992068610199998</v>
      </c>
      <c r="I110" s="34">
        <v>0.18914712044900001</v>
      </c>
    </row>
    <row r="111" spans="1:9" ht="30">
      <c r="A111" s="35" t="s">
        <v>92</v>
      </c>
      <c r="B111" s="36" t="s">
        <v>93</v>
      </c>
      <c r="C111" s="34">
        <v>2.6434573672899999E-4</v>
      </c>
      <c r="D111" s="35" t="s">
        <v>94</v>
      </c>
      <c r="E111" s="35" t="s">
        <v>44</v>
      </c>
      <c r="F111" s="35" t="s">
        <v>95</v>
      </c>
      <c r="G111" s="35" t="s">
        <v>96</v>
      </c>
      <c r="H111" s="34">
        <v>15.179242438799999</v>
      </c>
      <c r="I111" s="34">
        <v>1.06976924242</v>
      </c>
    </row>
    <row r="112" spans="1:9" ht="30">
      <c r="A112" s="35" t="s">
        <v>92</v>
      </c>
      <c r="B112" s="36" t="s">
        <v>93</v>
      </c>
      <c r="C112" s="34">
        <v>7.6831364869399995E-4</v>
      </c>
      <c r="D112" s="35" t="s">
        <v>94</v>
      </c>
      <c r="E112" s="35" t="s">
        <v>44</v>
      </c>
      <c r="F112" s="35" t="s">
        <v>95</v>
      </c>
      <c r="G112" s="35" t="s">
        <v>96</v>
      </c>
      <c r="H112" s="34">
        <v>42.606019579600002</v>
      </c>
      <c r="I112" s="34">
        <v>3.1092550236399998</v>
      </c>
    </row>
    <row r="113" spans="1:9" ht="30">
      <c r="A113" s="35" t="s">
        <v>92</v>
      </c>
      <c r="B113" s="36" t="s">
        <v>93</v>
      </c>
      <c r="C113" s="34">
        <v>3.6882169124699999E-4</v>
      </c>
      <c r="D113" s="35" t="s">
        <v>94</v>
      </c>
      <c r="E113" s="35" t="s">
        <v>44</v>
      </c>
      <c r="F113" s="35" t="s">
        <v>95</v>
      </c>
      <c r="G113" s="35" t="s">
        <v>96</v>
      </c>
      <c r="H113" s="34">
        <v>21.263257752200001</v>
      </c>
      <c r="I113" s="34">
        <v>1.4925684299399999</v>
      </c>
    </row>
    <row r="114" spans="1:9" ht="30">
      <c r="A114" s="35" t="s">
        <v>92</v>
      </c>
      <c r="B114" s="36" t="s">
        <v>93</v>
      </c>
      <c r="C114" s="34">
        <v>1.1766766059299999E-3</v>
      </c>
      <c r="D114" s="35" t="s">
        <v>94</v>
      </c>
      <c r="E114" s="35" t="s">
        <v>44</v>
      </c>
      <c r="F114" s="35" t="s">
        <v>95</v>
      </c>
      <c r="G114" s="35" t="s">
        <v>96</v>
      </c>
      <c r="H114" s="34">
        <v>64.003393761400005</v>
      </c>
      <c r="I114" s="34">
        <v>4.7618412797999996</v>
      </c>
    </row>
    <row r="115" spans="1:9" ht="30">
      <c r="A115" s="35" t="s">
        <v>92</v>
      </c>
      <c r="B115" s="36" t="s">
        <v>93</v>
      </c>
      <c r="C115" s="34">
        <v>365.42924280400001</v>
      </c>
      <c r="D115" s="35" t="s">
        <v>94</v>
      </c>
      <c r="E115" s="35" t="s">
        <v>44</v>
      </c>
      <c r="F115" s="35" t="s">
        <v>97</v>
      </c>
      <c r="G115" s="35" t="s">
        <v>98</v>
      </c>
      <c r="H115" s="34">
        <v>6881.2475557600001</v>
      </c>
      <c r="I115" s="34">
        <v>1478839.67818</v>
      </c>
    </row>
    <row r="116" spans="1:9" ht="30">
      <c r="A116" s="35" t="s">
        <v>92</v>
      </c>
      <c r="B116" s="36" t="s">
        <v>93</v>
      </c>
      <c r="C116" s="34">
        <v>4683.7307018199999</v>
      </c>
      <c r="D116" s="35" t="s">
        <v>94</v>
      </c>
      <c r="E116" s="35" t="s">
        <v>44</v>
      </c>
      <c r="F116" s="35" t="s">
        <v>95</v>
      </c>
      <c r="G116" s="35" t="s">
        <v>96</v>
      </c>
      <c r="H116" s="34">
        <v>41476.909453400003</v>
      </c>
      <c r="I116" s="34">
        <v>18954385.671500001</v>
      </c>
    </row>
    <row r="117" spans="1:9" ht="30">
      <c r="A117" s="35" t="s">
        <v>92</v>
      </c>
      <c r="B117" s="36" t="s">
        <v>93</v>
      </c>
      <c r="C117" s="34">
        <v>2.0413083566299999E-4</v>
      </c>
      <c r="D117" s="35" t="s">
        <v>94</v>
      </c>
      <c r="E117" s="35" t="s">
        <v>44</v>
      </c>
      <c r="F117" s="35" t="s">
        <v>95</v>
      </c>
      <c r="G117" s="35" t="s">
        <v>96</v>
      </c>
      <c r="H117" s="34">
        <v>12.125131484300001</v>
      </c>
      <c r="I117" s="34">
        <v>0.82608818331300005</v>
      </c>
    </row>
    <row r="118" spans="1:9" ht="30">
      <c r="A118" s="35" t="s">
        <v>92</v>
      </c>
      <c r="B118" s="36" t="s">
        <v>93</v>
      </c>
      <c r="C118" s="34">
        <v>4.6856456083700002E-5</v>
      </c>
      <c r="D118" s="35" t="s">
        <v>94</v>
      </c>
      <c r="E118" s="35" t="s">
        <v>44</v>
      </c>
      <c r="F118" s="35" t="s">
        <v>95</v>
      </c>
      <c r="G118" s="35" t="s">
        <v>96</v>
      </c>
      <c r="H118" s="34">
        <v>2.9990036020600002</v>
      </c>
      <c r="I118" s="34">
        <v>0.189621350233</v>
      </c>
    </row>
    <row r="119" spans="1:9" ht="30">
      <c r="A119" s="35" t="s">
        <v>92</v>
      </c>
      <c r="B119" s="36" t="s">
        <v>93</v>
      </c>
      <c r="C119" s="34">
        <v>4.6859957415000002E-5</v>
      </c>
      <c r="D119" s="35" t="s">
        <v>94</v>
      </c>
      <c r="E119" s="35" t="s">
        <v>44</v>
      </c>
      <c r="F119" s="35" t="s">
        <v>95</v>
      </c>
      <c r="G119" s="35" t="s">
        <v>96</v>
      </c>
      <c r="H119" s="34">
        <v>2.9992068603000002</v>
      </c>
      <c r="I119" s="34">
        <v>0.18963551961799999</v>
      </c>
    </row>
    <row r="120" spans="1:9" ht="30">
      <c r="A120" s="35" t="s">
        <v>92</v>
      </c>
      <c r="B120" s="36" t="s">
        <v>93</v>
      </c>
      <c r="C120" s="34">
        <v>9.9260331629800005E-5</v>
      </c>
      <c r="D120" s="35" t="s">
        <v>94</v>
      </c>
      <c r="E120" s="35" t="s">
        <v>44</v>
      </c>
      <c r="F120" s="35" t="s">
        <v>95</v>
      </c>
      <c r="G120" s="35" t="s">
        <v>96</v>
      </c>
      <c r="H120" s="34">
        <v>6.04121451387</v>
      </c>
      <c r="I120" s="34">
        <v>0.40169231054600002</v>
      </c>
    </row>
    <row r="121" spans="1:9" ht="30">
      <c r="A121" s="35" t="s">
        <v>92</v>
      </c>
      <c r="B121" s="36" t="s">
        <v>93</v>
      </c>
      <c r="C121" s="34">
        <v>4.6859957625099999E-5</v>
      </c>
      <c r="D121" s="35" t="s">
        <v>94</v>
      </c>
      <c r="E121" s="35" t="s">
        <v>44</v>
      </c>
      <c r="F121" s="35" t="s">
        <v>95</v>
      </c>
      <c r="G121" s="35" t="s">
        <v>96</v>
      </c>
      <c r="H121" s="34">
        <v>2.9992068648800001</v>
      </c>
      <c r="I121" s="34">
        <v>0.18963552046900001</v>
      </c>
    </row>
    <row r="122" spans="1:9" ht="30">
      <c r="A122" s="35" t="s">
        <v>92</v>
      </c>
      <c r="B122" s="36" t="s">
        <v>93</v>
      </c>
      <c r="C122" s="34">
        <v>9.9256887008399998E-5</v>
      </c>
      <c r="D122" s="35" t="s">
        <v>94</v>
      </c>
      <c r="E122" s="35" t="s">
        <v>44</v>
      </c>
      <c r="F122" s="35" t="s">
        <v>95</v>
      </c>
      <c r="G122" s="35" t="s">
        <v>96</v>
      </c>
      <c r="H122" s="34">
        <v>6.04101454122</v>
      </c>
      <c r="I122" s="34">
        <v>0.40167837065700002</v>
      </c>
    </row>
    <row r="123" spans="1:9" ht="30">
      <c r="A123" s="35" t="s">
        <v>92</v>
      </c>
      <c r="B123" s="36" t="s">
        <v>93</v>
      </c>
      <c r="C123" s="34">
        <v>9.9260331298000001E-5</v>
      </c>
      <c r="D123" s="35" t="s">
        <v>94</v>
      </c>
      <c r="E123" s="35" t="s">
        <v>44</v>
      </c>
      <c r="F123" s="35" t="s">
        <v>95</v>
      </c>
      <c r="G123" s="35" t="s">
        <v>96</v>
      </c>
      <c r="H123" s="34">
        <v>6.0412145129199999</v>
      </c>
      <c r="I123" s="34">
        <v>0.40169230920299998</v>
      </c>
    </row>
    <row r="124" spans="1:9" ht="30">
      <c r="A124" s="35" t="s">
        <v>92</v>
      </c>
      <c r="B124" s="36" t="s">
        <v>93</v>
      </c>
      <c r="C124" s="34">
        <v>2.0405769132100001E-4</v>
      </c>
      <c r="D124" s="35" t="s">
        <v>94</v>
      </c>
      <c r="E124" s="35" t="s">
        <v>44</v>
      </c>
      <c r="F124" s="35" t="s">
        <v>95</v>
      </c>
      <c r="G124" s="35" t="s">
        <v>96</v>
      </c>
      <c r="H124" s="34">
        <v>12.125033136500001</v>
      </c>
      <c r="I124" s="34">
        <v>0.82579217866200005</v>
      </c>
    </row>
    <row r="125" spans="1:9" ht="30">
      <c r="A125" s="35" t="s">
        <v>92</v>
      </c>
      <c r="B125" s="36" t="s">
        <v>93</v>
      </c>
      <c r="C125" s="34">
        <v>4.6850012885900003E-5</v>
      </c>
      <c r="D125" s="35" t="s">
        <v>94</v>
      </c>
      <c r="E125" s="35" t="s">
        <v>44</v>
      </c>
      <c r="F125" s="35" t="s">
        <v>95</v>
      </c>
      <c r="G125" s="35" t="s">
        <v>96</v>
      </c>
      <c r="H125" s="34">
        <v>2.99950518083</v>
      </c>
      <c r="I125" s="34">
        <v>0.18959527553700001</v>
      </c>
    </row>
    <row r="126" spans="1:9" ht="30">
      <c r="A126" s="35" t="s">
        <v>92</v>
      </c>
      <c r="B126" s="36" t="s">
        <v>93</v>
      </c>
      <c r="C126" s="34">
        <v>4.6850012675799999E-5</v>
      </c>
      <c r="D126" s="35" t="s">
        <v>94</v>
      </c>
      <c r="E126" s="35" t="s">
        <v>44</v>
      </c>
      <c r="F126" s="35" t="s">
        <v>95</v>
      </c>
      <c r="G126" s="35" t="s">
        <v>96</v>
      </c>
      <c r="H126" s="34">
        <v>2.99950517625</v>
      </c>
      <c r="I126" s="34">
        <v>0.18959527468699999</v>
      </c>
    </row>
    <row r="127" spans="1:9" ht="30">
      <c r="A127" s="35" t="s">
        <v>92</v>
      </c>
      <c r="B127" s="36" t="s">
        <v>93</v>
      </c>
      <c r="C127" s="34">
        <v>4.6850012885900003E-5</v>
      </c>
      <c r="D127" s="35" t="s">
        <v>94</v>
      </c>
      <c r="E127" s="35" t="s">
        <v>44</v>
      </c>
      <c r="F127" s="35" t="s">
        <v>95</v>
      </c>
      <c r="G127" s="35" t="s">
        <v>96</v>
      </c>
      <c r="H127" s="34">
        <v>2.99950518083</v>
      </c>
      <c r="I127" s="34">
        <v>0.18959527553700001</v>
      </c>
    </row>
    <row r="128" spans="1:9" ht="30">
      <c r="A128" s="35" t="s">
        <v>92</v>
      </c>
      <c r="B128" s="36" t="s">
        <v>93</v>
      </c>
      <c r="C128" s="34">
        <v>4.68500128321E-5</v>
      </c>
      <c r="D128" s="35" t="s">
        <v>94</v>
      </c>
      <c r="E128" s="35" t="s">
        <v>44</v>
      </c>
      <c r="F128" s="35" t="s">
        <v>95</v>
      </c>
      <c r="G128" s="35" t="s">
        <v>96</v>
      </c>
      <c r="H128" s="34">
        <v>2.9995051771700001</v>
      </c>
      <c r="I128" s="34">
        <v>0.189595275319</v>
      </c>
    </row>
    <row r="129" spans="1:9" ht="30">
      <c r="A129" s="35" t="s">
        <v>92</v>
      </c>
      <c r="B129" s="36" t="s">
        <v>93</v>
      </c>
      <c r="C129" s="34">
        <v>4.6866789921100002E-5</v>
      </c>
      <c r="D129" s="35" t="s">
        <v>94</v>
      </c>
      <c r="E129" s="35" t="s">
        <v>44</v>
      </c>
      <c r="F129" s="35" t="s">
        <v>95</v>
      </c>
      <c r="G129" s="35" t="s">
        <v>96</v>
      </c>
      <c r="H129" s="34">
        <v>2.9996035232099998</v>
      </c>
      <c r="I129" s="34">
        <v>0.189663169789</v>
      </c>
    </row>
    <row r="130" spans="1:9" ht="30">
      <c r="A130" s="35" t="s">
        <v>92</v>
      </c>
      <c r="B130" s="36" t="s">
        <v>93</v>
      </c>
      <c r="C130" s="34">
        <v>2.9751877203499998E-4</v>
      </c>
      <c r="D130" s="35" t="s">
        <v>94</v>
      </c>
      <c r="E130" s="35" t="s">
        <v>44</v>
      </c>
      <c r="F130" s="35" t="s">
        <v>95</v>
      </c>
      <c r="G130" s="35" t="s">
        <v>96</v>
      </c>
      <c r="H130" s="34">
        <v>15.313247391100001</v>
      </c>
      <c r="I130" s="34">
        <v>1.20401575339</v>
      </c>
    </row>
    <row r="131" spans="1:9" ht="30">
      <c r="A131" s="35" t="s">
        <v>92</v>
      </c>
      <c r="B131" s="36" t="s">
        <v>93</v>
      </c>
      <c r="C131" s="34">
        <v>5.5077693786100003E-5</v>
      </c>
      <c r="D131" s="35" t="s">
        <v>94</v>
      </c>
      <c r="E131" s="35" t="s">
        <v>44</v>
      </c>
      <c r="F131" s="35" t="s">
        <v>95</v>
      </c>
      <c r="G131" s="35" t="s">
        <v>96</v>
      </c>
      <c r="H131" s="34">
        <v>3.0966134433899999</v>
      </c>
      <c r="I131" s="34">
        <v>0.22289151882899999</v>
      </c>
    </row>
    <row r="132" spans="1:9" ht="30">
      <c r="A132" s="35" t="s">
        <v>92</v>
      </c>
      <c r="B132" s="36" t="s">
        <v>93</v>
      </c>
      <c r="C132" s="34">
        <v>5.5081662270700001E-5</v>
      </c>
      <c r="D132" s="35" t="s">
        <v>94</v>
      </c>
      <c r="E132" s="35" t="s">
        <v>44</v>
      </c>
      <c r="F132" s="35" t="s">
        <v>95</v>
      </c>
      <c r="G132" s="35" t="s">
        <v>96</v>
      </c>
      <c r="H132" s="34">
        <v>3.0968134153400002</v>
      </c>
      <c r="I132" s="34">
        <v>0.22290757871700001</v>
      </c>
    </row>
    <row r="133" spans="1:9" ht="30">
      <c r="A133" s="35" t="s">
        <v>92</v>
      </c>
      <c r="B133" s="36" t="s">
        <v>93</v>
      </c>
      <c r="C133" s="34">
        <v>9.9267221002099999E-5</v>
      </c>
      <c r="D133" s="35" t="s">
        <v>94</v>
      </c>
      <c r="E133" s="35" t="s">
        <v>44</v>
      </c>
      <c r="F133" s="35" t="s">
        <v>95</v>
      </c>
      <c r="G133" s="35" t="s">
        <v>96</v>
      </c>
      <c r="H133" s="34">
        <v>6.0416144630700002</v>
      </c>
      <c r="I133" s="34">
        <v>0.40172019084600002</v>
      </c>
    </row>
    <row r="134" spans="1:9" ht="30">
      <c r="A134" s="35" t="s">
        <v>92</v>
      </c>
      <c r="B134" s="36" t="s">
        <v>93</v>
      </c>
      <c r="C134" s="34">
        <v>4.6853456073199999E-5</v>
      </c>
      <c r="D134" s="35" t="s">
        <v>94</v>
      </c>
      <c r="E134" s="35" t="s">
        <v>44</v>
      </c>
      <c r="F134" s="35" t="s">
        <v>95</v>
      </c>
      <c r="G134" s="35" t="s">
        <v>96</v>
      </c>
      <c r="H134" s="34">
        <v>2.9997051488599999</v>
      </c>
      <c r="I134" s="34">
        <v>0.189609209621</v>
      </c>
    </row>
    <row r="135" spans="1:9" ht="30">
      <c r="A135" s="35" t="s">
        <v>92</v>
      </c>
      <c r="B135" s="36" t="s">
        <v>93</v>
      </c>
      <c r="C135" s="34">
        <v>9.9270665537500006E-5</v>
      </c>
      <c r="D135" s="35" t="s">
        <v>94</v>
      </c>
      <c r="E135" s="35" t="s">
        <v>44</v>
      </c>
      <c r="F135" s="35" t="s">
        <v>95</v>
      </c>
      <c r="G135" s="35" t="s">
        <v>96</v>
      </c>
      <c r="H135" s="34">
        <v>6.0418144319399998</v>
      </c>
      <c r="I135" s="34">
        <v>0.40173413038599998</v>
      </c>
    </row>
    <row r="136" spans="1:9" ht="30">
      <c r="A136" s="35" t="s">
        <v>92</v>
      </c>
      <c r="B136" s="36" t="s">
        <v>93</v>
      </c>
      <c r="C136" s="34">
        <v>4.68534563039E-5</v>
      </c>
      <c r="D136" s="35" t="s">
        <v>94</v>
      </c>
      <c r="E136" s="35" t="s">
        <v>44</v>
      </c>
      <c r="F136" s="35" t="s">
        <v>95</v>
      </c>
      <c r="G136" s="35" t="s">
        <v>96</v>
      </c>
      <c r="H136" s="34">
        <v>2.9997051535599999</v>
      </c>
      <c r="I136" s="34">
        <v>0.18960921055499999</v>
      </c>
    </row>
    <row r="137" spans="1:9" ht="30">
      <c r="A137" s="35" t="s">
        <v>92</v>
      </c>
      <c r="B137" s="36" t="s">
        <v>93</v>
      </c>
      <c r="C137" s="34">
        <v>4.6836677720699998E-5</v>
      </c>
      <c r="D137" s="35" t="s">
        <v>94</v>
      </c>
      <c r="E137" s="35" t="s">
        <v>44</v>
      </c>
      <c r="F137" s="35" t="s">
        <v>95</v>
      </c>
      <c r="G137" s="35" t="s">
        <v>96</v>
      </c>
      <c r="H137" s="34">
        <v>2.9996068092299999</v>
      </c>
      <c r="I137" s="34">
        <v>0.18954131003800001</v>
      </c>
    </row>
    <row r="138" spans="1:9" ht="30">
      <c r="A138" s="35" t="s">
        <v>92</v>
      </c>
      <c r="B138" s="36" t="s">
        <v>93</v>
      </c>
      <c r="C138" s="34">
        <v>9.9196029644899996E-5</v>
      </c>
      <c r="D138" s="35" t="s">
        <v>94</v>
      </c>
      <c r="E138" s="35" t="s">
        <v>44</v>
      </c>
      <c r="F138" s="35" t="s">
        <v>95</v>
      </c>
      <c r="G138" s="35" t="s">
        <v>96</v>
      </c>
      <c r="H138" s="34">
        <v>6.0414144859199999</v>
      </c>
      <c r="I138" s="34">
        <v>0.40143208964499999</v>
      </c>
    </row>
    <row r="139" spans="1:9" ht="30">
      <c r="A139" s="35" t="s">
        <v>92</v>
      </c>
      <c r="B139" s="36" t="s">
        <v>93</v>
      </c>
      <c r="C139" s="34">
        <v>4.6836677699600001E-5</v>
      </c>
      <c r="D139" s="35" t="s">
        <v>94</v>
      </c>
      <c r="E139" s="35" t="s">
        <v>44</v>
      </c>
      <c r="F139" s="35" t="s">
        <v>95</v>
      </c>
      <c r="G139" s="35" t="s">
        <v>96</v>
      </c>
      <c r="H139" s="34">
        <v>2.9996068090799999</v>
      </c>
      <c r="I139" s="34">
        <v>0.189541309952</v>
      </c>
    </row>
    <row r="140" spans="1:9" ht="30">
      <c r="A140" s="35" t="s">
        <v>92</v>
      </c>
      <c r="B140" s="36" t="s">
        <v>93</v>
      </c>
      <c r="C140" s="34">
        <v>9.9199471795299995E-5</v>
      </c>
      <c r="D140" s="35" t="s">
        <v>94</v>
      </c>
      <c r="E140" s="35" t="s">
        <v>44</v>
      </c>
      <c r="F140" s="35" t="s">
        <v>95</v>
      </c>
      <c r="G140" s="35" t="s">
        <v>96</v>
      </c>
      <c r="H140" s="34">
        <v>6.0416144585699998</v>
      </c>
      <c r="I140" s="34">
        <v>0.40144601953300002</v>
      </c>
    </row>
    <row r="141" spans="1:9" ht="30">
      <c r="A141" s="35" t="s">
        <v>92</v>
      </c>
      <c r="B141" s="36" t="s">
        <v>93</v>
      </c>
      <c r="C141" s="34">
        <v>1.5156226608599999E-4</v>
      </c>
      <c r="D141" s="35" t="s">
        <v>94</v>
      </c>
      <c r="E141" s="35" t="s">
        <v>44</v>
      </c>
      <c r="F141" s="35" t="s">
        <v>95</v>
      </c>
      <c r="G141" s="35" t="s">
        <v>96</v>
      </c>
      <c r="H141" s="34">
        <v>9.0836221200100002</v>
      </c>
      <c r="I141" s="34">
        <v>0.61335072990200001</v>
      </c>
    </row>
    <row r="142" spans="1:9" ht="30">
      <c r="A142" s="35" t="s">
        <v>92</v>
      </c>
      <c r="B142" s="36" t="s">
        <v>93</v>
      </c>
      <c r="C142" s="34">
        <v>9.9199471838800002E-5</v>
      </c>
      <c r="D142" s="35" t="s">
        <v>94</v>
      </c>
      <c r="E142" s="35" t="s">
        <v>44</v>
      </c>
      <c r="F142" s="35" t="s">
        <v>95</v>
      </c>
      <c r="G142" s="35" t="s">
        <v>96</v>
      </c>
      <c r="H142" s="34">
        <v>6.0416144586899998</v>
      </c>
      <c r="I142" s="34">
        <v>0.40144601970999999</v>
      </c>
    </row>
    <row r="143" spans="1:9" ht="30">
      <c r="A143" s="35" t="s">
        <v>92</v>
      </c>
      <c r="B143" s="36" t="s">
        <v>93</v>
      </c>
      <c r="C143" s="34">
        <v>4.6836620886E-5</v>
      </c>
      <c r="D143" s="35" t="s">
        <v>94</v>
      </c>
      <c r="E143" s="35" t="s">
        <v>44</v>
      </c>
      <c r="F143" s="35" t="s">
        <v>95</v>
      </c>
      <c r="G143" s="35" t="s">
        <v>96</v>
      </c>
      <c r="H143" s="34">
        <v>2.9996035236099998</v>
      </c>
      <c r="I143" s="34">
        <v>0.18954108003600001</v>
      </c>
    </row>
    <row r="144" spans="1:9" ht="30">
      <c r="A144" s="35" t="s">
        <v>92</v>
      </c>
      <c r="B144" s="36" t="s">
        <v>93</v>
      </c>
      <c r="C144" s="34">
        <v>7.9662301912300004E-2</v>
      </c>
      <c r="D144" s="35" t="s">
        <v>94</v>
      </c>
      <c r="E144" s="35" t="s">
        <v>44</v>
      </c>
      <c r="F144" s="35" t="s">
        <v>95</v>
      </c>
      <c r="G144" s="35" t="s">
        <v>96</v>
      </c>
      <c r="H144" s="34">
        <v>3398.4495950199998</v>
      </c>
      <c r="I144" s="34">
        <v>322.38189811699999</v>
      </c>
    </row>
    <row r="145" spans="1:9" ht="30">
      <c r="A145" s="35" t="s">
        <v>92</v>
      </c>
      <c r="B145" s="36" t="s">
        <v>93</v>
      </c>
      <c r="C145" s="34">
        <v>8.9127728531399996E-4</v>
      </c>
      <c r="D145" s="35" t="s">
        <v>94</v>
      </c>
      <c r="E145" s="35" t="s">
        <v>44</v>
      </c>
      <c r="F145" s="35" t="s">
        <v>95</v>
      </c>
      <c r="G145" s="35" t="s">
        <v>96</v>
      </c>
      <c r="H145" s="34">
        <v>48.756645642700001</v>
      </c>
      <c r="I145" s="34">
        <v>3.6068712062100001</v>
      </c>
    </row>
    <row r="146" spans="1:9" ht="30">
      <c r="A146" s="35" t="s">
        <v>92</v>
      </c>
      <c r="B146" s="36" t="s">
        <v>93</v>
      </c>
      <c r="C146" s="34">
        <v>4.5485726987599999E-4</v>
      </c>
      <c r="D146" s="35" t="s">
        <v>94</v>
      </c>
      <c r="E146" s="35" t="s">
        <v>44</v>
      </c>
      <c r="F146" s="35" t="s">
        <v>95</v>
      </c>
      <c r="G146" s="35" t="s">
        <v>96</v>
      </c>
      <c r="H146" s="34">
        <v>24.439676874500002</v>
      </c>
      <c r="I146" s="34">
        <v>1.8407420638700001</v>
      </c>
    </row>
    <row r="147" spans="1:9" ht="30">
      <c r="A147" s="35" t="s">
        <v>92</v>
      </c>
      <c r="B147" s="36" t="s">
        <v>93</v>
      </c>
      <c r="C147" s="34">
        <v>4.9889399346499997E-4</v>
      </c>
      <c r="D147" s="35" t="s">
        <v>94</v>
      </c>
      <c r="E147" s="35" t="s">
        <v>44</v>
      </c>
      <c r="F147" s="35" t="s">
        <v>95</v>
      </c>
      <c r="G147" s="35" t="s">
        <v>96</v>
      </c>
      <c r="H147" s="34">
        <v>27.426682084199999</v>
      </c>
      <c r="I147" s="34">
        <v>2.0189523615499998</v>
      </c>
    </row>
    <row r="148" spans="1:9" ht="30">
      <c r="A148" s="35" t="s">
        <v>92</v>
      </c>
      <c r="B148" s="36" t="s">
        <v>93</v>
      </c>
      <c r="C148" s="34">
        <v>1.3011400805900001E-3</v>
      </c>
      <c r="D148" s="35" t="s">
        <v>94</v>
      </c>
      <c r="E148" s="35" t="s">
        <v>44</v>
      </c>
      <c r="F148" s="35" t="s">
        <v>95</v>
      </c>
      <c r="G148" s="35" t="s">
        <v>96</v>
      </c>
      <c r="H148" s="34">
        <v>73.080420037400003</v>
      </c>
      <c r="I148" s="34">
        <v>5.2655270915600001</v>
      </c>
    </row>
    <row r="149" spans="1:9" ht="30">
      <c r="A149" s="35" t="s">
        <v>92</v>
      </c>
      <c r="B149" s="36" t="s">
        <v>93</v>
      </c>
      <c r="C149" s="34">
        <v>3.3343132703299999E-4</v>
      </c>
      <c r="D149" s="35" t="s">
        <v>94</v>
      </c>
      <c r="E149" s="35" t="s">
        <v>44</v>
      </c>
      <c r="F149" s="35" t="s">
        <v>95</v>
      </c>
      <c r="G149" s="35" t="s">
        <v>96</v>
      </c>
      <c r="H149" s="34">
        <v>18.288654157</v>
      </c>
      <c r="I149" s="34">
        <v>1.3493487072300001</v>
      </c>
    </row>
    <row r="150" spans="1:9" ht="30">
      <c r="A150" s="35" t="s">
        <v>92</v>
      </c>
      <c r="B150" s="36" t="s">
        <v>93</v>
      </c>
      <c r="C150" s="34">
        <v>2.28703433295E-4</v>
      </c>
      <c r="D150" s="35" t="s">
        <v>94</v>
      </c>
      <c r="E150" s="35" t="s">
        <v>44</v>
      </c>
      <c r="F150" s="35" t="s">
        <v>95</v>
      </c>
      <c r="G150" s="35" t="s">
        <v>96</v>
      </c>
      <c r="H150" s="34">
        <v>12.246734849499999</v>
      </c>
      <c r="I150" s="34">
        <v>0.92552995785400005</v>
      </c>
    </row>
    <row r="151" spans="1:9" ht="30">
      <c r="A151" s="35" t="s">
        <v>92</v>
      </c>
      <c r="B151" s="36" t="s">
        <v>93</v>
      </c>
      <c r="C151" s="34">
        <v>6.2841326106700002E-4</v>
      </c>
      <c r="D151" s="35" t="s">
        <v>94</v>
      </c>
      <c r="E151" s="35" t="s">
        <v>44</v>
      </c>
      <c r="F151" s="35" t="s">
        <v>95</v>
      </c>
      <c r="G151" s="35" t="s">
        <v>96</v>
      </c>
      <c r="H151" s="34">
        <v>33.589804811100002</v>
      </c>
      <c r="I151" s="34">
        <v>2.5430982414700001</v>
      </c>
    </row>
    <row r="152" spans="1:9" ht="30">
      <c r="A152" s="35" t="s">
        <v>92</v>
      </c>
      <c r="B152" s="36" t="s">
        <v>93</v>
      </c>
      <c r="C152" s="34">
        <v>8.9836466352999995E-4</v>
      </c>
      <c r="D152" s="35" t="s">
        <v>94</v>
      </c>
      <c r="E152" s="35" t="s">
        <v>44</v>
      </c>
      <c r="F152" s="35" t="s">
        <v>95</v>
      </c>
      <c r="G152" s="35" t="s">
        <v>96</v>
      </c>
      <c r="H152" s="34">
        <v>48.726839808599998</v>
      </c>
      <c r="I152" s="34">
        <v>3.6355528082599999</v>
      </c>
    </row>
    <row r="153" spans="1:9" ht="30">
      <c r="A153" s="35" t="s">
        <v>92</v>
      </c>
      <c r="B153" s="36" t="s">
        <v>93</v>
      </c>
      <c r="C153" s="34">
        <v>1.33361513859E-3</v>
      </c>
      <c r="D153" s="35" t="s">
        <v>94</v>
      </c>
      <c r="E153" s="35" t="s">
        <v>44</v>
      </c>
      <c r="F153" s="35" t="s">
        <v>95</v>
      </c>
      <c r="G153" s="35" t="s">
        <v>96</v>
      </c>
      <c r="H153" s="34">
        <v>73.086914241900004</v>
      </c>
      <c r="I153" s="34">
        <v>5.3969489886000002</v>
      </c>
    </row>
    <row r="154" spans="1:9" ht="30">
      <c r="A154" s="35" t="s">
        <v>92</v>
      </c>
      <c r="B154" s="36" t="s">
        <v>93</v>
      </c>
      <c r="C154" s="34">
        <v>1.5255533184599999E-3</v>
      </c>
      <c r="D154" s="35" t="s">
        <v>94</v>
      </c>
      <c r="E154" s="35" t="s">
        <v>44</v>
      </c>
      <c r="F154" s="35" t="s">
        <v>95</v>
      </c>
      <c r="G154" s="35" t="s">
        <v>96</v>
      </c>
      <c r="H154" s="34">
        <v>82.261543820599996</v>
      </c>
      <c r="I154" s="34">
        <v>6.1736952445000002</v>
      </c>
    </row>
    <row r="155" spans="1:9" ht="30">
      <c r="A155" s="35" t="s">
        <v>92</v>
      </c>
      <c r="B155" s="36" t="s">
        <v>93</v>
      </c>
      <c r="C155" s="34">
        <v>1.6331776360100001E-3</v>
      </c>
      <c r="D155" s="35" t="s">
        <v>94</v>
      </c>
      <c r="E155" s="35" t="s">
        <v>44</v>
      </c>
      <c r="F155" s="35" t="s">
        <v>95</v>
      </c>
      <c r="G155" s="35" t="s">
        <v>96</v>
      </c>
      <c r="H155" s="34">
        <v>91.314068451200001</v>
      </c>
      <c r="I155" s="34">
        <v>6.6092354051899997</v>
      </c>
    </row>
    <row r="156" spans="1:9" ht="30">
      <c r="A156" s="35" t="s">
        <v>92</v>
      </c>
      <c r="B156" s="36" t="s">
        <v>93</v>
      </c>
      <c r="C156" s="34">
        <v>4.18483690766E-3</v>
      </c>
      <c r="D156" s="35" t="s">
        <v>94</v>
      </c>
      <c r="E156" s="35" t="s">
        <v>44</v>
      </c>
      <c r="F156" s="35" t="s">
        <v>95</v>
      </c>
      <c r="G156" s="35" t="s">
        <v>96</v>
      </c>
      <c r="H156" s="34">
        <v>225.56876732200001</v>
      </c>
      <c r="I156" s="34">
        <v>16.935434116500002</v>
      </c>
    </row>
    <row r="157" spans="1:9" ht="30">
      <c r="A157" s="35" t="s">
        <v>92</v>
      </c>
      <c r="B157" s="36" t="s">
        <v>93</v>
      </c>
      <c r="C157" s="34">
        <v>1.5601814400000001E-3</v>
      </c>
      <c r="D157" s="35" t="s">
        <v>94</v>
      </c>
      <c r="E157" s="35" t="s">
        <v>44</v>
      </c>
      <c r="F157" s="35" t="s">
        <v>95</v>
      </c>
      <c r="G157" s="35" t="s">
        <v>96</v>
      </c>
      <c r="H157" s="34">
        <v>85.3212507442</v>
      </c>
      <c r="I157" s="34">
        <v>6.3138302805700004</v>
      </c>
    </row>
    <row r="158" spans="1:9" ht="30">
      <c r="A158" s="35" t="s">
        <v>92</v>
      </c>
      <c r="B158" s="36" t="s">
        <v>93</v>
      </c>
      <c r="C158" s="34">
        <v>2.77002460505E-3</v>
      </c>
      <c r="D158" s="35" t="s">
        <v>94</v>
      </c>
      <c r="E158" s="35" t="s">
        <v>44</v>
      </c>
      <c r="F158" s="35" t="s">
        <v>95</v>
      </c>
      <c r="G158" s="35" t="s">
        <v>96</v>
      </c>
      <c r="H158" s="34">
        <v>152.28754148799999</v>
      </c>
      <c r="I158" s="34">
        <v>11.209891863099999</v>
      </c>
    </row>
    <row r="159" spans="1:9" ht="30">
      <c r="A159" s="35" t="s">
        <v>92</v>
      </c>
      <c r="B159" s="36" t="s">
        <v>93</v>
      </c>
      <c r="C159" s="34">
        <v>7.0587701390600003E-3</v>
      </c>
      <c r="D159" s="35" t="s">
        <v>94</v>
      </c>
      <c r="E159" s="35" t="s">
        <v>44</v>
      </c>
      <c r="F159" s="35" t="s">
        <v>95</v>
      </c>
      <c r="G159" s="35" t="s">
        <v>96</v>
      </c>
      <c r="H159" s="34">
        <v>368.81698094000001</v>
      </c>
      <c r="I159" s="34">
        <v>28.5658292715</v>
      </c>
    </row>
    <row r="160" spans="1:9" ht="30">
      <c r="A160" s="35" t="s">
        <v>92</v>
      </c>
      <c r="B160" s="36" t="s">
        <v>93</v>
      </c>
      <c r="C160" s="34">
        <v>9.0640971479199993E-3</v>
      </c>
      <c r="D160" s="35" t="s">
        <v>94</v>
      </c>
      <c r="E160" s="35" t="s">
        <v>44</v>
      </c>
      <c r="F160" s="35" t="s">
        <v>95</v>
      </c>
      <c r="G160" s="35" t="s">
        <v>96</v>
      </c>
      <c r="H160" s="34">
        <v>487.73942987599997</v>
      </c>
      <c r="I160" s="34">
        <v>36.6810997563</v>
      </c>
    </row>
    <row r="161" spans="1:9" ht="30">
      <c r="A161" s="35" t="s">
        <v>92</v>
      </c>
      <c r="B161" s="36" t="s">
        <v>93</v>
      </c>
      <c r="C161" s="34">
        <v>8.5924660510099997E-5</v>
      </c>
      <c r="D161" s="35" t="s">
        <v>94</v>
      </c>
      <c r="E161" s="35" t="s">
        <v>44</v>
      </c>
      <c r="F161" s="35" t="s">
        <v>95</v>
      </c>
      <c r="G161" s="35" t="s">
        <v>96</v>
      </c>
      <c r="H161" s="34">
        <v>5.2341017961</v>
      </c>
      <c r="I161" s="34">
        <v>0.34772476422800003</v>
      </c>
    </row>
    <row r="162" spans="1:9" ht="30">
      <c r="A162" s="35" t="s">
        <v>92</v>
      </c>
      <c r="B162" s="36" t="s">
        <v>93</v>
      </c>
      <c r="C162" s="34">
        <v>4.7143923564500002E-5</v>
      </c>
      <c r="D162" s="35" t="s">
        <v>94</v>
      </c>
      <c r="E162" s="35" t="s">
        <v>44</v>
      </c>
      <c r="F162" s="35" t="s">
        <v>95</v>
      </c>
      <c r="G162" s="35" t="s">
        <v>96</v>
      </c>
      <c r="H162" s="34">
        <v>2.9982037089900002</v>
      </c>
      <c r="I162" s="34">
        <v>0.19078468985399999</v>
      </c>
    </row>
    <row r="163" spans="1:9" ht="30">
      <c r="A163" s="35" t="s">
        <v>92</v>
      </c>
      <c r="B163" s="36" t="s">
        <v>93</v>
      </c>
      <c r="C163" s="34">
        <v>9.9916626350000007E-5</v>
      </c>
      <c r="D163" s="35" t="s">
        <v>94</v>
      </c>
      <c r="E163" s="35" t="s">
        <v>44</v>
      </c>
      <c r="F163" s="35" t="s">
        <v>95</v>
      </c>
      <c r="G163" s="35" t="s">
        <v>96</v>
      </c>
      <c r="H163" s="34">
        <v>6.0400113953899996</v>
      </c>
      <c r="I163" s="34">
        <v>0.40434824104900002</v>
      </c>
    </row>
    <row r="164" spans="1:9" ht="30">
      <c r="A164" s="35" t="s">
        <v>92</v>
      </c>
      <c r="B164" s="36" t="s">
        <v>93</v>
      </c>
      <c r="C164" s="34">
        <v>9.99166263935E-5</v>
      </c>
      <c r="D164" s="35" t="s">
        <v>94</v>
      </c>
      <c r="E164" s="35" t="s">
        <v>44</v>
      </c>
      <c r="F164" s="35" t="s">
        <v>95</v>
      </c>
      <c r="G164" s="35" t="s">
        <v>96</v>
      </c>
      <c r="H164" s="34">
        <v>6.0400113955099997</v>
      </c>
      <c r="I164" s="34">
        <v>0.40434824122500002</v>
      </c>
    </row>
    <row r="165" spans="1:9" ht="30">
      <c r="A165" s="35" t="s">
        <v>92</v>
      </c>
      <c r="B165" s="36" t="s">
        <v>93</v>
      </c>
      <c r="C165" s="34">
        <v>4.7143866729900001E-5</v>
      </c>
      <c r="D165" s="35" t="s">
        <v>94</v>
      </c>
      <c r="E165" s="35" t="s">
        <v>44</v>
      </c>
      <c r="F165" s="35" t="s">
        <v>95</v>
      </c>
      <c r="G165" s="35" t="s">
        <v>96</v>
      </c>
      <c r="H165" s="34">
        <v>2.9982004337300001</v>
      </c>
      <c r="I165" s="34">
        <v>0.19078445985299999</v>
      </c>
    </row>
    <row r="166" spans="1:9" ht="30">
      <c r="A166" s="35" t="s">
        <v>92</v>
      </c>
      <c r="B166" s="36" t="s">
        <v>93</v>
      </c>
      <c r="C166" s="34">
        <v>4.7127110542999997E-5</v>
      </c>
      <c r="D166" s="35" t="s">
        <v>94</v>
      </c>
      <c r="E166" s="35" t="s">
        <v>44</v>
      </c>
      <c r="F166" s="35" t="s">
        <v>95</v>
      </c>
      <c r="G166" s="35" t="s">
        <v>96</v>
      </c>
      <c r="H166" s="34">
        <v>2.9981020849700002</v>
      </c>
      <c r="I166" s="34">
        <v>0.19071664997000001</v>
      </c>
    </row>
    <row r="167" spans="1:9" ht="30">
      <c r="A167" s="35" t="s">
        <v>92</v>
      </c>
      <c r="B167" s="36" t="s">
        <v>93</v>
      </c>
      <c r="C167" s="34">
        <v>4.7110354219400002E-5</v>
      </c>
      <c r="D167" s="35" t="s">
        <v>94</v>
      </c>
      <c r="E167" s="35" t="s">
        <v>44</v>
      </c>
      <c r="F167" s="35" t="s">
        <v>95</v>
      </c>
      <c r="G167" s="35" t="s">
        <v>96</v>
      </c>
      <c r="H167" s="34">
        <v>2.9980037353500002</v>
      </c>
      <c r="I167" s="34">
        <v>0.190648839534</v>
      </c>
    </row>
    <row r="168" spans="1:9" ht="30">
      <c r="A168" s="35" t="s">
        <v>92</v>
      </c>
      <c r="B168" s="36" t="s">
        <v>93</v>
      </c>
      <c r="C168" s="34">
        <v>9.9916626018500002E-5</v>
      </c>
      <c r="D168" s="35" t="s">
        <v>94</v>
      </c>
      <c r="E168" s="35" t="s">
        <v>44</v>
      </c>
      <c r="F168" s="35" t="s">
        <v>95</v>
      </c>
      <c r="G168" s="35" t="s">
        <v>96</v>
      </c>
      <c r="H168" s="34">
        <v>6.0400113944399996</v>
      </c>
      <c r="I168" s="34">
        <v>0.40434823970700001</v>
      </c>
    </row>
    <row r="169" spans="1:9" ht="30">
      <c r="A169" s="35" t="s">
        <v>92</v>
      </c>
      <c r="B169" s="36" t="s">
        <v>93</v>
      </c>
      <c r="C169" s="34">
        <v>4.7143923741100002E-5</v>
      </c>
      <c r="D169" s="35" t="s">
        <v>94</v>
      </c>
      <c r="E169" s="35" t="s">
        <v>44</v>
      </c>
      <c r="F169" s="35" t="s">
        <v>95</v>
      </c>
      <c r="G169" s="35" t="s">
        <v>96</v>
      </c>
      <c r="H169" s="34">
        <v>2.9982037100199999</v>
      </c>
      <c r="I169" s="34">
        <v>0.19078469056899999</v>
      </c>
    </row>
    <row r="170" spans="1:9" ht="30">
      <c r="A170" s="35" t="s">
        <v>92</v>
      </c>
      <c r="B170" s="36" t="s">
        <v>93</v>
      </c>
      <c r="C170" s="34">
        <v>4.71439235851E-5</v>
      </c>
      <c r="D170" s="35" t="s">
        <v>94</v>
      </c>
      <c r="E170" s="35" t="s">
        <v>44</v>
      </c>
      <c r="F170" s="35" t="s">
        <v>95</v>
      </c>
      <c r="G170" s="35" t="s">
        <v>96</v>
      </c>
      <c r="H170" s="34">
        <v>2.9982037091099998</v>
      </c>
      <c r="I170" s="34">
        <v>0.19078468993700001</v>
      </c>
    </row>
    <row r="171" spans="1:9" ht="30">
      <c r="A171" s="35" t="s">
        <v>92</v>
      </c>
      <c r="B171" s="36" t="s">
        <v>93</v>
      </c>
      <c r="C171" s="34">
        <v>4.7140454220600002E-5</v>
      </c>
      <c r="D171" s="35" t="s">
        <v>94</v>
      </c>
      <c r="E171" s="35" t="s">
        <v>44</v>
      </c>
      <c r="F171" s="35" t="s">
        <v>95</v>
      </c>
      <c r="G171" s="35" t="s">
        <v>96</v>
      </c>
      <c r="H171" s="34">
        <v>2.9980037362999998</v>
      </c>
      <c r="I171" s="34">
        <v>0.190770649918</v>
      </c>
    </row>
    <row r="172" spans="1:9" ht="30">
      <c r="A172" s="35" t="s">
        <v>92</v>
      </c>
      <c r="B172" s="36" t="s">
        <v>93</v>
      </c>
      <c r="C172" s="34">
        <v>9.9845479601300003E-5</v>
      </c>
      <c r="D172" s="35" t="s">
        <v>94</v>
      </c>
      <c r="E172" s="35" t="s">
        <v>44</v>
      </c>
      <c r="F172" s="35" t="s">
        <v>95</v>
      </c>
      <c r="G172" s="35" t="s">
        <v>96</v>
      </c>
      <c r="H172" s="34">
        <v>6.0398114217499996</v>
      </c>
      <c r="I172" s="34">
        <v>0.40406032037200001</v>
      </c>
    </row>
    <row r="173" spans="1:9" ht="30">
      <c r="A173" s="35" t="s">
        <v>92</v>
      </c>
      <c r="B173" s="36" t="s">
        <v>93</v>
      </c>
      <c r="C173" s="34">
        <v>9.9848946462200005E-5</v>
      </c>
      <c r="D173" s="35" t="s">
        <v>94</v>
      </c>
      <c r="E173" s="35" t="s">
        <v>44</v>
      </c>
      <c r="F173" s="35" t="s">
        <v>95</v>
      </c>
      <c r="G173" s="35" t="s">
        <v>96</v>
      </c>
      <c r="H173" s="34">
        <v>6.0400113944899996</v>
      </c>
      <c r="I173" s="34">
        <v>0.40407435026100003</v>
      </c>
    </row>
    <row r="174" spans="1:9" ht="30">
      <c r="A174" s="35" t="s">
        <v>92</v>
      </c>
      <c r="B174" s="36" t="s">
        <v>93</v>
      </c>
      <c r="C174" s="34">
        <v>3.63538610422E-4</v>
      </c>
      <c r="D174" s="35" t="s">
        <v>94</v>
      </c>
      <c r="E174" s="35" t="s">
        <v>44</v>
      </c>
      <c r="F174" s="35" t="s">
        <v>95</v>
      </c>
      <c r="G174" s="35" t="s">
        <v>96</v>
      </c>
      <c r="H174" s="34">
        <v>21.249859549100002</v>
      </c>
      <c r="I174" s="34">
        <v>1.4711885603799999</v>
      </c>
    </row>
    <row r="175" spans="1:9" ht="30">
      <c r="A175" s="35" t="s">
        <v>92</v>
      </c>
      <c r="B175" s="36" t="s">
        <v>93</v>
      </c>
      <c r="C175" s="34">
        <v>4.7113821247799997E-5</v>
      </c>
      <c r="D175" s="35" t="s">
        <v>94</v>
      </c>
      <c r="E175" s="35" t="s">
        <v>44</v>
      </c>
      <c r="F175" s="35" t="s">
        <v>95</v>
      </c>
      <c r="G175" s="35" t="s">
        <v>96</v>
      </c>
      <c r="H175" s="34">
        <v>2.9982037089300002</v>
      </c>
      <c r="I175" s="34">
        <v>0.190662870101</v>
      </c>
    </row>
    <row r="176" spans="1:9" ht="30">
      <c r="A176" s="35" t="s">
        <v>92</v>
      </c>
      <c r="B176" s="36" t="s">
        <v>93</v>
      </c>
      <c r="C176" s="34">
        <v>4.7110354355500002E-5</v>
      </c>
      <c r="D176" s="35" t="s">
        <v>94</v>
      </c>
      <c r="E176" s="35" t="s">
        <v>44</v>
      </c>
      <c r="F176" s="35" t="s">
        <v>95</v>
      </c>
      <c r="G176" s="35" t="s">
        <v>96</v>
      </c>
      <c r="H176" s="34">
        <v>2.9980037361799998</v>
      </c>
      <c r="I176" s="34">
        <v>0.19064884008499999</v>
      </c>
    </row>
    <row r="177" spans="1:9" ht="30">
      <c r="A177" s="35" t="s">
        <v>92</v>
      </c>
      <c r="B177" s="36" t="s">
        <v>93</v>
      </c>
      <c r="C177" s="34">
        <v>4.7110354376000002E-5</v>
      </c>
      <c r="D177" s="35" t="s">
        <v>94</v>
      </c>
      <c r="E177" s="35" t="s">
        <v>44</v>
      </c>
      <c r="F177" s="35" t="s">
        <v>95</v>
      </c>
      <c r="G177" s="35" t="s">
        <v>96</v>
      </c>
      <c r="H177" s="34">
        <v>2.9980037362999998</v>
      </c>
      <c r="I177" s="34">
        <v>0.19064884016799999</v>
      </c>
    </row>
    <row r="178" spans="1:9" ht="30">
      <c r="A178" s="35" t="s">
        <v>92</v>
      </c>
      <c r="B178" s="36" t="s">
        <v>93</v>
      </c>
      <c r="C178" s="34">
        <v>4.7110354355000002E-5</v>
      </c>
      <c r="D178" s="35" t="s">
        <v>94</v>
      </c>
      <c r="E178" s="35" t="s">
        <v>44</v>
      </c>
      <c r="F178" s="35" t="s">
        <v>95</v>
      </c>
      <c r="G178" s="35" t="s">
        <v>96</v>
      </c>
      <c r="H178" s="34">
        <v>2.9980037361499998</v>
      </c>
      <c r="I178" s="34">
        <v>0.19064884008300001</v>
      </c>
    </row>
    <row r="179" spans="1:9" ht="30">
      <c r="A179" s="35" t="s">
        <v>92</v>
      </c>
      <c r="B179" s="36" t="s">
        <v>93</v>
      </c>
      <c r="C179" s="34">
        <v>4.7110354376000002E-5</v>
      </c>
      <c r="D179" s="35" t="s">
        <v>94</v>
      </c>
      <c r="E179" s="35" t="s">
        <v>44</v>
      </c>
      <c r="F179" s="35" t="s">
        <v>95</v>
      </c>
      <c r="G179" s="35" t="s">
        <v>96</v>
      </c>
      <c r="H179" s="34">
        <v>2.9980037362999998</v>
      </c>
      <c r="I179" s="34">
        <v>0.19064884016799999</v>
      </c>
    </row>
    <row r="180" spans="1:9" ht="30">
      <c r="A180" s="35" t="s">
        <v>92</v>
      </c>
      <c r="B180" s="36" t="s">
        <v>93</v>
      </c>
      <c r="C180" s="34">
        <v>9.9848946462200005E-5</v>
      </c>
      <c r="D180" s="35" t="s">
        <v>94</v>
      </c>
      <c r="E180" s="35" t="s">
        <v>44</v>
      </c>
      <c r="F180" s="35" t="s">
        <v>95</v>
      </c>
      <c r="G180" s="35" t="s">
        <v>96</v>
      </c>
      <c r="H180" s="34">
        <v>6.0400113944899996</v>
      </c>
      <c r="I180" s="34">
        <v>0.40407435026100003</v>
      </c>
    </row>
    <row r="181" spans="1:9" ht="30">
      <c r="A181" s="35" t="s">
        <v>92</v>
      </c>
      <c r="B181" s="36" t="s">
        <v>93</v>
      </c>
      <c r="C181" s="34">
        <v>4.7110354219400002E-5</v>
      </c>
      <c r="D181" s="35" t="s">
        <v>94</v>
      </c>
      <c r="E181" s="35" t="s">
        <v>44</v>
      </c>
      <c r="F181" s="35" t="s">
        <v>95</v>
      </c>
      <c r="G181" s="35" t="s">
        <v>96</v>
      </c>
      <c r="H181" s="34">
        <v>2.9980037353500002</v>
      </c>
      <c r="I181" s="34">
        <v>0.190648839534</v>
      </c>
    </row>
    <row r="182" spans="1:9" ht="30">
      <c r="A182" s="35" t="s">
        <v>92</v>
      </c>
      <c r="B182" s="36" t="s">
        <v>93</v>
      </c>
      <c r="C182" s="34">
        <v>4.7143923741100002E-5</v>
      </c>
      <c r="D182" s="35" t="s">
        <v>94</v>
      </c>
      <c r="E182" s="35" t="s">
        <v>44</v>
      </c>
      <c r="F182" s="35" t="s">
        <v>95</v>
      </c>
      <c r="G182" s="35" t="s">
        <v>96</v>
      </c>
      <c r="H182" s="34">
        <v>2.9982037100199999</v>
      </c>
      <c r="I182" s="34">
        <v>0.19078469056899999</v>
      </c>
    </row>
    <row r="183" spans="1:9" ht="30">
      <c r="A183" s="35" t="s">
        <v>92</v>
      </c>
      <c r="B183" s="36" t="s">
        <v>93</v>
      </c>
      <c r="C183" s="34">
        <v>4.2708154699200002E-5</v>
      </c>
      <c r="D183" s="35" t="s">
        <v>94</v>
      </c>
      <c r="E183" s="35" t="s">
        <v>44</v>
      </c>
      <c r="F183" s="35" t="s">
        <v>95</v>
      </c>
      <c r="G183" s="35" t="s">
        <v>96</v>
      </c>
      <c r="H183" s="34">
        <v>2.7423498177200001</v>
      </c>
      <c r="I183" s="34">
        <v>0.172833770133</v>
      </c>
    </row>
    <row r="184" spans="1:9" ht="30">
      <c r="A184" s="35" t="s">
        <v>92</v>
      </c>
      <c r="B184" s="36" t="s">
        <v>93</v>
      </c>
      <c r="C184" s="34">
        <v>1.5312748538199999E-5</v>
      </c>
      <c r="D184" s="35" t="s">
        <v>94</v>
      </c>
      <c r="E184" s="35" t="s">
        <v>44</v>
      </c>
      <c r="F184" s="35" t="s">
        <v>95</v>
      </c>
      <c r="G184" s="35" t="s">
        <v>96</v>
      </c>
      <c r="H184" s="34">
        <v>1.1632330417900001</v>
      </c>
      <c r="I184" s="34">
        <v>6.1968494766500001E-2</v>
      </c>
    </row>
    <row r="185" spans="1:9" ht="30">
      <c r="A185" s="35" t="s">
        <v>92</v>
      </c>
      <c r="B185" s="36" t="s">
        <v>93</v>
      </c>
      <c r="C185" s="34">
        <v>4.71809080054E-5</v>
      </c>
      <c r="D185" s="35" t="s">
        <v>94</v>
      </c>
      <c r="E185" s="35" t="s">
        <v>44</v>
      </c>
      <c r="F185" s="35" t="s">
        <v>95</v>
      </c>
      <c r="G185" s="35" t="s">
        <v>96</v>
      </c>
      <c r="H185" s="34">
        <v>2.99860038433</v>
      </c>
      <c r="I185" s="34">
        <v>0.190934360576</v>
      </c>
    </row>
    <row r="186" spans="1:9" ht="30">
      <c r="A186" s="35" t="s">
        <v>92</v>
      </c>
      <c r="B186" s="36" t="s">
        <v>93</v>
      </c>
      <c r="C186" s="34">
        <v>4.7180964764600002E-5</v>
      </c>
      <c r="D186" s="35" t="s">
        <v>94</v>
      </c>
      <c r="E186" s="35" t="s">
        <v>44</v>
      </c>
      <c r="F186" s="35" t="s">
        <v>95</v>
      </c>
      <c r="G186" s="35" t="s">
        <v>96</v>
      </c>
      <c r="H186" s="34">
        <v>2.9986036555300002</v>
      </c>
      <c r="I186" s="34">
        <v>0.190934590273</v>
      </c>
    </row>
    <row r="187" spans="1:9" ht="30">
      <c r="A187" s="35" t="s">
        <v>92</v>
      </c>
      <c r="B187" s="36" t="s">
        <v>93</v>
      </c>
      <c r="C187" s="34">
        <v>4.71774929502E-5</v>
      </c>
      <c r="D187" s="35" t="s">
        <v>94</v>
      </c>
      <c r="E187" s="35" t="s">
        <v>44</v>
      </c>
      <c r="F187" s="35" t="s">
        <v>95</v>
      </c>
      <c r="G187" s="35" t="s">
        <v>96</v>
      </c>
      <c r="H187" s="34">
        <v>2.9984036828699998</v>
      </c>
      <c r="I187" s="34">
        <v>0.19092054033799999</v>
      </c>
    </row>
    <row r="188" spans="1:9" ht="30">
      <c r="A188" s="35" t="s">
        <v>92</v>
      </c>
      <c r="B188" s="36" t="s">
        <v>93</v>
      </c>
      <c r="C188" s="34">
        <v>3.6353861058099999E-4</v>
      </c>
      <c r="D188" s="35" t="s">
        <v>94</v>
      </c>
      <c r="E188" s="35" t="s">
        <v>44</v>
      </c>
      <c r="F188" s="35" t="s">
        <v>95</v>
      </c>
      <c r="G188" s="35" t="s">
        <v>96</v>
      </c>
      <c r="H188" s="34">
        <v>21.249859549300002</v>
      </c>
      <c r="I188" s="34">
        <v>1.47118856102</v>
      </c>
    </row>
    <row r="189" spans="1:9" ht="30">
      <c r="A189" s="35" t="s">
        <v>92</v>
      </c>
      <c r="B189" s="36" t="s">
        <v>93</v>
      </c>
      <c r="C189" s="34">
        <v>9.9848946462200005E-5</v>
      </c>
      <c r="D189" s="35" t="s">
        <v>94</v>
      </c>
      <c r="E189" s="35" t="s">
        <v>44</v>
      </c>
      <c r="F189" s="35" t="s">
        <v>95</v>
      </c>
      <c r="G189" s="35" t="s">
        <v>96</v>
      </c>
      <c r="H189" s="34">
        <v>6.0400113944899996</v>
      </c>
      <c r="I189" s="34">
        <v>0.40407435026100003</v>
      </c>
    </row>
    <row r="190" spans="1:9" ht="30">
      <c r="A190" s="35" t="s">
        <v>92</v>
      </c>
      <c r="B190" s="36" t="s">
        <v>93</v>
      </c>
      <c r="C190" s="34">
        <v>9.9884549676699998E-5</v>
      </c>
      <c r="D190" s="35" t="s">
        <v>94</v>
      </c>
      <c r="E190" s="35" t="s">
        <v>44</v>
      </c>
      <c r="F190" s="35" t="s">
        <v>95</v>
      </c>
      <c r="G190" s="35" t="s">
        <v>96</v>
      </c>
      <c r="H190" s="34">
        <v>6.0401130226399999</v>
      </c>
      <c r="I190" s="34">
        <v>0.40421843135800001</v>
      </c>
    </row>
    <row r="191" spans="1:9" ht="30">
      <c r="A191" s="35" t="s">
        <v>92</v>
      </c>
      <c r="B191" s="36" t="s">
        <v>93</v>
      </c>
      <c r="C191" s="34">
        <v>9.9848946131199994E-5</v>
      </c>
      <c r="D191" s="35" t="s">
        <v>94</v>
      </c>
      <c r="E191" s="35" t="s">
        <v>44</v>
      </c>
      <c r="F191" s="35" t="s">
        <v>95</v>
      </c>
      <c r="G191" s="35" t="s">
        <v>96</v>
      </c>
      <c r="H191" s="34">
        <v>6.0400113935700004</v>
      </c>
      <c r="I191" s="34">
        <v>0.40407434892100003</v>
      </c>
    </row>
    <row r="192" spans="1:9" ht="30">
      <c r="A192" s="35" t="s">
        <v>92</v>
      </c>
      <c r="B192" s="36" t="s">
        <v>93</v>
      </c>
      <c r="C192" s="34">
        <v>9.9848946462200005E-5</v>
      </c>
      <c r="D192" s="35" t="s">
        <v>94</v>
      </c>
      <c r="E192" s="35" t="s">
        <v>44</v>
      </c>
      <c r="F192" s="35" t="s">
        <v>95</v>
      </c>
      <c r="G192" s="35" t="s">
        <v>96</v>
      </c>
      <c r="H192" s="34">
        <v>6.0400113944899996</v>
      </c>
      <c r="I192" s="34">
        <v>0.40407435026100003</v>
      </c>
    </row>
    <row r="193" spans="1:9" ht="30">
      <c r="A193" s="35" t="s">
        <v>92</v>
      </c>
      <c r="B193" s="36" t="s">
        <v>93</v>
      </c>
      <c r="C193" s="34">
        <v>5.5590756547199997E-5</v>
      </c>
      <c r="D193" s="35" t="s">
        <v>94</v>
      </c>
      <c r="E193" s="35" t="s">
        <v>44</v>
      </c>
      <c r="F193" s="35" t="s">
        <v>95</v>
      </c>
      <c r="G193" s="35" t="s">
        <v>96</v>
      </c>
      <c r="H193" s="34">
        <v>3.09801653761</v>
      </c>
      <c r="I193" s="34">
        <v>0.224967810159</v>
      </c>
    </row>
    <row r="194" spans="1:9" ht="30">
      <c r="A194" s="35" t="s">
        <v>92</v>
      </c>
      <c r="B194" s="36" t="s">
        <v>93</v>
      </c>
      <c r="C194" s="34">
        <v>5.5556493630000002E-5</v>
      </c>
      <c r="D194" s="35" t="s">
        <v>94</v>
      </c>
      <c r="E194" s="35" t="s">
        <v>44</v>
      </c>
      <c r="F194" s="35" t="s">
        <v>95</v>
      </c>
      <c r="G194" s="35" t="s">
        <v>96</v>
      </c>
      <c r="H194" s="34">
        <v>3.09781657044</v>
      </c>
      <c r="I194" s="34">
        <v>0.22482915305199999</v>
      </c>
    </row>
    <row r="195" spans="1:9" ht="30">
      <c r="A195" s="35" t="s">
        <v>92</v>
      </c>
      <c r="B195" s="36" t="s">
        <v>93</v>
      </c>
      <c r="C195" s="34">
        <v>5.5552487397800003E-5</v>
      </c>
      <c r="D195" s="35" t="s">
        <v>94</v>
      </c>
      <c r="E195" s="35" t="s">
        <v>44</v>
      </c>
      <c r="F195" s="35" t="s">
        <v>95</v>
      </c>
      <c r="G195" s="35" t="s">
        <v>96</v>
      </c>
      <c r="H195" s="34">
        <v>3.0976165928400001</v>
      </c>
      <c r="I195" s="34">
        <v>0.224812940406</v>
      </c>
    </row>
    <row r="196" spans="1:9" ht="30">
      <c r="A196" s="35" t="s">
        <v>92</v>
      </c>
      <c r="B196" s="36" t="s">
        <v>93</v>
      </c>
      <c r="C196" s="34">
        <v>1.1673034118E-4</v>
      </c>
      <c r="D196" s="35" t="s">
        <v>94</v>
      </c>
      <c r="E196" s="35" t="s">
        <v>44</v>
      </c>
      <c r="F196" s="35" t="s">
        <v>95</v>
      </c>
      <c r="G196" s="35" t="s">
        <v>96</v>
      </c>
      <c r="H196" s="34">
        <v>6.1518258914799997</v>
      </c>
      <c r="I196" s="34">
        <v>0.47239093089400003</v>
      </c>
    </row>
    <row r="197" spans="1:9" ht="30">
      <c r="A197" s="35" t="s">
        <v>92</v>
      </c>
      <c r="B197" s="36" t="s">
        <v>93</v>
      </c>
      <c r="C197" s="34">
        <v>2.05333121255E-4</v>
      </c>
      <c r="D197" s="35" t="s">
        <v>94</v>
      </c>
      <c r="E197" s="35" t="s">
        <v>44</v>
      </c>
      <c r="F197" s="35" t="s">
        <v>95</v>
      </c>
      <c r="G197" s="35" t="s">
        <v>96</v>
      </c>
      <c r="H197" s="34">
        <v>12.1244299363</v>
      </c>
      <c r="I197" s="34">
        <v>0.83095366048300001</v>
      </c>
    </row>
    <row r="198" spans="1:9" ht="30">
      <c r="A198" s="35" t="s">
        <v>92</v>
      </c>
      <c r="B198" s="36" t="s">
        <v>93</v>
      </c>
      <c r="C198" s="34">
        <v>4.7117288141199997E-5</v>
      </c>
      <c r="D198" s="35" t="s">
        <v>94</v>
      </c>
      <c r="E198" s="35" t="s">
        <v>44</v>
      </c>
      <c r="F198" s="35" t="s">
        <v>95</v>
      </c>
      <c r="G198" s="35" t="s">
        <v>96</v>
      </c>
      <c r="H198" s="34">
        <v>2.9984036817500002</v>
      </c>
      <c r="I198" s="34">
        <v>0.19067690011999999</v>
      </c>
    </row>
    <row r="199" spans="1:9" ht="30">
      <c r="A199" s="35" t="s">
        <v>92</v>
      </c>
      <c r="B199" s="36" t="s">
        <v>93</v>
      </c>
      <c r="C199" s="34">
        <v>4.7117288120699997E-5</v>
      </c>
      <c r="D199" s="35" t="s">
        <v>94</v>
      </c>
      <c r="E199" s="35" t="s">
        <v>44</v>
      </c>
      <c r="F199" s="35" t="s">
        <v>95</v>
      </c>
      <c r="G199" s="35" t="s">
        <v>96</v>
      </c>
      <c r="H199" s="34">
        <v>2.9984036816200001</v>
      </c>
      <c r="I199" s="34">
        <v>0.190676900037</v>
      </c>
    </row>
    <row r="200" spans="1:9" ht="30">
      <c r="A200" s="35" t="s">
        <v>92</v>
      </c>
      <c r="B200" s="36" t="s">
        <v>93</v>
      </c>
      <c r="C200" s="34">
        <v>4.7083656978900003E-5</v>
      </c>
      <c r="D200" s="35" t="s">
        <v>94</v>
      </c>
      <c r="E200" s="35" t="s">
        <v>44</v>
      </c>
      <c r="F200" s="35" t="s">
        <v>95</v>
      </c>
      <c r="G200" s="35" t="s">
        <v>96</v>
      </c>
      <c r="H200" s="34">
        <v>2.9982004331600001</v>
      </c>
      <c r="I200" s="34">
        <v>0.19054079963500001</v>
      </c>
    </row>
    <row r="201" spans="1:9" ht="30">
      <c r="A201" s="35" t="s">
        <v>92</v>
      </c>
      <c r="B201" s="36" t="s">
        <v>93</v>
      </c>
      <c r="C201" s="34">
        <v>4.7087121475400002E-5</v>
      </c>
      <c r="D201" s="35" t="s">
        <v>94</v>
      </c>
      <c r="E201" s="35" t="s">
        <v>44</v>
      </c>
      <c r="F201" s="35" t="s">
        <v>95</v>
      </c>
      <c r="G201" s="35" t="s">
        <v>96</v>
      </c>
      <c r="H201" s="34">
        <v>2.9984004099799999</v>
      </c>
      <c r="I201" s="34">
        <v>0.19055481995500001</v>
      </c>
    </row>
    <row r="202" spans="1:9" ht="30">
      <c r="A202" s="35" t="s">
        <v>92</v>
      </c>
      <c r="B202" s="36" t="s">
        <v>93</v>
      </c>
      <c r="C202" s="34">
        <v>2.05256527321E-4</v>
      </c>
      <c r="D202" s="35" t="s">
        <v>94</v>
      </c>
      <c r="E202" s="35" t="s">
        <v>44</v>
      </c>
      <c r="F202" s="35" t="s">
        <v>95</v>
      </c>
      <c r="G202" s="35" t="s">
        <v>96</v>
      </c>
      <c r="H202" s="34">
        <v>12.1241316176</v>
      </c>
      <c r="I202" s="34">
        <v>0.83064369582800002</v>
      </c>
    </row>
    <row r="203" spans="1:9" ht="30">
      <c r="A203" s="35" t="s">
        <v>92</v>
      </c>
      <c r="B203" s="36" t="s">
        <v>93</v>
      </c>
      <c r="C203" s="34">
        <v>4.7083657155399999E-5</v>
      </c>
      <c r="D203" s="35" t="s">
        <v>94</v>
      </c>
      <c r="E203" s="35" t="s">
        <v>44</v>
      </c>
      <c r="F203" s="35" t="s">
        <v>95</v>
      </c>
      <c r="G203" s="35" t="s">
        <v>96</v>
      </c>
      <c r="H203" s="34">
        <v>2.9982004342000002</v>
      </c>
      <c r="I203" s="34">
        <v>0.19054080034900001</v>
      </c>
    </row>
    <row r="204" spans="1:9" ht="30">
      <c r="A204" s="35" t="s">
        <v>92</v>
      </c>
      <c r="B204" s="36" t="s">
        <v>93</v>
      </c>
      <c r="C204" s="34">
        <v>9.9784726353699998E-5</v>
      </c>
      <c r="D204" s="35" t="s">
        <v>94</v>
      </c>
      <c r="E204" s="35" t="s">
        <v>44</v>
      </c>
      <c r="F204" s="35" t="s">
        <v>95</v>
      </c>
      <c r="G204" s="35" t="s">
        <v>96</v>
      </c>
      <c r="H204" s="34">
        <v>6.0402113673000004</v>
      </c>
      <c r="I204" s="34">
        <v>0.403814460702</v>
      </c>
    </row>
    <row r="205" spans="1:9" ht="30">
      <c r="A205" s="35" t="s">
        <v>92</v>
      </c>
      <c r="B205" s="36" t="s">
        <v>93</v>
      </c>
      <c r="C205" s="34">
        <v>9.97847260227E-5</v>
      </c>
      <c r="D205" s="35" t="s">
        <v>94</v>
      </c>
      <c r="E205" s="35" t="s">
        <v>44</v>
      </c>
      <c r="F205" s="35" t="s">
        <v>95</v>
      </c>
      <c r="G205" s="35" t="s">
        <v>96</v>
      </c>
      <c r="H205" s="34">
        <v>6.0402113663900003</v>
      </c>
      <c r="I205" s="34">
        <v>0.403814459362</v>
      </c>
    </row>
    <row r="206" spans="1:9" ht="30">
      <c r="A206" s="35" t="s">
        <v>92</v>
      </c>
      <c r="B206" s="36" t="s">
        <v>93</v>
      </c>
      <c r="C206" s="34">
        <v>4.7083713990099997E-5</v>
      </c>
      <c r="D206" s="35" t="s">
        <v>94</v>
      </c>
      <c r="E206" s="35" t="s">
        <v>44</v>
      </c>
      <c r="F206" s="35" t="s">
        <v>95</v>
      </c>
      <c r="G206" s="35" t="s">
        <v>96</v>
      </c>
      <c r="H206" s="34">
        <v>2.9982037089700002</v>
      </c>
      <c r="I206" s="34">
        <v>0.19054103035100001</v>
      </c>
    </row>
    <row r="207" spans="1:9" ht="30">
      <c r="A207" s="35" t="s">
        <v>92</v>
      </c>
      <c r="B207" s="36" t="s">
        <v>93</v>
      </c>
      <c r="C207" s="34">
        <v>1.5248233064400001E-4</v>
      </c>
      <c r="D207" s="35" t="s">
        <v>94</v>
      </c>
      <c r="E207" s="35" t="s">
        <v>44</v>
      </c>
      <c r="F207" s="35" t="s">
        <v>95</v>
      </c>
      <c r="G207" s="35" t="s">
        <v>96</v>
      </c>
      <c r="H207" s="34">
        <v>9.0820223316900002</v>
      </c>
      <c r="I207" s="34">
        <v>0.61707409906999999</v>
      </c>
    </row>
    <row r="208" spans="1:9" ht="30">
      <c r="A208" s="35" t="s">
        <v>92</v>
      </c>
      <c r="B208" s="36" t="s">
        <v>93</v>
      </c>
      <c r="C208" s="34">
        <v>4.7083713833499997E-5</v>
      </c>
      <c r="D208" s="35" t="s">
        <v>94</v>
      </c>
      <c r="E208" s="35" t="s">
        <v>44</v>
      </c>
      <c r="F208" s="35" t="s">
        <v>95</v>
      </c>
      <c r="G208" s="35" t="s">
        <v>96</v>
      </c>
      <c r="H208" s="34">
        <v>2.9982037080300001</v>
      </c>
      <c r="I208" s="34">
        <v>0.19054102971799999</v>
      </c>
    </row>
    <row r="209" spans="1:9" ht="30">
      <c r="A209" s="35" t="s">
        <v>92</v>
      </c>
      <c r="B209" s="36" t="s">
        <v>93</v>
      </c>
      <c r="C209" s="34">
        <v>4.7083657155899999E-5</v>
      </c>
      <c r="D209" s="35" t="s">
        <v>94</v>
      </c>
      <c r="E209" s="35" t="s">
        <v>44</v>
      </c>
      <c r="F209" s="35" t="s">
        <v>95</v>
      </c>
      <c r="G209" s="35" t="s">
        <v>96</v>
      </c>
      <c r="H209" s="34">
        <v>2.9982004342300002</v>
      </c>
      <c r="I209" s="34">
        <v>0.19054080035199999</v>
      </c>
    </row>
    <row r="210" spans="1:9" ht="30">
      <c r="A210" s="35" t="s">
        <v>92</v>
      </c>
      <c r="B210" s="36" t="s">
        <v>93</v>
      </c>
      <c r="C210" s="34">
        <v>4.7080192577499998E-5</v>
      </c>
      <c r="D210" s="35" t="s">
        <v>94</v>
      </c>
      <c r="E210" s="35" t="s">
        <v>44</v>
      </c>
      <c r="F210" s="35" t="s">
        <v>95</v>
      </c>
      <c r="G210" s="35" t="s">
        <v>96</v>
      </c>
      <c r="H210" s="34">
        <v>2.9980004602500001</v>
      </c>
      <c r="I210" s="34">
        <v>0.19052677970000001</v>
      </c>
    </row>
    <row r="211" spans="1:9" ht="30">
      <c r="A211" s="35" t="s">
        <v>92</v>
      </c>
      <c r="B211" s="36" t="s">
        <v>93</v>
      </c>
      <c r="C211" s="34">
        <v>4.7083656999299999E-5</v>
      </c>
      <c r="D211" s="35" t="s">
        <v>94</v>
      </c>
      <c r="E211" s="35" t="s">
        <v>44</v>
      </c>
      <c r="F211" s="35" t="s">
        <v>95</v>
      </c>
      <c r="G211" s="35" t="s">
        <v>96</v>
      </c>
      <c r="H211" s="34">
        <v>2.9982004332800001</v>
      </c>
      <c r="I211" s="34">
        <v>0.190540799718</v>
      </c>
    </row>
    <row r="212" spans="1:9" ht="30">
      <c r="A212" s="35" t="s">
        <v>92</v>
      </c>
      <c r="B212" s="36" t="s">
        <v>93</v>
      </c>
      <c r="C212" s="34">
        <v>4.7080249568300003E-5</v>
      </c>
      <c r="D212" s="35" t="s">
        <v>94</v>
      </c>
      <c r="E212" s="35" t="s">
        <v>44</v>
      </c>
      <c r="F212" s="35" t="s">
        <v>95</v>
      </c>
      <c r="G212" s="35" t="s">
        <v>96</v>
      </c>
      <c r="H212" s="34">
        <v>2.9980037361899998</v>
      </c>
      <c r="I212" s="34">
        <v>0.19052701033399999</v>
      </c>
    </row>
    <row r="213" spans="1:9" ht="30">
      <c r="A213" s="35" t="s">
        <v>92</v>
      </c>
      <c r="B213" s="36" t="s">
        <v>93</v>
      </c>
      <c r="C213" s="34">
        <v>4.7083656999299999E-5</v>
      </c>
      <c r="D213" s="35" t="s">
        <v>94</v>
      </c>
      <c r="E213" s="35" t="s">
        <v>44</v>
      </c>
      <c r="F213" s="35" t="s">
        <v>95</v>
      </c>
      <c r="G213" s="35" t="s">
        <v>96</v>
      </c>
      <c r="H213" s="34">
        <v>2.9982004332800001</v>
      </c>
      <c r="I213" s="34">
        <v>0.190540799718</v>
      </c>
    </row>
    <row r="214" spans="1:9" ht="30">
      <c r="A214" s="35" t="s">
        <v>92</v>
      </c>
      <c r="B214" s="36" t="s">
        <v>93</v>
      </c>
      <c r="C214" s="34">
        <v>9.9784726353699998E-5</v>
      </c>
      <c r="D214" s="35" t="s">
        <v>94</v>
      </c>
      <c r="E214" s="35" t="s">
        <v>44</v>
      </c>
      <c r="F214" s="35" t="s">
        <v>95</v>
      </c>
      <c r="G214" s="35" t="s">
        <v>96</v>
      </c>
      <c r="H214" s="34">
        <v>6.0402113673000004</v>
      </c>
      <c r="I214" s="34">
        <v>0.403814460702</v>
      </c>
    </row>
    <row r="215" spans="1:9" ht="30">
      <c r="A215" s="35" t="s">
        <v>92</v>
      </c>
      <c r="B215" s="36" t="s">
        <v>93</v>
      </c>
      <c r="C215" s="34">
        <v>9.9788190455999998E-5</v>
      </c>
      <c r="D215" s="35" t="s">
        <v>94</v>
      </c>
      <c r="E215" s="35" t="s">
        <v>44</v>
      </c>
      <c r="F215" s="35" t="s">
        <v>95</v>
      </c>
      <c r="G215" s="35" t="s">
        <v>96</v>
      </c>
      <c r="H215" s="34">
        <v>6.0404113392500003</v>
      </c>
      <c r="I215" s="34">
        <v>0.40382847942599998</v>
      </c>
    </row>
    <row r="216" spans="1:9" ht="30">
      <c r="A216" s="35" t="s">
        <v>92</v>
      </c>
      <c r="B216" s="36" t="s">
        <v>93</v>
      </c>
      <c r="C216" s="34">
        <v>9.9749177502900002E-5</v>
      </c>
      <c r="D216" s="35" t="s">
        <v>94</v>
      </c>
      <c r="E216" s="35" t="s">
        <v>44</v>
      </c>
      <c r="F216" s="35" t="s">
        <v>95</v>
      </c>
      <c r="G216" s="35" t="s">
        <v>96</v>
      </c>
      <c r="H216" s="34">
        <v>6.0401130207099998</v>
      </c>
      <c r="I216" s="34">
        <v>0.40367059960700002</v>
      </c>
    </row>
    <row r="217" spans="1:9" ht="30">
      <c r="A217" s="35" t="s">
        <v>92</v>
      </c>
      <c r="B217" s="36" t="s">
        <v>93</v>
      </c>
      <c r="C217" s="34">
        <v>1.52485795022E-4</v>
      </c>
      <c r="D217" s="35" t="s">
        <v>94</v>
      </c>
      <c r="E217" s="35" t="s">
        <v>44</v>
      </c>
      <c r="F217" s="35" t="s">
        <v>95</v>
      </c>
      <c r="G217" s="35" t="s">
        <v>96</v>
      </c>
      <c r="H217" s="34">
        <v>9.0822223043800001</v>
      </c>
      <c r="I217" s="34">
        <v>0.61708811891199999</v>
      </c>
    </row>
    <row r="218" spans="1:9" ht="30">
      <c r="A218" s="35" t="s">
        <v>92</v>
      </c>
      <c r="B218" s="36" t="s">
        <v>93</v>
      </c>
      <c r="C218" s="34">
        <v>1.52485795596E-4</v>
      </c>
      <c r="D218" s="35" t="s">
        <v>94</v>
      </c>
      <c r="E218" s="35" t="s">
        <v>44</v>
      </c>
      <c r="F218" s="35" t="s">
        <v>95</v>
      </c>
      <c r="G218" s="35" t="s">
        <v>96</v>
      </c>
      <c r="H218" s="34">
        <v>9.0822223054400002</v>
      </c>
      <c r="I218" s="34">
        <v>0.61708812123099999</v>
      </c>
    </row>
    <row r="219" spans="1:9" ht="30">
      <c r="A219" s="35" t="s">
        <v>92</v>
      </c>
      <c r="B219" s="36" t="s">
        <v>93</v>
      </c>
      <c r="C219" s="34">
        <v>1.5248579508900001E-4</v>
      </c>
      <c r="D219" s="35" t="s">
        <v>94</v>
      </c>
      <c r="E219" s="35" t="s">
        <v>44</v>
      </c>
      <c r="F219" s="35" t="s">
        <v>95</v>
      </c>
      <c r="G219" s="35" t="s">
        <v>96</v>
      </c>
      <c r="H219" s="34">
        <v>9.0822223045000001</v>
      </c>
      <c r="I219" s="34">
        <v>0.61708811917999995</v>
      </c>
    </row>
    <row r="220" spans="1:9" ht="30">
      <c r="A220" s="35" t="s">
        <v>92</v>
      </c>
      <c r="B220" s="36" t="s">
        <v>93</v>
      </c>
      <c r="C220" s="34">
        <v>9.9713571817400002E-5</v>
      </c>
      <c r="D220" s="35" t="s">
        <v>94</v>
      </c>
      <c r="E220" s="35" t="s">
        <v>44</v>
      </c>
      <c r="F220" s="35" t="s">
        <v>95</v>
      </c>
      <c r="G220" s="35" t="s">
        <v>96</v>
      </c>
      <c r="H220" s="34">
        <v>6.0400113927100003</v>
      </c>
      <c r="I220" s="34">
        <v>0.40352650850999999</v>
      </c>
    </row>
    <row r="221" spans="1:9" ht="30">
      <c r="A221" s="35" t="s">
        <v>92</v>
      </c>
      <c r="B221" s="36" t="s">
        <v>93</v>
      </c>
      <c r="C221" s="34">
        <v>9.0782530362800004E-4</v>
      </c>
      <c r="D221" s="35" t="s">
        <v>94</v>
      </c>
      <c r="E221" s="35" t="s">
        <v>44</v>
      </c>
      <c r="F221" s="35" t="s">
        <v>95</v>
      </c>
      <c r="G221" s="35" t="s">
        <v>96</v>
      </c>
      <c r="H221" s="34">
        <v>51.693952587600002</v>
      </c>
      <c r="I221" s="34">
        <v>3.67383866041</v>
      </c>
    </row>
    <row r="222" spans="1:9" ht="30">
      <c r="A222" s="35" t="s">
        <v>92</v>
      </c>
      <c r="B222" s="36" t="s">
        <v>93</v>
      </c>
      <c r="C222" s="34">
        <v>1.07290724592E-3</v>
      </c>
      <c r="D222" s="35" t="s">
        <v>94</v>
      </c>
      <c r="E222" s="35" t="s">
        <v>44</v>
      </c>
      <c r="F222" s="35" t="s">
        <v>95</v>
      </c>
      <c r="G222" s="35" t="s">
        <v>96</v>
      </c>
      <c r="H222" s="34">
        <v>57.906976822399997</v>
      </c>
      <c r="I222" s="34">
        <v>4.3419015787899999</v>
      </c>
    </row>
    <row r="223" spans="1:9" ht="30">
      <c r="A223" s="35" t="s">
        <v>92</v>
      </c>
      <c r="B223" s="36" t="s">
        <v>93</v>
      </c>
      <c r="C223" s="34">
        <v>1.8164018469200001E-3</v>
      </c>
      <c r="D223" s="35" t="s">
        <v>94</v>
      </c>
      <c r="E223" s="35" t="s">
        <v>44</v>
      </c>
      <c r="F223" s="35" t="s">
        <v>95</v>
      </c>
      <c r="G223" s="35" t="s">
        <v>96</v>
      </c>
      <c r="H223" s="34">
        <v>94.569388435500002</v>
      </c>
      <c r="I223" s="34">
        <v>7.3507174798600001</v>
      </c>
    </row>
    <row r="224" spans="1:9" ht="30">
      <c r="A224" s="35" t="s">
        <v>92</v>
      </c>
      <c r="B224" s="36" t="s">
        <v>93</v>
      </c>
      <c r="C224" s="34">
        <v>5.91141055602E-4</v>
      </c>
      <c r="D224" s="35" t="s">
        <v>94</v>
      </c>
      <c r="E224" s="35" t="s">
        <v>44</v>
      </c>
      <c r="F224" s="35" t="s">
        <v>95</v>
      </c>
      <c r="G224" s="35" t="s">
        <v>96</v>
      </c>
      <c r="H224" s="34">
        <v>33.442296747900002</v>
      </c>
      <c r="I224" s="34">
        <v>2.3922629774100002</v>
      </c>
    </row>
    <row r="225" spans="1:9" ht="30">
      <c r="A225" s="35" t="s">
        <v>92</v>
      </c>
      <c r="B225" s="36" t="s">
        <v>93</v>
      </c>
      <c r="C225" s="34">
        <v>8.8843916049199999E-4</v>
      </c>
      <c r="D225" s="35" t="s">
        <v>94</v>
      </c>
      <c r="E225" s="35" t="s">
        <v>44</v>
      </c>
      <c r="F225" s="35" t="s">
        <v>95</v>
      </c>
      <c r="G225" s="35" t="s">
        <v>96</v>
      </c>
      <c r="H225" s="34">
        <v>48.7008400048</v>
      </c>
      <c r="I225" s="34">
        <v>3.5953857225500001</v>
      </c>
    </row>
    <row r="226" spans="1:9" ht="30">
      <c r="A226" s="35" t="s">
        <v>92</v>
      </c>
      <c r="B226" s="36" t="s">
        <v>93</v>
      </c>
      <c r="C226" s="34">
        <v>4.3168548078200003E-3</v>
      </c>
      <c r="D226" s="35" t="s">
        <v>94</v>
      </c>
      <c r="E226" s="35" t="s">
        <v>44</v>
      </c>
      <c r="F226" s="35" t="s">
        <v>95</v>
      </c>
      <c r="G226" s="35" t="s">
        <v>96</v>
      </c>
      <c r="H226" s="34">
        <v>234.60891984099999</v>
      </c>
      <c r="I226" s="34">
        <v>17.469691603600001</v>
      </c>
    </row>
    <row r="227" spans="1:9" ht="30">
      <c r="A227" s="35" t="s">
        <v>92</v>
      </c>
      <c r="B227" s="36" t="s">
        <v>93</v>
      </c>
      <c r="C227" s="34">
        <v>2.3697772454300001E-3</v>
      </c>
      <c r="D227" s="35" t="s">
        <v>94</v>
      </c>
      <c r="E227" s="35" t="s">
        <v>44</v>
      </c>
      <c r="F227" s="35" t="s">
        <v>95</v>
      </c>
      <c r="G227" s="35" t="s">
        <v>96</v>
      </c>
      <c r="H227" s="34">
        <v>128.038199666</v>
      </c>
      <c r="I227" s="34">
        <v>9.5901482653399999</v>
      </c>
    </row>
    <row r="228" spans="1:9" ht="30">
      <c r="A228" s="35" t="s">
        <v>92</v>
      </c>
      <c r="B228" s="36" t="s">
        <v>93</v>
      </c>
      <c r="C228" s="34">
        <v>1.6059767969200001E-3</v>
      </c>
      <c r="D228" s="35" t="s">
        <v>94</v>
      </c>
      <c r="E228" s="35" t="s">
        <v>44</v>
      </c>
      <c r="F228" s="35" t="s">
        <v>95</v>
      </c>
      <c r="G228" s="35" t="s">
        <v>96</v>
      </c>
      <c r="H228" s="34">
        <v>85.413969407300002</v>
      </c>
      <c r="I228" s="34">
        <v>6.4991575148400003</v>
      </c>
    </row>
    <row r="229" spans="1:9" ht="30">
      <c r="A229" s="35" t="s">
        <v>92</v>
      </c>
      <c r="B229" s="36" t="s">
        <v>93</v>
      </c>
      <c r="C229" s="34">
        <v>2.9578539770600001E-3</v>
      </c>
      <c r="D229" s="35" t="s">
        <v>94</v>
      </c>
      <c r="E229" s="35" t="s">
        <v>44</v>
      </c>
      <c r="F229" s="35" t="s">
        <v>95</v>
      </c>
      <c r="G229" s="35" t="s">
        <v>96</v>
      </c>
      <c r="H229" s="34">
        <v>161.46808826</v>
      </c>
      <c r="I229" s="34">
        <v>11.9700103636</v>
      </c>
    </row>
    <row r="230" spans="1:9" ht="30">
      <c r="A230" s="35" t="s">
        <v>92</v>
      </c>
      <c r="B230" s="36" t="s">
        <v>93</v>
      </c>
      <c r="C230" s="34">
        <v>2.49058200399E-3</v>
      </c>
      <c r="D230" s="35" t="s">
        <v>94</v>
      </c>
      <c r="E230" s="35" t="s">
        <v>44</v>
      </c>
      <c r="F230" s="35" t="s">
        <v>95</v>
      </c>
      <c r="G230" s="35" t="s">
        <v>96</v>
      </c>
      <c r="H230" s="34">
        <v>134.05909885700001</v>
      </c>
      <c r="I230" s="34">
        <v>10.0790277784</v>
      </c>
    </row>
    <row r="231" spans="1:9" ht="30">
      <c r="A231" s="35" t="s">
        <v>92</v>
      </c>
      <c r="B231" s="36" t="s">
        <v>93</v>
      </c>
      <c r="C231" s="34">
        <v>146.149495626</v>
      </c>
      <c r="D231" s="35" t="s">
        <v>94</v>
      </c>
      <c r="E231" s="35" t="s">
        <v>44</v>
      </c>
      <c r="F231" s="35" t="s">
        <v>97</v>
      </c>
      <c r="G231" s="35" t="s">
        <v>98</v>
      </c>
      <c r="H231" s="34">
        <v>3005.6836043899998</v>
      </c>
      <c r="I231" s="34">
        <v>591446.02500499994</v>
      </c>
    </row>
    <row r="232" spans="1:9" ht="30">
      <c r="A232" s="35" t="s">
        <v>92</v>
      </c>
      <c r="B232" s="36" t="s">
        <v>93</v>
      </c>
      <c r="C232" s="34">
        <v>3.8221067565200002</v>
      </c>
      <c r="D232" s="35" t="s">
        <v>94</v>
      </c>
      <c r="E232" s="35" t="s">
        <v>44</v>
      </c>
      <c r="F232" s="35" t="s">
        <v>97</v>
      </c>
      <c r="G232" s="35" t="s">
        <v>98</v>
      </c>
      <c r="H232" s="34">
        <v>1055.49159629</v>
      </c>
      <c r="I232" s="34">
        <v>15467.5172747</v>
      </c>
    </row>
    <row r="233" spans="1:9" ht="30">
      <c r="A233" s="35" t="s">
        <v>92</v>
      </c>
      <c r="B233" s="36" t="s">
        <v>93</v>
      </c>
      <c r="C233" s="34">
        <v>47956.470980600003</v>
      </c>
      <c r="D233" s="35" t="s">
        <v>94</v>
      </c>
      <c r="E233" s="35" t="s">
        <v>44</v>
      </c>
      <c r="F233" s="35" t="s">
        <v>97</v>
      </c>
      <c r="G233" s="35" t="s">
        <v>98</v>
      </c>
      <c r="H233" s="34">
        <v>149958.59781000001</v>
      </c>
      <c r="I233" s="34">
        <v>194072952.583</v>
      </c>
    </row>
    <row r="234" spans="1:9" ht="30">
      <c r="A234" s="35" t="s">
        <v>92</v>
      </c>
      <c r="B234" s="36" t="s">
        <v>93</v>
      </c>
      <c r="C234" s="34">
        <v>6655.0152272200003</v>
      </c>
      <c r="D234" s="35" t="s">
        <v>94</v>
      </c>
      <c r="E234" s="35" t="s">
        <v>44</v>
      </c>
      <c r="F234" s="35" t="s">
        <v>95</v>
      </c>
      <c r="G234" s="35" t="s">
        <v>96</v>
      </c>
      <c r="H234" s="34">
        <v>46619.825544799998</v>
      </c>
      <c r="I234" s="34">
        <v>26931891.113400001</v>
      </c>
    </row>
    <row r="235" spans="1:9" ht="30">
      <c r="A235" s="35" t="s">
        <v>92</v>
      </c>
      <c r="B235" s="36" t="s">
        <v>93</v>
      </c>
      <c r="C235" s="34">
        <v>65.151172146899995</v>
      </c>
      <c r="D235" s="35" t="s">
        <v>94</v>
      </c>
      <c r="E235" s="35" t="s">
        <v>53</v>
      </c>
      <c r="F235" s="35" t="s">
        <v>95</v>
      </c>
      <c r="G235" s="35" t="s">
        <v>96</v>
      </c>
      <c r="H235" s="34">
        <v>4222.4689933</v>
      </c>
      <c r="I235" s="34">
        <v>263657.43943000003</v>
      </c>
    </row>
    <row r="236" spans="1:9" ht="30">
      <c r="A236" s="35" t="s">
        <v>92</v>
      </c>
      <c r="B236" s="36" t="s">
        <v>93</v>
      </c>
      <c r="C236" s="34">
        <v>5271.7355585900004</v>
      </c>
      <c r="D236" s="35" t="s">
        <v>94</v>
      </c>
      <c r="E236" s="35" t="s">
        <v>53</v>
      </c>
      <c r="F236" s="35" t="s">
        <v>95</v>
      </c>
      <c r="G236" s="35" t="s">
        <v>96</v>
      </c>
      <c r="H236" s="34">
        <v>60169.779264700002</v>
      </c>
      <c r="I236" s="34">
        <v>21333956.9025</v>
      </c>
    </row>
    <row r="237" spans="1:9" ht="30">
      <c r="A237" s="35" t="s">
        <v>92</v>
      </c>
      <c r="B237" s="36" t="s">
        <v>93</v>
      </c>
      <c r="C237" s="34">
        <v>0.12071898630400001</v>
      </c>
      <c r="D237" s="35" t="s">
        <v>94</v>
      </c>
      <c r="E237" s="35" t="s">
        <v>53</v>
      </c>
      <c r="F237" s="35" t="s">
        <v>95</v>
      </c>
      <c r="G237" s="35" t="s">
        <v>96</v>
      </c>
      <c r="H237" s="34">
        <v>119.343370018</v>
      </c>
      <c r="I237" s="34">
        <v>488.532405031</v>
      </c>
    </row>
    <row r="238" spans="1:9" ht="30">
      <c r="A238" s="35" t="s">
        <v>92</v>
      </c>
      <c r="B238" s="36" t="s">
        <v>93</v>
      </c>
      <c r="C238" s="34">
        <v>289.662093121</v>
      </c>
      <c r="D238" s="35" t="s">
        <v>94</v>
      </c>
      <c r="E238" s="35" t="s">
        <v>46</v>
      </c>
      <c r="F238" s="35" t="s">
        <v>97</v>
      </c>
      <c r="G238" s="35" t="s">
        <v>98</v>
      </c>
      <c r="H238" s="34">
        <v>4532.9381914699998</v>
      </c>
      <c r="I238" s="34">
        <v>1172220.9018699999</v>
      </c>
    </row>
    <row r="239" spans="1:9" ht="30">
      <c r="A239" s="35" t="s">
        <v>92</v>
      </c>
      <c r="B239" s="36" t="s">
        <v>93</v>
      </c>
      <c r="C239" s="34">
        <v>146.150400429</v>
      </c>
      <c r="D239" s="35" t="s">
        <v>94</v>
      </c>
      <c r="E239" s="35" t="s">
        <v>46</v>
      </c>
      <c r="F239" s="35" t="s">
        <v>97</v>
      </c>
      <c r="G239" s="35" t="s">
        <v>98</v>
      </c>
      <c r="H239" s="34">
        <v>3005.70296482</v>
      </c>
      <c r="I239" s="34">
        <v>591449.68661099998</v>
      </c>
    </row>
    <row r="240" spans="1:9" ht="30">
      <c r="A240" s="35" t="s">
        <v>92</v>
      </c>
      <c r="B240" s="36" t="s">
        <v>93</v>
      </c>
      <c r="C240" s="34">
        <v>146.159363848</v>
      </c>
      <c r="D240" s="35" t="s">
        <v>94</v>
      </c>
      <c r="E240" s="35" t="s">
        <v>46</v>
      </c>
      <c r="F240" s="35" t="s">
        <v>97</v>
      </c>
      <c r="G240" s="35" t="s">
        <v>98</v>
      </c>
      <c r="H240" s="34">
        <v>3005.7824064400002</v>
      </c>
      <c r="I240" s="34">
        <v>591485.96028200001</v>
      </c>
    </row>
    <row r="241" spans="1:9" ht="30">
      <c r="A241" s="35" t="s">
        <v>92</v>
      </c>
      <c r="B241" s="36" t="s">
        <v>93</v>
      </c>
      <c r="C241" s="34">
        <v>281.33584662999999</v>
      </c>
      <c r="D241" s="35" t="s">
        <v>94</v>
      </c>
      <c r="E241" s="35" t="s">
        <v>46</v>
      </c>
      <c r="F241" s="35" t="s">
        <v>97</v>
      </c>
      <c r="G241" s="35" t="s">
        <v>98</v>
      </c>
      <c r="H241" s="34">
        <v>4251.0015184200001</v>
      </c>
      <c r="I241" s="34">
        <v>1138525.77779</v>
      </c>
    </row>
    <row r="242" spans="1:9" ht="30">
      <c r="A242" s="35" t="s">
        <v>92</v>
      </c>
      <c r="B242" s="36" t="s">
        <v>93</v>
      </c>
      <c r="C242" s="34">
        <v>107.03151721499999</v>
      </c>
      <c r="D242" s="35" t="s">
        <v>94</v>
      </c>
      <c r="E242" s="35" t="s">
        <v>46</v>
      </c>
      <c r="F242" s="35" t="s">
        <v>95</v>
      </c>
      <c r="G242" s="35" t="s">
        <v>96</v>
      </c>
      <c r="H242" s="34">
        <v>2938.9010658799998</v>
      </c>
      <c r="I242" s="34">
        <v>433141.18283900002</v>
      </c>
    </row>
    <row r="243" spans="1:9" ht="30">
      <c r="A243" s="35" t="s">
        <v>92</v>
      </c>
      <c r="B243" s="36" t="s">
        <v>93</v>
      </c>
      <c r="C243" s="34">
        <v>1004.62514638</v>
      </c>
      <c r="D243" s="35" t="s">
        <v>94</v>
      </c>
      <c r="E243" s="35" t="s">
        <v>46</v>
      </c>
      <c r="F243" s="35" t="s">
        <v>95</v>
      </c>
      <c r="G243" s="35" t="s">
        <v>96</v>
      </c>
      <c r="H243" s="34">
        <v>8999.8063385700007</v>
      </c>
      <c r="I243" s="34">
        <v>4065573.7257099999</v>
      </c>
    </row>
    <row r="244" spans="1:9" ht="30">
      <c r="A244" s="35" t="s">
        <v>92</v>
      </c>
      <c r="B244" s="36" t="s">
        <v>93</v>
      </c>
      <c r="C244" s="34">
        <v>1159.45650402</v>
      </c>
      <c r="D244" s="35" t="s">
        <v>94</v>
      </c>
      <c r="E244" s="35" t="s">
        <v>46</v>
      </c>
      <c r="F244" s="35" t="s">
        <v>97</v>
      </c>
      <c r="G244" s="35" t="s">
        <v>98</v>
      </c>
      <c r="H244" s="34">
        <v>13363.6583135</v>
      </c>
      <c r="I244" s="34">
        <v>4692153.9997699996</v>
      </c>
    </row>
    <row r="245" spans="1:9" ht="30">
      <c r="A245" s="35" t="s">
        <v>92</v>
      </c>
      <c r="B245" s="36" t="s">
        <v>93</v>
      </c>
      <c r="C245" s="34">
        <v>79.143053395199999</v>
      </c>
      <c r="D245" s="35" t="s">
        <v>94</v>
      </c>
      <c r="E245" s="35" t="s">
        <v>46</v>
      </c>
      <c r="F245" s="35" t="s">
        <v>95</v>
      </c>
      <c r="G245" s="35" t="s">
        <v>96</v>
      </c>
      <c r="H245" s="34">
        <v>2728.9431314899998</v>
      </c>
      <c r="I245" s="34">
        <v>320280.573921</v>
      </c>
    </row>
    <row r="246" spans="1:9" ht="30">
      <c r="A246" s="35" t="s">
        <v>92</v>
      </c>
      <c r="B246" s="36" t="s">
        <v>93</v>
      </c>
      <c r="C246" s="34">
        <v>252.10603994499999</v>
      </c>
      <c r="D246" s="35" t="s">
        <v>94</v>
      </c>
      <c r="E246" s="35" t="s">
        <v>46</v>
      </c>
      <c r="F246" s="35" t="s">
        <v>97</v>
      </c>
      <c r="G246" s="35" t="s">
        <v>98</v>
      </c>
      <c r="H246" s="34">
        <v>5147.3822858100002</v>
      </c>
      <c r="I246" s="34">
        <v>1020236.9468799999</v>
      </c>
    </row>
    <row r="247" spans="1:9" ht="30">
      <c r="A247" s="35" t="s">
        <v>92</v>
      </c>
      <c r="B247" s="36" t="s">
        <v>93</v>
      </c>
      <c r="C247" s="34">
        <v>287.80655375399999</v>
      </c>
      <c r="D247" s="35" t="s">
        <v>94</v>
      </c>
      <c r="E247" s="35" t="s">
        <v>46</v>
      </c>
      <c r="F247" s="35" t="s">
        <v>95</v>
      </c>
      <c r="G247" s="35" t="s">
        <v>96</v>
      </c>
      <c r="H247" s="34">
        <v>4442.6501378599996</v>
      </c>
      <c r="I247" s="34">
        <v>1164711.8004699999</v>
      </c>
    </row>
    <row r="248" spans="1:9" ht="30">
      <c r="A248" s="35" t="s">
        <v>92</v>
      </c>
      <c r="B248" s="36" t="s">
        <v>93</v>
      </c>
      <c r="C248" s="34">
        <v>182.406489585</v>
      </c>
      <c r="D248" s="35" t="s">
        <v>94</v>
      </c>
      <c r="E248" s="35" t="s">
        <v>46</v>
      </c>
      <c r="F248" s="35" t="s">
        <v>97</v>
      </c>
      <c r="G248" s="35" t="s">
        <v>98</v>
      </c>
      <c r="H248" s="34">
        <v>4871.5660066399996</v>
      </c>
      <c r="I248" s="34">
        <v>738172.87386599998</v>
      </c>
    </row>
    <row r="249" spans="1:9" ht="30">
      <c r="A249" s="35" t="s">
        <v>92</v>
      </c>
      <c r="B249" s="36" t="s">
        <v>93</v>
      </c>
      <c r="C249" s="34">
        <v>262.284892695</v>
      </c>
      <c r="D249" s="35" t="s">
        <v>94</v>
      </c>
      <c r="E249" s="35" t="s">
        <v>46</v>
      </c>
      <c r="F249" s="35" t="s">
        <v>95</v>
      </c>
      <c r="G249" s="35" t="s">
        <v>96</v>
      </c>
      <c r="H249" s="34">
        <v>5218.14501311</v>
      </c>
      <c r="I249" s="34">
        <v>1061429.3025</v>
      </c>
    </row>
    <row r="250" spans="1:9" ht="30">
      <c r="A250" s="35" t="s">
        <v>92</v>
      </c>
      <c r="B250" s="36" t="s">
        <v>93</v>
      </c>
      <c r="C250" s="34">
        <v>12.108723959300001</v>
      </c>
      <c r="D250" s="35" t="s">
        <v>94</v>
      </c>
      <c r="E250" s="35" t="s">
        <v>46</v>
      </c>
      <c r="F250" s="35" t="s">
        <v>97</v>
      </c>
      <c r="G250" s="35" t="s">
        <v>98</v>
      </c>
      <c r="H250" s="34">
        <v>1115.00686849</v>
      </c>
      <c r="I250" s="34">
        <v>49002.267321599997</v>
      </c>
    </row>
    <row r="251" spans="1:9" ht="30">
      <c r="A251" s="35" t="s">
        <v>92</v>
      </c>
      <c r="B251" s="36" t="s">
        <v>93</v>
      </c>
      <c r="C251" s="34">
        <v>148.78564382799999</v>
      </c>
      <c r="D251" s="35" t="s">
        <v>94</v>
      </c>
      <c r="E251" s="35" t="s">
        <v>46</v>
      </c>
      <c r="F251" s="35" t="s">
        <v>95</v>
      </c>
      <c r="G251" s="35" t="s">
        <v>96</v>
      </c>
      <c r="H251" s="34">
        <v>2963.0057482900002</v>
      </c>
      <c r="I251" s="34">
        <v>602114.13828499999</v>
      </c>
    </row>
    <row r="252" spans="1:9" ht="30">
      <c r="A252" s="35" t="s">
        <v>92</v>
      </c>
      <c r="B252" s="36" t="s">
        <v>93</v>
      </c>
      <c r="C252" s="34">
        <v>661.50955246299998</v>
      </c>
      <c r="D252" s="35" t="s">
        <v>94</v>
      </c>
      <c r="E252" s="35" t="s">
        <v>46</v>
      </c>
      <c r="F252" s="35" t="s">
        <v>97</v>
      </c>
      <c r="G252" s="35" t="s">
        <v>98</v>
      </c>
      <c r="H252" s="34">
        <v>6208.2520499399998</v>
      </c>
      <c r="I252" s="34">
        <v>2677034.1808600002</v>
      </c>
    </row>
    <row r="253" spans="1:9" ht="30">
      <c r="A253" s="35" t="s">
        <v>92</v>
      </c>
      <c r="B253" s="36" t="s">
        <v>93</v>
      </c>
      <c r="C253" s="34">
        <v>534.25879340300003</v>
      </c>
      <c r="D253" s="35" t="s">
        <v>94</v>
      </c>
      <c r="E253" s="35" t="s">
        <v>46</v>
      </c>
      <c r="F253" s="35" t="s">
        <v>97</v>
      </c>
      <c r="G253" s="35" t="s">
        <v>98</v>
      </c>
      <c r="H253" s="34">
        <v>7183.2208206900004</v>
      </c>
      <c r="I253" s="34">
        <v>2162068.6293100002</v>
      </c>
    </row>
    <row r="254" spans="1:9" ht="30">
      <c r="A254" s="35" t="s">
        <v>92</v>
      </c>
      <c r="B254" s="36" t="s">
        <v>93</v>
      </c>
      <c r="C254" s="34">
        <v>38.452857699900001</v>
      </c>
      <c r="D254" s="35" t="s">
        <v>94</v>
      </c>
      <c r="E254" s="35" t="s">
        <v>46</v>
      </c>
      <c r="F254" s="35" t="s">
        <v>95</v>
      </c>
      <c r="G254" s="35" t="s">
        <v>96</v>
      </c>
      <c r="H254" s="34">
        <v>4423.7545410100001</v>
      </c>
      <c r="I254" s="34">
        <v>155613.19414199999</v>
      </c>
    </row>
    <row r="255" spans="1:9" ht="30">
      <c r="A255" s="35" t="s">
        <v>92</v>
      </c>
      <c r="B255" s="36" t="s">
        <v>93</v>
      </c>
      <c r="C255" s="34">
        <v>281.31370528299999</v>
      </c>
      <c r="D255" s="35" t="s">
        <v>94</v>
      </c>
      <c r="E255" s="35" t="s">
        <v>46</v>
      </c>
      <c r="F255" s="35" t="s">
        <v>97</v>
      </c>
      <c r="G255" s="35" t="s">
        <v>98</v>
      </c>
      <c r="H255" s="34">
        <v>4244.65371314</v>
      </c>
      <c r="I255" s="34">
        <v>1138436.17493</v>
      </c>
    </row>
    <row r="256" spans="1:9" ht="30">
      <c r="A256" s="35" t="s">
        <v>92</v>
      </c>
      <c r="B256" s="36" t="s">
        <v>93</v>
      </c>
      <c r="C256" s="34">
        <v>393.014140193</v>
      </c>
      <c r="D256" s="35" t="s">
        <v>94</v>
      </c>
      <c r="E256" s="35" t="s">
        <v>46</v>
      </c>
      <c r="F256" s="35" t="s">
        <v>95</v>
      </c>
      <c r="G256" s="35" t="s">
        <v>96</v>
      </c>
      <c r="H256" s="34">
        <v>5291.8626203200001</v>
      </c>
      <c r="I256" s="34">
        <v>1590471.79733</v>
      </c>
    </row>
    <row r="257" spans="1:9" ht="30">
      <c r="A257" s="35" t="s">
        <v>92</v>
      </c>
      <c r="B257" s="36" t="s">
        <v>93</v>
      </c>
      <c r="C257" s="34">
        <v>573.78505966900002</v>
      </c>
      <c r="D257" s="35" t="s">
        <v>94</v>
      </c>
      <c r="E257" s="35" t="s">
        <v>46</v>
      </c>
      <c r="F257" s="35" t="s">
        <v>97</v>
      </c>
      <c r="G257" s="35" t="s">
        <v>98</v>
      </c>
      <c r="H257" s="34">
        <v>7150.68170594</v>
      </c>
      <c r="I257" s="34">
        <v>2322025.7538000001</v>
      </c>
    </row>
    <row r="258" spans="1:9" ht="30">
      <c r="A258" s="35" t="s">
        <v>92</v>
      </c>
      <c r="B258" s="36" t="s">
        <v>93</v>
      </c>
      <c r="C258" s="34">
        <v>6.2665637249700001</v>
      </c>
      <c r="D258" s="35" t="s">
        <v>94</v>
      </c>
      <c r="E258" s="35" t="s">
        <v>46</v>
      </c>
      <c r="F258" s="35" t="s">
        <v>97</v>
      </c>
      <c r="G258" s="35" t="s">
        <v>98</v>
      </c>
      <c r="H258" s="34">
        <v>1015.84794958</v>
      </c>
      <c r="I258" s="34">
        <v>25359.883656800001</v>
      </c>
    </row>
    <row r="259" spans="1:9" ht="30">
      <c r="A259" s="35" t="s">
        <v>92</v>
      </c>
      <c r="B259" s="36" t="s">
        <v>93</v>
      </c>
      <c r="C259" s="34">
        <v>135.85670209599999</v>
      </c>
      <c r="D259" s="35" t="s">
        <v>94</v>
      </c>
      <c r="E259" s="35" t="s">
        <v>46</v>
      </c>
      <c r="F259" s="35" t="s">
        <v>95</v>
      </c>
      <c r="G259" s="35" t="s">
        <v>96</v>
      </c>
      <c r="H259" s="34">
        <v>2676.0664273500001</v>
      </c>
      <c r="I259" s="34">
        <v>549792.56740099995</v>
      </c>
    </row>
    <row r="260" spans="1:9" ht="30">
      <c r="A260" s="35" t="s">
        <v>92</v>
      </c>
      <c r="B260" s="36" t="s">
        <v>93</v>
      </c>
      <c r="C260" s="34">
        <v>1082.6910680000001</v>
      </c>
      <c r="D260" s="35" t="s">
        <v>94</v>
      </c>
      <c r="E260" s="35" t="s">
        <v>46</v>
      </c>
      <c r="F260" s="35" t="s">
        <v>97</v>
      </c>
      <c r="G260" s="35" t="s">
        <v>98</v>
      </c>
      <c r="H260" s="34">
        <v>11390.3450913</v>
      </c>
      <c r="I260" s="34">
        <v>4381495.3020299999</v>
      </c>
    </row>
    <row r="261" spans="1:9" ht="30">
      <c r="A261" s="35" t="s">
        <v>92</v>
      </c>
      <c r="B261" s="36" t="s">
        <v>93</v>
      </c>
      <c r="C261" s="34">
        <v>616.06595927900003</v>
      </c>
      <c r="D261" s="35" t="s">
        <v>94</v>
      </c>
      <c r="E261" s="35" t="s">
        <v>46</v>
      </c>
      <c r="F261" s="35" t="s">
        <v>95</v>
      </c>
      <c r="G261" s="35" t="s">
        <v>96</v>
      </c>
      <c r="H261" s="34">
        <v>7226.3744710199999</v>
      </c>
      <c r="I261" s="34">
        <v>2493130.4839300001</v>
      </c>
    </row>
    <row r="262" spans="1:9" ht="30">
      <c r="A262" s="35" t="s">
        <v>92</v>
      </c>
      <c r="B262" s="36" t="s">
        <v>93</v>
      </c>
      <c r="C262" s="34">
        <v>3736.14002605</v>
      </c>
      <c r="D262" s="35" t="s">
        <v>94</v>
      </c>
      <c r="E262" s="35" t="s">
        <v>46</v>
      </c>
      <c r="F262" s="35" t="s">
        <v>97</v>
      </c>
      <c r="G262" s="35" t="s">
        <v>98</v>
      </c>
      <c r="H262" s="34">
        <v>17861.2010008</v>
      </c>
      <c r="I262" s="34">
        <v>15119622.259400001</v>
      </c>
    </row>
    <row r="263" spans="1:9" ht="30">
      <c r="A263" s="35" t="s">
        <v>92</v>
      </c>
      <c r="B263" s="36" t="s">
        <v>93</v>
      </c>
      <c r="C263" s="34">
        <v>78.917427045799997</v>
      </c>
      <c r="D263" s="35" t="s">
        <v>94</v>
      </c>
      <c r="E263" s="35" t="s">
        <v>46</v>
      </c>
      <c r="F263" s="35" t="s">
        <v>95</v>
      </c>
      <c r="G263" s="35" t="s">
        <v>96</v>
      </c>
      <c r="H263" s="34">
        <v>2497.7946154400001</v>
      </c>
      <c r="I263" s="34">
        <v>319367.49647999997</v>
      </c>
    </row>
    <row r="264" spans="1:9" ht="30">
      <c r="A264" s="35" t="s">
        <v>92</v>
      </c>
      <c r="B264" s="36" t="s">
        <v>93</v>
      </c>
      <c r="C264" s="34">
        <v>15.074629782700001</v>
      </c>
      <c r="D264" s="35" t="s">
        <v>94</v>
      </c>
      <c r="E264" s="35" t="s">
        <v>46</v>
      </c>
      <c r="F264" s="35" t="s">
        <v>97</v>
      </c>
      <c r="G264" s="35" t="s">
        <v>98</v>
      </c>
      <c r="H264" s="34">
        <v>1198.94634455</v>
      </c>
      <c r="I264" s="34">
        <v>61004.862351399999</v>
      </c>
    </row>
    <row r="265" spans="1:9" ht="30">
      <c r="A265" s="35" t="s">
        <v>92</v>
      </c>
      <c r="B265" s="36" t="s">
        <v>93</v>
      </c>
      <c r="C265" s="34">
        <v>559.83086343900004</v>
      </c>
      <c r="D265" s="35" t="s">
        <v>94</v>
      </c>
      <c r="E265" s="35" t="s">
        <v>46</v>
      </c>
      <c r="F265" s="35" t="s">
        <v>95</v>
      </c>
      <c r="G265" s="35" t="s">
        <v>96</v>
      </c>
      <c r="H265" s="34">
        <v>8422.9604463899996</v>
      </c>
      <c r="I265" s="34">
        <v>2265555.1251699999</v>
      </c>
    </row>
    <row r="266" spans="1:9" ht="30">
      <c r="A266" s="35" t="s">
        <v>92</v>
      </c>
      <c r="B266" s="36" t="s">
        <v>93</v>
      </c>
      <c r="C266" s="34">
        <v>151.350966038</v>
      </c>
      <c r="D266" s="35" t="s">
        <v>94</v>
      </c>
      <c r="E266" s="35" t="s">
        <v>46</v>
      </c>
      <c r="F266" s="35" t="s">
        <v>97</v>
      </c>
      <c r="G266" s="35" t="s">
        <v>98</v>
      </c>
      <c r="H266" s="34">
        <v>3885.5403226200001</v>
      </c>
      <c r="I266" s="34">
        <v>612495.62894800003</v>
      </c>
    </row>
    <row r="267" spans="1:9" ht="30">
      <c r="A267" s="35" t="s">
        <v>92</v>
      </c>
      <c r="B267" s="36" t="s">
        <v>93</v>
      </c>
      <c r="C267" s="34">
        <v>1401.14829854</v>
      </c>
      <c r="D267" s="35" t="s">
        <v>94</v>
      </c>
      <c r="E267" s="35" t="s">
        <v>46</v>
      </c>
      <c r="F267" s="35" t="s">
        <v>95</v>
      </c>
      <c r="G267" s="35" t="s">
        <v>96</v>
      </c>
      <c r="H267" s="34">
        <v>11753.812605200001</v>
      </c>
      <c r="I267" s="34">
        <v>5670245.9906700002</v>
      </c>
    </row>
    <row r="268" spans="1:9" ht="30">
      <c r="A268" s="35" t="s">
        <v>92</v>
      </c>
      <c r="B268" s="36" t="s">
        <v>93</v>
      </c>
      <c r="C268" s="34">
        <v>35.908311175800002</v>
      </c>
      <c r="D268" s="35" t="s">
        <v>94</v>
      </c>
      <c r="E268" s="35" t="s">
        <v>46</v>
      </c>
      <c r="F268" s="35" t="s">
        <v>95</v>
      </c>
      <c r="G268" s="35" t="s">
        <v>96</v>
      </c>
      <c r="H268" s="34">
        <v>2024.3613333200001</v>
      </c>
      <c r="I268" s="34">
        <v>145315.77969900001</v>
      </c>
    </row>
    <row r="269" spans="1:9" ht="30">
      <c r="A269" s="35" t="s">
        <v>92</v>
      </c>
      <c r="B269" s="36" t="s">
        <v>93</v>
      </c>
      <c r="C269" s="34">
        <v>49.000554017100001</v>
      </c>
      <c r="D269" s="35" t="s">
        <v>94</v>
      </c>
      <c r="E269" s="35" t="s">
        <v>46</v>
      </c>
      <c r="F269" s="35" t="s">
        <v>95</v>
      </c>
      <c r="G269" s="35" t="s">
        <v>96</v>
      </c>
      <c r="H269" s="34">
        <v>2056.8616638100002</v>
      </c>
      <c r="I269" s="34">
        <v>198298.206725</v>
      </c>
    </row>
    <row r="270" spans="1:9" ht="30">
      <c r="A270" s="35" t="s">
        <v>92</v>
      </c>
      <c r="B270" s="36" t="s">
        <v>93</v>
      </c>
      <c r="C270" s="34">
        <v>39.089466744600003</v>
      </c>
      <c r="D270" s="35" t="s">
        <v>94</v>
      </c>
      <c r="E270" s="35" t="s">
        <v>46</v>
      </c>
      <c r="F270" s="35" t="s">
        <v>95</v>
      </c>
      <c r="G270" s="35" t="s">
        <v>96</v>
      </c>
      <c r="H270" s="34">
        <v>1927.2088945800001</v>
      </c>
      <c r="I270" s="34">
        <v>158189.45954400001</v>
      </c>
    </row>
    <row r="271" spans="1:9" ht="30">
      <c r="A271" s="35" t="s">
        <v>92</v>
      </c>
      <c r="B271" s="36" t="s">
        <v>93</v>
      </c>
      <c r="C271" s="34">
        <v>143.513406605</v>
      </c>
      <c r="D271" s="35" t="s">
        <v>94</v>
      </c>
      <c r="E271" s="35" t="s">
        <v>53</v>
      </c>
      <c r="F271" s="35" t="s">
        <v>97</v>
      </c>
      <c r="G271" s="35" t="s">
        <v>98</v>
      </c>
      <c r="H271" s="34">
        <v>3048.3583045599999</v>
      </c>
      <c r="I271" s="34">
        <v>580778.15122</v>
      </c>
    </row>
    <row r="272" spans="1:9" ht="30">
      <c r="A272" s="35" t="s">
        <v>92</v>
      </c>
      <c r="B272" s="36" t="s">
        <v>93</v>
      </c>
      <c r="C272" s="34">
        <v>13999.437664200001</v>
      </c>
      <c r="D272" s="35" t="s">
        <v>94</v>
      </c>
      <c r="E272" s="35" t="s">
        <v>53</v>
      </c>
      <c r="F272" s="35" t="s">
        <v>97</v>
      </c>
      <c r="G272" s="35" t="s">
        <v>98</v>
      </c>
      <c r="H272" s="34">
        <v>37710.748489099999</v>
      </c>
      <c r="I272" s="34">
        <v>56653714.221500002</v>
      </c>
    </row>
    <row r="273" spans="1:9" ht="30">
      <c r="A273" s="35" t="s">
        <v>92</v>
      </c>
      <c r="B273" s="36" t="s">
        <v>93</v>
      </c>
      <c r="C273" s="34">
        <v>6771.2400397700003</v>
      </c>
      <c r="D273" s="35" t="s">
        <v>94</v>
      </c>
      <c r="E273" s="35" t="s">
        <v>53</v>
      </c>
      <c r="F273" s="35" t="s">
        <v>95</v>
      </c>
      <c r="G273" s="35" t="s">
        <v>96</v>
      </c>
      <c r="H273" s="34">
        <v>50839.729134200003</v>
      </c>
      <c r="I273" s="34">
        <v>27402236.242600001</v>
      </c>
    </row>
    <row r="274" spans="1:9" ht="30">
      <c r="A274" s="35" t="s">
        <v>92</v>
      </c>
      <c r="B274" s="36" t="s">
        <v>93</v>
      </c>
      <c r="C274" s="34">
        <v>146.159227442</v>
      </c>
      <c r="D274" s="35" t="s">
        <v>94</v>
      </c>
      <c r="E274" s="35" t="s">
        <v>53</v>
      </c>
      <c r="F274" s="35" t="s">
        <v>97</v>
      </c>
      <c r="G274" s="35" t="s">
        <v>98</v>
      </c>
      <c r="H274" s="34">
        <v>3005.7822604200001</v>
      </c>
      <c r="I274" s="34">
        <v>591485.408268</v>
      </c>
    </row>
    <row r="275" spans="1:9">
      <c r="A275" s="35" t="s">
        <v>12</v>
      </c>
      <c r="B275" s="35" t="s">
        <v>12</v>
      </c>
      <c r="C275" s="34">
        <v>3.2705152171799998</v>
      </c>
      <c r="D275" s="35" t="s">
        <v>99</v>
      </c>
      <c r="E275" s="35" t="s">
        <v>46</v>
      </c>
      <c r="F275" s="35" t="s">
        <v>54</v>
      </c>
      <c r="G275" s="35" t="s">
        <v>100</v>
      </c>
      <c r="H275" s="34">
        <v>460.17998392200002</v>
      </c>
      <c r="I275" s="34">
        <v>13235.3055112</v>
      </c>
    </row>
    <row r="276" spans="1:9">
      <c r="A276" s="35" t="s">
        <v>12</v>
      </c>
      <c r="B276" s="35" t="s">
        <v>12</v>
      </c>
      <c r="C276" s="34">
        <v>3.2705151528899998</v>
      </c>
      <c r="D276" s="35" t="s">
        <v>99</v>
      </c>
      <c r="E276" s="35" t="s">
        <v>46</v>
      </c>
      <c r="F276" s="35" t="s">
        <v>54</v>
      </c>
      <c r="G276" s="35" t="s">
        <v>100</v>
      </c>
      <c r="H276" s="34">
        <v>460.17997902799999</v>
      </c>
      <c r="I276" s="34">
        <v>13235.305251</v>
      </c>
    </row>
    <row r="277" spans="1:9">
      <c r="A277" s="35" t="s">
        <v>12</v>
      </c>
      <c r="B277" s="35" t="s">
        <v>12</v>
      </c>
      <c r="C277" s="34">
        <v>7.0502913005500004E-2</v>
      </c>
      <c r="D277" s="35" t="s">
        <v>99</v>
      </c>
      <c r="E277" s="35" t="s">
        <v>46</v>
      </c>
      <c r="F277" s="35" t="s">
        <v>54</v>
      </c>
      <c r="G277" s="35" t="s">
        <v>100</v>
      </c>
      <c r="H277" s="34">
        <v>154.710924697</v>
      </c>
      <c r="I277" s="34">
        <v>285.31516629399999</v>
      </c>
    </row>
    <row r="278" spans="1:9">
      <c r="A278" s="35" t="s">
        <v>12</v>
      </c>
      <c r="B278" s="35" t="s">
        <v>12</v>
      </c>
      <c r="C278" s="34">
        <v>1343.16617402</v>
      </c>
      <c r="D278" s="35" t="s">
        <v>99</v>
      </c>
      <c r="E278" s="35" t="s">
        <v>46</v>
      </c>
      <c r="F278" s="35" t="s">
        <v>54</v>
      </c>
      <c r="G278" s="35" t="s">
        <v>100</v>
      </c>
      <c r="H278" s="34">
        <v>13402.920663700001</v>
      </c>
      <c r="I278" s="34">
        <v>5435600.6576800002</v>
      </c>
    </row>
    <row r="279" spans="1:9">
      <c r="A279" s="35" t="s">
        <v>12</v>
      </c>
      <c r="B279" s="35" t="s">
        <v>12</v>
      </c>
      <c r="C279" s="34">
        <v>418.852984531</v>
      </c>
      <c r="D279" s="35" t="s">
        <v>99</v>
      </c>
      <c r="E279" s="35" t="s">
        <v>46</v>
      </c>
      <c r="F279" s="35" t="s">
        <v>54</v>
      </c>
      <c r="G279" s="35" t="s">
        <v>100</v>
      </c>
      <c r="H279" s="34">
        <v>14754.4043076</v>
      </c>
      <c r="I279" s="34">
        <v>1695037.8904899999</v>
      </c>
    </row>
    <row r="280" spans="1:9">
      <c r="A280" s="35" t="s">
        <v>12</v>
      </c>
      <c r="B280" s="35" t="s">
        <v>12</v>
      </c>
      <c r="C280" s="34">
        <v>294.34389963000001</v>
      </c>
      <c r="D280" s="35" t="s">
        <v>99</v>
      </c>
      <c r="E280" s="35" t="s">
        <v>46</v>
      </c>
      <c r="F280" s="35" t="s">
        <v>54</v>
      </c>
      <c r="G280" s="35" t="s">
        <v>100</v>
      </c>
      <c r="H280" s="34">
        <v>7363.7040320699998</v>
      </c>
      <c r="I280" s="34">
        <v>1191167.50061</v>
      </c>
    </row>
    <row r="281" spans="1:9">
      <c r="A281" s="35" t="s">
        <v>12</v>
      </c>
      <c r="B281" s="35" t="s">
        <v>12</v>
      </c>
      <c r="C281" s="34">
        <v>840.51744331800001</v>
      </c>
      <c r="D281" s="35" t="s">
        <v>99</v>
      </c>
      <c r="E281" s="35" t="s">
        <v>46</v>
      </c>
      <c r="F281" s="35" t="s">
        <v>54</v>
      </c>
      <c r="G281" s="35" t="s">
        <v>100</v>
      </c>
      <c r="H281" s="34">
        <v>15190.123895299999</v>
      </c>
      <c r="I281" s="34">
        <v>3401453.4136299998</v>
      </c>
    </row>
    <row r="282" spans="1:9">
      <c r="A282" s="35" t="s">
        <v>12</v>
      </c>
      <c r="B282" s="35" t="s">
        <v>12</v>
      </c>
      <c r="C282" s="34">
        <v>279.57378057900002</v>
      </c>
      <c r="D282" s="35" t="s">
        <v>99</v>
      </c>
      <c r="E282" s="35" t="s">
        <v>46</v>
      </c>
      <c r="F282" s="35" t="s">
        <v>54</v>
      </c>
      <c r="G282" s="35" t="s">
        <v>100</v>
      </c>
      <c r="H282" s="34">
        <v>9664.1719147599997</v>
      </c>
      <c r="I282" s="34">
        <v>1131394.9494700001</v>
      </c>
    </row>
    <row r="283" spans="1:9">
      <c r="A283" s="35" t="s">
        <v>12</v>
      </c>
      <c r="B283" s="35" t="s">
        <v>12</v>
      </c>
      <c r="C283" s="34">
        <v>4515.4194553999996</v>
      </c>
      <c r="D283" s="35" t="s">
        <v>99</v>
      </c>
      <c r="E283" s="35" t="s">
        <v>46</v>
      </c>
      <c r="F283" s="35" t="s">
        <v>54</v>
      </c>
      <c r="G283" s="35" t="s">
        <v>100</v>
      </c>
      <c r="H283" s="34">
        <v>47191.958129699997</v>
      </c>
      <c r="I283" s="34">
        <v>18273254.222899999</v>
      </c>
    </row>
    <row r="284" spans="1:9">
      <c r="A284" s="35" t="s">
        <v>12</v>
      </c>
      <c r="B284" s="35" t="s">
        <v>12</v>
      </c>
      <c r="C284" s="34">
        <v>11028.5044153</v>
      </c>
      <c r="D284" s="35" t="s">
        <v>99</v>
      </c>
      <c r="E284" s="35" t="s">
        <v>46</v>
      </c>
      <c r="F284" s="35" t="s">
        <v>54</v>
      </c>
      <c r="G284" s="35" t="s">
        <v>100</v>
      </c>
      <c r="H284" s="34">
        <v>91460.261353499998</v>
      </c>
      <c r="I284" s="34">
        <v>44630773.922499999</v>
      </c>
    </row>
    <row r="285" spans="1:9">
      <c r="A285" s="35" t="s">
        <v>12</v>
      </c>
      <c r="B285" s="35" t="s">
        <v>12</v>
      </c>
      <c r="C285" s="34">
        <v>3.2704784682799999</v>
      </c>
      <c r="D285" s="35" t="s">
        <v>99</v>
      </c>
      <c r="E285" s="35" t="s">
        <v>53</v>
      </c>
      <c r="F285" s="35" t="s">
        <v>54</v>
      </c>
      <c r="G285" s="35" t="s">
        <v>100</v>
      </c>
      <c r="H285" s="34">
        <v>460.17738503700002</v>
      </c>
      <c r="I285" s="34">
        <v>13235.1567937</v>
      </c>
    </row>
    <row r="286" spans="1:9">
      <c r="A286" s="35" t="s">
        <v>12</v>
      </c>
      <c r="B286" s="35" t="s">
        <v>12</v>
      </c>
      <c r="C286" s="34">
        <v>18703.3962249</v>
      </c>
      <c r="D286" s="35" t="s">
        <v>99</v>
      </c>
      <c r="E286" s="35" t="s">
        <v>53</v>
      </c>
      <c r="F286" s="35" t="s">
        <v>54</v>
      </c>
      <c r="G286" s="35" t="s">
        <v>100</v>
      </c>
      <c r="H286" s="34">
        <v>70154.267938899997</v>
      </c>
      <c r="I286" s="34">
        <v>75689959.133300006</v>
      </c>
    </row>
    <row r="287" spans="1:9">
      <c r="A287" s="35" t="s">
        <v>12</v>
      </c>
      <c r="B287" s="35" t="s">
        <v>12</v>
      </c>
      <c r="C287" s="34">
        <v>3.41671485274E-2</v>
      </c>
      <c r="D287" s="35" t="s">
        <v>99</v>
      </c>
      <c r="E287" s="35" t="s">
        <v>53</v>
      </c>
      <c r="F287" s="35" t="s">
        <v>54</v>
      </c>
      <c r="G287" s="35" t="s">
        <v>100</v>
      </c>
      <c r="H287" s="34">
        <v>58.855234069600002</v>
      </c>
      <c r="I287" s="34">
        <v>138.26954445300001</v>
      </c>
    </row>
    <row r="288" spans="1:9">
      <c r="A288" s="35" t="s">
        <v>12</v>
      </c>
      <c r="B288" s="35" t="s">
        <v>12</v>
      </c>
      <c r="C288" s="34">
        <v>11045.8918037</v>
      </c>
      <c r="D288" s="35" t="s">
        <v>99</v>
      </c>
      <c r="E288" s="35" t="s">
        <v>44</v>
      </c>
      <c r="F288" s="35" t="s">
        <v>54</v>
      </c>
      <c r="G288" s="35" t="s">
        <v>100</v>
      </c>
      <c r="H288" s="34">
        <v>56448.018435799997</v>
      </c>
      <c r="I288" s="34">
        <v>44701138.187100001</v>
      </c>
    </row>
    <row r="289" spans="1:9">
      <c r="A289" s="35" t="s">
        <v>12</v>
      </c>
      <c r="B289" s="35" t="s">
        <v>12</v>
      </c>
      <c r="C289" s="34">
        <v>192.95560013599999</v>
      </c>
      <c r="D289" s="35" t="s">
        <v>99</v>
      </c>
      <c r="E289" s="35" t="s">
        <v>44</v>
      </c>
      <c r="F289" s="35" t="s">
        <v>54</v>
      </c>
      <c r="G289" s="35" t="s">
        <v>100</v>
      </c>
      <c r="H289" s="34">
        <v>4372.9301993199997</v>
      </c>
      <c r="I289" s="34">
        <v>780863.60964699998</v>
      </c>
    </row>
    <row r="290" spans="1:9">
      <c r="A290" s="35" t="s">
        <v>12</v>
      </c>
      <c r="B290" s="35" t="s">
        <v>12</v>
      </c>
      <c r="C290" s="34">
        <v>104.655882694</v>
      </c>
      <c r="D290" s="35" t="s">
        <v>99</v>
      </c>
      <c r="E290" s="35" t="s">
        <v>44</v>
      </c>
      <c r="F290" s="35" t="s">
        <v>54</v>
      </c>
      <c r="G290" s="35" t="s">
        <v>100</v>
      </c>
      <c r="H290" s="34">
        <v>3221.2513337300002</v>
      </c>
      <c r="I290" s="34">
        <v>423527.33102300001</v>
      </c>
    </row>
    <row r="291" spans="1:9">
      <c r="A291" s="35" t="s">
        <v>12</v>
      </c>
      <c r="B291" s="35" t="s">
        <v>12</v>
      </c>
      <c r="C291" s="34">
        <v>2769.2294434800001</v>
      </c>
      <c r="D291" s="35" t="s">
        <v>99</v>
      </c>
      <c r="E291" s="35" t="s">
        <v>44</v>
      </c>
      <c r="F291" s="35" t="s">
        <v>54</v>
      </c>
      <c r="G291" s="35" t="s">
        <v>100</v>
      </c>
      <c r="H291" s="34">
        <v>28936.2719015</v>
      </c>
      <c r="I291" s="34">
        <v>11206673.9584</v>
      </c>
    </row>
    <row r="292" spans="1:9">
      <c r="A292" s="35" t="s">
        <v>12</v>
      </c>
      <c r="B292" s="35" t="s">
        <v>12</v>
      </c>
      <c r="C292" s="34">
        <v>2096.3918533599999</v>
      </c>
      <c r="D292" s="35" t="s">
        <v>99</v>
      </c>
      <c r="E292" s="35" t="s">
        <v>44</v>
      </c>
      <c r="F292" s="35" t="s">
        <v>54</v>
      </c>
      <c r="G292" s="35" t="s">
        <v>100</v>
      </c>
      <c r="H292" s="34">
        <v>24616.608952300001</v>
      </c>
      <c r="I292" s="34">
        <v>8483796.8356500007</v>
      </c>
    </row>
    <row r="293" spans="1:9">
      <c r="A293" s="35" t="s">
        <v>12</v>
      </c>
      <c r="B293" s="35" t="s">
        <v>12</v>
      </c>
      <c r="C293" s="34">
        <v>6.5409133228699998</v>
      </c>
      <c r="D293" s="35" t="s">
        <v>99</v>
      </c>
      <c r="E293" s="35" t="s">
        <v>48</v>
      </c>
      <c r="F293" s="35" t="s">
        <v>54</v>
      </c>
      <c r="G293" s="35" t="s">
        <v>100</v>
      </c>
      <c r="H293" s="34">
        <v>690.68722920300002</v>
      </c>
      <c r="I293" s="34">
        <v>26470.137089</v>
      </c>
    </row>
    <row r="294" spans="1:9">
      <c r="A294" s="35" t="s">
        <v>12</v>
      </c>
      <c r="B294" s="35" t="s">
        <v>12</v>
      </c>
      <c r="C294" s="34">
        <v>3.2704827730999999</v>
      </c>
      <c r="D294" s="35" t="s">
        <v>99</v>
      </c>
      <c r="E294" s="35" t="s">
        <v>48</v>
      </c>
      <c r="F294" s="35" t="s">
        <v>54</v>
      </c>
      <c r="G294" s="35" t="s">
        <v>100</v>
      </c>
      <c r="H294" s="34">
        <v>460.17768328699998</v>
      </c>
      <c r="I294" s="34">
        <v>13235.1742147</v>
      </c>
    </row>
    <row r="295" spans="1:9">
      <c r="A295" s="35" t="s">
        <v>12</v>
      </c>
      <c r="B295" s="35" t="s">
        <v>12</v>
      </c>
      <c r="C295" s="34">
        <v>0.52537374250799995</v>
      </c>
      <c r="D295" s="35" t="s">
        <v>99</v>
      </c>
      <c r="E295" s="35" t="s">
        <v>48</v>
      </c>
      <c r="F295" s="35" t="s">
        <v>54</v>
      </c>
      <c r="G295" s="35" t="s">
        <v>100</v>
      </c>
      <c r="H295" s="34">
        <v>238.18248634599999</v>
      </c>
      <c r="I295" s="34">
        <v>2126.11210403</v>
      </c>
    </row>
    <row r="296" spans="1:9">
      <c r="A296" s="35" t="s">
        <v>12</v>
      </c>
      <c r="B296" s="35" t="s">
        <v>12</v>
      </c>
      <c r="C296" s="34">
        <v>30.432966915400002</v>
      </c>
      <c r="D296" s="35" t="s">
        <v>99</v>
      </c>
      <c r="E296" s="35" t="s">
        <v>48</v>
      </c>
      <c r="F296" s="35" t="s">
        <v>54</v>
      </c>
      <c r="G296" s="35" t="s">
        <v>100</v>
      </c>
      <c r="H296" s="34">
        <v>2569.2892722500001</v>
      </c>
      <c r="I296" s="34">
        <v>123157.847614</v>
      </c>
    </row>
    <row r="297" spans="1:9">
      <c r="A297" s="35" t="s">
        <v>12</v>
      </c>
      <c r="B297" s="35" t="s">
        <v>12</v>
      </c>
      <c r="C297" s="34">
        <v>0.10070360615899999</v>
      </c>
      <c r="D297" s="35" t="s">
        <v>99</v>
      </c>
      <c r="E297" s="35" t="s">
        <v>48</v>
      </c>
      <c r="F297" s="35" t="s">
        <v>54</v>
      </c>
      <c r="G297" s="35" t="s">
        <v>100</v>
      </c>
      <c r="H297" s="34">
        <v>184.89302945899999</v>
      </c>
      <c r="I297" s="34">
        <v>407.53303534200001</v>
      </c>
    </row>
    <row r="298" spans="1:9">
      <c r="A298" s="35" t="s">
        <v>12</v>
      </c>
      <c r="B298" s="35" t="s">
        <v>12</v>
      </c>
      <c r="C298" s="34">
        <v>3.27046966781</v>
      </c>
      <c r="D298" s="35" t="s">
        <v>99</v>
      </c>
      <c r="E298" s="35" t="s">
        <v>48</v>
      </c>
      <c r="F298" s="35" t="s">
        <v>54</v>
      </c>
      <c r="G298" s="35" t="s">
        <v>100</v>
      </c>
      <c r="H298" s="34">
        <v>460.17680445399998</v>
      </c>
      <c r="I298" s="34">
        <v>13235.121179399999</v>
      </c>
    </row>
    <row r="299" spans="1:9">
      <c r="A299" s="35" t="s">
        <v>12</v>
      </c>
      <c r="B299" s="35" t="s">
        <v>12</v>
      </c>
      <c r="C299" s="34">
        <v>22.893435220400001</v>
      </c>
      <c r="D299" s="35" t="s">
        <v>99</v>
      </c>
      <c r="E299" s="35" t="s">
        <v>48</v>
      </c>
      <c r="F299" s="35" t="s">
        <v>54</v>
      </c>
      <c r="G299" s="35" t="s">
        <v>100</v>
      </c>
      <c r="H299" s="34">
        <v>1843.3180985900001</v>
      </c>
      <c r="I299" s="34">
        <v>92646.445352499999</v>
      </c>
    </row>
    <row r="300" spans="1:9">
      <c r="A300" s="35" t="s">
        <v>12</v>
      </c>
      <c r="B300" s="35" t="s">
        <v>12</v>
      </c>
      <c r="C300" s="34">
        <v>13.0819807795</v>
      </c>
      <c r="D300" s="35" t="s">
        <v>99</v>
      </c>
      <c r="E300" s="35" t="s">
        <v>48</v>
      </c>
      <c r="F300" s="35" t="s">
        <v>54</v>
      </c>
      <c r="G300" s="35" t="s">
        <v>100</v>
      </c>
      <c r="H300" s="34">
        <v>1151.7349286599999</v>
      </c>
      <c r="I300" s="34">
        <v>52940.897935100002</v>
      </c>
    </row>
    <row r="301" spans="1:9">
      <c r="A301" s="35" t="s">
        <v>12</v>
      </c>
      <c r="B301" s="35" t="s">
        <v>12</v>
      </c>
      <c r="C301" s="34">
        <v>3.2705058708700001</v>
      </c>
      <c r="D301" s="35" t="s">
        <v>99</v>
      </c>
      <c r="E301" s="35" t="s">
        <v>48</v>
      </c>
      <c r="F301" s="35" t="s">
        <v>54</v>
      </c>
      <c r="G301" s="35" t="s">
        <v>100</v>
      </c>
      <c r="H301" s="34">
        <v>460.17933550100003</v>
      </c>
      <c r="I301" s="34">
        <v>13235.267688</v>
      </c>
    </row>
    <row r="302" spans="1:9">
      <c r="A302" s="35" t="s">
        <v>12</v>
      </c>
      <c r="B302" s="35" t="s">
        <v>12</v>
      </c>
      <c r="C302" s="34">
        <v>6.54093537391</v>
      </c>
      <c r="D302" s="35" t="s">
        <v>99</v>
      </c>
      <c r="E302" s="35" t="s">
        <v>48</v>
      </c>
      <c r="F302" s="35" t="s">
        <v>54</v>
      </c>
      <c r="G302" s="35" t="s">
        <v>100</v>
      </c>
      <c r="H302" s="34">
        <v>689.84418606500003</v>
      </c>
      <c r="I302" s="34">
        <v>26470.226326399999</v>
      </c>
    </row>
    <row r="303" spans="1:9">
      <c r="A303" s="35" t="s">
        <v>12</v>
      </c>
      <c r="B303" s="35" t="s">
        <v>12</v>
      </c>
      <c r="C303" s="34">
        <v>3.2705123439600001</v>
      </c>
      <c r="D303" s="35" t="s">
        <v>99</v>
      </c>
      <c r="E303" s="35" t="s">
        <v>48</v>
      </c>
      <c r="F303" s="35" t="s">
        <v>54</v>
      </c>
      <c r="G303" s="35" t="s">
        <v>100</v>
      </c>
      <c r="H303" s="34">
        <v>460.17975984499998</v>
      </c>
      <c r="I303" s="34">
        <v>13235.2938837</v>
      </c>
    </row>
    <row r="304" spans="1:9">
      <c r="A304" s="35" t="s">
        <v>12</v>
      </c>
      <c r="B304" s="35" t="s">
        <v>12</v>
      </c>
      <c r="C304" s="34">
        <v>19.6227447457</v>
      </c>
      <c r="D304" s="35" t="s">
        <v>99</v>
      </c>
      <c r="E304" s="35" t="s">
        <v>48</v>
      </c>
      <c r="F304" s="35" t="s">
        <v>54</v>
      </c>
      <c r="G304" s="35" t="s">
        <v>100</v>
      </c>
      <c r="H304" s="34">
        <v>1379.68397142</v>
      </c>
      <c r="I304" s="34">
        <v>79410.430599200001</v>
      </c>
    </row>
    <row r="305" spans="1:9">
      <c r="A305" s="35" t="s">
        <v>12</v>
      </c>
      <c r="B305" s="35" t="s">
        <v>12</v>
      </c>
      <c r="C305" s="34">
        <v>43.091818063399998</v>
      </c>
      <c r="D305" s="35" t="s">
        <v>99</v>
      </c>
      <c r="E305" s="35" t="s">
        <v>48</v>
      </c>
      <c r="F305" s="35" t="s">
        <v>54</v>
      </c>
      <c r="G305" s="35" t="s">
        <v>100</v>
      </c>
      <c r="H305" s="34">
        <v>2470.68328105</v>
      </c>
      <c r="I305" s="34">
        <v>174386.40068300001</v>
      </c>
    </row>
    <row r="306" spans="1:9">
      <c r="A306" s="35" t="s">
        <v>12</v>
      </c>
      <c r="B306" s="35" t="s">
        <v>12</v>
      </c>
      <c r="C306" s="34">
        <v>2299.9080435699998</v>
      </c>
      <c r="D306" s="35" t="s">
        <v>99</v>
      </c>
      <c r="E306" s="35" t="s">
        <v>48</v>
      </c>
      <c r="F306" s="35" t="s">
        <v>54</v>
      </c>
      <c r="G306" s="35" t="s">
        <v>100</v>
      </c>
      <c r="H306" s="34">
        <v>25215.809958400001</v>
      </c>
      <c r="I306" s="34">
        <v>9307397.6370400004</v>
      </c>
    </row>
    <row r="307" spans="1:9">
      <c r="A307" s="35" t="s">
        <v>12</v>
      </c>
      <c r="B307" s="35" t="s">
        <v>12</v>
      </c>
      <c r="C307" s="34">
        <v>715.38717027300004</v>
      </c>
      <c r="D307" s="35" t="s">
        <v>99</v>
      </c>
      <c r="E307" s="35" t="s">
        <v>48</v>
      </c>
      <c r="F307" s="35" t="s">
        <v>54</v>
      </c>
      <c r="G307" s="35" t="s">
        <v>100</v>
      </c>
      <c r="H307" s="34">
        <v>14200.2670129</v>
      </c>
      <c r="I307" s="34">
        <v>2895069.1645200001</v>
      </c>
    </row>
    <row r="308" spans="1:9">
      <c r="A308" s="35" t="s">
        <v>12</v>
      </c>
      <c r="B308" s="35" t="s">
        <v>12</v>
      </c>
      <c r="C308" s="34">
        <v>1778.07638565</v>
      </c>
      <c r="D308" s="35" t="s">
        <v>99</v>
      </c>
      <c r="E308" s="35" t="s">
        <v>48</v>
      </c>
      <c r="F308" s="35" t="s">
        <v>54</v>
      </c>
      <c r="G308" s="35" t="s">
        <v>100</v>
      </c>
      <c r="H308" s="34">
        <v>13870.9308279</v>
      </c>
      <c r="I308" s="34">
        <v>7195619.8407899998</v>
      </c>
    </row>
    <row r="309" spans="1:9">
      <c r="A309" s="35" t="s">
        <v>12</v>
      </c>
      <c r="B309" s="35" t="s">
        <v>12</v>
      </c>
      <c r="C309" s="34">
        <v>327.048046075</v>
      </c>
      <c r="D309" s="35" t="s">
        <v>99</v>
      </c>
      <c r="E309" s="35" t="s">
        <v>48</v>
      </c>
      <c r="F309" s="35" t="s">
        <v>54</v>
      </c>
      <c r="G309" s="35" t="s">
        <v>100</v>
      </c>
      <c r="H309" s="34">
        <v>13590.3571457</v>
      </c>
      <c r="I309" s="34">
        <v>1323516.48569</v>
      </c>
    </row>
    <row r="310" spans="1:9">
      <c r="A310" s="35" t="s">
        <v>12</v>
      </c>
      <c r="B310" s="35" t="s">
        <v>12</v>
      </c>
      <c r="C310" s="34">
        <v>754.79810586899998</v>
      </c>
      <c r="D310" s="35" t="s">
        <v>99</v>
      </c>
      <c r="E310" s="35" t="s">
        <v>48</v>
      </c>
      <c r="F310" s="35" t="s">
        <v>54</v>
      </c>
      <c r="G310" s="35" t="s">
        <v>100</v>
      </c>
      <c r="H310" s="34">
        <v>9275.1410473100004</v>
      </c>
      <c r="I310" s="34">
        <v>3054559.5623499998</v>
      </c>
    </row>
    <row r="311" spans="1:9">
      <c r="A311" s="35" t="s">
        <v>12</v>
      </c>
      <c r="B311" s="35" t="s">
        <v>12</v>
      </c>
      <c r="C311" s="34">
        <v>2138.8989579600002</v>
      </c>
      <c r="D311" s="35" t="s">
        <v>99</v>
      </c>
      <c r="E311" s="35" t="s">
        <v>48</v>
      </c>
      <c r="F311" s="35" t="s">
        <v>54</v>
      </c>
      <c r="G311" s="35" t="s">
        <v>100</v>
      </c>
      <c r="H311" s="34">
        <v>41892.362865399999</v>
      </c>
      <c r="I311" s="34">
        <v>8655816.9848900009</v>
      </c>
    </row>
    <row r="312" spans="1:9">
      <c r="A312" s="35" t="s">
        <v>12</v>
      </c>
      <c r="B312" s="35" t="s">
        <v>12</v>
      </c>
      <c r="C312" s="34">
        <v>3575.9576876699998</v>
      </c>
      <c r="D312" s="35" t="s">
        <v>99</v>
      </c>
      <c r="E312" s="35" t="s">
        <v>48</v>
      </c>
      <c r="F312" s="35" t="s">
        <v>54</v>
      </c>
      <c r="G312" s="35" t="s">
        <v>100</v>
      </c>
      <c r="H312" s="34">
        <v>35405.022360199997</v>
      </c>
      <c r="I312" s="34">
        <v>14471387.3346</v>
      </c>
    </row>
    <row r="313" spans="1:9">
      <c r="A313" s="35" t="s">
        <v>12</v>
      </c>
      <c r="B313" s="35" t="s">
        <v>12</v>
      </c>
      <c r="C313" s="34">
        <v>3.2704503977299999</v>
      </c>
      <c r="D313" s="35" t="s">
        <v>99</v>
      </c>
      <c r="E313" s="35" t="s">
        <v>48</v>
      </c>
      <c r="F313" s="35" t="s">
        <v>54</v>
      </c>
      <c r="G313" s="35" t="s">
        <v>100</v>
      </c>
      <c r="H313" s="34">
        <v>460.17541090999998</v>
      </c>
      <c r="I313" s="34">
        <v>13235.0431962</v>
      </c>
    </row>
    <row r="314" spans="1:9">
      <c r="A314" s="35" t="s">
        <v>101</v>
      </c>
      <c r="B314" s="35" t="s">
        <v>102</v>
      </c>
      <c r="C314" s="34">
        <v>34.962431445299998</v>
      </c>
      <c r="D314" s="35" t="s">
        <v>103</v>
      </c>
      <c r="E314" s="35" t="s">
        <v>48</v>
      </c>
      <c r="F314" s="35" t="s">
        <v>104</v>
      </c>
      <c r="G314" s="35" t="s">
        <v>105</v>
      </c>
      <c r="H314" s="34">
        <v>3792.7760207000001</v>
      </c>
      <c r="I314" s="34">
        <v>141487.940237</v>
      </c>
    </row>
    <row r="315" spans="1:9">
      <c r="A315" s="35" t="s">
        <v>101</v>
      </c>
      <c r="B315" s="35" t="s">
        <v>102</v>
      </c>
      <c r="C315" s="34">
        <v>695.01978410200002</v>
      </c>
      <c r="D315" s="35" t="s">
        <v>103</v>
      </c>
      <c r="E315" s="35" t="s">
        <v>48</v>
      </c>
      <c r="F315" s="35" t="s">
        <v>106</v>
      </c>
      <c r="G315" s="35" t="s">
        <v>107</v>
      </c>
      <c r="H315" s="34">
        <v>7688.0617251000003</v>
      </c>
      <c r="I315" s="34">
        <v>2812645.2769900002</v>
      </c>
    </row>
    <row r="316" spans="1:9">
      <c r="A316" s="35" t="s">
        <v>101</v>
      </c>
      <c r="B316" s="35" t="s">
        <v>102</v>
      </c>
      <c r="C316" s="34">
        <v>343.35280532100001</v>
      </c>
      <c r="D316" s="35" t="s">
        <v>103</v>
      </c>
      <c r="E316" s="35" t="s">
        <v>48</v>
      </c>
      <c r="F316" s="35" t="s">
        <v>106</v>
      </c>
      <c r="G316" s="35" t="s">
        <v>107</v>
      </c>
      <c r="H316" s="34">
        <v>5162.2309882600002</v>
      </c>
      <c r="I316" s="34">
        <v>1389499.5053600001</v>
      </c>
    </row>
    <row r="317" spans="1:9">
      <c r="A317" s="35" t="s">
        <v>101</v>
      </c>
      <c r="B317" s="35" t="s">
        <v>102</v>
      </c>
      <c r="C317" s="34">
        <v>498.200864674</v>
      </c>
      <c r="D317" s="35" t="s">
        <v>103</v>
      </c>
      <c r="E317" s="35" t="s">
        <v>48</v>
      </c>
      <c r="F317" s="35" t="s">
        <v>108</v>
      </c>
      <c r="G317" s="35" t="s">
        <v>109</v>
      </c>
      <c r="H317" s="34">
        <v>6040.2058602200004</v>
      </c>
      <c r="I317" s="34">
        <v>2016147.36885</v>
      </c>
    </row>
    <row r="318" spans="1:9">
      <c r="A318" s="35" t="s">
        <v>101</v>
      </c>
      <c r="B318" s="35" t="s">
        <v>102</v>
      </c>
      <c r="C318" s="34">
        <v>100.582273775</v>
      </c>
      <c r="D318" s="35" t="s">
        <v>103</v>
      </c>
      <c r="E318" s="35" t="s">
        <v>48</v>
      </c>
      <c r="F318" s="35" t="s">
        <v>110</v>
      </c>
      <c r="G318" s="35" t="s">
        <v>111</v>
      </c>
      <c r="H318" s="34">
        <v>3389.2350354700002</v>
      </c>
      <c r="I318" s="34">
        <v>407042.02060699998</v>
      </c>
    </row>
    <row r="319" spans="1:9">
      <c r="A319" s="35" t="s">
        <v>101</v>
      </c>
      <c r="B319" s="35" t="s">
        <v>102</v>
      </c>
      <c r="C319" s="34">
        <v>740.34758785099996</v>
      </c>
      <c r="D319" s="35" t="s">
        <v>103</v>
      </c>
      <c r="E319" s="35" t="s">
        <v>48</v>
      </c>
      <c r="F319" s="35" t="s">
        <v>108</v>
      </c>
      <c r="G319" s="35" t="s">
        <v>109</v>
      </c>
      <c r="H319" s="34">
        <v>13384.2326474</v>
      </c>
      <c r="I319" s="34">
        <v>2996080.3906999999</v>
      </c>
    </row>
    <row r="320" spans="1:9">
      <c r="A320" s="35" t="s">
        <v>101</v>
      </c>
      <c r="B320" s="35" t="s">
        <v>102</v>
      </c>
      <c r="C320" s="34">
        <v>86.188191024899993</v>
      </c>
      <c r="D320" s="35" t="s">
        <v>103</v>
      </c>
      <c r="E320" s="35" t="s">
        <v>48</v>
      </c>
      <c r="F320" s="35" t="s">
        <v>110</v>
      </c>
      <c r="G320" s="35" t="s">
        <v>111</v>
      </c>
      <c r="H320" s="34">
        <v>2577.5710117100002</v>
      </c>
      <c r="I320" s="34">
        <v>348791.23438400001</v>
      </c>
    </row>
    <row r="321" spans="1:9">
      <c r="A321" s="35" t="s">
        <v>101</v>
      </c>
      <c r="B321" s="35" t="s">
        <v>102</v>
      </c>
      <c r="C321" s="34">
        <v>6.4187367633700001</v>
      </c>
      <c r="D321" s="35" t="s">
        <v>103</v>
      </c>
      <c r="E321" s="35" t="s">
        <v>48</v>
      </c>
      <c r="F321" s="35" t="s">
        <v>104</v>
      </c>
      <c r="G321" s="35" t="s">
        <v>105</v>
      </c>
      <c r="H321" s="34">
        <v>1502.3869655799999</v>
      </c>
      <c r="I321" s="34">
        <v>25975.706094500001</v>
      </c>
    </row>
    <row r="322" spans="1:9">
      <c r="A322" s="35" t="s">
        <v>101</v>
      </c>
      <c r="B322" s="35" t="s">
        <v>102</v>
      </c>
      <c r="C322" s="34">
        <v>111.080686128</v>
      </c>
      <c r="D322" s="35" t="s">
        <v>103</v>
      </c>
      <c r="E322" s="35" t="s">
        <v>48</v>
      </c>
      <c r="F322" s="35" t="s">
        <v>106</v>
      </c>
      <c r="G322" s="35" t="s">
        <v>107</v>
      </c>
      <c r="H322" s="34">
        <v>2681.2124419500001</v>
      </c>
      <c r="I322" s="34">
        <v>449527.588063</v>
      </c>
    </row>
    <row r="323" spans="1:9">
      <c r="A323" s="35" t="s">
        <v>101</v>
      </c>
      <c r="B323" s="35" t="s">
        <v>102</v>
      </c>
      <c r="C323" s="34">
        <v>143.04622271400001</v>
      </c>
      <c r="D323" s="35" t="s">
        <v>103</v>
      </c>
      <c r="E323" s="35" t="s">
        <v>44</v>
      </c>
      <c r="F323" s="35" t="s">
        <v>104</v>
      </c>
      <c r="G323" s="35" t="s">
        <v>105</v>
      </c>
      <c r="H323" s="34">
        <v>3163.4783694799999</v>
      </c>
      <c r="I323" s="34">
        <v>578887.52509100002</v>
      </c>
    </row>
    <row r="324" spans="1:9">
      <c r="A324" s="35" t="s">
        <v>101</v>
      </c>
      <c r="B324" s="35" t="s">
        <v>102</v>
      </c>
      <c r="C324" s="34">
        <v>158.69197213000001</v>
      </c>
      <c r="D324" s="35" t="s">
        <v>103</v>
      </c>
      <c r="E324" s="35" t="s">
        <v>44</v>
      </c>
      <c r="F324" s="35" t="s">
        <v>112</v>
      </c>
      <c r="G324" s="35" t="s">
        <v>113</v>
      </c>
      <c r="H324" s="34">
        <v>5898.7345969999997</v>
      </c>
      <c r="I324" s="34">
        <v>642203.62659899995</v>
      </c>
    </row>
    <row r="325" spans="1:9">
      <c r="A325" s="35" t="s">
        <v>101</v>
      </c>
      <c r="B325" s="35" t="s">
        <v>102</v>
      </c>
      <c r="C325" s="34">
        <v>157.32596796499999</v>
      </c>
      <c r="D325" s="35" t="s">
        <v>103</v>
      </c>
      <c r="E325" s="35" t="s">
        <v>48</v>
      </c>
      <c r="F325" s="35" t="s">
        <v>104</v>
      </c>
      <c r="G325" s="35" t="s">
        <v>105</v>
      </c>
      <c r="H325" s="34">
        <v>3300.92007233</v>
      </c>
      <c r="I325" s="34">
        <v>636675.60386999999</v>
      </c>
    </row>
    <row r="326" spans="1:9">
      <c r="A326" s="35" t="s">
        <v>101</v>
      </c>
      <c r="B326" s="35" t="s">
        <v>102</v>
      </c>
      <c r="C326" s="34">
        <v>3.9533052988500001</v>
      </c>
      <c r="D326" s="35" t="s">
        <v>103</v>
      </c>
      <c r="E326" s="35" t="s">
        <v>48</v>
      </c>
      <c r="F326" s="35" t="s">
        <v>106</v>
      </c>
      <c r="G326" s="35" t="s">
        <v>107</v>
      </c>
      <c r="H326" s="34">
        <v>1618.64634357</v>
      </c>
      <c r="I326" s="34">
        <v>15998.4589383</v>
      </c>
    </row>
    <row r="327" spans="1:9">
      <c r="A327" s="35" t="s">
        <v>101</v>
      </c>
      <c r="B327" s="35" t="s">
        <v>102</v>
      </c>
      <c r="C327" s="34">
        <v>708.46739208199995</v>
      </c>
      <c r="D327" s="35" t="s">
        <v>103</v>
      </c>
      <c r="E327" s="35" t="s">
        <v>46</v>
      </c>
      <c r="F327" s="35" t="s">
        <v>104</v>
      </c>
      <c r="G327" s="35" t="s">
        <v>105</v>
      </c>
      <c r="H327" s="34">
        <v>7440.6855475599996</v>
      </c>
      <c r="I327" s="34">
        <v>2867065.8157100002</v>
      </c>
    </row>
    <row r="328" spans="1:9">
      <c r="A328" s="35" t="s">
        <v>101</v>
      </c>
      <c r="B328" s="35" t="s">
        <v>102</v>
      </c>
      <c r="C328" s="34">
        <v>14.133559870799999</v>
      </c>
      <c r="D328" s="35" t="s">
        <v>103</v>
      </c>
      <c r="E328" s="35" t="s">
        <v>46</v>
      </c>
      <c r="F328" s="35" t="s">
        <v>106</v>
      </c>
      <c r="G328" s="35" t="s">
        <v>107</v>
      </c>
      <c r="H328" s="34">
        <v>4957.63743101</v>
      </c>
      <c r="I328" s="34">
        <v>57196.487534400003</v>
      </c>
    </row>
    <row r="329" spans="1:9">
      <c r="A329" s="35" t="s">
        <v>101</v>
      </c>
      <c r="B329" s="35" t="s">
        <v>102</v>
      </c>
      <c r="C329" s="34">
        <v>4.4127822439099997</v>
      </c>
      <c r="D329" s="35" t="s">
        <v>103</v>
      </c>
      <c r="E329" s="35" t="s">
        <v>46</v>
      </c>
      <c r="F329" s="35" t="s">
        <v>112</v>
      </c>
      <c r="G329" s="35" t="s">
        <v>113</v>
      </c>
      <c r="H329" s="34">
        <v>2420.0564917500001</v>
      </c>
      <c r="I329" s="34">
        <v>17857.896164400001</v>
      </c>
    </row>
    <row r="330" spans="1:9">
      <c r="A330" s="35" t="s">
        <v>101</v>
      </c>
      <c r="B330" s="35" t="s">
        <v>102</v>
      </c>
      <c r="C330" s="34">
        <v>13.0545419638</v>
      </c>
      <c r="D330" s="35" t="s">
        <v>103</v>
      </c>
      <c r="E330" s="35" t="s">
        <v>44</v>
      </c>
      <c r="F330" s="35" t="s">
        <v>112</v>
      </c>
      <c r="G330" s="35" t="s">
        <v>113</v>
      </c>
      <c r="H330" s="34">
        <v>1256.2021229699999</v>
      </c>
      <c r="I330" s="34">
        <v>52829.856987799998</v>
      </c>
    </row>
    <row r="331" spans="1:9">
      <c r="A331" s="35" t="s">
        <v>101</v>
      </c>
      <c r="B331" s="35" t="s">
        <v>102</v>
      </c>
      <c r="C331" s="34">
        <v>562.56526937599995</v>
      </c>
      <c r="D331" s="35" t="s">
        <v>103</v>
      </c>
      <c r="E331" s="35" t="s">
        <v>44</v>
      </c>
      <c r="F331" s="35" t="s">
        <v>112</v>
      </c>
      <c r="G331" s="35" t="s">
        <v>113</v>
      </c>
      <c r="H331" s="34">
        <v>8948.3351657000003</v>
      </c>
      <c r="I331" s="34">
        <v>2276620.8733899998</v>
      </c>
    </row>
    <row r="332" spans="1:9">
      <c r="A332" s="35" t="s">
        <v>101</v>
      </c>
      <c r="B332" s="35" t="s">
        <v>102</v>
      </c>
      <c r="C332" s="34">
        <v>784.48621323700002</v>
      </c>
      <c r="D332" s="35" t="s">
        <v>103</v>
      </c>
      <c r="E332" s="35" t="s">
        <v>44</v>
      </c>
      <c r="F332" s="35" t="s">
        <v>106</v>
      </c>
      <c r="G332" s="35" t="s">
        <v>107</v>
      </c>
      <c r="H332" s="34">
        <v>6407.24995605</v>
      </c>
      <c r="I332" s="34">
        <v>3174703.0703199999</v>
      </c>
    </row>
    <row r="333" spans="1:9">
      <c r="A333" s="35" t="s">
        <v>101</v>
      </c>
      <c r="B333" s="35" t="s">
        <v>102</v>
      </c>
      <c r="C333" s="34">
        <v>34419.0125653</v>
      </c>
      <c r="D333" s="35" t="s">
        <v>103</v>
      </c>
      <c r="E333" s="35" t="s">
        <v>44</v>
      </c>
      <c r="F333" s="35" t="s">
        <v>108</v>
      </c>
      <c r="G333" s="35" t="s">
        <v>109</v>
      </c>
      <c r="H333" s="34">
        <v>89448.5771102</v>
      </c>
      <c r="I333" s="34">
        <v>139288802.053</v>
      </c>
    </row>
    <row r="334" spans="1:9">
      <c r="A334" s="35" t="s">
        <v>101</v>
      </c>
      <c r="B334" s="35" t="s">
        <v>102</v>
      </c>
      <c r="C334" s="34">
        <v>13293.5754597</v>
      </c>
      <c r="D334" s="35" t="s">
        <v>103</v>
      </c>
      <c r="E334" s="35" t="s">
        <v>44</v>
      </c>
      <c r="F334" s="35" t="s">
        <v>110</v>
      </c>
      <c r="G334" s="35" t="s">
        <v>111</v>
      </c>
      <c r="H334" s="34">
        <v>45614.643863899997</v>
      </c>
      <c r="I334" s="34">
        <v>53797191.225900002</v>
      </c>
    </row>
    <row r="335" spans="1:9">
      <c r="A335" s="35" t="s">
        <v>101</v>
      </c>
      <c r="B335" s="35" t="s">
        <v>102</v>
      </c>
      <c r="C335" s="34">
        <v>12457.651669000001</v>
      </c>
      <c r="D335" s="35" t="s">
        <v>103</v>
      </c>
      <c r="E335" s="35" t="s">
        <v>44</v>
      </c>
      <c r="F335" s="35" t="s">
        <v>106</v>
      </c>
      <c r="G335" s="35" t="s">
        <v>107</v>
      </c>
      <c r="H335" s="34">
        <v>54739.452279099998</v>
      </c>
      <c r="I335" s="34">
        <v>50414327.664700001</v>
      </c>
    </row>
    <row r="336" spans="1:9">
      <c r="A336" s="35" t="s">
        <v>101</v>
      </c>
      <c r="B336" s="35" t="s">
        <v>102</v>
      </c>
      <c r="C336" s="34">
        <v>56807.330095400001</v>
      </c>
      <c r="D336" s="35" t="s">
        <v>103</v>
      </c>
      <c r="E336" s="35" t="s">
        <v>44</v>
      </c>
      <c r="F336" s="35" t="s">
        <v>112</v>
      </c>
      <c r="G336" s="35" t="s">
        <v>113</v>
      </c>
      <c r="H336" s="34">
        <v>108095.521227</v>
      </c>
      <c r="I336" s="34">
        <v>229891108.63600001</v>
      </c>
    </row>
    <row r="337" spans="1:9">
      <c r="A337" s="35" t="s">
        <v>101</v>
      </c>
      <c r="B337" s="35" t="s">
        <v>102</v>
      </c>
      <c r="C337" s="34">
        <v>20.681495457800001</v>
      </c>
      <c r="D337" s="35" t="s">
        <v>103</v>
      </c>
      <c r="E337" s="35" t="s">
        <v>44</v>
      </c>
      <c r="F337" s="35" t="s">
        <v>104</v>
      </c>
      <c r="G337" s="35" t="s">
        <v>105</v>
      </c>
      <c r="H337" s="34">
        <v>6023.5880413499999</v>
      </c>
      <c r="I337" s="34">
        <v>83695.042718299999</v>
      </c>
    </row>
    <row r="338" spans="1:9">
      <c r="A338" s="35" t="s">
        <v>101</v>
      </c>
      <c r="B338" s="35" t="s">
        <v>102</v>
      </c>
      <c r="C338" s="34">
        <v>4976.9116560499997</v>
      </c>
      <c r="D338" s="35" t="s">
        <v>103</v>
      </c>
      <c r="E338" s="35" t="s">
        <v>44</v>
      </c>
      <c r="F338" s="35" t="s">
        <v>106</v>
      </c>
      <c r="G338" s="35" t="s">
        <v>107</v>
      </c>
      <c r="H338" s="34">
        <v>21640.8079139</v>
      </c>
      <c r="I338" s="34">
        <v>20140846.899</v>
      </c>
    </row>
    <row r="339" spans="1:9">
      <c r="A339" s="35" t="s">
        <v>101</v>
      </c>
      <c r="B339" s="35" t="s">
        <v>102</v>
      </c>
      <c r="C339" s="34">
        <v>784.40384449199996</v>
      </c>
      <c r="D339" s="35" t="s">
        <v>103</v>
      </c>
      <c r="E339" s="35" t="s">
        <v>46</v>
      </c>
      <c r="F339" s="35" t="s">
        <v>112</v>
      </c>
      <c r="G339" s="35" t="s">
        <v>113</v>
      </c>
      <c r="H339" s="34">
        <v>6406.9122365200001</v>
      </c>
      <c r="I339" s="34">
        <v>3174369.7358400002</v>
      </c>
    </row>
    <row r="340" spans="1:9">
      <c r="A340" s="35" t="s">
        <v>101</v>
      </c>
      <c r="B340" s="35" t="s">
        <v>102</v>
      </c>
      <c r="C340" s="34">
        <v>6.7648761160299999</v>
      </c>
      <c r="D340" s="35" t="s">
        <v>103</v>
      </c>
      <c r="E340" s="35" t="s">
        <v>46</v>
      </c>
      <c r="F340" s="35" t="s">
        <v>104</v>
      </c>
      <c r="G340" s="35" t="s">
        <v>105</v>
      </c>
      <c r="H340" s="34">
        <v>3639.2614571700001</v>
      </c>
      <c r="I340" s="34">
        <v>27376.4823569</v>
      </c>
    </row>
    <row r="341" spans="1:9">
      <c r="A341" s="35" t="s">
        <v>101</v>
      </c>
      <c r="B341" s="35" t="s">
        <v>102</v>
      </c>
      <c r="C341" s="34">
        <v>654.40446034700005</v>
      </c>
      <c r="D341" s="35" t="s">
        <v>103</v>
      </c>
      <c r="E341" s="35" t="s">
        <v>46</v>
      </c>
      <c r="F341" s="35" t="s">
        <v>106</v>
      </c>
      <c r="G341" s="35" t="s">
        <v>107</v>
      </c>
      <c r="H341" s="34">
        <v>7196.50110649</v>
      </c>
      <c r="I341" s="34">
        <v>2648280.8931999998</v>
      </c>
    </row>
    <row r="342" spans="1:9">
      <c r="A342" s="35" t="s">
        <v>101</v>
      </c>
      <c r="B342" s="35" t="s">
        <v>102</v>
      </c>
      <c r="C342" s="34">
        <v>71.664557071399997</v>
      </c>
      <c r="D342" s="35" t="s">
        <v>103</v>
      </c>
      <c r="E342" s="35" t="s">
        <v>46</v>
      </c>
      <c r="F342" s="35" t="s">
        <v>108</v>
      </c>
      <c r="G342" s="35" t="s">
        <v>109</v>
      </c>
      <c r="H342" s="34">
        <v>2439.5482651900002</v>
      </c>
      <c r="I342" s="34">
        <v>290016.17304299999</v>
      </c>
    </row>
    <row r="343" spans="1:9">
      <c r="A343" s="35" t="s">
        <v>101</v>
      </c>
      <c r="B343" s="35" t="s">
        <v>102</v>
      </c>
      <c r="C343" s="34">
        <v>272.48523812500002</v>
      </c>
      <c r="D343" s="35" t="s">
        <v>103</v>
      </c>
      <c r="E343" s="35" t="s">
        <v>46</v>
      </c>
      <c r="F343" s="35" t="s">
        <v>110</v>
      </c>
      <c r="G343" s="35" t="s">
        <v>111</v>
      </c>
      <c r="H343" s="34">
        <v>4507.4070390500001</v>
      </c>
      <c r="I343" s="34">
        <v>1102708.63592</v>
      </c>
    </row>
    <row r="344" spans="1:9">
      <c r="A344" s="35" t="s">
        <v>101</v>
      </c>
      <c r="B344" s="35" t="s">
        <v>102</v>
      </c>
      <c r="C344" s="34">
        <v>421.06012729100001</v>
      </c>
      <c r="D344" s="35" t="s">
        <v>103</v>
      </c>
      <c r="E344" s="35" t="s">
        <v>46</v>
      </c>
      <c r="F344" s="35" t="s">
        <v>108</v>
      </c>
      <c r="G344" s="35" t="s">
        <v>109</v>
      </c>
      <c r="H344" s="34">
        <v>5561.1291759899996</v>
      </c>
      <c r="I344" s="34">
        <v>1703969.8803399999</v>
      </c>
    </row>
    <row r="345" spans="1:9">
      <c r="A345" s="35" t="s">
        <v>101</v>
      </c>
      <c r="B345" s="35" t="s">
        <v>102</v>
      </c>
      <c r="C345" s="34">
        <v>253.54141563300001</v>
      </c>
      <c r="D345" s="35" t="s">
        <v>103</v>
      </c>
      <c r="E345" s="35" t="s">
        <v>46</v>
      </c>
      <c r="F345" s="35" t="s">
        <v>108</v>
      </c>
      <c r="G345" s="35" t="s">
        <v>109</v>
      </c>
      <c r="H345" s="34">
        <v>5448.8615988700003</v>
      </c>
      <c r="I345" s="34">
        <v>1026045.7062</v>
      </c>
    </row>
    <row r="346" spans="1:9">
      <c r="A346" s="35" t="s">
        <v>101</v>
      </c>
      <c r="B346" s="35" t="s">
        <v>102</v>
      </c>
      <c r="C346" s="34">
        <v>182.48648370699999</v>
      </c>
      <c r="D346" s="35" t="s">
        <v>103</v>
      </c>
      <c r="E346" s="35" t="s">
        <v>46</v>
      </c>
      <c r="F346" s="35" t="s">
        <v>110</v>
      </c>
      <c r="G346" s="35" t="s">
        <v>111</v>
      </c>
      <c r="H346" s="34">
        <v>4251.0826959699998</v>
      </c>
      <c r="I346" s="34">
        <v>738496.59859199997</v>
      </c>
    </row>
    <row r="347" spans="1:9">
      <c r="A347" s="35" t="s">
        <v>101</v>
      </c>
      <c r="B347" s="35" t="s">
        <v>102</v>
      </c>
      <c r="C347" s="34">
        <v>18978.1223149</v>
      </c>
      <c r="D347" s="35" t="s">
        <v>103</v>
      </c>
      <c r="E347" s="35" t="s">
        <v>46</v>
      </c>
      <c r="F347" s="35" t="s">
        <v>112</v>
      </c>
      <c r="G347" s="35" t="s">
        <v>113</v>
      </c>
      <c r="H347" s="34">
        <v>70762.2636986</v>
      </c>
      <c r="I347" s="34">
        <v>76801736.175099999</v>
      </c>
    </row>
    <row r="348" spans="1:9">
      <c r="A348" s="35" t="s">
        <v>101</v>
      </c>
      <c r="B348" s="35" t="s">
        <v>102</v>
      </c>
      <c r="C348" s="34">
        <v>88.607623787700007</v>
      </c>
      <c r="D348" s="35" t="s">
        <v>103</v>
      </c>
      <c r="E348" s="35" t="s">
        <v>46</v>
      </c>
      <c r="F348" s="35" t="s">
        <v>104</v>
      </c>
      <c r="G348" s="35" t="s">
        <v>105</v>
      </c>
      <c r="H348" s="34">
        <v>13285.4947044</v>
      </c>
      <c r="I348" s="34">
        <v>358582.33139900002</v>
      </c>
    </row>
    <row r="349" spans="1:9">
      <c r="A349" s="35" t="s">
        <v>101</v>
      </c>
      <c r="B349" s="35" t="s">
        <v>102</v>
      </c>
      <c r="C349" s="34">
        <v>52953.252861599998</v>
      </c>
      <c r="D349" s="35" t="s">
        <v>103</v>
      </c>
      <c r="E349" s="35" t="s">
        <v>46</v>
      </c>
      <c r="F349" s="35" t="s">
        <v>106</v>
      </c>
      <c r="G349" s="35" t="s">
        <v>107</v>
      </c>
      <c r="H349" s="34">
        <v>112273.626599</v>
      </c>
      <c r="I349" s="34">
        <v>214294211.43000001</v>
      </c>
    </row>
    <row r="350" spans="1:9">
      <c r="A350" s="35" t="s">
        <v>101</v>
      </c>
      <c r="B350" s="35" t="s">
        <v>102</v>
      </c>
      <c r="C350" s="34">
        <v>1598.31345848</v>
      </c>
      <c r="D350" s="35" t="s">
        <v>103</v>
      </c>
      <c r="E350" s="35" t="s">
        <v>46</v>
      </c>
      <c r="F350" s="35" t="s">
        <v>112</v>
      </c>
      <c r="G350" s="35" t="s">
        <v>113</v>
      </c>
      <c r="H350" s="34">
        <v>13063.668826700001</v>
      </c>
      <c r="I350" s="34">
        <v>6468145.0844700001</v>
      </c>
    </row>
    <row r="351" spans="1:9">
      <c r="A351" s="35" t="s">
        <v>101</v>
      </c>
      <c r="B351" s="35" t="s">
        <v>102</v>
      </c>
      <c r="C351" s="34">
        <v>6222.0875667600003</v>
      </c>
      <c r="D351" s="35" t="s">
        <v>103</v>
      </c>
      <c r="E351" s="35" t="s">
        <v>46</v>
      </c>
      <c r="F351" s="35" t="s">
        <v>108</v>
      </c>
      <c r="G351" s="35" t="s">
        <v>109</v>
      </c>
      <c r="H351" s="34">
        <v>34238.158809300003</v>
      </c>
      <c r="I351" s="34">
        <v>25179895.030299999</v>
      </c>
    </row>
    <row r="352" spans="1:9">
      <c r="A352" s="35" t="s">
        <v>101</v>
      </c>
      <c r="B352" s="35" t="s">
        <v>102</v>
      </c>
      <c r="C352" s="34">
        <v>403.315447097</v>
      </c>
      <c r="D352" s="35" t="s">
        <v>103</v>
      </c>
      <c r="E352" s="35" t="s">
        <v>46</v>
      </c>
      <c r="F352" s="35" t="s">
        <v>110</v>
      </c>
      <c r="G352" s="35" t="s">
        <v>111</v>
      </c>
      <c r="H352" s="34">
        <v>5656.1040429499999</v>
      </c>
      <c r="I352" s="34">
        <v>1632159.70734</v>
      </c>
    </row>
    <row r="353" spans="1:9">
      <c r="A353" s="35" t="s">
        <v>101</v>
      </c>
      <c r="B353" s="35" t="s">
        <v>102</v>
      </c>
      <c r="C353" s="34">
        <v>1188.2128611999999</v>
      </c>
      <c r="D353" s="35" t="s">
        <v>103</v>
      </c>
      <c r="E353" s="35" t="s">
        <v>46</v>
      </c>
      <c r="F353" s="35" t="s">
        <v>108</v>
      </c>
      <c r="G353" s="35" t="s">
        <v>109</v>
      </c>
      <c r="H353" s="34">
        <v>9557.6057486000009</v>
      </c>
      <c r="I353" s="34">
        <v>4808526.8485300001</v>
      </c>
    </row>
    <row r="354" spans="1:9">
      <c r="A354" s="35" t="s">
        <v>101</v>
      </c>
      <c r="B354" s="35" t="s">
        <v>102</v>
      </c>
      <c r="C354" s="34">
        <v>6782.6837362899996</v>
      </c>
      <c r="D354" s="35" t="s">
        <v>103</v>
      </c>
      <c r="E354" s="35" t="s">
        <v>46</v>
      </c>
      <c r="F354" s="35" t="s">
        <v>110</v>
      </c>
      <c r="G354" s="35" t="s">
        <v>111</v>
      </c>
      <c r="H354" s="34">
        <v>38643.569798099998</v>
      </c>
      <c r="I354" s="34">
        <v>27448547.239300001</v>
      </c>
    </row>
    <row r="355" spans="1:9">
      <c r="A355" s="35" t="s">
        <v>101</v>
      </c>
      <c r="B355" s="35" t="s">
        <v>102</v>
      </c>
      <c r="C355" s="34">
        <v>7.8831290028299996</v>
      </c>
      <c r="D355" s="35" t="s">
        <v>103</v>
      </c>
      <c r="E355" s="35" t="s">
        <v>46</v>
      </c>
      <c r="F355" s="35" t="s">
        <v>112</v>
      </c>
      <c r="G355" s="35" t="s">
        <v>113</v>
      </c>
      <c r="H355" s="34">
        <v>1340.0616911300001</v>
      </c>
      <c r="I355" s="34">
        <v>31901.8912337</v>
      </c>
    </row>
    <row r="356" spans="1:9">
      <c r="A356" s="35" t="s">
        <v>114</v>
      </c>
      <c r="B356" s="35" t="s">
        <v>115</v>
      </c>
      <c r="C356" s="34">
        <v>784.32293994700001</v>
      </c>
      <c r="D356" s="35" t="s">
        <v>116</v>
      </c>
      <c r="E356" s="35" t="s">
        <v>44</v>
      </c>
      <c r="F356" s="35" t="s">
        <v>115</v>
      </c>
      <c r="G356" s="35" t="s">
        <v>117</v>
      </c>
      <c r="H356" s="34">
        <v>6406.5786150699996</v>
      </c>
      <c r="I356" s="34">
        <v>3174042.3267600001</v>
      </c>
    </row>
    <row r="357" spans="1:9">
      <c r="A357" s="35" t="s">
        <v>114</v>
      </c>
      <c r="B357" s="35" t="s">
        <v>115</v>
      </c>
      <c r="C357" s="34">
        <v>118238.106581</v>
      </c>
      <c r="D357" s="35" t="s">
        <v>116</v>
      </c>
      <c r="E357" s="35" t="s">
        <v>44</v>
      </c>
      <c r="F357" s="35" t="s">
        <v>118</v>
      </c>
      <c r="G357" s="35" t="s">
        <v>119</v>
      </c>
      <c r="H357" s="34">
        <v>182617.808869</v>
      </c>
      <c r="I357" s="34">
        <v>478492640.991</v>
      </c>
    </row>
    <row r="358" spans="1:9">
      <c r="A358" s="35" t="s">
        <v>114</v>
      </c>
      <c r="B358" s="35" t="s">
        <v>115</v>
      </c>
      <c r="C358" s="34">
        <v>11920.091116699999</v>
      </c>
      <c r="D358" s="35" t="s">
        <v>116</v>
      </c>
      <c r="E358" s="35" t="s">
        <v>44</v>
      </c>
      <c r="F358" s="35" t="s">
        <v>120</v>
      </c>
      <c r="G358" s="35" t="s">
        <v>121</v>
      </c>
      <c r="H358" s="34">
        <v>35847.517303699999</v>
      </c>
      <c r="I358" s="34">
        <v>48238897.291100003</v>
      </c>
    </row>
    <row r="359" spans="1:9">
      <c r="A359" s="35" t="s">
        <v>114</v>
      </c>
      <c r="B359" s="35" t="s">
        <v>115</v>
      </c>
      <c r="C359" s="34">
        <v>559.66631815000005</v>
      </c>
      <c r="D359" s="35" t="s">
        <v>116</v>
      </c>
      <c r="E359" s="35" t="s">
        <v>44</v>
      </c>
      <c r="F359" s="35" t="s">
        <v>108</v>
      </c>
      <c r="G359" s="35" t="s">
        <v>109</v>
      </c>
      <c r="H359" s="34">
        <v>10524.905163199999</v>
      </c>
      <c r="I359" s="34">
        <v>2264889.2340099998</v>
      </c>
    </row>
    <row r="360" spans="1:9">
      <c r="A360" s="35" t="s">
        <v>114</v>
      </c>
      <c r="B360" s="35" t="s">
        <v>115</v>
      </c>
      <c r="C360" s="34">
        <v>344191.67377200001</v>
      </c>
      <c r="D360" s="35" t="s">
        <v>116</v>
      </c>
      <c r="E360" s="35" t="s">
        <v>44</v>
      </c>
      <c r="F360" s="35" t="s">
        <v>115</v>
      </c>
      <c r="G360" s="35" t="s">
        <v>117</v>
      </c>
      <c r="H360" s="34">
        <v>307310.02595500002</v>
      </c>
      <c r="I360" s="34">
        <v>1392894285.54</v>
      </c>
    </row>
    <row r="361" spans="1:9">
      <c r="A361" s="35" t="s">
        <v>114</v>
      </c>
      <c r="B361" s="35" t="s">
        <v>115</v>
      </c>
      <c r="C361" s="34">
        <v>1612.4098428699999</v>
      </c>
      <c r="D361" s="35" t="s">
        <v>116</v>
      </c>
      <c r="E361" s="35" t="s">
        <v>44</v>
      </c>
      <c r="F361" s="35" t="s">
        <v>122</v>
      </c>
      <c r="G361" s="35" t="s">
        <v>123</v>
      </c>
      <c r="H361" s="34">
        <v>21354.438882400002</v>
      </c>
      <c r="I361" s="34">
        <v>6525191.1281700004</v>
      </c>
    </row>
    <row r="362" spans="1:9">
      <c r="A362" s="35" t="s">
        <v>114</v>
      </c>
      <c r="B362" s="35" t="s">
        <v>115</v>
      </c>
      <c r="C362" s="34">
        <v>15175.278016599999</v>
      </c>
      <c r="D362" s="35" t="s">
        <v>116</v>
      </c>
      <c r="E362" s="35" t="s">
        <v>44</v>
      </c>
      <c r="F362" s="35" t="s">
        <v>124</v>
      </c>
      <c r="G362" s="35" t="s">
        <v>125</v>
      </c>
      <c r="H362" s="34">
        <v>53504.331198</v>
      </c>
      <c r="I362" s="34">
        <v>61412171.303199999</v>
      </c>
    </row>
    <row r="363" spans="1:9">
      <c r="A363" s="35" t="s">
        <v>114</v>
      </c>
      <c r="B363" s="35" t="s">
        <v>115</v>
      </c>
      <c r="C363" s="34">
        <v>1040.9806764800001</v>
      </c>
      <c r="D363" s="35" t="s">
        <v>116</v>
      </c>
      <c r="E363" s="35" t="s">
        <v>53</v>
      </c>
      <c r="F363" s="35" t="s">
        <v>118</v>
      </c>
      <c r="G363" s="35" t="s">
        <v>119</v>
      </c>
      <c r="H363" s="34">
        <v>12586.9754694</v>
      </c>
      <c r="I363" s="34">
        <v>4212699.3362199999</v>
      </c>
    </row>
    <row r="364" spans="1:9">
      <c r="A364" s="35" t="s">
        <v>114</v>
      </c>
      <c r="B364" s="35" t="s">
        <v>115</v>
      </c>
      <c r="C364" s="34">
        <v>463.82514128899999</v>
      </c>
      <c r="D364" s="35" t="s">
        <v>116</v>
      </c>
      <c r="E364" s="35" t="s">
        <v>48</v>
      </c>
      <c r="F364" s="35" t="s">
        <v>118</v>
      </c>
      <c r="G364" s="35" t="s">
        <v>119</v>
      </c>
      <c r="H364" s="34">
        <v>5509.7493594899997</v>
      </c>
      <c r="I364" s="34">
        <v>1877033.75189</v>
      </c>
    </row>
    <row r="365" spans="1:9">
      <c r="A365" s="35" t="s">
        <v>114</v>
      </c>
      <c r="B365" s="35" t="s">
        <v>115</v>
      </c>
      <c r="C365" s="34">
        <v>797.96379242299997</v>
      </c>
      <c r="D365" s="35" t="s">
        <v>116</v>
      </c>
      <c r="E365" s="35" t="s">
        <v>48</v>
      </c>
      <c r="F365" s="35" t="s">
        <v>122</v>
      </c>
      <c r="G365" s="35" t="s">
        <v>123</v>
      </c>
      <c r="H365" s="34">
        <v>12449.9449186</v>
      </c>
      <c r="I365" s="34">
        <v>3229244.8982099998</v>
      </c>
    </row>
    <row r="366" spans="1:9">
      <c r="A366" s="35" t="s">
        <v>114</v>
      </c>
      <c r="B366" s="35" t="s">
        <v>115</v>
      </c>
      <c r="C366" s="34">
        <v>555.98710830100003</v>
      </c>
      <c r="D366" s="35" t="s">
        <v>116</v>
      </c>
      <c r="E366" s="35" t="s">
        <v>48</v>
      </c>
      <c r="F366" s="35" t="s">
        <v>122</v>
      </c>
      <c r="G366" s="35" t="s">
        <v>123</v>
      </c>
      <c r="H366" s="34">
        <v>6000</v>
      </c>
      <c r="I366" s="34">
        <v>2250000</v>
      </c>
    </row>
    <row r="367" spans="1:9">
      <c r="A367" s="35" t="s">
        <v>114</v>
      </c>
      <c r="B367" s="35" t="s">
        <v>115</v>
      </c>
      <c r="C367" s="34">
        <v>18.9974499114</v>
      </c>
      <c r="D367" s="35" t="s">
        <v>116</v>
      </c>
      <c r="E367" s="35" t="s">
        <v>48</v>
      </c>
      <c r="F367" s="35" t="s">
        <v>122</v>
      </c>
      <c r="G367" s="35" t="s">
        <v>123</v>
      </c>
      <c r="H367" s="34">
        <v>1362.40421526</v>
      </c>
      <c r="I367" s="34">
        <v>76879.952183200003</v>
      </c>
    </row>
    <row r="368" spans="1:9">
      <c r="A368" s="35" t="s">
        <v>114</v>
      </c>
      <c r="B368" s="35" t="s">
        <v>115</v>
      </c>
      <c r="C368" s="34">
        <v>280.06126215</v>
      </c>
      <c r="D368" s="35" t="s">
        <v>116</v>
      </c>
      <c r="E368" s="35" t="s">
        <v>46</v>
      </c>
      <c r="F368" s="35" t="s">
        <v>122</v>
      </c>
      <c r="G368" s="35" t="s">
        <v>123</v>
      </c>
      <c r="H368" s="34">
        <v>4520.6385895800004</v>
      </c>
      <c r="I368" s="34">
        <v>1133367.7174</v>
      </c>
    </row>
    <row r="369" spans="1:9">
      <c r="A369" s="35" t="s">
        <v>114</v>
      </c>
      <c r="B369" s="35" t="s">
        <v>115</v>
      </c>
      <c r="C369" s="34">
        <v>184.10810482400001</v>
      </c>
      <c r="D369" s="35" t="s">
        <v>116</v>
      </c>
      <c r="E369" s="35" t="s">
        <v>46</v>
      </c>
      <c r="F369" s="35" t="s">
        <v>118</v>
      </c>
      <c r="G369" s="35" t="s">
        <v>119</v>
      </c>
      <c r="H369" s="34">
        <v>3799.86922817</v>
      </c>
      <c r="I369" s="34">
        <v>745059.06642199995</v>
      </c>
    </row>
    <row r="370" spans="1:9">
      <c r="A370" s="35" t="s">
        <v>114</v>
      </c>
      <c r="B370" s="35" t="s">
        <v>115</v>
      </c>
      <c r="C370" s="34">
        <v>4.6071242341499996</v>
      </c>
      <c r="D370" s="35" t="s">
        <v>116</v>
      </c>
      <c r="E370" s="35" t="s">
        <v>46</v>
      </c>
      <c r="F370" s="35" t="s">
        <v>122</v>
      </c>
      <c r="G370" s="35" t="s">
        <v>123</v>
      </c>
      <c r="H370" s="34">
        <v>596.90486338799997</v>
      </c>
      <c r="I370" s="34">
        <v>18644.370295799999</v>
      </c>
    </row>
    <row r="371" spans="1:9">
      <c r="A371" s="35" t="s">
        <v>114</v>
      </c>
      <c r="B371" s="35" t="s">
        <v>115</v>
      </c>
      <c r="C371" s="34">
        <v>542.99906401999999</v>
      </c>
      <c r="D371" s="35" t="s">
        <v>116</v>
      </c>
      <c r="E371" s="35" t="s">
        <v>46</v>
      </c>
      <c r="F371" s="35" t="s">
        <v>118</v>
      </c>
      <c r="G371" s="35" t="s">
        <v>119</v>
      </c>
      <c r="H371" s="34">
        <v>5733.1103803400001</v>
      </c>
      <c r="I371" s="34">
        <v>2197439.2495800001</v>
      </c>
    </row>
    <row r="372" spans="1:9">
      <c r="A372" s="35" t="s">
        <v>114</v>
      </c>
      <c r="B372" s="35" t="s">
        <v>115</v>
      </c>
      <c r="C372" s="34">
        <v>556.76080247699997</v>
      </c>
      <c r="D372" s="35" t="s">
        <v>116</v>
      </c>
      <c r="E372" s="35" t="s">
        <v>46</v>
      </c>
      <c r="F372" s="35" t="s">
        <v>122</v>
      </c>
      <c r="G372" s="35" t="s">
        <v>123</v>
      </c>
      <c r="H372" s="34">
        <v>5912.0913575200002</v>
      </c>
      <c r="I372" s="34">
        <v>2253131.0292400001</v>
      </c>
    </row>
    <row r="373" spans="1:9">
      <c r="A373" s="35" t="s">
        <v>114</v>
      </c>
      <c r="B373" s="35" t="s">
        <v>115</v>
      </c>
      <c r="C373" s="34">
        <v>461.05295216600001</v>
      </c>
      <c r="D373" s="35" t="s">
        <v>116</v>
      </c>
      <c r="E373" s="35" t="s">
        <v>46</v>
      </c>
      <c r="F373" s="35" t="s">
        <v>118</v>
      </c>
      <c r="G373" s="35" t="s">
        <v>119</v>
      </c>
      <c r="H373" s="34">
        <v>5246.1902667900004</v>
      </c>
      <c r="I373" s="34">
        <v>1865815.10054</v>
      </c>
    </row>
    <row r="374" spans="1:9">
      <c r="A374" s="35" t="s">
        <v>114</v>
      </c>
      <c r="B374" s="35" t="s">
        <v>115</v>
      </c>
      <c r="C374" s="34">
        <v>95.980807884300006</v>
      </c>
      <c r="D374" s="35" t="s">
        <v>116</v>
      </c>
      <c r="E374" s="35" t="s">
        <v>46</v>
      </c>
      <c r="F374" s="35" t="s">
        <v>122</v>
      </c>
      <c r="G374" s="35" t="s">
        <v>123</v>
      </c>
      <c r="H374" s="34">
        <v>3529.5252067800002</v>
      </c>
      <c r="I374" s="34">
        <v>388420.54881399998</v>
      </c>
    </row>
    <row r="375" spans="1:9">
      <c r="A375" s="35" t="s">
        <v>114</v>
      </c>
      <c r="B375" s="35" t="s">
        <v>115</v>
      </c>
      <c r="C375" s="34">
        <v>464.27339022299998</v>
      </c>
      <c r="D375" s="35" t="s">
        <v>116</v>
      </c>
      <c r="E375" s="35" t="s">
        <v>46</v>
      </c>
      <c r="F375" s="35" t="s">
        <v>118</v>
      </c>
      <c r="G375" s="35" t="s">
        <v>119</v>
      </c>
      <c r="H375" s="34">
        <v>5405.9614084799996</v>
      </c>
      <c r="I375" s="34">
        <v>1878847.7509699999</v>
      </c>
    </row>
    <row r="376" spans="1:9">
      <c r="A376" s="35" t="s">
        <v>114</v>
      </c>
      <c r="B376" s="35" t="s">
        <v>115</v>
      </c>
      <c r="C376" s="34">
        <v>1209.00944729</v>
      </c>
      <c r="D376" s="35" t="s">
        <v>116</v>
      </c>
      <c r="E376" s="35" t="s">
        <v>46</v>
      </c>
      <c r="F376" s="35" t="s">
        <v>122</v>
      </c>
      <c r="G376" s="35" t="s">
        <v>123</v>
      </c>
      <c r="H376" s="34">
        <v>9215.6979170699997</v>
      </c>
      <c r="I376" s="34">
        <v>4892687.6465100003</v>
      </c>
    </row>
    <row r="377" spans="1:9">
      <c r="A377" s="35" t="s">
        <v>114</v>
      </c>
      <c r="B377" s="35" t="s">
        <v>115</v>
      </c>
      <c r="C377" s="34">
        <v>446.63205348000002</v>
      </c>
      <c r="D377" s="35" t="s">
        <v>116</v>
      </c>
      <c r="E377" s="35" t="s">
        <v>46</v>
      </c>
      <c r="F377" s="35" t="s">
        <v>118</v>
      </c>
      <c r="G377" s="35" t="s">
        <v>119</v>
      </c>
      <c r="H377" s="34">
        <v>5116.7862078199996</v>
      </c>
      <c r="I377" s="34">
        <v>1807455.7940799999</v>
      </c>
    </row>
    <row r="378" spans="1:9">
      <c r="A378" s="35" t="s">
        <v>114</v>
      </c>
      <c r="B378" s="35" t="s">
        <v>115</v>
      </c>
      <c r="C378" s="34">
        <v>97.572429350299998</v>
      </c>
      <c r="D378" s="35" t="s">
        <v>116</v>
      </c>
      <c r="E378" s="35" t="s">
        <v>46</v>
      </c>
      <c r="F378" s="35" t="s">
        <v>122</v>
      </c>
      <c r="G378" s="35" t="s">
        <v>123</v>
      </c>
      <c r="H378" s="34">
        <v>3353.6036774200002</v>
      </c>
      <c r="I378" s="34">
        <v>394861.61236500001</v>
      </c>
    </row>
    <row r="379" spans="1:9">
      <c r="A379" s="35" t="s">
        <v>114</v>
      </c>
      <c r="B379" s="35" t="s">
        <v>115</v>
      </c>
      <c r="C379" s="34">
        <v>123.484649245</v>
      </c>
      <c r="D379" s="35" t="s">
        <v>116</v>
      </c>
      <c r="E379" s="35" t="s">
        <v>46</v>
      </c>
      <c r="F379" s="35" t="s">
        <v>118</v>
      </c>
      <c r="G379" s="35" t="s">
        <v>119</v>
      </c>
      <c r="H379" s="34">
        <v>3206.9856726500002</v>
      </c>
      <c r="I379" s="34">
        <v>499724.64586400002</v>
      </c>
    </row>
    <row r="380" spans="1:9">
      <c r="A380" s="35" t="s">
        <v>114</v>
      </c>
      <c r="B380" s="35" t="s">
        <v>115</v>
      </c>
      <c r="C380" s="34">
        <v>687.02507749999995</v>
      </c>
      <c r="D380" s="35" t="s">
        <v>116</v>
      </c>
      <c r="E380" s="35" t="s">
        <v>46</v>
      </c>
      <c r="F380" s="35" t="s">
        <v>115</v>
      </c>
      <c r="G380" s="35" t="s">
        <v>117</v>
      </c>
      <c r="H380" s="34">
        <v>6331.3879733200001</v>
      </c>
      <c r="I380" s="34">
        <v>2780291.84723</v>
      </c>
    </row>
    <row r="381" spans="1:9">
      <c r="A381" s="35" t="s">
        <v>114</v>
      </c>
      <c r="B381" s="35" t="s">
        <v>115</v>
      </c>
      <c r="C381" s="34">
        <v>16570.7931039</v>
      </c>
      <c r="D381" s="35" t="s">
        <v>116</v>
      </c>
      <c r="E381" s="35" t="s">
        <v>46</v>
      </c>
      <c r="F381" s="35" t="s">
        <v>115</v>
      </c>
      <c r="G381" s="35" t="s">
        <v>117</v>
      </c>
      <c r="H381" s="34">
        <v>54445.769662600003</v>
      </c>
      <c r="I381" s="34">
        <v>67059620.496699996</v>
      </c>
    </row>
    <row r="382" spans="1:9">
      <c r="A382" s="35" t="s">
        <v>114</v>
      </c>
      <c r="B382" s="35" t="s">
        <v>115</v>
      </c>
      <c r="C382" s="34">
        <v>449.54564219700001</v>
      </c>
      <c r="D382" s="35" t="s">
        <v>116</v>
      </c>
      <c r="E382" s="35" t="s">
        <v>46</v>
      </c>
      <c r="F382" s="35" t="s">
        <v>118</v>
      </c>
      <c r="G382" s="35" t="s">
        <v>119</v>
      </c>
      <c r="H382" s="34">
        <v>5145.0908311200001</v>
      </c>
      <c r="I382" s="34">
        <v>1819246.6692900001</v>
      </c>
    </row>
    <row r="383" spans="1:9">
      <c r="A383" s="35" t="s">
        <v>114</v>
      </c>
      <c r="B383" s="35" t="s">
        <v>115</v>
      </c>
      <c r="C383" s="34">
        <v>309.11315150199999</v>
      </c>
      <c r="D383" s="35" t="s">
        <v>116</v>
      </c>
      <c r="E383" s="35" t="s">
        <v>46</v>
      </c>
      <c r="F383" s="35" t="s">
        <v>122</v>
      </c>
      <c r="G383" s="35" t="s">
        <v>123</v>
      </c>
      <c r="H383" s="34">
        <v>4797.4283602300002</v>
      </c>
      <c r="I383" s="34">
        <v>1250936.5423999999</v>
      </c>
    </row>
    <row r="384" spans="1:9">
      <c r="A384" s="35" t="s">
        <v>114</v>
      </c>
      <c r="B384" s="35" t="s">
        <v>115</v>
      </c>
      <c r="C384" s="34">
        <v>784.23582734499996</v>
      </c>
      <c r="D384" s="35" t="s">
        <v>116</v>
      </c>
      <c r="E384" s="35" t="s">
        <v>46</v>
      </c>
      <c r="F384" s="35" t="s">
        <v>115</v>
      </c>
      <c r="G384" s="35" t="s">
        <v>117</v>
      </c>
      <c r="H384" s="34">
        <v>6406.2214220599999</v>
      </c>
      <c r="I384" s="34">
        <v>3173689.7945699999</v>
      </c>
    </row>
    <row r="385" spans="1:9">
      <c r="A385" s="35" t="s">
        <v>114</v>
      </c>
      <c r="B385" s="35" t="s">
        <v>115</v>
      </c>
      <c r="C385" s="34">
        <v>784.26847812899996</v>
      </c>
      <c r="D385" s="35" t="s">
        <v>116</v>
      </c>
      <c r="E385" s="35" t="s">
        <v>46</v>
      </c>
      <c r="F385" s="35" t="s">
        <v>115</v>
      </c>
      <c r="G385" s="35" t="s">
        <v>117</v>
      </c>
      <c r="H385" s="34">
        <v>6406.3547595099999</v>
      </c>
      <c r="I385" s="34">
        <v>3173821.9276000001</v>
      </c>
    </row>
    <row r="386" spans="1:9">
      <c r="A386" s="35" t="s">
        <v>114</v>
      </c>
      <c r="B386" s="35" t="s">
        <v>115</v>
      </c>
      <c r="C386" s="34">
        <v>181.20215865599999</v>
      </c>
      <c r="D386" s="35" t="s">
        <v>116</v>
      </c>
      <c r="E386" s="35" t="s">
        <v>46</v>
      </c>
      <c r="F386" s="35" t="s">
        <v>108</v>
      </c>
      <c r="G386" s="35" t="s">
        <v>109</v>
      </c>
      <c r="H386" s="34">
        <v>4116.9142607499998</v>
      </c>
      <c r="I386" s="34">
        <v>733299.119512</v>
      </c>
    </row>
    <row r="387" spans="1:9">
      <c r="A387" s="35" t="s">
        <v>114</v>
      </c>
      <c r="B387" s="35" t="s">
        <v>115</v>
      </c>
      <c r="C387" s="34">
        <v>603.13996584200004</v>
      </c>
      <c r="D387" s="35" t="s">
        <v>116</v>
      </c>
      <c r="E387" s="35" t="s">
        <v>46</v>
      </c>
      <c r="F387" s="35" t="s">
        <v>115</v>
      </c>
      <c r="G387" s="35" t="s">
        <v>117</v>
      </c>
      <c r="H387" s="34">
        <v>5919.9590264300004</v>
      </c>
      <c r="I387" s="34">
        <v>2440820.8443700001</v>
      </c>
    </row>
    <row r="388" spans="1:9">
      <c r="A388" s="35" t="s">
        <v>114</v>
      </c>
      <c r="B388" s="35" t="s">
        <v>115</v>
      </c>
      <c r="C388" s="34">
        <v>12545.033758</v>
      </c>
      <c r="D388" s="35" t="s">
        <v>116</v>
      </c>
      <c r="E388" s="35" t="s">
        <v>46</v>
      </c>
      <c r="F388" s="35" t="s">
        <v>118</v>
      </c>
      <c r="G388" s="35" t="s">
        <v>119</v>
      </c>
      <c r="H388" s="34">
        <v>25621.699421000001</v>
      </c>
      <c r="I388" s="34">
        <v>50767950.432899997</v>
      </c>
    </row>
    <row r="389" spans="1:9">
      <c r="A389" s="35" t="s">
        <v>114</v>
      </c>
      <c r="B389" s="35" t="s">
        <v>115</v>
      </c>
      <c r="C389" s="34">
        <v>0.102943584597</v>
      </c>
      <c r="D389" s="35" t="s">
        <v>116</v>
      </c>
      <c r="E389" s="35" t="s">
        <v>46</v>
      </c>
      <c r="F389" s="35" t="s">
        <v>108</v>
      </c>
      <c r="G389" s="35" t="s">
        <v>109</v>
      </c>
      <c r="H389" s="34">
        <v>416.84803861300003</v>
      </c>
      <c r="I389" s="34">
        <v>416.59790647199998</v>
      </c>
    </row>
    <row r="390" spans="1:9">
      <c r="A390" s="35" t="s">
        <v>114</v>
      </c>
      <c r="B390" s="35" t="s">
        <v>115</v>
      </c>
      <c r="C390" s="34">
        <v>21424.5950414</v>
      </c>
      <c r="D390" s="35" t="s">
        <v>116</v>
      </c>
      <c r="E390" s="35" t="s">
        <v>46</v>
      </c>
      <c r="F390" s="35" t="s">
        <v>115</v>
      </c>
      <c r="G390" s="35" t="s">
        <v>117</v>
      </c>
      <c r="H390" s="34">
        <v>78163.984797700003</v>
      </c>
      <c r="I390" s="34">
        <v>86702260.040600002</v>
      </c>
    </row>
    <row r="391" spans="1:9">
      <c r="A391" s="35" t="s">
        <v>126</v>
      </c>
      <c r="B391" s="35" t="s">
        <v>115</v>
      </c>
      <c r="C391" s="34">
        <v>118356.729844</v>
      </c>
      <c r="D391" s="35" t="s">
        <v>116</v>
      </c>
      <c r="E391" s="35" t="s">
        <v>44</v>
      </c>
      <c r="F391" s="35" t="s">
        <v>104</v>
      </c>
      <c r="G391" s="35" t="s">
        <v>105</v>
      </c>
      <c r="H391" s="34">
        <v>98823.688673199998</v>
      </c>
      <c r="I391" s="34">
        <v>478972692.30400002</v>
      </c>
    </row>
    <row r="392" spans="1:9">
      <c r="A392" s="35" t="s">
        <v>126</v>
      </c>
      <c r="B392" s="35" t="s">
        <v>115</v>
      </c>
      <c r="C392" s="34">
        <v>77023.019608500006</v>
      </c>
      <c r="D392" s="35" t="s">
        <v>116</v>
      </c>
      <c r="E392" s="35" t="s">
        <v>44</v>
      </c>
      <c r="F392" s="35" t="s">
        <v>112</v>
      </c>
      <c r="G392" s="35" t="s">
        <v>113</v>
      </c>
      <c r="H392" s="34">
        <v>85723.325069900005</v>
      </c>
      <c r="I392" s="34">
        <v>311701101.57499999</v>
      </c>
    </row>
    <row r="393" spans="1:9">
      <c r="A393" s="35" t="s">
        <v>126</v>
      </c>
      <c r="B393" s="35" t="s">
        <v>115</v>
      </c>
      <c r="C393" s="34">
        <v>52.208209427600003</v>
      </c>
      <c r="D393" s="35" t="s">
        <v>116</v>
      </c>
      <c r="E393" s="35" t="s">
        <v>44</v>
      </c>
      <c r="F393" s="35" t="s">
        <v>127</v>
      </c>
      <c r="G393" s="35" t="s">
        <v>128</v>
      </c>
      <c r="H393" s="34">
        <v>43478.028710400002</v>
      </c>
      <c r="I393" s="34">
        <v>211279.12762399999</v>
      </c>
    </row>
    <row r="394" spans="1:9">
      <c r="A394" s="35" t="s">
        <v>126</v>
      </c>
      <c r="B394" s="35" t="s">
        <v>115</v>
      </c>
      <c r="C394" s="34">
        <v>7.90804619731</v>
      </c>
      <c r="D394" s="35" t="s">
        <v>116</v>
      </c>
      <c r="E394" s="35" t="s">
        <v>46</v>
      </c>
      <c r="F394" s="35" t="s">
        <v>104</v>
      </c>
      <c r="G394" s="35" t="s">
        <v>105</v>
      </c>
      <c r="H394" s="34">
        <v>1036.5064837800001</v>
      </c>
      <c r="I394" s="34">
        <v>32002.727542199998</v>
      </c>
    </row>
    <row r="395" spans="1:9">
      <c r="A395" s="35" t="s">
        <v>126</v>
      </c>
      <c r="B395" s="35" t="s">
        <v>115</v>
      </c>
      <c r="C395" s="34">
        <v>128.10081596399999</v>
      </c>
      <c r="D395" s="35" t="s">
        <v>116</v>
      </c>
      <c r="E395" s="35" t="s">
        <v>46</v>
      </c>
      <c r="F395" s="35" t="s">
        <v>104</v>
      </c>
      <c r="G395" s="35" t="s">
        <v>105</v>
      </c>
      <c r="H395" s="34">
        <v>3359.1106123599998</v>
      </c>
      <c r="I395" s="34">
        <v>518405.60979700001</v>
      </c>
    </row>
    <row r="396" spans="1:9">
      <c r="A396" s="35" t="s">
        <v>126</v>
      </c>
      <c r="B396" s="35" t="s">
        <v>115</v>
      </c>
      <c r="C396" s="34">
        <v>14.091363533699999</v>
      </c>
      <c r="D396" s="35" t="s">
        <v>116</v>
      </c>
      <c r="E396" s="35" t="s">
        <v>46</v>
      </c>
      <c r="F396" s="35" t="s">
        <v>112</v>
      </c>
      <c r="G396" s="35" t="s">
        <v>113</v>
      </c>
      <c r="H396" s="34">
        <v>1482.7679536999999</v>
      </c>
      <c r="I396" s="34">
        <v>57025.725016700002</v>
      </c>
    </row>
    <row r="397" spans="1:9">
      <c r="A397" s="35" t="s">
        <v>126</v>
      </c>
      <c r="B397" s="35" t="s">
        <v>115</v>
      </c>
      <c r="C397" s="34">
        <v>194.84801910799999</v>
      </c>
      <c r="D397" s="35" t="s">
        <v>116</v>
      </c>
      <c r="E397" s="35" t="s">
        <v>46</v>
      </c>
      <c r="F397" s="35" t="s">
        <v>112</v>
      </c>
      <c r="G397" s="35" t="s">
        <v>113</v>
      </c>
      <c r="H397" s="34">
        <v>3813.2413705600002</v>
      </c>
      <c r="I397" s="34">
        <v>788521.95751800004</v>
      </c>
    </row>
    <row r="398" spans="1:9">
      <c r="A398" s="35" t="s">
        <v>126</v>
      </c>
      <c r="B398" s="35" t="s">
        <v>115</v>
      </c>
      <c r="C398" s="34">
        <v>1217.3273907</v>
      </c>
      <c r="D398" s="35" t="s">
        <v>116</v>
      </c>
      <c r="E398" s="35" t="s">
        <v>46</v>
      </c>
      <c r="F398" s="35" t="s">
        <v>104</v>
      </c>
      <c r="G398" s="35" t="s">
        <v>105</v>
      </c>
      <c r="H398" s="34">
        <v>11170.8769017</v>
      </c>
      <c r="I398" s="34">
        <v>4926349.16921</v>
      </c>
    </row>
    <row r="399" spans="1:9">
      <c r="A399" s="35" t="s">
        <v>126</v>
      </c>
      <c r="B399" s="35" t="s">
        <v>115</v>
      </c>
      <c r="C399" s="34">
        <v>1822.1545533399999</v>
      </c>
      <c r="D399" s="35" t="s">
        <v>116</v>
      </c>
      <c r="E399" s="35" t="s">
        <v>46</v>
      </c>
      <c r="F399" s="35" t="s">
        <v>112</v>
      </c>
      <c r="G399" s="35" t="s">
        <v>113</v>
      </c>
      <c r="H399" s="34">
        <v>16207.784921799999</v>
      </c>
      <c r="I399" s="34">
        <v>7373997.85678</v>
      </c>
    </row>
    <row r="400" spans="1:9">
      <c r="A400" s="35" t="s">
        <v>126</v>
      </c>
      <c r="B400" s="35" t="s">
        <v>115</v>
      </c>
      <c r="C400" s="34">
        <v>351.71721672000001</v>
      </c>
      <c r="D400" s="35" t="s">
        <v>116</v>
      </c>
      <c r="E400" s="35" t="s">
        <v>46</v>
      </c>
      <c r="F400" s="35" t="s">
        <v>104</v>
      </c>
      <c r="G400" s="35" t="s">
        <v>105</v>
      </c>
      <c r="H400" s="34">
        <v>4816.64514762</v>
      </c>
      <c r="I400" s="34">
        <v>1423349.0773499999</v>
      </c>
    </row>
    <row r="401" spans="1:9">
      <c r="A401" s="35" t="s">
        <v>129</v>
      </c>
      <c r="B401" s="35" t="s">
        <v>129</v>
      </c>
      <c r="C401" s="34">
        <v>3.2705036666699998</v>
      </c>
      <c r="D401" s="35" t="s">
        <v>130</v>
      </c>
      <c r="E401" s="35" t="s">
        <v>53</v>
      </c>
      <c r="F401" s="35" t="s">
        <v>54</v>
      </c>
      <c r="G401" s="35" t="s">
        <v>100</v>
      </c>
      <c r="H401" s="34">
        <v>460.17926117100001</v>
      </c>
      <c r="I401" s="34">
        <v>13235.258767900001</v>
      </c>
    </row>
    <row r="402" spans="1:9">
      <c r="A402" s="35" t="s">
        <v>129</v>
      </c>
      <c r="B402" s="35" t="s">
        <v>129</v>
      </c>
      <c r="C402" s="34">
        <v>3.2705034750999999</v>
      </c>
      <c r="D402" s="35" t="s">
        <v>130</v>
      </c>
      <c r="E402" s="35" t="s">
        <v>53</v>
      </c>
      <c r="F402" s="35" t="s">
        <v>54</v>
      </c>
      <c r="G402" s="35" t="s">
        <v>100</v>
      </c>
      <c r="H402" s="34">
        <v>460.179246519</v>
      </c>
      <c r="I402" s="34">
        <v>13235.257992700001</v>
      </c>
    </row>
    <row r="403" spans="1:9">
      <c r="A403" s="35" t="s">
        <v>129</v>
      </c>
      <c r="B403" s="35" t="s">
        <v>129</v>
      </c>
      <c r="C403" s="34">
        <v>5114.4636049000001</v>
      </c>
      <c r="D403" s="35" t="s">
        <v>130</v>
      </c>
      <c r="E403" s="35" t="s">
        <v>53</v>
      </c>
      <c r="F403" s="35" t="s">
        <v>54</v>
      </c>
      <c r="G403" s="35" t="s">
        <v>100</v>
      </c>
      <c r="H403" s="34">
        <v>27751.095386699999</v>
      </c>
      <c r="I403" s="34">
        <v>20697499.886599999</v>
      </c>
    </row>
    <row r="404" spans="1:9">
      <c r="A404" s="35" t="s">
        <v>129</v>
      </c>
      <c r="B404" s="35" t="s">
        <v>129</v>
      </c>
      <c r="C404" s="34">
        <v>2.5952955605699999</v>
      </c>
      <c r="D404" s="35" t="s">
        <v>130</v>
      </c>
      <c r="E404" s="35" t="s">
        <v>53</v>
      </c>
      <c r="F404" s="35" t="s">
        <v>131</v>
      </c>
      <c r="G404" s="35" t="s">
        <v>132</v>
      </c>
      <c r="H404" s="34">
        <v>415.77913164699999</v>
      </c>
      <c r="I404" s="34">
        <v>10502.7885073</v>
      </c>
    </row>
    <row r="405" spans="1:9">
      <c r="A405" s="35" t="s">
        <v>129</v>
      </c>
      <c r="B405" s="35" t="s">
        <v>129</v>
      </c>
      <c r="C405" s="34">
        <v>0.23946374085899999</v>
      </c>
      <c r="D405" s="35" t="s">
        <v>130</v>
      </c>
      <c r="E405" s="35" t="s">
        <v>53</v>
      </c>
      <c r="F405" s="35" t="s">
        <v>133</v>
      </c>
      <c r="G405" s="35" t="s">
        <v>134</v>
      </c>
      <c r="H405" s="34">
        <v>4948.6828320499999</v>
      </c>
      <c r="I405" s="34">
        <v>969.07537762799996</v>
      </c>
    </row>
    <row r="406" spans="1:9">
      <c r="A406" s="35" t="s">
        <v>129</v>
      </c>
      <c r="B406" s="35" t="s">
        <v>129</v>
      </c>
      <c r="C406" s="34">
        <v>11.9222613988</v>
      </c>
      <c r="D406" s="35" t="s">
        <v>130</v>
      </c>
      <c r="E406" s="35" t="s">
        <v>53</v>
      </c>
      <c r="F406" s="35" t="s">
        <v>131</v>
      </c>
      <c r="G406" s="35" t="s">
        <v>132</v>
      </c>
      <c r="H406" s="34">
        <v>964.58777300600002</v>
      </c>
      <c r="I406" s="34">
        <v>48247.680111200003</v>
      </c>
    </row>
    <row r="407" spans="1:9">
      <c r="A407" s="35" t="s">
        <v>129</v>
      </c>
      <c r="B407" s="35" t="s">
        <v>129</v>
      </c>
      <c r="C407" s="34">
        <v>3.27051645405</v>
      </c>
      <c r="D407" s="35" t="s">
        <v>130</v>
      </c>
      <c r="E407" s="35" t="s">
        <v>46</v>
      </c>
      <c r="F407" s="35" t="s">
        <v>54</v>
      </c>
      <c r="G407" s="35" t="s">
        <v>100</v>
      </c>
      <c r="H407" s="34">
        <v>460.18016353000002</v>
      </c>
      <c r="I407" s="34">
        <v>13235.3105166</v>
      </c>
    </row>
    <row r="408" spans="1:9">
      <c r="A408" s="35" t="s">
        <v>129</v>
      </c>
      <c r="B408" s="35" t="s">
        <v>129</v>
      </c>
      <c r="C408" s="34">
        <v>3.2705189207799998</v>
      </c>
      <c r="D408" s="35" t="s">
        <v>130</v>
      </c>
      <c r="E408" s="35" t="s">
        <v>46</v>
      </c>
      <c r="F408" s="35" t="s">
        <v>54</v>
      </c>
      <c r="G408" s="35" t="s">
        <v>100</v>
      </c>
      <c r="H408" s="34">
        <v>460.180339038</v>
      </c>
      <c r="I408" s="34">
        <v>13235.3204991</v>
      </c>
    </row>
    <row r="409" spans="1:9">
      <c r="A409" s="35" t="s">
        <v>129</v>
      </c>
      <c r="B409" s="35" t="s">
        <v>129</v>
      </c>
      <c r="C409" s="34">
        <v>6.5409537149299997</v>
      </c>
      <c r="D409" s="35" t="s">
        <v>130</v>
      </c>
      <c r="E409" s="35" t="s">
        <v>46</v>
      </c>
      <c r="F409" s="35" t="s">
        <v>54</v>
      </c>
      <c r="G409" s="35" t="s">
        <v>100</v>
      </c>
      <c r="H409" s="34">
        <v>689.81481733500004</v>
      </c>
      <c r="I409" s="34">
        <v>26470.300549899999</v>
      </c>
    </row>
    <row r="410" spans="1:9">
      <c r="A410" s="35" t="s">
        <v>129</v>
      </c>
      <c r="B410" s="35" t="s">
        <v>129</v>
      </c>
      <c r="C410" s="34">
        <v>3.2704878977999998</v>
      </c>
      <c r="D410" s="35" t="s">
        <v>130</v>
      </c>
      <c r="E410" s="35" t="s">
        <v>46</v>
      </c>
      <c r="F410" s="35" t="s">
        <v>54</v>
      </c>
      <c r="G410" s="35" t="s">
        <v>100</v>
      </c>
      <c r="H410" s="34">
        <v>460.17815923900002</v>
      </c>
      <c r="I410" s="34">
        <v>13235.194953599999</v>
      </c>
    </row>
    <row r="411" spans="1:9">
      <c r="A411" s="35" t="s">
        <v>129</v>
      </c>
      <c r="B411" s="35" t="s">
        <v>129</v>
      </c>
      <c r="C411" s="34">
        <v>3.2704878650300002</v>
      </c>
      <c r="D411" s="35" t="s">
        <v>130</v>
      </c>
      <c r="E411" s="35" t="s">
        <v>46</v>
      </c>
      <c r="F411" s="35" t="s">
        <v>54</v>
      </c>
      <c r="G411" s="35" t="s">
        <v>100</v>
      </c>
      <c r="H411" s="34">
        <v>460.17814947099998</v>
      </c>
      <c r="I411" s="34">
        <v>13235.194820999999</v>
      </c>
    </row>
    <row r="412" spans="1:9">
      <c r="A412" s="35" t="s">
        <v>129</v>
      </c>
      <c r="B412" s="35" t="s">
        <v>129</v>
      </c>
      <c r="C412" s="34">
        <v>3.2704881595500002</v>
      </c>
      <c r="D412" s="35" t="s">
        <v>130</v>
      </c>
      <c r="E412" s="35" t="s">
        <v>46</v>
      </c>
      <c r="F412" s="35" t="s">
        <v>54</v>
      </c>
      <c r="G412" s="35" t="s">
        <v>100</v>
      </c>
      <c r="H412" s="34">
        <v>460.17816901200001</v>
      </c>
      <c r="I412" s="34">
        <v>13235.1960129</v>
      </c>
    </row>
    <row r="413" spans="1:9">
      <c r="A413" s="35" t="s">
        <v>129</v>
      </c>
      <c r="B413" s="35" t="s">
        <v>129</v>
      </c>
      <c r="C413" s="34">
        <v>3.2704905202100001</v>
      </c>
      <c r="D413" s="35" t="s">
        <v>130</v>
      </c>
      <c r="E413" s="35" t="s">
        <v>46</v>
      </c>
      <c r="F413" s="35" t="s">
        <v>54</v>
      </c>
      <c r="G413" s="35" t="s">
        <v>100</v>
      </c>
      <c r="H413" s="34">
        <v>460.17834451900001</v>
      </c>
      <c r="I413" s="34">
        <v>13235.205566099999</v>
      </c>
    </row>
    <row r="414" spans="1:9">
      <c r="A414" s="35" t="s">
        <v>129</v>
      </c>
      <c r="B414" s="35" t="s">
        <v>129</v>
      </c>
      <c r="C414" s="34">
        <v>3.27050215545</v>
      </c>
      <c r="D414" s="35" t="s">
        <v>130</v>
      </c>
      <c r="E414" s="35" t="s">
        <v>46</v>
      </c>
      <c r="F414" s="35" t="s">
        <v>54</v>
      </c>
      <c r="G414" s="35" t="s">
        <v>100</v>
      </c>
      <c r="H414" s="34">
        <v>460.17915387099998</v>
      </c>
      <c r="I414" s="34">
        <v>13235.2526523</v>
      </c>
    </row>
    <row r="415" spans="1:9">
      <c r="A415" s="35" t="s">
        <v>129</v>
      </c>
      <c r="B415" s="35" t="s">
        <v>129</v>
      </c>
      <c r="C415" s="34">
        <v>3.2705332975400001</v>
      </c>
      <c r="D415" s="35" t="s">
        <v>130</v>
      </c>
      <c r="E415" s="35" t="s">
        <v>46</v>
      </c>
      <c r="F415" s="35" t="s">
        <v>54</v>
      </c>
      <c r="G415" s="35" t="s">
        <v>100</v>
      </c>
      <c r="H415" s="34">
        <v>460.18134832800001</v>
      </c>
      <c r="I415" s="34">
        <v>13235.3786798</v>
      </c>
    </row>
    <row r="416" spans="1:9">
      <c r="A416" s="35" t="s">
        <v>129</v>
      </c>
      <c r="B416" s="35" t="s">
        <v>129</v>
      </c>
      <c r="C416" s="34">
        <v>6.5410394738899997</v>
      </c>
      <c r="D416" s="35" t="s">
        <v>130</v>
      </c>
      <c r="E416" s="35" t="s">
        <v>46</v>
      </c>
      <c r="F416" s="35" t="s">
        <v>54</v>
      </c>
      <c r="G416" s="35" t="s">
        <v>100</v>
      </c>
      <c r="H416" s="34">
        <v>689.81888904899995</v>
      </c>
      <c r="I416" s="34">
        <v>26470.647604099999</v>
      </c>
    </row>
    <row r="417" spans="1:9">
      <c r="A417" s="35" t="s">
        <v>129</v>
      </c>
      <c r="B417" s="35" t="s">
        <v>129</v>
      </c>
      <c r="C417" s="34">
        <v>12.37418918</v>
      </c>
      <c r="D417" s="35" t="s">
        <v>130</v>
      </c>
      <c r="E417" s="35" t="s">
        <v>46</v>
      </c>
      <c r="F417" s="35" t="s">
        <v>54</v>
      </c>
      <c r="G417" s="35" t="s">
        <v>100</v>
      </c>
      <c r="H417" s="34">
        <v>1100.55899471</v>
      </c>
      <c r="I417" s="34">
        <v>50076.566955000002</v>
      </c>
    </row>
    <row r="418" spans="1:9">
      <c r="A418" s="35" t="s">
        <v>129</v>
      </c>
      <c r="B418" s="35" t="s">
        <v>129</v>
      </c>
      <c r="C418" s="34">
        <v>45.787233481500003</v>
      </c>
      <c r="D418" s="35" t="s">
        <v>130</v>
      </c>
      <c r="E418" s="35" t="s">
        <v>46</v>
      </c>
      <c r="F418" s="35" t="s">
        <v>54</v>
      </c>
      <c r="G418" s="35" t="s">
        <v>100</v>
      </c>
      <c r="H418" s="34">
        <v>2299.0904486499999</v>
      </c>
      <c r="I418" s="34">
        <v>185294.35987799999</v>
      </c>
    </row>
    <row r="419" spans="1:9">
      <c r="A419" s="35" t="s">
        <v>129</v>
      </c>
      <c r="B419" s="35" t="s">
        <v>129</v>
      </c>
      <c r="C419" s="34">
        <v>39.246133380300002</v>
      </c>
      <c r="D419" s="35" t="s">
        <v>130</v>
      </c>
      <c r="E419" s="35" t="s">
        <v>46</v>
      </c>
      <c r="F419" s="35" t="s">
        <v>54</v>
      </c>
      <c r="G419" s="35" t="s">
        <v>100</v>
      </c>
      <c r="H419" s="34">
        <v>2529.6337242499999</v>
      </c>
      <c r="I419" s="34">
        <v>158823.46692499999</v>
      </c>
    </row>
    <row r="420" spans="1:9">
      <c r="A420" s="35" t="s">
        <v>129</v>
      </c>
      <c r="B420" s="35" t="s">
        <v>129</v>
      </c>
      <c r="C420" s="34">
        <v>3.8461704419799997E-6</v>
      </c>
      <c r="D420" s="35" t="s">
        <v>130</v>
      </c>
      <c r="E420" s="35" t="s">
        <v>46</v>
      </c>
      <c r="F420" s="35" t="s">
        <v>54</v>
      </c>
      <c r="G420" s="35" t="s">
        <v>100</v>
      </c>
      <c r="H420" s="34">
        <v>1.4453316066199999</v>
      </c>
      <c r="I420" s="34">
        <v>1.5564899554799999E-2</v>
      </c>
    </row>
    <row r="421" spans="1:9">
      <c r="A421" s="35" t="s">
        <v>129</v>
      </c>
      <c r="B421" s="35" t="s">
        <v>129</v>
      </c>
      <c r="C421" s="34">
        <v>5.2340532473300003</v>
      </c>
      <c r="D421" s="35" t="s">
        <v>130</v>
      </c>
      <c r="E421" s="35" t="s">
        <v>46</v>
      </c>
      <c r="F421" s="35" t="s">
        <v>54</v>
      </c>
      <c r="G421" s="35" t="s">
        <v>100</v>
      </c>
      <c r="H421" s="34">
        <v>815.98115723000001</v>
      </c>
      <c r="I421" s="34">
        <v>21181.4619991</v>
      </c>
    </row>
    <row r="422" spans="1:9">
      <c r="A422" s="35" t="s">
        <v>129</v>
      </c>
      <c r="B422" s="35" t="s">
        <v>129</v>
      </c>
      <c r="C422" s="34">
        <v>127.684839508</v>
      </c>
      <c r="D422" s="35" t="s">
        <v>130</v>
      </c>
      <c r="E422" s="35" t="s">
        <v>46</v>
      </c>
      <c r="F422" s="35" t="s">
        <v>54</v>
      </c>
      <c r="G422" s="35" t="s">
        <v>100</v>
      </c>
      <c r="H422" s="34">
        <v>5920.7996727899999</v>
      </c>
      <c r="I422" s="34">
        <v>516722.21280699997</v>
      </c>
    </row>
    <row r="423" spans="1:9">
      <c r="A423" s="35" t="s">
        <v>129</v>
      </c>
      <c r="B423" s="35" t="s">
        <v>129</v>
      </c>
      <c r="C423" s="34">
        <v>2380.0517678400001</v>
      </c>
      <c r="D423" s="35" t="s">
        <v>130</v>
      </c>
      <c r="E423" s="35" t="s">
        <v>44</v>
      </c>
      <c r="F423" s="35" t="s">
        <v>54</v>
      </c>
      <c r="G423" s="35" t="s">
        <v>100</v>
      </c>
      <c r="H423" s="34">
        <v>14801.6364586</v>
      </c>
      <c r="I423" s="34">
        <v>9631727.7823399995</v>
      </c>
    </row>
    <row r="424" spans="1:9">
      <c r="A424" s="35" t="s">
        <v>129</v>
      </c>
      <c r="B424" s="35" t="s">
        <v>129</v>
      </c>
      <c r="C424" s="34">
        <v>3.2704867009699998</v>
      </c>
      <c r="D424" s="35" t="s">
        <v>130</v>
      </c>
      <c r="E424" s="35" t="s">
        <v>48</v>
      </c>
      <c r="F424" s="35" t="s">
        <v>54</v>
      </c>
      <c r="G424" s="35" t="s">
        <v>100</v>
      </c>
      <c r="H424" s="34">
        <v>460.17806660000002</v>
      </c>
      <c r="I424" s="34">
        <v>13235.190110199999</v>
      </c>
    </row>
    <row r="425" spans="1:9">
      <c r="A425" s="35" t="s">
        <v>129</v>
      </c>
      <c r="B425" s="35" t="s">
        <v>129</v>
      </c>
      <c r="C425" s="34">
        <v>3.2704867340399999</v>
      </c>
      <c r="D425" s="35" t="s">
        <v>130</v>
      </c>
      <c r="E425" s="35" t="s">
        <v>48</v>
      </c>
      <c r="F425" s="35" t="s">
        <v>54</v>
      </c>
      <c r="G425" s="35" t="s">
        <v>100</v>
      </c>
      <c r="H425" s="34">
        <v>460.178076374</v>
      </c>
      <c r="I425" s="34">
        <v>13235.190243999999</v>
      </c>
    </row>
    <row r="426" spans="1:9">
      <c r="A426" s="35" t="s">
        <v>129</v>
      </c>
      <c r="B426" s="35" t="s">
        <v>129</v>
      </c>
      <c r="C426" s="34">
        <v>3.2705141428500002</v>
      </c>
      <c r="D426" s="35" t="s">
        <v>130</v>
      </c>
      <c r="E426" s="35" t="s">
        <v>48</v>
      </c>
      <c r="F426" s="35" t="s">
        <v>54</v>
      </c>
      <c r="G426" s="35" t="s">
        <v>100</v>
      </c>
      <c r="H426" s="34">
        <v>460.17999779600001</v>
      </c>
      <c r="I426" s="34">
        <v>13235.3011635</v>
      </c>
    </row>
    <row r="427" spans="1:9">
      <c r="A427" s="35" t="s">
        <v>129</v>
      </c>
      <c r="B427" s="35" t="s">
        <v>129</v>
      </c>
      <c r="C427" s="34">
        <v>3.2704905147400001</v>
      </c>
      <c r="D427" s="35" t="s">
        <v>130</v>
      </c>
      <c r="E427" s="35" t="s">
        <v>48</v>
      </c>
      <c r="F427" s="35" t="s">
        <v>54</v>
      </c>
      <c r="G427" s="35" t="s">
        <v>100</v>
      </c>
      <c r="H427" s="34">
        <v>460.17834452300002</v>
      </c>
      <c r="I427" s="34">
        <v>13235.205544</v>
      </c>
    </row>
    <row r="428" spans="1:9">
      <c r="A428" s="35" t="s">
        <v>129</v>
      </c>
      <c r="B428" s="35" t="s">
        <v>129</v>
      </c>
      <c r="C428" s="34">
        <v>6.5409809749400001</v>
      </c>
      <c r="D428" s="35" t="s">
        <v>130</v>
      </c>
      <c r="E428" s="35" t="s">
        <v>48</v>
      </c>
      <c r="F428" s="35" t="s">
        <v>54</v>
      </c>
      <c r="G428" s="35" t="s">
        <v>100</v>
      </c>
      <c r="H428" s="34">
        <v>689.81672898500005</v>
      </c>
      <c r="I428" s="34">
        <v>26470.4108672</v>
      </c>
    </row>
    <row r="429" spans="1:9">
      <c r="A429" s="35" t="s">
        <v>129</v>
      </c>
      <c r="B429" s="35" t="s">
        <v>129</v>
      </c>
      <c r="C429" s="34">
        <v>3.2705179070299999</v>
      </c>
      <c r="D429" s="35" t="s">
        <v>130</v>
      </c>
      <c r="E429" s="35" t="s">
        <v>48</v>
      </c>
      <c r="F429" s="35" t="s">
        <v>54</v>
      </c>
      <c r="G429" s="35" t="s">
        <v>100</v>
      </c>
      <c r="H429" s="34">
        <v>460.18026594399998</v>
      </c>
      <c r="I429" s="34">
        <v>13235.316396599999</v>
      </c>
    </row>
    <row r="430" spans="1:9">
      <c r="A430" s="35" t="s">
        <v>129</v>
      </c>
      <c r="B430" s="35" t="s">
        <v>129</v>
      </c>
      <c r="C430" s="34">
        <v>3.2705190653799998</v>
      </c>
      <c r="D430" s="35" t="s">
        <v>130</v>
      </c>
      <c r="E430" s="35" t="s">
        <v>48</v>
      </c>
      <c r="F430" s="35" t="s">
        <v>54</v>
      </c>
      <c r="G430" s="35" t="s">
        <v>100</v>
      </c>
      <c r="H430" s="34">
        <v>460.18034881300002</v>
      </c>
      <c r="I430" s="34">
        <v>13235.3210843</v>
      </c>
    </row>
    <row r="431" spans="1:9">
      <c r="A431" s="35" t="s">
        <v>129</v>
      </c>
      <c r="B431" s="35" t="s">
        <v>129</v>
      </c>
      <c r="C431" s="34">
        <v>3.27051630399</v>
      </c>
      <c r="D431" s="35" t="s">
        <v>130</v>
      </c>
      <c r="E431" s="35" t="s">
        <v>48</v>
      </c>
      <c r="F431" s="35" t="s">
        <v>54</v>
      </c>
      <c r="G431" s="35" t="s">
        <v>100</v>
      </c>
      <c r="H431" s="34">
        <v>460.18015375700003</v>
      </c>
      <c r="I431" s="34">
        <v>13235.309909400001</v>
      </c>
    </row>
    <row r="432" spans="1:9">
      <c r="A432" s="35" t="s">
        <v>129</v>
      </c>
      <c r="B432" s="35" t="s">
        <v>129</v>
      </c>
      <c r="C432" s="34">
        <v>6.5410640211300004</v>
      </c>
      <c r="D432" s="35" t="s">
        <v>130</v>
      </c>
      <c r="E432" s="35" t="s">
        <v>48</v>
      </c>
      <c r="F432" s="35" t="s">
        <v>54</v>
      </c>
      <c r="G432" s="35" t="s">
        <v>100</v>
      </c>
      <c r="H432" s="34">
        <v>689.82031305299995</v>
      </c>
      <c r="I432" s="34">
        <v>26470.7469432</v>
      </c>
    </row>
    <row r="433" spans="1:9">
      <c r="A433" s="35" t="s">
        <v>129</v>
      </c>
      <c r="B433" s="35" t="s">
        <v>129</v>
      </c>
      <c r="C433" s="34">
        <v>6.5409759450999996</v>
      </c>
      <c r="D433" s="35" t="s">
        <v>130</v>
      </c>
      <c r="E433" s="35" t="s">
        <v>48</v>
      </c>
      <c r="F433" s="35" t="s">
        <v>54</v>
      </c>
      <c r="G433" s="35" t="s">
        <v>100</v>
      </c>
      <c r="H433" s="34">
        <v>690.719255266</v>
      </c>
      <c r="I433" s="34">
        <v>26470.3905122</v>
      </c>
    </row>
    <row r="434" spans="1:9">
      <c r="A434" s="35" t="s">
        <v>129</v>
      </c>
      <c r="B434" s="35" t="s">
        <v>129</v>
      </c>
      <c r="C434" s="34">
        <v>3.2705332864600001</v>
      </c>
      <c r="D434" s="35" t="s">
        <v>130</v>
      </c>
      <c r="E434" s="35" t="s">
        <v>48</v>
      </c>
      <c r="F434" s="35" t="s">
        <v>54</v>
      </c>
      <c r="G434" s="35" t="s">
        <v>100</v>
      </c>
      <c r="H434" s="34">
        <v>460.18134833300002</v>
      </c>
      <c r="I434" s="34">
        <v>13235.378634999999</v>
      </c>
    </row>
    <row r="435" spans="1:9">
      <c r="A435" s="35" t="s">
        <v>129</v>
      </c>
      <c r="B435" s="35" t="s">
        <v>129</v>
      </c>
      <c r="C435" s="34">
        <v>79.740971388399998</v>
      </c>
      <c r="D435" s="35" t="s">
        <v>130</v>
      </c>
      <c r="E435" s="35" t="s">
        <v>48</v>
      </c>
      <c r="F435" s="35" t="s">
        <v>54</v>
      </c>
      <c r="G435" s="35" t="s">
        <v>100</v>
      </c>
      <c r="H435" s="34">
        <v>2833.11652129</v>
      </c>
      <c r="I435" s="34">
        <v>322700.26219099999</v>
      </c>
    </row>
    <row r="436" spans="1:9">
      <c r="A436" s="35" t="s">
        <v>129</v>
      </c>
      <c r="B436" s="35" t="s">
        <v>129</v>
      </c>
      <c r="C436" s="34">
        <v>29.4345427461</v>
      </c>
      <c r="D436" s="35" t="s">
        <v>130</v>
      </c>
      <c r="E436" s="35" t="s">
        <v>48</v>
      </c>
      <c r="F436" s="35" t="s">
        <v>54</v>
      </c>
      <c r="G436" s="35" t="s">
        <v>100</v>
      </c>
      <c r="H436" s="34">
        <v>2303.5994633300002</v>
      </c>
      <c r="I436" s="34">
        <v>119117.368353</v>
      </c>
    </row>
    <row r="437" spans="1:9">
      <c r="A437" s="35" t="s">
        <v>129</v>
      </c>
      <c r="B437" s="35" t="s">
        <v>129</v>
      </c>
      <c r="C437" s="34">
        <v>153.71393197699999</v>
      </c>
      <c r="D437" s="35" t="s">
        <v>130</v>
      </c>
      <c r="E437" s="35" t="s">
        <v>48</v>
      </c>
      <c r="F437" s="35" t="s">
        <v>54</v>
      </c>
      <c r="G437" s="35" t="s">
        <v>100</v>
      </c>
      <c r="H437" s="34">
        <v>5978.7201583400001</v>
      </c>
      <c r="I437" s="34">
        <v>622058.212833</v>
      </c>
    </row>
    <row r="438" spans="1:9">
      <c r="A438" s="35" t="s">
        <v>129</v>
      </c>
      <c r="B438" s="35" t="s">
        <v>129</v>
      </c>
      <c r="C438" s="34">
        <v>36.4289707501</v>
      </c>
      <c r="D438" s="35" t="s">
        <v>130</v>
      </c>
      <c r="E438" s="35" t="s">
        <v>48</v>
      </c>
      <c r="F438" s="35" t="s">
        <v>54</v>
      </c>
      <c r="G438" s="35" t="s">
        <v>100</v>
      </c>
      <c r="H438" s="34">
        <v>1972.8728916800001</v>
      </c>
      <c r="I438" s="34">
        <v>147422.81424099999</v>
      </c>
    </row>
    <row r="439" spans="1:9">
      <c r="A439" s="35" t="s">
        <v>129</v>
      </c>
      <c r="B439" s="35" t="s">
        <v>129</v>
      </c>
      <c r="C439" s="34">
        <v>2.7866733525399998</v>
      </c>
      <c r="D439" s="35" t="s">
        <v>130</v>
      </c>
      <c r="E439" s="35" t="s">
        <v>48</v>
      </c>
      <c r="F439" s="35" t="s">
        <v>54</v>
      </c>
      <c r="G439" s="35" t="s">
        <v>100</v>
      </c>
      <c r="H439" s="34">
        <v>17957.756695200002</v>
      </c>
      <c r="I439" s="34">
        <v>11277.2669539</v>
      </c>
    </row>
    <row r="440" spans="1:9">
      <c r="A440" s="35" t="s">
        <v>129</v>
      </c>
      <c r="B440" s="35" t="s">
        <v>129</v>
      </c>
      <c r="C440" s="34">
        <v>5.5501577877600003E-2</v>
      </c>
      <c r="D440" s="35" t="s">
        <v>130</v>
      </c>
      <c r="E440" s="35" t="s">
        <v>48</v>
      </c>
      <c r="F440" s="35" t="s">
        <v>131</v>
      </c>
      <c r="G440" s="35" t="s">
        <v>132</v>
      </c>
      <c r="H440" s="34">
        <v>1090.79013775</v>
      </c>
      <c r="I440" s="34">
        <v>224.60691688700001</v>
      </c>
    </row>
    <row r="441" spans="1:9">
      <c r="A441" s="35" t="s">
        <v>129</v>
      </c>
      <c r="B441" s="35" t="s">
        <v>129</v>
      </c>
      <c r="C441" s="34">
        <v>18982.134765300001</v>
      </c>
      <c r="D441" s="35" t="s">
        <v>130</v>
      </c>
      <c r="E441" s="35" t="s">
        <v>48</v>
      </c>
      <c r="F441" s="35" t="s">
        <v>133</v>
      </c>
      <c r="G441" s="35" t="s">
        <v>134</v>
      </c>
      <c r="H441" s="34">
        <v>41445.1801653</v>
      </c>
      <c r="I441" s="34">
        <v>76817973.985699996</v>
      </c>
    </row>
    <row r="442" spans="1:9">
      <c r="A442" s="35" t="s">
        <v>129</v>
      </c>
      <c r="B442" s="35" t="s">
        <v>129</v>
      </c>
      <c r="C442" s="34">
        <v>12.3970708058</v>
      </c>
      <c r="D442" s="35" t="s">
        <v>130</v>
      </c>
      <c r="E442" s="35" t="s">
        <v>44</v>
      </c>
      <c r="F442" s="35" t="s">
        <v>54</v>
      </c>
      <c r="G442" s="35" t="s">
        <v>100</v>
      </c>
      <c r="H442" s="34">
        <v>1397.1391650999999</v>
      </c>
      <c r="I442" s="34">
        <v>50169.165609199998</v>
      </c>
    </row>
    <row r="443" spans="1:9">
      <c r="A443" s="35" t="s">
        <v>129</v>
      </c>
      <c r="B443" s="35" t="s">
        <v>129</v>
      </c>
      <c r="C443" s="34">
        <v>5.1644111562599999</v>
      </c>
      <c r="D443" s="35" t="s">
        <v>130</v>
      </c>
      <c r="E443" s="35" t="s">
        <v>46</v>
      </c>
      <c r="F443" s="35" t="s">
        <v>54</v>
      </c>
      <c r="G443" s="35" t="s">
        <v>100</v>
      </c>
      <c r="H443" s="34">
        <v>604.59093368100002</v>
      </c>
      <c r="I443" s="34">
        <v>20899.6304556</v>
      </c>
    </row>
    <row r="444" spans="1:9">
      <c r="A444" s="35" t="s">
        <v>135</v>
      </c>
      <c r="B444" s="35" t="s">
        <v>136</v>
      </c>
      <c r="C444" s="34">
        <v>143.540906718</v>
      </c>
      <c r="D444" s="35" t="s">
        <v>94</v>
      </c>
      <c r="E444" s="35" t="s">
        <v>48</v>
      </c>
      <c r="F444" s="35" t="s">
        <v>95</v>
      </c>
      <c r="G444" s="35" t="s">
        <v>96</v>
      </c>
      <c r="H444" s="34">
        <v>3048.6501551299998</v>
      </c>
      <c r="I444" s="34">
        <v>580889.44022700004</v>
      </c>
    </row>
    <row r="445" spans="1:9">
      <c r="A445" s="35" t="s">
        <v>135</v>
      </c>
      <c r="B445" s="35" t="s">
        <v>136</v>
      </c>
      <c r="C445" s="34">
        <v>143.54237395499999</v>
      </c>
      <c r="D445" s="35" t="s">
        <v>94</v>
      </c>
      <c r="E445" s="35" t="s">
        <v>48</v>
      </c>
      <c r="F445" s="35" t="s">
        <v>95</v>
      </c>
      <c r="G445" s="35" t="s">
        <v>96</v>
      </c>
      <c r="H445" s="34">
        <v>3048.6657418</v>
      </c>
      <c r="I445" s="34">
        <v>580895.37792799994</v>
      </c>
    </row>
    <row r="446" spans="1:9">
      <c r="A446" s="35" t="s">
        <v>135</v>
      </c>
      <c r="B446" s="35" t="s">
        <v>136</v>
      </c>
      <c r="C446" s="34">
        <v>143.53848686000001</v>
      </c>
      <c r="D446" s="35" t="s">
        <v>94</v>
      </c>
      <c r="E446" s="35" t="s">
        <v>48</v>
      </c>
      <c r="F446" s="35" t="s">
        <v>95</v>
      </c>
      <c r="G446" s="35" t="s">
        <v>96</v>
      </c>
      <c r="H446" s="34">
        <v>3048.6243686399998</v>
      </c>
      <c r="I446" s="34">
        <v>580879.64740999998</v>
      </c>
    </row>
    <row r="447" spans="1:9">
      <c r="A447" s="35" t="s">
        <v>135</v>
      </c>
      <c r="B447" s="35" t="s">
        <v>136</v>
      </c>
      <c r="C447" s="34">
        <v>143.542306298</v>
      </c>
      <c r="D447" s="35" t="s">
        <v>94</v>
      </c>
      <c r="E447" s="35" t="s">
        <v>48</v>
      </c>
      <c r="F447" s="35" t="s">
        <v>95</v>
      </c>
      <c r="G447" s="35" t="s">
        <v>96</v>
      </c>
      <c r="H447" s="34">
        <v>3048.6649877999998</v>
      </c>
      <c r="I447" s="34">
        <v>580895.10412699997</v>
      </c>
    </row>
    <row r="448" spans="1:9">
      <c r="A448" s="35" t="s">
        <v>135</v>
      </c>
      <c r="B448" s="35" t="s">
        <v>136</v>
      </c>
      <c r="C448" s="34">
        <v>143.54303075199999</v>
      </c>
      <c r="D448" s="35" t="s">
        <v>94</v>
      </c>
      <c r="E448" s="35" t="s">
        <v>48</v>
      </c>
      <c r="F448" s="35" t="s">
        <v>95</v>
      </c>
      <c r="G448" s="35" t="s">
        <v>96</v>
      </c>
      <c r="H448" s="34">
        <v>3048.6726680800002</v>
      </c>
      <c r="I448" s="34">
        <v>580898.03589099995</v>
      </c>
    </row>
    <row r="449" spans="1:9">
      <c r="A449" s="35" t="s">
        <v>135</v>
      </c>
      <c r="B449" s="35" t="s">
        <v>136</v>
      </c>
      <c r="C449" s="34">
        <v>143.53595748500001</v>
      </c>
      <c r="D449" s="35" t="s">
        <v>94</v>
      </c>
      <c r="E449" s="35" t="s">
        <v>48</v>
      </c>
      <c r="F449" s="35" t="s">
        <v>95</v>
      </c>
      <c r="G449" s="35" t="s">
        <v>96</v>
      </c>
      <c r="H449" s="34">
        <v>3048.5973143000001</v>
      </c>
      <c r="I449" s="34">
        <v>580869.41139499994</v>
      </c>
    </row>
    <row r="450" spans="1:9">
      <c r="A450" s="35" t="s">
        <v>135</v>
      </c>
      <c r="B450" s="35" t="s">
        <v>136</v>
      </c>
      <c r="C450" s="34">
        <v>51.524030566</v>
      </c>
      <c r="D450" s="35" t="s">
        <v>94</v>
      </c>
      <c r="E450" s="35" t="s">
        <v>48</v>
      </c>
      <c r="F450" s="35" t="s">
        <v>95</v>
      </c>
      <c r="G450" s="35" t="s">
        <v>96</v>
      </c>
      <c r="H450" s="34">
        <v>2522.3604097900002</v>
      </c>
      <c r="I450" s="34">
        <v>208510.35400399999</v>
      </c>
    </row>
    <row r="451" spans="1:9">
      <c r="A451" s="35" t="s">
        <v>135</v>
      </c>
      <c r="B451" s="35" t="s">
        <v>136</v>
      </c>
      <c r="C451" s="34">
        <v>116.306358273</v>
      </c>
      <c r="D451" s="35" t="s">
        <v>94</v>
      </c>
      <c r="E451" s="35" t="s">
        <v>48</v>
      </c>
      <c r="F451" s="35" t="s">
        <v>95</v>
      </c>
      <c r="G451" s="35" t="s">
        <v>96</v>
      </c>
      <c r="H451" s="34">
        <v>2774.9594240400002</v>
      </c>
      <c r="I451" s="34">
        <v>470675.132942</v>
      </c>
    </row>
    <row r="452" spans="1:9">
      <c r="A452" s="35" t="s">
        <v>135</v>
      </c>
      <c r="B452" s="35" t="s">
        <v>136</v>
      </c>
      <c r="C452" s="34">
        <v>143.536627807</v>
      </c>
      <c r="D452" s="35" t="s">
        <v>94</v>
      </c>
      <c r="E452" s="35" t="s">
        <v>48</v>
      </c>
      <c r="F452" s="35" t="s">
        <v>95</v>
      </c>
      <c r="G452" s="35" t="s">
        <v>96</v>
      </c>
      <c r="H452" s="34">
        <v>3048.6045996399998</v>
      </c>
      <c r="I452" s="34">
        <v>580872.12409099995</v>
      </c>
    </row>
    <row r="453" spans="1:9">
      <c r="A453" s="35" t="s">
        <v>135</v>
      </c>
      <c r="B453" s="35" t="s">
        <v>136</v>
      </c>
      <c r="C453" s="34">
        <v>287.98047087600003</v>
      </c>
      <c r="D453" s="35" t="s">
        <v>94</v>
      </c>
      <c r="E453" s="35" t="s">
        <v>48</v>
      </c>
      <c r="F453" s="35" t="s">
        <v>95</v>
      </c>
      <c r="G453" s="35" t="s">
        <v>96</v>
      </c>
      <c r="H453" s="34">
        <v>4505.7001990999997</v>
      </c>
      <c r="I453" s="34">
        <v>1165415.61809</v>
      </c>
    </row>
    <row r="454" spans="1:9">
      <c r="A454" s="35" t="s">
        <v>135</v>
      </c>
      <c r="B454" s="35" t="s">
        <v>136</v>
      </c>
      <c r="C454" s="34">
        <v>287.98580945700002</v>
      </c>
      <c r="D454" s="35" t="s">
        <v>94</v>
      </c>
      <c r="E454" s="35" t="s">
        <v>48</v>
      </c>
      <c r="F454" s="35" t="s">
        <v>95</v>
      </c>
      <c r="G454" s="35" t="s">
        <v>96</v>
      </c>
      <c r="H454" s="34">
        <v>4511.8266333499996</v>
      </c>
      <c r="I454" s="34">
        <v>1165437.2225599999</v>
      </c>
    </row>
    <row r="455" spans="1:9">
      <c r="A455" s="35" t="s">
        <v>135</v>
      </c>
      <c r="B455" s="35" t="s">
        <v>136</v>
      </c>
      <c r="C455" s="34">
        <v>146.176605779</v>
      </c>
      <c r="D455" s="35" t="s">
        <v>94</v>
      </c>
      <c r="E455" s="35" t="s">
        <v>48</v>
      </c>
      <c r="F455" s="35" t="s">
        <v>95</v>
      </c>
      <c r="G455" s="35" t="s">
        <v>96</v>
      </c>
      <c r="H455" s="34">
        <v>3005.9717458</v>
      </c>
      <c r="I455" s="34">
        <v>591555.73589999997</v>
      </c>
    </row>
    <row r="456" spans="1:9">
      <c r="A456" s="35" t="s">
        <v>135</v>
      </c>
      <c r="B456" s="35" t="s">
        <v>136</v>
      </c>
      <c r="C456" s="34">
        <v>146.17670619</v>
      </c>
      <c r="D456" s="35" t="s">
        <v>94</v>
      </c>
      <c r="E456" s="35" t="s">
        <v>48</v>
      </c>
      <c r="F456" s="35" t="s">
        <v>95</v>
      </c>
      <c r="G456" s="35" t="s">
        <v>96</v>
      </c>
      <c r="H456" s="34">
        <v>3005.9622538200001</v>
      </c>
      <c r="I456" s="34">
        <v>591556.14225200005</v>
      </c>
    </row>
    <row r="457" spans="1:9">
      <c r="A457" s="35" t="s">
        <v>135</v>
      </c>
      <c r="B457" s="35" t="s">
        <v>136</v>
      </c>
      <c r="C457" s="34">
        <v>146.1773446</v>
      </c>
      <c r="D457" s="35" t="s">
        <v>94</v>
      </c>
      <c r="E457" s="35" t="s">
        <v>48</v>
      </c>
      <c r="F457" s="35" t="s">
        <v>95</v>
      </c>
      <c r="G457" s="35" t="s">
        <v>96</v>
      </c>
      <c r="H457" s="34">
        <v>3005.9688400300001</v>
      </c>
      <c r="I457" s="34">
        <v>591558.72580300004</v>
      </c>
    </row>
    <row r="458" spans="1:9">
      <c r="A458" s="35" t="s">
        <v>135</v>
      </c>
      <c r="B458" s="35" t="s">
        <v>136</v>
      </c>
      <c r="C458" s="34">
        <v>148.78324930299999</v>
      </c>
      <c r="D458" s="35" t="s">
        <v>94</v>
      </c>
      <c r="E458" s="35" t="s">
        <v>48</v>
      </c>
      <c r="F458" s="35" t="s">
        <v>95</v>
      </c>
      <c r="G458" s="35" t="s">
        <v>96</v>
      </c>
      <c r="H458" s="34">
        <v>2962.9843867499999</v>
      </c>
      <c r="I458" s="34">
        <v>602104.44798599998</v>
      </c>
    </row>
    <row r="459" spans="1:9">
      <c r="A459" s="35" t="s">
        <v>135</v>
      </c>
      <c r="B459" s="35" t="s">
        <v>136</v>
      </c>
      <c r="C459" s="34">
        <v>855.52768925500004</v>
      </c>
      <c r="D459" s="35" t="s">
        <v>94</v>
      </c>
      <c r="E459" s="35" t="s">
        <v>48</v>
      </c>
      <c r="F459" s="35" t="s">
        <v>95</v>
      </c>
      <c r="G459" s="35" t="s">
        <v>96</v>
      </c>
      <c r="H459" s="34">
        <v>10497.0197752</v>
      </c>
      <c r="I459" s="34">
        <v>3462197.7237999998</v>
      </c>
    </row>
    <row r="460" spans="1:9">
      <c r="A460" s="35" t="s">
        <v>135</v>
      </c>
      <c r="B460" s="35" t="s">
        <v>136</v>
      </c>
      <c r="C460" s="34">
        <v>2271.1063576400002</v>
      </c>
      <c r="D460" s="35" t="s">
        <v>94</v>
      </c>
      <c r="E460" s="35" t="s">
        <v>48</v>
      </c>
      <c r="F460" s="35" t="s">
        <v>95</v>
      </c>
      <c r="G460" s="35" t="s">
        <v>96</v>
      </c>
      <c r="H460" s="34">
        <v>16857.378068800001</v>
      </c>
      <c r="I460" s="34">
        <v>9190841.3493600003</v>
      </c>
    </row>
    <row r="461" spans="1:9">
      <c r="A461" s="35" t="s">
        <v>135</v>
      </c>
      <c r="B461" s="35" t="s">
        <v>136</v>
      </c>
      <c r="C461" s="34">
        <v>10.849848296599999</v>
      </c>
      <c r="D461" s="35" t="s">
        <v>94</v>
      </c>
      <c r="E461" s="35" t="s">
        <v>48</v>
      </c>
      <c r="F461" s="35" t="s">
        <v>95</v>
      </c>
      <c r="G461" s="35" t="s">
        <v>96</v>
      </c>
      <c r="H461" s="34">
        <v>838.71665674999997</v>
      </c>
      <c r="I461" s="34">
        <v>43907.778260999999</v>
      </c>
    </row>
    <row r="462" spans="1:9">
      <c r="A462" s="35" t="s">
        <v>135</v>
      </c>
      <c r="B462" s="35" t="s">
        <v>136</v>
      </c>
      <c r="C462" s="34">
        <v>143.53788020900001</v>
      </c>
      <c r="D462" s="35" t="s">
        <v>94</v>
      </c>
      <c r="E462" s="35" t="s">
        <v>48</v>
      </c>
      <c r="F462" s="35" t="s">
        <v>95</v>
      </c>
      <c r="G462" s="35" t="s">
        <v>96</v>
      </c>
      <c r="H462" s="34">
        <v>3048.6178998999999</v>
      </c>
      <c r="I462" s="34">
        <v>580877.19238100003</v>
      </c>
    </row>
    <row r="463" spans="1:9">
      <c r="A463" s="35" t="s">
        <v>135</v>
      </c>
      <c r="B463" s="35" t="s">
        <v>136</v>
      </c>
      <c r="C463" s="34">
        <v>143.542251134</v>
      </c>
      <c r="D463" s="35" t="s">
        <v>94</v>
      </c>
      <c r="E463" s="35" t="s">
        <v>48</v>
      </c>
      <c r="F463" s="35" t="s">
        <v>95</v>
      </c>
      <c r="G463" s="35" t="s">
        <v>96</v>
      </c>
      <c r="H463" s="34">
        <v>3048.66433641</v>
      </c>
      <c r="I463" s="34">
        <v>580894.88088800001</v>
      </c>
    </row>
    <row r="464" spans="1:9">
      <c r="A464" s="35" t="s">
        <v>135</v>
      </c>
      <c r="B464" s="35" t="s">
        <v>136</v>
      </c>
      <c r="C464" s="34">
        <v>49.3694255367</v>
      </c>
      <c r="D464" s="35" t="s">
        <v>94</v>
      </c>
      <c r="E464" s="35" t="s">
        <v>48</v>
      </c>
      <c r="F464" s="35" t="s">
        <v>95</v>
      </c>
      <c r="G464" s="35" t="s">
        <v>96</v>
      </c>
      <c r="H464" s="34">
        <v>2050.1443652500002</v>
      </c>
      <c r="I464" s="34">
        <v>199790.97680400001</v>
      </c>
    </row>
    <row r="465" spans="1:9">
      <c r="A465" s="35" t="s">
        <v>135</v>
      </c>
      <c r="B465" s="35" t="s">
        <v>136</v>
      </c>
      <c r="C465" s="34">
        <v>0.38766372682</v>
      </c>
      <c r="D465" s="35" t="s">
        <v>94</v>
      </c>
      <c r="E465" s="35" t="s">
        <v>48</v>
      </c>
      <c r="F465" s="35" t="s">
        <v>95</v>
      </c>
      <c r="G465" s="35" t="s">
        <v>96</v>
      </c>
      <c r="H465" s="34">
        <v>193.63744039400001</v>
      </c>
      <c r="I465" s="34">
        <v>1568.8194426099999</v>
      </c>
    </row>
    <row r="466" spans="1:9">
      <c r="A466" s="35" t="s">
        <v>135</v>
      </c>
      <c r="B466" s="35" t="s">
        <v>136</v>
      </c>
      <c r="C466" s="34">
        <v>285.75856567300002</v>
      </c>
      <c r="D466" s="35" t="s">
        <v>94</v>
      </c>
      <c r="E466" s="35" t="s">
        <v>48</v>
      </c>
      <c r="F466" s="35" t="s">
        <v>95</v>
      </c>
      <c r="G466" s="35" t="s">
        <v>96</v>
      </c>
      <c r="H466" s="34">
        <v>4474.5262149600003</v>
      </c>
      <c r="I466" s="34">
        <v>1156423.8867500001</v>
      </c>
    </row>
    <row r="467" spans="1:9">
      <c r="A467" s="35" t="s">
        <v>135</v>
      </c>
      <c r="B467" s="35" t="s">
        <v>136</v>
      </c>
      <c r="C467" s="34">
        <v>75.611961045499996</v>
      </c>
      <c r="D467" s="35" t="s">
        <v>94</v>
      </c>
      <c r="E467" s="35" t="s">
        <v>48</v>
      </c>
      <c r="F467" s="35" t="s">
        <v>95</v>
      </c>
      <c r="G467" s="35" t="s">
        <v>96</v>
      </c>
      <c r="H467" s="34">
        <v>2284.6813653899999</v>
      </c>
      <c r="I467" s="34">
        <v>305990.75016699999</v>
      </c>
    </row>
    <row r="468" spans="1:9">
      <c r="A468" s="35" t="s">
        <v>135</v>
      </c>
      <c r="B468" s="35" t="s">
        <v>136</v>
      </c>
      <c r="C468" s="34">
        <v>146.17728661999999</v>
      </c>
      <c r="D468" s="35" t="s">
        <v>94</v>
      </c>
      <c r="E468" s="35" t="s">
        <v>48</v>
      </c>
      <c r="F468" s="35" t="s">
        <v>95</v>
      </c>
      <c r="G468" s="35" t="s">
        <v>96</v>
      </c>
      <c r="H468" s="34">
        <v>3005.9788837199999</v>
      </c>
      <c r="I468" s="34">
        <v>591558.49116800004</v>
      </c>
    </row>
    <row r="469" spans="1:9">
      <c r="A469" s="35" t="s">
        <v>135</v>
      </c>
      <c r="B469" s="35" t="s">
        <v>136</v>
      </c>
      <c r="C469" s="34">
        <v>21.799116678400001</v>
      </c>
      <c r="D469" s="35" t="s">
        <v>94</v>
      </c>
      <c r="E469" s="35" t="s">
        <v>48</v>
      </c>
      <c r="F469" s="35" t="s">
        <v>95</v>
      </c>
      <c r="G469" s="35" t="s">
        <v>96</v>
      </c>
      <c r="H469" s="34">
        <v>1424.72167018</v>
      </c>
      <c r="I469" s="34">
        <v>88217.895332600005</v>
      </c>
    </row>
    <row r="470" spans="1:9">
      <c r="A470" s="35" t="s">
        <v>135</v>
      </c>
      <c r="B470" s="35" t="s">
        <v>136</v>
      </c>
      <c r="C470" s="34">
        <v>433.25642572700002</v>
      </c>
      <c r="D470" s="35" t="s">
        <v>94</v>
      </c>
      <c r="E470" s="35" t="s">
        <v>48</v>
      </c>
      <c r="F470" s="35" t="s">
        <v>95</v>
      </c>
      <c r="G470" s="35" t="s">
        <v>96</v>
      </c>
      <c r="H470" s="34">
        <v>6060.6644526399996</v>
      </c>
      <c r="I470" s="34">
        <v>1753326.5490000001</v>
      </c>
    </row>
    <row r="471" spans="1:9">
      <c r="A471" s="35" t="s">
        <v>135</v>
      </c>
      <c r="B471" s="35" t="s">
        <v>136</v>
      </c>
      <c r="C471" s="34">
        <v>289.71411878700002</v>
      </c>
      <c r="D471" s="35" t="s">
        <v>94</v>
      </c>
      <c r="E471" s="35" t="s">
        <v>48</v>
      </c>
      <c r="F471" s="35" t="s">
        <v>95</v>
      </c>
      <c r="G471" s="35" t="s">
        <v>96</v>
      </c>
      <c r="H471" s="34">
        <v>4527.2810236699997</v>
      </c>
      <c r="I471" s="34">
        <v>1172431.44227</v>
      </c>
    </row>
    <row r="472" spans="1:9">
      <c r="A472" s="35" t="s">
        <v>135</v>
      </c>
      <c r="B472" s="35" t="s">
        <v>136</v>
      </c>
      <c r="C472" s="34">
        <v>431.41850848799999</v>
      </c>
      <c r="D472" s="35" t="s">
        <v>94</v>
      </c>
      <c r="E472" s="35" t="s">
        <v>48</v>
      </c>
      <c r="F472" s="35" t="s">
        <v>95</v>
      </c>
      <c r="G472" s="35" t="s">
        <v>96</v>
      </c>
      <c r="H472" s="34">
        <v>5947.0364872600003</v>
      </c>
      <c r="I472" s="34">
        <v>1745888.7618199999</v>
      </c>
    </row>
    <row r="473" spans="1:9">
      <c r="A473" s="35" t="s">
        <v>135</v>
      </c>
      <c r="B473" s="35" t="s">
        <v>136</v>
      </c>
      <c r="C473" s="34">
        <v>148.81945907900001</v>
      </c>
      <c r="D473" s="35" t="s">
        <v>94</v>
      </c>
      <c r="E473" s="35" t="s">
        <v>48</v>
      </c>
      <c r="F473" s="35" t="s">
        <v>95</v>
      </c>
      <c r="G473" s="35" t="s">
        <v>96</v>
      </c>
      <c r="H473" s="34">
        <v>2963.3449138400001</v>
      </c>
      <c r="I473" s="34">
        <v>602250.98375100002</v>
      </c>
    </row>
    <row r="474" spans="1:9">
      <c r="A474" s="35" t="s">
        <v>135</v>
      </c>
      <c r="B474" s="35" t="s">
        <v>136</v>
      </c>
      <c r="C474" s="34">
        <v>275.65136356300002</v>
      </c>
      <c r="D474" s="35" t="s">
        <v>94</v>
      </c>
      <c r="E474" s="35" t="s">
        <v>48</v>
      </c>
      <c r="F474" s="35" t="s">
        <v>95</v>
      </c>
      <c r="G474" s="35" t="s">
        <v>96</v>
      </c>
      <c r="H474" s="34">
        <v>4893.9860773399996</v>
      </c>
      <c r="I474" s="34">
        <v>1115521.49098</v>
      </c>
    </row>
    <row r="475" spans="1:9">
      <c r="A475" s="35" t="s">
        <v>135</v>
      </c>
      <c r="B475" s="35" t="s">
        <v>136</v>
      </c>
      <c r="C475" s="34">
        <v>143.54029201899999</v>
      </c>
      <c r="D475" s="35" t="s">
        <v>94</v>
      </c>
      <c r="E475" s="35" t="s">
        <v>44</v>
      </c>
      <c r="F475" s="35" t="s">
        <v>95</v>
      </c>
      <c r="G475" s="35" t="s">
        <v>96</v>
      </c>
      <c r="H475" s="34">
        <v>3048.6436276099998</v>
      </c>
      <c r="I475" s="34">
        <v>580886.95262999996</v>
      </c>
    </row>
    <row r="476" spans="1:9">
      <c r="A476" s="35" t="s">
        <v>135</v>
      </c>
      <c r="B476" s="35" t="s">
        <v>136</v>
      </c>
      <c r="C476" s="34">
        <v>143.54308187699999</v>
      </c>
      <c r="D476" s="35" t="s">
        <v>94</v>
      </c>
      <c r="E476" s="35" t="s">
        <v>44</v>
      </c>
      <c r="F476" s="35" t="s">
        <v>95</v>
      </c>
      <c r="G476" s="35" t="s">
        <v>96</v>
      </c>
      <c r="H476" s="34">
        <v>3048.6732591999998</v>
      </c>
      <c r="I476" s="34">
        <v>580898.24278600002</v>
      </c>
    </row>
    <row r="477" spans="1:9">
      <c r="A477" s="35" t="s">
        <v>135</v>
      </c>
      <c r="B477" s="35" t="s">
        <v>136</v>
      </c>
      <c r="C477" s="34">
        <v>143.54092376700001</v>
      </c>
      <c r="D477" s="35" t="s">
        <v>94</v>
      </c>
      <c r="E477" s="35" t="s">
        <v>44</v>
      </c>
      <c r="F477" s="35" t="s">
        <v>95</v>
      </c>
      <c r="G477" s="35" t="s">
        <v>96</v>
      </c>
      <c r="H477" s="34">
        <v>3048.6503230600001</v>
      </c>
      <c r="I477" s="34">
        <v>580889.50922300003</v>
      </c>
    </row>
    <row r="478" spans="1:9">
      <c r="A478" s="35" t="s">
        <v>135</v>
      </c>
      <c r="B478" s="35" t="s">
        <v>136</v>
      </c>
      <c r="C478" s="34">
        <v>31.082675405500002</v>
      </c>
      <c r="D478" s="35" t="s">
        <v>94</v>
      </c>
      <c r="E478" s="35" t="s">
        <v>44</v>
      </c>
      <c r="F478" s="35" t="s">
        <v>95</v>
      </c>
      <c r="G478" s="35" t="s">
        <v>96</v>
      </c>
      <c r="H478" s="34">
        <v>2899.5224746099998</v>
      </c>
      <c r="I478" s="34">
        <v>125787.12459000001</v>
      </c>
    </row>
    <row r="479" spans="1:9">
      <c r="A479" s="35" t="s">
        <v>135</v>
      </c>
      <c r="B479" s="35" t="s">
        <v>136</v>
      </c>
      <c r="C479" s="34">
        <v>146.17637745799999</v>
      </c>
      <c r="D479" s="35" t="s">
        <v>94</v>
      </c>
      <c r="E479" s="35" t="s">
        <v>44</v>
      </c>
      <c r="F479" s="35" t="s">
        <v>95</v>
      </c>
      <c r="G479" s="35" t="s">
        <v>96</v>
      </c>
      <c r="H479" s="34">
        <v>3005.9587124499999</v>
      </c>
      <c r="I479" s="34">
        <v>591554.811919</v>
      </c>
    </row>
    <row r="480" spans="1:9">
      <c r="A480" s="35" t="s">
        <v>135</v>
      </c>
      <c r="B480" s="35" t="s">
        <v>136</v>
      </c>
      <c r="C480" s="34">
        <v>289.72064679699997</v>
      </c>
      <c r="D480" s="35" t="s">
        <v>94</v>
      </c>
      <c r="E480" s="35" t="s">
        <v>44</v>
      </c>
      <c r="F480" s="35" t="s">
        <v>95</v>
      </c>
      <c r="G480" s="35" t="s">
        <v>96</v>
      </c>
      <c r="H480" s="34">
        <v>4527.2874944599998</v>
      </c>
      <c r="I480" s="34">
        <v>1172457.8601899999</v>
      </c>
    </row>
    <row r="481" spans="1:9">
      <c r="A481" s="35" t="s">
        <v>135</v>
      </c>
      <c r="B481" s="35" t="s">
        <v>136</v>
      </c>
      <c r="C481" s="34">
        <v>146.177840804</v>
      </c>
      <c r="D481" s="35" t="s">
        <v>94</v>
      </c>
      <c r="E481" s="35" t="s">
        <v>44</v>
      </c>
      <c r="F481" s="35" t="s">
        <v>95</v>
      </c>
      <c r="G481" s="35" t="s">
        <v>96</v>
      </c>
      <c r="H481" s="34">
        <v>3005.9725843400001</v>
      </c>
      <c r="I481" s="34">
        <v>591560.73386899999</v>
      </c>
    </row>
    <row r="482" spans="1:9">
      <c r="A482" s="35" t="s">
        <v>135</v>
      </c>
      <c r="B482" s="35" t="s">
        <v>136</v>
      </c>
      <c r="C482" s="34">
        <v>571.51664844000004</v>
      </c>
      <c r="D482" s="35" t="s">
        <v>94</v>
      </c>
      <c r="E482" s="35" t="s">
        <v>44</v>
      </c>
      <c r="F482" s="35" t="s">
        <v>95</v>
      </c>
      <c r="G482" s="35" t="s">
        <v>96</v>
      </c>
      <c r="H482" s="34">
        <v>7575.9013415400004</v>
      </c>
      <c r="I482" s="34">
        <v>2312845.8192500002</v>
      </c>
    </row>
    <row r="483" spans="1:9">
      <c r="A483" s="35" t="s">
        <v>135</v>
      </c>
      <c r="B483" s="35" t="s">
        <v>136</v>
      </c>
      <c r="C483" s="34">
        <v>146.179850676</v>
      </c>
      <c r="D483" s="35" t="s">
        <v>94</v>
      </c>
      <c r="E483" s="35" t="s">
        <v>44</v>
      </c>
      <c r="F483" s="35" t="s">
        <v>95</v>
      </c>
      <c r="G483" s="35" t="s">
        <v>96</v>
      </c>
      <c r="H483" s="34">
        <v>3006.0030741999999</v>
      </c>
      <c r="I483" s="34">
        <v>591568.86753199995</v>
      </c>
    </row>
    <row r="484" spans="1:9">
      <c r="A484" s="35" t="s">
        <v>135</v>
      </c>
      <c r="B484" s="35" t="s">
        <v>136</v>
      </c>
      <c r="C484" s="34">
        <v>148.81137418599999</v>
      </c>
      <c r="D484" s="35" t="s">
        <v>94</v>
      </c>
      <c r="E484" s="35" t="s">
        <v>44</v>
      </c>
      <c r="F484" s="35" t="s">
        <v>95</v>
      </c>
      <c r="G484" s="35" t="s">
        <v>96</v>
      </c>
      <c r="H484" s="34">
        <v>2963.2654446800002</v>
      </c>
      <c r="I484" s="34">
        <v>602218.26535200002</v>
      </c>
    </row>
    <row r="485" spans="1:9">
      <c r="A485" s="35" t="s">
        <v>135</v>
      </c>
      <c r="B485" s="35" t="s">
        <v>136</v>
      </c>
      <c r="C485" s="34">
        <v>148.81741676300001</v>
      </c>
      <c r="D485" s="35" t="s">
        <v>94</v>
      </c>
      <c r="E485" s="35" t="s">
        <v>44</v>
      </c>
      <c r="F485" s="35" t="s">
        <v>95</v>
      </c>
      <c r="G485" s="35" t="s">
        <v>96</v>
      </c>
      <c r="H485" s="34">
        <v>2963.3243717599998</v>
      </c>
      <c r="I485" s="34">
        <v>602242.71879399999</v>
      </c>
    </row>
    <row r="486" spans="1:9">
      <c r="A486" s="35" t="s">
        <v>135</v>
      </c>
      <c r="B486" s="35" t="s">
        <v>136</v>
      </c>
      <c r="C486" s="34">
        <v>448.112923857</v>
      </c>
      <c r="D486" s="35" t="s">
        <v>94</v>
      </c>
      <c r="E486" s="35" t="s">
        <v>44</v>
      </c>
      <c r="F486" s="35" t="s">
        <v>95</v>
      </c>
      <c r="G486" s="35" t="s">
        <v>96</v>
      </c>
      <c r="H486" s="34">
        <v>6850.8497662199998</v>
      </c>
      <c r="I486" s="34">
        <v>1813448.66387</v>
      </c>
    </row>
    <row r="487" spans="1:9">
      <c r="A487" s="35" t="s">
        <v>135</v>
      </c>
      <c r="B487" s="35" t="s">
        <v>136</v>
      </c>
      <c r="C487" s="34">
        <v>4983.2584914400004</v>
      </c>
      <c r="D487" s="35" t="s">
        <v>94</v>
      </c>
      <c r="E487" s="35" t="s">
        <v>44</v>
      </c>
      <c r="F487" s="35" t="s">
        <v>95</v>
      </c>
      <c r="G487" s="35" t="s">
        <v>96</v>
      </c>
      <c r="H487" s="34">
        <v>40166.720208500003</v>
      </c>
      <c r="I487" s="34">
        <v>20166531.630600002</v>
      </c>
    </row>
    <row r="488" spans="1:9">
      <c r="A488" s="35" t="s">
        <v>135</v>
      </c>
      <c r="B488" s="35" t="s">
        <v>136</v>
      </c>
      <c r="C488" s="34">
        <v>9901.5426490499995</v>
      </c>
      <c r="D488" s="35" t="s">
        <v>94</v>
      </c>
      <c r="E488" s="35" t="s">
        <v>44</v>
      </c>
      <c r="F488" s="35" t="s">
        <v>97</v>
      </c>
      <c r="G488" s="35" t="s">
        <v>98</v>
      </c>
      <c r="H488" s="34">
        <v>60531.588015499998</v>
      </c>
      <c r="I488" s="34">
        <v>40070121.461000003</v>
      </c>
    </row>
    <row r="489" spans="1:9">
      <c r="A489" s="35" t="s">
        <v>135</v>
      </c>
      <c r="B489" s="35" t="s">
        <v>136</v>
      </c>
      <c r="C489" s="34">
        <v>88519.747730699994</v>
      </c>
      <c r="D489" s="35" t="s">
        <v>94</v>
      </c>
      <c r="E489" s="35" t="s">
        <v>44</v>
      </c>
      <c r="F489" s="35" t="s">
        <v>95</v>
      </c>
      <c r="G489" s="35" t="s">
        <v>96</v>
      </c>
      <c r="H489" s="34">
        <v>230710.76754900001</v>
      </c>
      <c r="I489" s="34">
        <v>358226709.61299998</v>
      </c>
    </row>
    <row r="490" spans="1:9">
      <c r="A490" s="35" t="s">
        <v>135</v>
      </c>
      <c r="B490" s="35" t="s">
        <v>136</v>
      </c>
      <c r="C490" s="34">
        <v>143.535998635</v>
      </c>
      <c r="D490" s="35" t="s">
        <v>94</v>
      </c>
      <c r="E490" s="35" t="s">
        <v>44</v>
      </c>
      <c r="F490" s="35" t="s">
        <v>95</v>
      </c>
      <c r="G490" s="35" t="s">
        <v>96</v>
      </c>
      <c r="H490" s="34">
        <v>3048.5976606700001</v>
      </c>
      <c r="I490" s="34">
        <v>580869.57792099996</v>
      </c>
    </row>
    <row r="491" spans="1:9">
      <c r="A491" s="35" t="s">
        <v>135</v>
      </c>
      <c r="B491" s="35" t="s">
        <v>136</v>
      </c>
      <c r="C491" s="34">
        <v>104.571131049</v>
      </c>
      <c r="D491" s="35" t="s">
        <v>94</v>
      </c>
      <c r="E491" s="35" t="s">
        <v>44</v>
      </c>
      <c r="F491" s="35" t="s">
        <v>95</v>
      </c>
      <c r="G491" s="35" t="s">
        <v>96</v>
      </c>
      <c r="H491" s="34">
        <v>2598.0261184599999</v>
      </c>
      <c r="I491" s="34">
        <v>423184.353282</v>
      </c>
    </row>
    <row r="492" spans="1:9">
      <c r="A492" s="35" t="s">
        <v>135</v>
      </c>
      <c r="B492" s="35" t="s">
        <v>136</v>
      </c>
      <c r="C492" s="34">
        <v>180.33541073200001</v>
      </c>
      <c r="D492" s="35" t="s">
        <v>94</v>
      </c>
      <c r="E492" s="35" t="s">
        <v>44</v>
      </c>
      <c r="F492" s="35" t="s">
        <v>95</v>
      </c>
      <c r="G492" s="35" t="s">
        <v>96</v>
      </c>
      <c r="H492" s="34">
        <v>3403.96063095</v>
      </c>
      <c r="I492" s="34">
        <v>729791.51510600001</v>
      </c>
    </row>
    <row r="493" spans="1:9">
      <c r="A493" s="35" t="s">
        <v>135</v>
      </c>
      <c r="B493" s="35" t="s">
        <v>136</v>
      </c>
      <c r="C493" s="34">
        <v>2.8504398896300001</v>
      </c>
      <c r="D493" s="35" t="s">
        <v>94</v>
      </c>
      <c r="E493" s="35" t="s">
        <v>44</v>
      </c>
      <c r="F493" s="35" t="s">
        <v>95</v>
      </c>
      <c r="G493" s="35" t="s">
        <v>96</v>
      </c>
      <c r="H493" s="34">
        <v>511.16360403099998</v>
      </c>
      <c r="I493" s="34">
        <v>11535.320974</v>
      </c>
    </row>
    <row r="494" spans="1:9">
      <c r="A494" s="35" t="s">
        <v>135</v>
      </c>
      <c r="B494" s="35" t="s">
        <v>136</v>
      </c>
      <c r="C494" s="34">
        <v>0.34817630052600002</v>
      </c>
      <c r="D494" s="35" t="s">
        <v>94</v>
      </c>
      <c r="E494" s="35" t="s">
        <v>44</v>
      </c>
      <c r="F494" s="35" t="s">
        <v>95</v>
      </c>
      <c r="G494" s="35" t="s">
        <v>96</v>
      </c>
      <c r="H494" s="34">
        <v>185.67364592199999</v>
      </c>
      <c r="I494" s="34">
        <v>1409.0194979099999</v>
      </c>
    </row>
    <row r="495" spans="1:9">
      <c r="A495" s="35" t="s">
        <v>135</v>
      </c>
      <c r="B495" s="35" t="s">
        <v>136</v>
      </c>
      <c r="C495" s="34">
        <v>14948.790230799999</v>
      </c>
      <c r="D495" s="35" t="s">
        <v>94</v>
      </c>
      <c r="E495" s="35" t="s">
        <v>44</v>
      </c>
      <c r="F495" s="35" t="s">
        <v>97</v>
      </c>
      <c r="G495" s="35" t="s">
        <v>98</v>
      </c>
      <c r="H495" s="34">
        <v>53215.397676799999</v>
      </c>
      <c r="I495" s="34">
        <v>60495607.752599999</v>
      </c>
    </row>
    <row r="496" spans="1:9">
      <c r="A496" s="35" t="s">
        <v>135</v>
      </c>
      <c r="B496" s="35" t="s">
        <v>136</v>
      </c>
      <c r="C496" s="34">
        <v>143.537229244</v>
      </c>
      <c r="D496" s="35" t="s">
        <v>94</v>
      </c>
      <c r="E496" s="35" t="s">
        <v>53</v>
      </c>
      <c r="F496" s="35" t="s">
        <v>95</v>
      </c>
      <c r="G496" s="35" t="s">
        <v>96</v>
      </c>
      <c r="H496" s="34">
        <v>3048.6109875699999</v>
      </c>
      <c r="I496" s="34">
        <v>580874.55801799998</v>
      </c>
    </row>
    <row r="497" spans="1:9">
      <c r="A497" s="35" t="s">
        <v>135</v>
      </c>
      <c r="B497" s="35" t="s">
        <v>136</v>
      </c>
      <c r="C497" s="34">
        <v>204.44371745800001</v>
      </c>
      <c r="D497" s="35" t="s">
        <v>94</v>
      </c>
      <c r="E497" s="35" t="s">
        <v>53</v>
      </c>
      <c r="F497" s="35" t="s">
        <v>95</v>
      </c>
      <c r="G497" s="35" t="s">
        <v>96</v>
      </c>
      <c r="H497" s="34">
        <v>3979.1651187900002</v>
      </c>
      <c r="I497" s="34">
        <v>827354.37101300003</v>
      </c>
    </row>
    <row r="498" spans="1:9">
      <c r="A498" s="35" t="s">
        <v>135</v>
      </c>
      <c r="B498" s="35" t="s">
        <v>136</v>
      </c>
      <c r="C498" s="34">
        <v>146.17458210000001</v>
      </c>
      <c r="D498" s="35" t="s">
        <v>94</v>
      </c>
      <c r="E498" s="35" t="s">
        <v>53</v>
      </c>
      <c r="F498" s="35" t="s">
        <v>95</v>
      </c>
      <c r="G498" s="35" t="s">
        <v>96</v>
      </c>
      <c r="H498" s="34">
        <v>3005.94953919</v>
      </c>
      <c r="I498" s="34">
        <v>591547.54636399995</v>
      </c>
    </row>
    <row r="499" spans="1:9">
      <c r="A499" s="35" t="s">
        <v>135</v>
      </c>
      <c r="B499" s="35" t="s">
        <v>136</v>
      </c>
      <c r="C499" s="34">
        <v>843.09627776399998</v>
      </c>
      <c r="D499" s="35" t="s">
        <v>94</v>
      </c>
      <c r="E499" s="35" t="s">
        <v>53</v>
      </c>
      <c r="F499" s="35" t="s">
        <v>95</v>
      </c>
      <c r="G499" s="35" t="s">
        <v>96</v>
      </c>
      <c r="H499" s="34">
        <v>9280.2995981099994</v>
      </c>
      <c r="I499" s="34">
        <v>3411889.5863700002</v>
      </c>
    </row>
    <row r="500" spans="1:9">
      <c r="A500" s="35" t="s">
        <v>135</v>
      </c>
      <c r="B500" s="35" t="s">
        <v>136</v>
      </c>
      <c r="C500" s="34">
        <v>1145.98957309</v>
      </c>
      <c r="D500" s="35" t="s">
        <v>94</v>
      </c>
      <c r="E500" s="35" t="s">
        <v>53</v>
      </c>
      <c r="F500" s="35" t="s">
        <v>95</v>
      </c>
      <c r="G500" s="35" t="s">
        <v>96</v>
      </c>
      <c r="H500" s="34">
        <v>11763.3744011</v>
      </c>
      <c r="I500" s="34">
        <v>4637655.2638400001</v>
      </c>
    </row>
    <row r="501" spans="1:9">
      <c r="A501" s="35" t="s">
        <v>135</v>
      </c>
      <c r="B501" s="35" t="s">
        <v>136</v>
      </c>
      <c r="C501" s="34">
        <v>13198.706821</v>
      </c>
      <c r="D501" s="35" t="s">
        <v>94</v>
      </c>
      <c r="E501" s="35" t="s">
        <v>53</v>
      </c>
      <c r="F501" s="35" t="s">
        <v>95</v>
      </c>
      <c r="G501" s="35" t="s">
        <v>96</v>
      </c>
      <c r="H501" s="34">
        <v>74987.147582100006</v>
      </c>
      <c r="I501" s="34">
        <v>53413271.465800002</v>
      </c>
    </row>
    <row r="502" spans="1:9">
      <c r="A502" s="35" t="s">
        <v>135</v>
      </c>
      <c r="B502" s="35" t="s">
        <v>136</v>
      </c>
      <c r="C502" s="34">
        <v>143.53711446599999</v>
      </c>
      <c r="D502" s="35" t="s">
        <v>94</v>
      </c>
      <c r="E502" s="35" t="s">
        <v>53</v>
      </c>
      <c r="F502" s="35" t="s">
        <v>95</v>
      </c>
      <c r="G502" s="35" t="s">
        <v>96</v>
      </c>
      <c r="H502" s="34">
        <v>3048.6098369199999</v>
      </c>
      <c r="I502" s="34">
        <v>580874.09352800006</v>
      </c>
    </row>
    <row r="503" spans="1:9">
      <c r="A503" s="35" t="s">
        <v>135</v>
      </c>
      <c r="B503" s="35" t="s">
        <v>136</v>
      </c>
      <c r="C503" s="34">
        <v>143.539147536</v>
      </c>
      <c r="D503" s="35" t="s">
        <v>94</v>
      </c>
      <c r="E503" s="35" t="s">
        <v>53</v>
      </c>
      <c r="F503" s="35" t="s">
        <v>95</v>
      </c>
      <c r="G503" s="35" t="s">
        <v>96</v>
      </c>
      <c r="H503" s="34">
        <v>3048.6313834799998</v>
      </c>
      <c r="I503" s="34">
        <v>580882.32107299997</v>
      </c>
    </row>
    <row r="504" spans="1:9">
      <c r="A504" s="35" t="s">
        <v>135</v>
      </c>
      <c r="B504" s="35" t="s">
        <v>136</v>
      </c>
      <c r="C504" s="34">
        <v>19.924095291</v>
      </c>
      <c r="D504" s="35" t="s">
        <v>94</v>
      </c>
      <c r="E504" s="35" t="s">
        <v>53</v>
      </c>
      <c r="F504" s="35" t="s">
        <v>95</v>
      </c>
      <c r="G504" s="35" t="s">
        <v>96</v>
      </c>
      <c r="H504" s="34">
        <v>1387.24299595</v>
      </c>
      <c r="I504" s="34">
        <v>80629.952988999998</v>
      </c>
    </row>
    <row r="505" spans="1:9">
      <c r="A505" s="35" t="s">
        <v>135</v>
      </c>
      <c r="B505" s="35" t="s">
        <v>136</v>
      </c>
      <c r="C505" s="34">
        <v>17.5025610812</v>
      </c>
      <c r="D505" s="35" t="s">
        <v>94</v>
      </c>
      <c r="E505" s="35" t="s">
        <v>53</v>
      </c>
      <c r="F505" s="35" t="s">
        <v>95</v>
      </c>
      <c r="G505" s="35" t="s">
        <v>96</v>
      </c>
      <c r="H505" s="34">
        <v>1367.3479761399999</v>
      </c>
      <c r="I505" s="34">
        <v>70830.351719800005</v>
      </c>
    </row>
    <row r="506" spans="1:9">
      <c r="A506" s="35" t="s">
        <v>135</v>
      </c>
      <c r="B506" s="35" t="s">
        <v>136</v>
      </c>
      <c r="C506" s="34">
        <v>78.378719458299997</v>
      </c>
      <c r="D506" s="35" t="s">
        <v>94</v>
      </c>
      <c r="E506" s="35" t="s">
        <v>53</v>
      </c>
      <c r="F506" s="35" t="s">
        <v>95</v>
      </c>
      <c r="G506" s="35" t="s">
        <v>96</v>
      </c>
      <c r="H506" s="34">
        <v>2524.3891972000001</v>
      </c>
      <c r="I506" s="34">
        <v>317187.42421899998</v>
      </c>
    </row>
    <row r="507" spans="1:9">
      <c r="A507" s="35" t="s">
        <v>135</v>
      </c>
      <c r="B507" s="35" t="s">
        <v>136</v>
      </c>
      <c r="C507" s="34">
        <v>146.14977305100001</v>
      </c>
      <c r="D507" s="35" t="s">
        <v>94</v>
      </c>
      <c r="E507" s="35" t="s">
        <v>53</v>
      </c>
      <c r="F507" s="35" t="s">
        <v>95</v>
      </c>
      <c r="G507" s="35" t="s">
        <v>96</v>
      </c>
      <c r="H507" s="34">
        <v>3005.6849173599999</v>
      </c>
      <c r="I507" s="34">
        <v>591447.14770199999</v>
      </c>
    </row>
    <row r="508" spans="1:9">
      <c r="A508" s="35" t="s">
        <v>135</v>
      </c>
      <c r="B508" s="35" t="s">
        <v>136</v>
      </c>
      <c r="C508" s="34">
        <v>144.31878959299999</v>
      </c>
      <c r="D508" s="35" t="s">
        <v>94</v>
      </c>
      <c r="E508" s="35" t="s">
        <v>53</v>
      </c>
      <c r="F508" s="35" t="s">
        <v>95</v>
      </c>
      <c r="G508" s="35" t="s">
        <v>96</v>
      </c>
      <c r="H508" s="34">
        <v>2921.7968569999998</v>
      </c>
      <c r="I508" s="34">
        <v>584037.42053700006</v>
      </c>
    </row>
    <row r="509" spans="1:9">
      <c r="A509" s="35" t="s">
        <v>135</v>
      </c>
      <c r="B509" s="35" t="s">
        <v>136</v>
      </c>
      <c r="C509" s="34">
        <v>284.864682835</v>
      </c>
      <c r="D509" s="35" t="s">
        <v>94</v>
      </c>
      <c r="E509" s="35" t="s">
        <v>53</v>
      </c>
      <c r="F509" s="35" t="s">
        <v>95</v>
      </c>
      <c r="G509" s="35" t="s">
        <v>96</v>
      </c>
      <c r="H509" s="34">
        <v>4371.4858870400003</v>
      </c>
      <c r="I509" s="34">
        <v>1152806.4712499999</v>
      </c>
    </row>
    <row r="510" spans="1:9">
      <c r="A510" s="35" t="s">
        <v>135</v>
      </c>
      <c r="B510" s="35" t="s">
        <v>136</v>
      </c>
      <c r="C510" s="34">
        <v>95.663589592500003</v>
      </c>
      <c r="D510" s="35" t="s">
        <v>94</v>
      </c>
      <c r="E510" s="35" t="s">
        <v>53</v>
      </c>
      <c r="F510" s="35" t="s">
        <v>95</v>
      </c>
      <c r="G510" s="35" t="s">
        <v>96</v>
      </c>
      <c r="H510" s="34">
        <v>3011.6264246400001</v>
      </c>
      <c r="I510" s="34">
        <v>387136.81193199998</v>
      </c>
    </row>
    <row r="511" spans="1:9">
      <c r="A511" s="35" t="s">
        <v>135</v>
      </c>
      <c r="B511" s="35" t="s">
        <v>136</v>
      </c>
      <c r="C511" s="34">
        <v>142.863784439</v>
      </c>
      <c r="D511" s="35" t="s">
        <v>94</v>
      </c>
      <c r="E511" s="35" t="s">
        <v>53</v>
      </c>
      <c r="F511" s="35" t="s">
        <v>95</v>
      </c>
      <c r="G511" s="35" t="s">
        <v>96</v>
      </c>
      <c r="H511" s="34">
        <v>2807.6092994000001</v>
      </c>
      <c r="I511" s="34">
        <v>578149.22358700004</v>
      </c>
    </row>
    <row r="512" spans="1:9">
      <c r="A512" s="35" t="s">
        <v>135</v>
      </c>
      <c r="B512" s="35" t="s">
        <v>136</v>
      </c>
      <c r="C512" s="34">
        <v>1289.33708488</v>
      </c>
      <c r="D512" s="35" t="s">
        <v>94</v>
      </c>
      <c r="E512" s="35" t="s">
        <v>53</v>
      </c>
      <c r="F512" s="35" t="s">
        <v>95</v>
      </c>
      <c r="G512" s="35" t="s">
        <v>96</v>
      </c>
      <c r="H512" s="34">
        <v>13396.7409525</v>
      </c>
      <c r="I512" s="34">
        <v>5217762.0625799997</v>
      </c>
    </row>
    <row r="513" spans="1:9">
      <c r="A513" s="35" t="s">
        <v>135</v>
      </c>
      <c r="B513" s="35" t="s">
        <v>136</v>
      </c>
      <c r="C513" s="34">
        <v>0.159781859415</v>
      </c>
      <c r="D513" s="35" t="s">
        <v>94</v>
      </c>
      <c r="E513" s="35" t="s">
        <v>53</v>
      </c>
      <c r="F513" s="35" t="s">
        <v>95</v>
      </c>
      <c r="G513" s="35" t="s">
        <v>96</v>
      </c>
      <c r="H513" s="34">
        <v>11927.563337600001</v>
      </c>
      <c r="I513" s="34">
        <v>646.61424395799997</v>
      </c>
    </row>
    <row r="514" spans="1:9">
      <c r="A514" s="35" t="s">
        <v>135</v>
      </c>
      <c r="B514" s="35" t="s">
        <v>136</v>
      </c>
      <c r="C514" s="34">
        <v>92.611565346399999</v>
      </c>
      <c r="D514" s="35" t="s">
        <v>94</v>
      </c>
      <c r="E514" s="35" t="s">
        <v>46</v>
      </c>
      <c r="F514" s="35" t="s">
        <v>97</v>
      </c>
      <c r="G514" s="35" t="s">
        <v>98</v>
      </c>
      <c r="H514" s="34">
        <v>2666.1755543499999</v>
      </c>
      <c r="I514" s="34">
        <v>374785.70801100001</v>
      </c>
    </row>
    <row r="515" spans="1:9">
      <c r="A515" s="35" t="s">
        <v>135</v>
      </c>
      <c r="B515" s="35" t="s">
        <v>136</v>
      </c>
      <c r="C515" s="34">
        <v>290.09972365300001</v>
      </c>
      <c r="D515" s="35" t="s">
        <v>94</v>
      </c>
      <c r="E515" s="35" t="s">
        <v>46</v>
      </c>
      <c r="F515" s="35" t="s">
        <v>97</v>
      </c>
      <c r="G515" s="35" t="s">
        <v>98</v>
      </c>
      <c r="H515" s="34">
        <v>4363.5570202899999</v>
      </c>
      <c r="I515" s="34">
        <v>1173991.9298</v>
      </c>
    </row>
    <row r="516" spans="1:9">
      <c r="A516" s="35" t="s">
        <v>135</v>
      </c>
      <c r="B516" s="35" t="s">
        <v>136</v>
      </c>
      <c r="C516" s="34">
        <v>142.53922141800001</v>
      </c>
      <c r="D516" s="35" t="s">
        <v>94</v>
      </c>
      <c r="E516" s="35" t="s">
        <v>46</v>
      </c>
      <c r="F516" s="35" t="s">
        <v>97</v>
      </c>
      <c r="G516" s="35" t="s">
        <v>98</v>
      </c>
      <c r="H516" s="34">
        <v>2908.1427126899998</v>
      </c>
      <c r="I516" s="34">
        <v>576835.76364000002</v>
      </c>
    </row>
    <row r="517" spans="1:9">
      <c r="A517" s="35" t="s">
        <v>135</v>
      </c>
      <c r="B517" s="35" t="s">
        <v>136</v>
      </c>
      <c r="C517" s="34">
        <v>143.54232609300001</v>
      </c>
      <c r="D517" s="35" t="s">
        <v>94</v>
      </c>
      <c r="E517" s="35" t="s">
        <v>46</v>
      </c>
      <c r="F517" s="35" t="s">
        <v>95</v>
      </c>
      <c r="G517" s="35" t="s">
        <v>96</v>
      </c>
      <c r="H517" s="34">
        <v>3048.6652099100002</v>
      </c>
      <c r="I517" s="34">
        <v>580895.18423599994</v>
      </c>
    </row>
    <row r="518" spans="1:9">
      <c r="A518" s="35" t="s">
        <v>135</v>
      </c>
      <c r="B518" s="35" t="s">
        <v>136</v>
      </c>
      <c r="C518" s="34">
        <v>143.54029987000001</v>
      </c>
      <c r="D518" s="35" t="s">
        <v>94</v>
      </c>
      <c r="E518" s="35" t="s">
        <v>46</v>
      </c>
      <c r="F518" s="35" t="s">
        <v>95</v>
      </c>
      <c r="G518" s="35" t="s">
        <v>96</v>
      </c>
      <c r="H518" s="34">
        <v>3048.6436980499998</v>
      </c>
      <c r="I518" s="34">
        <v>580886.98439999996</v>
      </c>
    </row>
    <row r="519" spans="1:9">
      <c r="A519" s="35" t="s">
        <v>135</v>
      </c>
      <c r="B519" s="35" t="s">
        <v>136</v>
      </c>
      <c r="C519" s="34">
        <v>143.53720201600001</v>
      </c>
      <c r="D519" s="35" t="s">
        <v>94</v>
      </c>
      <c r="E519" s="35" t="s">
        <v>46</v>
      </c>
      <c r="F519" s="35" t="s">
        <v>95</v>
      </c>
      <c r="G519" s="35" t="s">
        <v>96</v>
      </c>
      <c r="H519" s="34">
        <v>3048.6107120400002</v>
      </c>
      <c r="I519" s="34">
        <v>580874.44783199998</v>
      </c>
    </row>
    <row r="520" spans="1:9">
      <c r="A520" s="35" t="s">
        <v>135</v>
      </c>
      <c r="B520" s="35" t="s">
        <v>136</v>
      </c>
      <c r="C520" s="34">
        <v>3.9404945174599999</v>
      </c>
      <c r="D520" s="35" t="s">
        <v>94</v>
      </c>
      <c r="E520" s="35" t="s">
        <v>46</v>
      </c>
      <c r="F520" s="35" t="s">
        <v>95</v>
      </c>
      <c r="G520" s="35" t="s">
        <v>96</v>
      </c>
      <c r="H520" s="34">
        <v>623.13272986000004</v>
      </c>
      <c r="I520" s="34">
        <v>15946.6155454</v>
      </c>
    </row>
    <row r="521" spans="1:9">
      <c r="A521" s="35" t="s">
        <v>135</v>
      </c>
      <c r="B521" s="35" t="s">
        <v>136</v>
      </c>
      <c r="C521" s="34">
        <v>183.26556547199999</v>
      </c>
      <c r="D521" s="35" t="s">
        <v>94</v>
      </c>
      <c r="E521" s="35" t="s">
        <v>46</v>
      </c>
      <c r="F521" s="35" t="s">
        <v>95</v>
      </c>
      <c r="G521" s="35" t="s">
        <v>96</v>
      </c>
      <c r="H521" s="34">
        <v>3479.1123156399999</v>
      </c>
      <c r="I521" s="34">
        <v>741649.43063700001</v>
      </c>
    </row>
    <row r="522" spans="1:9">
      <c r="A522" s="35" t="s">
        <v>135</v>
      </c>
      <c r="B522" s="35" t="s">
        <v>136</v>
      </c>
      <c r="C522" s="34">
        <v>287.07324371099998</v>
      </c>
      <c r="D522" s="35" t="s">
        <v>94</v>
      </c>
      <c r="E522" s="35" t="s">
        <v>46</v>
      </c>
      <c r="F522" s="35" t="s">
        <v>95</v>
      </c>
      <c r="G522" s="35" t="s">
        <v>96</v>
      </c>
      <c r="H522" s="34">
        <v>4575.8912036600004</v>
      </c>
      <c r="I522" s="34">
        <v>1161744.20001</v>
      </c>
    </row>
    <row r="523" spans="1:9">
      <c r="A523" s="35" t="s">
        <v>135</v>
      </c>
      <c r="B523" s="35" t="s">
        <v>136</v>
      </c>
      <c r="C523" s="34">
        <v>65.389849618300005</v>
      </c>
      <c r="D523" s="35" t="s">
        <v>94</v>
      </c>
      <c r="E523" s="35" t="s">
        <v>46</v>
      </c>
      <c r="F523" s="35" t="s">
        <v>95</v>
      </c>
      <c r="G523" s="35" t="s">
        <v>96</v>
      </c>
      <c r="H523" s="34">
        <v>2339.8733284700002</v>
      </c>
      <c r="I523" s="34">
        <v>264623.332887</v>
      </c>
    </row>
    <row r="524" spans="1:9">
      <c r="A524" s="35" t="s">
        <v>135</v>
      </c>
      <c r="B524" s="35" t="s">
        <v>136</v>
      </c>
      <c r="C524" s="34">
        <v>184.08645051799999</v>
      </c>
      <c r="D524" s="35" t="s">
        <v>94</v>
      </c>
      <c r="E524" s="35" t="s">
        <v>46</v>
      </c>
      <c r="F524" s="35" t="s">
        <v>95</v>
      </c>
      <c r="G524" s="35" t="s">
        <v>96</v>
      </c>
      <c r="H524" s="34">
        <v>4228.8834628900004</v>
      </c>
      <c r="I524" s="34">
        <v>744971.43455500004</v>
      </c>
    </row>
    <row r="525" spans="1:9">
      <c r="A525" s="35" t="s">
        <v>135</v>
      </c>
      <c r="B525" s="35" t="s">
        <v>136</v>
      </c>
      <c r="C525" s="34">
        <v>287.47060616599998</v>
      </c>
      <c r="D525" s="35" t="s">
        <v>94</v>
      </c>
      <c r="E525" s="35" t="s">
        <v>46</v>
      </c>
      <c r="F525" s="35" t="s">
        <v>95</v>
      </c>
      <c r="G525" s="35" t="s">
        <v>96</v>
      </c>
      <c r="H525" s="34">
        <v>4400.0723053000002</v>
      </c>
      <c r="I525" s="34">
        <v>1163352.26881</v>
      </c>
    </row>
    <row r="526" spans="1:9">
      <c r="A526" s="35" t="s">
        <v>135</v>
      </c>
      <c r="B526" s="35" t="s">
        <v>136</v>
      </c>
      <c r="C526" s="34">
        <v>124.05587518</v>
      </c>
      <c r="D526" s="35" t="s">
        <v>94</v>
      </c>
      <c r="E526" s="35" t="s">
        <v>46</v>
      </c>
      <c r="F526" s="35" t="s">
        <v>95</v>
      </c>
      <c r="G526" s="35" t="s">
        <v>96</v>
      </c>
      <c r="H526" s="34">
        <v>3700.1183380399998</v>
      </c>
      <c r="I526" s="34">
        <v>502036.31520800001</v>
      </c>
    </row>
    <row r="527" spans="1:9">
      <c r="A527" s="35" t="s">
        <v>135</v>
      </c>
      <c r="B527" s="35" t="s">
        <v>136</v>
      </c>
      <c r="C527" s="34">
        <v>148.80588592699999</v>
      </c>
      <c r="D527" s="35" t="s">
        <v>94</v>
      </c>
      <c r="E527" s="35" t="s">
        <v>46</v>
      </c>
      <c r="F527" s="35" t="s">
        <v>95</v>
      </c>
      <c r="G527" s="35" t="s">
        <v>96</v>
      </c>
      <c r="H527" s="34">
        <v>2963.2079445600002</v>
      </c>
      <c r="I527" s="34">
        <v>602196.05515699997</v>
      </c>
    </row>
    <row r="528" spans="1:9">
      <c r="A528" s="35" t="s">
        <v>135</v>
      </c>
      <c r="B528" s="35" t="s">
        <v>136</v>
      </c>
      <c r="C528" s="34">
        <v>148.80590846600001</v>
      </c>
      <c r="D528" s="35" t="s">
        <v>94</v>
      </c>
      <c r="E528" s="35" t="s">
        <v>46</v>
      </c>
      <c r="F528" s="35" t="s">
        <v>95</v>
      </c>
      <c r="G528" s="35" t="s">
        <v>96</v>
      </c>
      <c r="H528" s="34">
        <v>2963.2082756</v>
      </c>
      <c r="I528" s="34">
        <v>602196.14636699995</v>
      </c>
    </row>
    <row r="529" spans="1:9">
      <c r="A529" s="35" t="s">
        <v>135</v>
      </c>
      <c r="B529" s="35" t="s">
        <v>136</v>
      </c>
      <c r="C529" s="34">
        <v>412.76226792400001</v>
      </c>
      <c r="D529" s="35" t="s">
        <v>94</v>
      </c>
      <c r="E529" s="35" t="s">
        <v>46</v>
      </c>
      <c r="F529" s="35" t="s">
        <v>97</v>
      </c>
      <c r="G529" s="35" t="s">
        <v>98</v>
      </c>
      <c r="H529" s="34">
        <v>5099.9446089499997</v>
      </c>
      <c r="I529" s="34">
        <v>1670389.63487</v>
      </c>
    </row>
    <row r="530" spans="1:9">
      <c r="A530" s="35" t="s">
        <v>135</v>
      </c>
      <c r="B530" s="35" t="s">
        <v>136</v>
      </c>
      <c r="C530" s="34">
        <v>142.86175417300001</v>
      </c>
      <c r="D530" s="35" t="s">
        <v>94</v>
      </c>
      <c r="E530" s="35" t="s">
        <v>46</v>
      </c>
      <c r="F530" s="35" t="s">
        <v>97</v>
      </c>
      <c r="G530" s="35" t="s">
        <v>98</v>
      </c>
      <c r="H530" s="34">
        <v>2807.60960505</v>
      </c>
      <c r="I530" s="34">
        <v>578141.00739200006</v>
      </c>
    </row>
    <row r="531" spans="1:9">
      <c r="A531" s="35" t="s">
        <v>135</v>
      </c>
      <c r="B531" s="35" t="s">
        <v>136</v>
      </c>
      <c r="C531" s="34">
        <v>266.77080077900001</v>
      </c>
      <c r="D531" s="35" t="s">
        <v>94</v>
      </c>
      <c r="E531" s="35" t="s">
        <v>46</v>
      </c>
      <c r="F531" s="35" t="s">
        <v>95</v>
      </c>
      <c r="G531" s="35" t="s">
        <v>96</v>
      </c>
      <c r="H531" s="34">
        <v>4622.0521864800003</v>
      </c>
      <c r="I531" s="34">
        <v>1079583.1284399999</v>
      </c>
    </row>
    <row r="532" spans="1:9">
      <c r="A532" s="35" t="s">
        <v>135</v>
      </c>
      <c r="B532" s="35" t="s">
        <v>136</v>
      </c>
      <c r="C532" s="34">
        <v>852.59134329100004</v>
      </c>
      <c r="D532" s="35" t="s">
        <v>94</v>
      </c>
      <c r="E532" s="35" t="s">
        <v>46</v>
      </c>
      <c r="F532" s="35" t="s">
        <v>95</v>
      </c>
      <c r="G532" s="35" t="s">
        <v>96</v>
      </c>
      <c r="H532" s="34">
        <v>9655.8209434700002</v>
      </c>
      <c r="I532" s="34">
        <v>3450314.7532799998</v>
      </c>
    </row>
    <row r="533" spans="1:9">
      <c r="A533" s="35" t="s">
        <v>135</v>
      </c>
      <c r="B533" s="35" t="s">
        <v>136</v>
      </c>
      <c r="C533" s="34">
        <v>142.83179430300001</v>
      </c>
      <c r="D533" s="35" t="s">
        <v>94</v>
      </c>
      <c r="E533" s="35" t="s">
        <v>46</v>
      </c>
      <c r="F533" s="35" t="s">
        <v>95</v>
      </c>
      <c r="G533" s="35" t="s">
        <v>96</v>
      </c>
      <c r="H533" s="34">
        <v>2807.2937524600002</v>
      </c>
      <c r="I533" s="34">
        <v>578019.76409900002</v>
      </c>
    </row>
    <row r="534" spans="1:9">
      <c r="A534" s="35" t="s">
        <v>135</v>
      </c>
      <c r="B534" s="35" t="s">
        <v>136</v>
      </c>
      <c r="C534" s="34">
        <v>575.60786889799999</v>
      </c>
      <c r="D534" s="35" t="s">
        <v>94</v>
      </c>
      <c r="E534" s="35" t="s">
        <v>46</v>
      </c>
      <c r="F534" s="35" t="s">
        <v>95</v>
      </c>
      <c r="G534" s="35" t="s">
        <v>96</v>
      </c>
      <c r="H534" s="34">
        <v>7034.2171832499998</v>
      </c>
      <c r="I534" s="34">
        <v>2329402.4010399999</v>
      </c>
    </row>
    <row r="535" spans="1:9">
      <c r="A535" s="35" t="s">
        <v>135</v>
      </c>
      <c r="B535" s="35" t="s">
        <v>136</v>
      </c>
      <c r="C535" s="34">
        <v>142.86259263400001</v>
      </c>
      <c r="D535" s="35" t="s">
        <v>94</v>
      </c>
      <c r="E535" s="35" t="s">
        <v>46</v>
      </c>
      <c r="F535" s="35" t="s">
        <v>95</v>
      </c>
      <c r="G535" s="35" t="s">
        <v>96</v>
      </c>
      <c r="H535" s="34">
        <v>2807.6178036699998</v>
      </c>
      <c r="I535" s="34">
        <v>578144.40052300005</v>
      </c>
    </row>
    <row r="536" spans="1:9">
      <c r="A536" s="35" t="s">
        <v>135</v>
      </c>
      <c r="B536" s="35" t="s">
        <v>136</v>
      </c>
      <c r="C536" s="34">
        <v>429.55169503399998</v>
      </c>
      <c r="D536" s="35" t="s">
        <v>94</v>
      </c>
      <c r="E536" s="35" t="s">
        <v>46</v>
      </c>
      <c r="F536" s="35" t="s">
        <v>95</v>
      </c>
      <c r="G536" s="35" t="s">
        <v>96</v>
      </c>
      <c r="H536" s="34">
        <v>5966.5853062300002</v>
      </c>
      <c r="I536" s="34">
        <v>1738334.0358</v>
      </c>
    </row>
    <row r="537" spans="1:9">
      <c r="A537" s="35" t="s">
        <v>135</v>
      </c>
      <c r="B537" s="35" t="s">
        <v>136</v>
      </c>
      <c r="C537" s="34">
        <v>428.87329109400002</v>
      </c>
      <c r="D537" s="35" t="s">
        <v>94</v>
      </c>
      <c r="E537" s="35" t="s">
        <v>46</v>
      </c>
      <c r="F537" s="35" t="s">
        <v>95</v>
      </c>
      <c r="G537" s="35" t="s">
        <v>96</v>
      </c>
      <c r="H537" s="34">
        <v>5990.34127317</v>
      </c>
      <c r="I537" s="34">
        <v>1735588.63246</v>
      </c>
    </row>
    <row r="538" spans="1:9">
      <c r="A538" s="35" t="s">
        <v>135</v>
      </c>
      <c r="B538" s="35" t="s">
        <v>136</v>
      </c>
      <c r="C538" s="34">
        <v>142.86395383300001</v>
      </c>
      <c r="D538" s="35" t="s">
        <v>94</v>
      </c>
      <c r="E538" s="35" t="s">
        <v>46</v>
      </c>
      <c r="F538" s="35" t="s">
        <v>95</v>
      </c>
      <c r="G538" s="35" t="s">
        <v>96</v>
      </c>
      <c r="H538" s="34">
        <v>2807.6110516499998</v>
      </c>
      <c r="I538" s="34">
        <v>578149.90909800003</v>
      </c>
    </row>
    <row r="539" spans="1:9">
      <c r="A539" s="35" t="s">
        <v>135</v>
      </c>
      <c r="B539" s="35" t="s">
        <v>136</v>
      </c>
      <c r="C539" s="34">
        <v>428.87489030299997</v>
      </c>
      <c r="D539" s="35" t="s">
        <v>94</v>
      </c>
      <c r="E539" s="35" t="s">
        <v>46</v>
      </c>
      <c r="F539" s="35" t="s">
        <v>95</v>
      </c>
      <c r="G539" s="35" t="s">
        <v>96</v>
      </c>
      <c r="H539" s="34">
        <v>5990.3361800499997</v>
      </c>
      <c r="I539" s="34">
        <v>1735595.1042299999</v>
      </c>
    </row>
    <row r="540" spans="1:9">
      <c r="A540" s="35" t="s">
        <v>135</v>
      </c>
      <c r="B540" s="35" t="s">
        <v>136</v>
      </c>
      <c r="C540" s="34">
        <v>715.96965305599997</v>
      </c>
      <c r="D540" s="35" t="s">
        <v>94</v>
      </c>
      <c r="E540" s="35" t="s">
        <v>46</v>
      </c>
      <c r="F540" s="35" t="s">
        <v>95</v>
      </c>
      <c r="G540" s="35" t="s">
        <v>96</v>
      </c>
      <c r="H540" s="34">
        <v>8947.7197810399994</v>
      </c>
      <c r="I540" s="34">
        <v>2897426.3887100001</v>
      </c>
    </row>
    <row r="541" spans="1:9">
      <c r="A541" s="35" t="s">
        <v>135</v>
      </c>
      <c r="B541" s="35" t="s">
        <v>136</v>
      </c>
      <c r="C541" s="34">
        <v>92.135654754599997</v>
      </c>
      <c r="D541" s="35" t="s">
        <v>94</v>
      </c>
      <c r="E541" s="35" t="s">
        <v>46</v>
      </c>
      <c r="F541" s="35" t="s">
        <v>95</v>
      </c>
      <c r="G541" s="35" t="s">
        <v>96</v>
      </c>
      <c r="H541" s="34">
        <v>2857.8936440000002</v>
      </c>
      <c r="I541" s="34">
        <v>372859.766176</v>
      </c>
    </row>
    <row r="542" spans="1:9">
      <c r="A542" s="35" t="s">
        <v>135</v>
      </c>
      <c r="B542" s="35" t="s">
        <v>136</v>
      </c>
      <c r="C542" s="34">
        <v>7343.0338060599997</v>
      </c>
      <c r="D542" s="35" t="s">
        <v>94</v>
      </c>
      <c r="E542" s="35" t="s">
        <v>46</v>
      </c>
      <c r="F542" s="35" t="s">
        <v>95</v>
      </c>
      <c r="G542" s="35" t="s">
        <v>96</v>
      </c>
      <c r="H542" s="34">
        <v>36949.874058000001</v>
      </c>
      <c r="I542" s="34">
        <v>29716203.517999999</v>
      </c>
    </row>
    <row r="543" spans="1:9">
      <c r="A543" s="35" t="s">
        <v>135</v>
      </c>
      <c r="B543" s="35" t="s">
        <v>136</v>
      </c>
      <c r="C543" s="34">
        <v>2253.4867514100001</v>
      </c>
      <c r="D543" s="35" t="s">
        <v>94</v>
      </c>
      <c r="E543" s="35" t="s">
        <v>46</v>
      </c>
      <c r="F543" s="35" t="s">
        <v>95</v>
      </c>
      <c r="G543" s="35" t="s">
        <v>96</v>
      </c>
      <c r="H543" s="34">
        <v>14063.955412200001</v>
      </c>
      <c r="I543" s="34">
        <v>9119537.3327600006</v>
      </c>
    </row>
    <row r="544" spans="1:9">
      <c r="A544" s="35" t="s">
        <v>135</v>
      </c>
      <c r="B544" s="35" t="s">
        <v>136</v>
      </c>
      <c r="C544" s="34">
        <v>2999.4863225700001</v>
      </c>
      <c r="D544" s="35" t="s">
        <v>94</v>
      </c>
      <c r="E544" s="35" t="s">
        <v>46</v>
      </c>
      <c r="F544" s="35" t="s">
        <v>95</v>
      </c>
      <c r="G544" s="35" t="s">
        <v>96</v>
      </c>
      <c r="H544" s="34">
        <v>29406.847464800001</v>
      </c>
      <c r="I544" s="34">
        <v>12138490.488399999</v>
      </c>
    </row>
    <row r="545" spans="1:9">
      <c r="A545" s="35" t="s">
        <v>135</v>
      </c>
      <c r="B545" s="35" t="s">
        <v>136</v>
      </c>
      <c r="C545" s="34">
        <v>2411.0766886299998</v>
      </c>
      <c r="D545" s="35" t="s">
        <v>94</v>
      </c>
      <c r="E545" s="35" t="s">
        <v>46</v>
      </c>
      <c r="F545" s="35" t="s">
        <v>95</v>
      </c>
      <c r="G545" s="35" t="s">
        <v>96</v>
      </c>
      <c r="H545" s="34">
        <v>18957.024537000001</v>
      </c>
      <c r="I545" s="34">
        <v>9757281.1822999995</v>
      </c>
    </row>
    <row r="546" spans="1:9">
      <c r="A546" s="35" t="s">
        <v>135</v>
      </c>
      <c r="B546" s="35" t="s">
        <v>136</v>
      </c>
      <c r="C546" s="34">
        <v>143.54224795799999</v>
      </c>
      <c r="D546" s="35" t="s">
        <v>94</v>
      </c>
      <c r="E546" s="35" t="s">
        <v>46</v>
      </c>
      <c r="F546" s="35" t="s">
        <v>95</v>
      </c>
      <c r="G546" s="35" t="s">
        <v>96</v>
      </c>
      <c r="H546" s="34">
        <v>3048.6643192400002</v>
      </c>
      <c r="I546" s="34">
        <v>580894.86803600006</v>
      </c>
    </row>
    <row r="547" spans="1:9">
      <c r="A547" s="35" t="s">
        <v>135</v>
      </c>
      <c r="B547" s="35" t="s">
        <v>136</v>
      </c>
      <c r="C547" s="34">
        <v>38.513164531199997</v>
      </c>
      <c r="D547" s="35" t="s">
        <v>94</v>
      </c>
      <c r="E547" s="35" t="s">
        <v>46</v>
      </c>
      <c r="F547" s="35" t="s">
        <v>95</v>
      </c>
      <c r="G547" s="35" t="s">
        <v>96</v>
      </c>
      <c r="H547" s="34">
        <v>2581.5882054899998</v>
      </c>
      <c r="I547" s="34">
        <v>155857.24723000001</v>
      </c>
    </row>
    <row r="548" spans="1:9">
      <c r="A548" s="35" t="s">
        <v>135</v>
      </c>
      <c r="B548" s="35" t="s">
        <v>136</v>
      </c>
      <c r="C548" s="34">
        <v>288.87442561500001</v>
      </c>
      <c r="D548" s="35" t="s">
        <v>94</v>
      </c>
      <c r="E548" s="35" t="s">
        <v>46</v>
      </c>
      <c r="F548" s="35" t="s">
        <v>97</v>
      </c>
      <c r="G548" s="35" t="s">
        <v>98</v>
      </c>
      <c r="H548" s="34">
        <v>4447.5996554900003</v>
      </c>
      <c r="I548" s="34">
        <v>1169033.3245699999</v>
      </c>
    </row>
    <row r="549" spans="1:9">
      <c r="A549" s="35" t="s">
        <v>135</v>
      </c>
      <c r="B549" s="35" t="s">
        <v>136</v>
      </c>
      <c r="C549" s="34">
        <v>144.284015154</v>
      </c>
      <c r="D549" s="35" t="s">
        <v>94</v>
      </c>
      <c r="E549" s="35" t="s">
        <v>46</v>
      </c>
      <c r="F549" s="35" t="s">
        <v>95</v>
      </c>
      <c r="G549" s="35" t="s">
        <v>96</v>
      </c>
      <c r="H549" s="34">
        <v>2921.4448368100002</v>
      </c>
      <c r="I549" s="34">
        <v>583896.69337400002</v>
      </c>
    </row>
    <row r="550" spans="1:9">
      <c r="A550" s="35" t="s">
        <v>135</v>
      </c>
      <c r="B550" s="35" t="s">
        <v>136</v>
      </c>
      <c r="C550" s="34">
        <v>95.289410808499994</v>
      </c>
      <c r="D550" s="35" t="s">
        <v>94</v>
      </c>
      <c r="E550" s="35" t="s">
        <v>46</v>
      </c>
      <c r="F550" s="35" t="s">
        <v>95</v>
      </c>
      <c r="G550" s="35" t="s">
        <v>96</v>
      </c>
      <c r="H550" s="34">
        <v>2425.95825092</v>
      </c>
      <c r="I550" s="34">
        <v>385622.56411699997</v>
      </c>
    </row>
    <row r="551" spans="1:9">
      <c r="A551" s="35" t="s">
        <v>135</v>
      </c>
      <c r="B551" s="35" t="s">
        <v>136</v>
      </c>
      <c r="C551" s="34">
        <v>542.58370670299996</v>
      </c>
      <c r="D551" s="35" t="s">
        <v>94</v>
      </c>
      <c r="E551" s="35" t="s">
        <v>46</v>
      </c>
      <c r="F551" s="35" t="s">
        <v>95</v>
      </c>
      <c r="G551" s="35" t="s">
        <v>96</v>
      </c>
      <c r="H551" s="34">
        <v>9901.24949629</v>
      </c>
      <c r="I551" s="34">
        <v>2195758.3581599998</v>
      </c>
    </row>
    <row r="552" spans="1:9">
      <c r="A552" s="35" t="s">
        <v>135</v>
      </c>
      <c r="B552" s="35" t="s">
        <v>136</v>
      </c>
      <c r="C552" s="34">
        <v>289.71131217099997</v>
      </c>
      <c r="D552" s="35" t="s">
        <v>94</v>
      </c>
      <c r="E552" s="35" t="s">
        <v>46</v>
      </c>
      <c r="F552" s="35" t="s">
        <v>95</v>
      </c>
      <c r="G552" s="35" t="s">
        <v>96</v>
      </c>
      <c r="H552" s="34">
        <v>4533.2675055600002</v>
      </c>
      <c r="I552" s="34">
        <v>1172420.0843</v>
      </c>
    </row>
    <row r="553" spans="1:9">
      <c r="A553" s="35" t="s">
        <v>135</v>
      </c>
      <c r="B553" s="35" t="s">
        <v>136</v>
      </c>
      <c r="C553" s="34">
        <v>144.316136747</v>
      </c>
      <c r="D553" s="35" t="s">
        <v>94</v>
      </c>
      <c r="E553" s="35" t="s">
        <v>46</v>
      </c>
      <c r="F553" s="35" t="s">
        <v>95</v>
      </c>
      <c r="G553" s="35" t="s">
        <v>96</v>
      </c>
      <c r="H553" s="34">
        <v>2921.7644507199998</v>
      </c>
      <c r="I553" s="34">
        <v>584026.68485199998</v>
      </c>
    </row>
    <row r="554" spans="1:9">
      <c r="A554" s="35" t="s">
        <v>135</v>
      </c>
      <c r="B554" s="35" t="s">
        <v>136</v>
      </c>
      <c r="C554" s="34">
        <v>146.176451598</v>
      </c>
      <c r="D554" s="35" t="s">
        <v>94</v>
      </c>
      <c r="E554" s="35" t="s">
        <v>46</v>
      </c>
      <c r="F554" s="35" t="s">
        <v>95</v>
      </c>
      <c r="G554" s="35" t="s">
        <v>96</v>
      </c>
      <c r="H554" s="34">
        <v>3005.9703696500001</v>
      </c>
      <c r="I554" s="34">
        <v>591555.11195399996</v>
      </c>
    </row>
    <row r="555" spans="1:9">
      <c r="A555" s="35" t="s">
        <v>135</v>
      </c>
      <c r="B555" s="35" t="s">
        <v>136</v>
      </c>
      <c r="C555" s="34">
        <v>289.71769691200001</v>
      </c>
      <c r="D555" s="35" t="s">
        <v>94</v>
      </c>
      <c r="E555" s="35" t="s">
        <v>46</v>
      </c>
      <c r="F555" s="35" t="s">
        <v>95</v>
      </c>
      <c r="G555" s="35" t="s">
        <v>96</v>
      </c>
      <c r="H555" s="34">
        <v>4527.2990796399999</v>
      </c>
      <c r="I555" s="34">
        <v>1172445.92243</v>
      </c>
    </row>
    <row r="556" spans="1:9">
      <c r="A556" s="35" t="s">
        <v>135</v>
      </c>
      <c r="B556" s="35" t="s">
        <v>136</v>
      </c>
      <c r="C556" s="34">
        <v>144.31702237799999</v>
      </c>
      <c r="D556" s="35" t="s">
        <v>94</v>
      </c>
      <c r="E556" s="35" t="s">
        <v>46</v>
      </c>
      <c r="F556" s="35" t="s">
        <v>95</v>
      </c>
      <c r="G556" s="35" t="s">
        <v>96</v>
      </c>
      <c r="H556" s="34">
        <v>2921.7732470300002</v>
      </c>
      <c r="I556" s="34">
        <v>584030.26887399994</v>
      </c>
    </row>
    <row r="557" spans="1:9">
      <c r="A557" s="35" t="s">
        <v>135</v>
      </c>
      <c r="B557" s="35" t="s">
        <v>136</v>
      </c>
      <c r="C557" s="34">
        <v>135.87377472399999</v>
      </c>
      <c r="D557" s="35" t="s">
        <v>94</v>
      </c>
      <c r="E557" s="35" t="s">
        <v>46</v>
      </c>
      <c r="F557" s="35" t="s">
        <v>97</v>
      </c>
      <c r="G557" s="35" t="s">
        <v>98</v>
      </c>
      <c r="H557" s="34">
        <v>2676.2347785000002</v>
      </c>
      <c r="I557" s="34">
        <v>549861.65787899995</v>
      </c>
    </row>
    <row r="558" spans="1:9">
      <c r="A558" s="35" t="s">
        <v>135</v>
      </c>
      <c r="B558" s="35" t="s">
        <v>136</v>
      </c>
      <c r="C558" s="34">
        <v>860.51913477899996</v>
      </c>
      <c r="D558" s="35" t="s">
        <v>94</v>
      </c>
      <c r="E558" s="35" t="s">
        <v>46</v>
      </c>
      <c r="F558" s="35" t="s">
        <v>97</v>
      </c>
      <c r="G558" s="35" t="s">
        <v>98</v>
      </c>
      <c r="H558" s="34">
        <v>10364.408619899999</v>
      </c>
      <c r="I558" s="34">
        <v>3482397.3871800001</v>
      </c>
    </row>
    <row r="559" spans="1:9">
      <c r="A559" s="35" t="s">
        <v>135</v>
      </c>
      <c r="B559" s="35" t="s">
        <v>136</v>
      </c>
      <c r="C559" s="34">
        <v>451.68015577800003</v>
      </c>
      <c r="D559" s="35" t="s">
        <v>94</v>
      </c>
      <c r="E559" s="35" t="s">
        <v>46</v>
      </c>
      <c r="F559" s="35" t="s">
        <v>95</v>
      </c>
      <c r="G559" s="35" t="s">
        <v>96</v>
      </c>
      <c r="H559" s="34">
        <v>6289.6720999299996</v>
      </c>
      <c r="I559" s="34">
        <v>1827884.7392800001</v>
      </c>
    </row>
    <row r="560" spans="1:9">
      <c r="A560" s="35" t="s">
        <v>135</v>
      </c>
      <c r="B560" s="35" t="s">
        <v>136</v>
      </c>
      <c r="C560" s="34">
        <v>135.229352807</v>
      </c>
      <c r="D560" s="35" t="s">
        <v>94</v>
      </c>
      <c r="E560" s="35" t="s">
        <v>46</v>
      </c>
      <c r="F560" s="35" t="s">
        <v>97</v>
      </c>
      <c r="G560" s="35" t="s">
        <v>98</v>
      </c>
      <c r="H560" s="34">
        <v>3604.7279368</v>
      </c>
      <c r="I560" s="34">
        <v>547253.77490299998</v>
      </c>
    </row>
    <row r="561" spans="1:9">
      <c r="A561" s="35" t="s">
        <v>135</v>
      </c>
      <c r="B561" s="35" t="s">
        <v>136</v>
      </c>
      <c r="C561" s="34">
        <v>433.09521468399998</v>
      </c>
      <c r="D561" s="35" t="s">
        <v>94</v>
      </c>
      <c r="E561" s="35" t="s">
        <v>46</v>
      </c>
      <c r="F561" s="35" t="s">
        <v>95</v>
      </c>
      <c r="G561" s="35" t="s">
        <v>96</v>
      </c>
      <c r="H561" s="34">
        <v>5122.6567989900004</v>
      </c>
      <c r="I561" s="34">
        <v>1752674.1510600001</v>
      </c>
    </row>
    <row r="562" spans="1:9">
      <c r="A562" s="35" t="s">
        <v>135</v>
      </c>
      <c r="B562" s="35" t="s">
        <v>136</v>
      </c>
      <c r="C562" s="34">
        <v>98.720448240400003</v>
      </c>
      <c r="D562" s="35" t="s">
        <v>94</v>
      </c>
      <c r="E562" s="35" t="s">
        <v>46</v>
      </c>
      <c r="F562" s="35" t="s">
        <v>97</v>
      </c>
      <c r="G562" s="35" t="s">
        <v>98</v>
      </c>
      <c r="H562" s="34">
        <v>2527.8519967299999</v>
      </c>
      <c r="I562" s="34">
        <v>399507.47998399998</v>
      </c>
    </row>
    <row r="563" spans="1:9">
      <c r="A563" s="35" t="s">
        <v>135</v>
      </c>
      <c r="B563" s="35" t="s">
        <v>136</v>
      </c>
      <c r="C563" s="34">
        <v>236.710783784</v>
      </c>
      <c r="D563" s="35" t="s">
        <v>94</v>
      </c>
      <c r="E563" s="35" t="s">
        <v>46</v>
      </c>
      <c r="F563" s="35" t="s">
        <v>97</v>
      </c>
      <c r="G563" s="35" t="s">
        <v>98</v>
      </c>
      <c r="H563" s="34">
        <v>3953.1548598999998</v>
      </c>
      <c r="I563" s="34">
        <v>957934.55560700002</v>
      </c>
    </row>
    <row r="564" spans="1:9">
      <c r="A564" s="35" t="s">
        <v>135</v>
      </c>
      <c r="B564" s="35" t="s">
        <v>136</v>
      </c>
      <c r="C564" s="34">
        <v>148.78328268800001</v>
      </c>
      <c r="D564" s="35" t="s">
        <v>94</v>
      </c>
      <c r="E564" s="35" t="s">
        <v>46</v>
      </c>
      <c r="F564" s="35" t="s">
        <v>95</v>
      </c>
      <c r="G564" s="35" t="s">
        <v>96</v>
      </c>
      <c r="H564" s="34">
        <v>2962.9818516700002</v>
      </c>
      <c r="I564" s="34">
        <v>602104.583094</v>
      </c>
    </row>
    <row r="565" spans="1:9">
      <c r="A565" s="35" t="s">
        <v>135</v>
      </c>
      <c r="B565" s="35" t="s">
        <v>136</v>
      </c>
      <c r="C565" s="34">
        <v>135.854565264</v>
      </c>
      <c r="D565" s="35" t="s">
        <v>94</v>
      </c>
      <c r="E565" s="35" t="s">
        <v>46</v>
      </c>
      <c r="F565" s="35" t="s">
        <v>95</v>
      </c>
      <c r="G565" s="35" t="s">
        <v>96</v>
      </c>
      <c r="H565" s="34">
        <v>2676.0453111400002</v>
      </c>
      <c r="I565" s="34">
        <v>549783.91995100002</v>
      </c>
    </row>
    <row r="566" spans="1:9">
      <c r="A566" s="35" t="s">
        <v>135</v>
      </c>
      <c r="B566" s="35" t="s">
        <v>136</v>
      </c>
      <c r="C566" s="34">
        <v>901.10042996300001</v>
      </c>
      <c r="D566" s="35" t="s">
        <v>94</v>
      </c>
      <c r="E566" s="35" t="s">
        <v>46</v>
      </c>
      <c r="F566" s="35" t="s">
        <v>95</v>
      </c>
      <c r="G566" s="35" t="s">
        <v>96</v>
      </c>
      <c r="H566" s="34">
        <v>11188.4877609</v>
      </c>
      <c r="I566" s="34">
        <v>3646624.0622200002</v>
      </c>
    </row>
    <row r="567" spans="1:9">
      <c r="A567" s="35" t="s">
        <v>135</v>
      </c>
      <c r="B567" s="35" t="s">
        <v>136</v>
      </c>
      <c r="C567" s="34">
        <v>135.86126887699999</v>
      </c>
      <c r="D567" s="35" t="s">
        <v>94</v>
      </c>
      <c r="E567" s="35" t="s">
        <v>46</v>
      </c>
      <c r="F567" s="35" t="s">
        <v>95</v>
      </c>
      <c r="G567" s="35" t="s">
        <v>96</v>
      </c>
      <c r="H567" s="34">
        <v>2676.11140269</v>
      </c>
      <c r="I567" s="34">
        <v>549811.04850899999</v>
      </c>
    </row>
    <row r="568" spans="1:9">
      <c r="A568" s="35" t="s">
        <v>135</v>
      </c>
      <c r="B568" s="35" t="s">
        <v>136</v>
      </c>
      <c r="C568" s="34">
        <v>148.81116695899999</v>
      </c>
      <c r="D568" s="35" t="s">
        <v>94</v>
      </c>
      <c r="E568" s="35" t="s">
        <v>46</v>
      </c>
      <c r="F568" s="35" t="s">
        <v>95</v>
      </c>
      <c r="G568" s="35" t="s">
        <v>96</v>
      </c>
      <c r="H568" s="34">
        <v>2963.2609011</v>
      </c>
      <c r="I568" s="34">
        <v>602217.42673399998</v>
      </c>
    </row>
    <row r="569" spans="1:9">
      <c r="A569" s="35" t="s">
        <v>135</v>
      </c>
      <c r="B569" s="35" t="s">
        <v>136</v>
      </c>
      <c r="C569" s="34">
        <v>148.81326566300001</v>
      </c>
      <c r="D569" s="35" t="s">
        <v>94</v>
      </c>
      <c r="E569" s="35" t="s">
        <v>46</v>
      </c>
      <c r="F569" s="35" t="s">
        <v>95</v>
      </c>
      <c r="G569" s="35" t="s">
        <v>96</v>
      </c>
      <c r="H569" s="34">
        <v>2963.2814291899999</v>
      </c>
      <c r="I569" s="34">
        <v>602225.919887</v>
      </c>
    </row>
    <row r="570" spans="1:9">
      <c r="A570" s="35" t="s">
        <v>135</v>
      </c>
      <c r="B570" s="35" t="s">
        <v>136</v>
      </c>
      <c r="C570" s="34">
        <v>275.50211868000002</v>
      </c>
      <c r="D570" s="35" t="s">
        <v>94</v>
      </c>
      <c r="E570" s="35" t="s">
        <v>46</v>
      </c>
      <c r="F570" s="35" t="s">
        <v>95</v>
      </c>
      <c r="G570" s="35" t="s">
        <v>96</v>
      </c>
      <c r="H570" s="34">
        <v>4270.3092912499997</v>
      </c>
      <c r="I570" s="34">
        <v>1114917.5183600001</v>
      </c>
    </row>
    <row r="571" spans="1:9">
      <c r="A571" s="35" t="s">
        <v>135</v>
      </c>
      <c r="B571" s="35" t="s">
        <v>136</v>
      </c>
      <c r="C571" s="34">
        <v>148.809379853</v>
      </c>
      <c r="D571" s="35" t="s">
        <v>94</v>
      </c>
      <c r="E571" s="35" t="s">
        <v>53</v>
      </c>
      <c r="F571" s="35" t="s">
        <v>97</v>
      </c>
      <c r="G571" s="35" t="s">
        <v>98</v>
      </c>
      <c r="H571" s="34">
        <v>2963.2432586999998</v>
      </c>
      <c r="I571" s="34">
        <v>602210.19457199995</v>
      </c>
    </row>
    <row r="572" spans="1:9">
      <c r="A572" s="35" t="s">
        <v>137</v>
      </c>
      <c r="B572" s="35" t="s">
        <v>102</v>
      </c>
      <c r="C572" s="34">
        <v>641.05494609200002</v>
      </c>
      <c r="D572" s="35" t="s">
        <v>103</v>
      </c>
      <c r="E572" s="35" t="s">
        <v>48</v>
      </c>
      <c r="F572" s="35" t="s">
        <v>106</v>
      </c>
      <c r="G572" s="35" t="s">
        <v>107</v>
      </c>
      <c r="H572" s="34">
        <v>6251.9689652099996</v>
      </c>
      <c r="I572" s="34">
        <v>2594257.3256999999</v>
      </c>
    </row>
    <row r="573" spans="1:9">
      <c r="A573" s="35" t="s">
        <v>137</v>
      </c>
      <c r="B573" s="35" t="s">
        <v>102</v>
      </c>
      <c r="C573" s="34">
        <v>5818.6799714899998</v>
      </c>
      <c r="D573" s="35" t="s">
        <v>103</v>
      </c>
      <c r="E573" s="35" t="s">
        <v>48</v>
      </c>
      <c r="F573" s="35" t="s">
        <v>106</v>
      </c>
      <c r="G573" s="35" t="s">
        <v>107</v>
      </c>
      <c r="H573" s="34">
        <v>28247.2143498</v>
      </c>
      <c r="I573" s="34">
        <v>23547362.412500001</v>
      </c>
    </row>
    <row r="574" spans="1:9">
      <c r="A574" s="35" t="s">
        <v>137</v>
      </c>
      <c r="B574" s="35" t="s">
        <v>102</v>
      </c>
      <c r="C574" s="34">
        <v>21954.378182799999</v>
      </c>
      <c r="D574" s="35" t="s">
        <v>103</v>
      </c>
      <c r="E574" s="35" t="s">
        <v>48</v>
      </c>
      <c r="F574" s="35" t="s">
        <v>106</v>
      </c>
      <c r="G574" s="35" t="s">
        <v>107</v>
      </c>
      <c r="H574" s="34">
        <v>70221.450846399995</v>
      </c>
      <c r="I574" s="34">
        <v>88846216.349000007</v>
      </c>
    </row>
    <row r="575" spans="1:9">
      <c r="A575" s="35" t="s">
        <v>137</v>
      </c>
      <c r="B575" s="35" t="s">
        <v>102</v>
      </c>
      <c r="C575" s="34">
        <v>784.53452860300001</v>
      </c>
      <c r="D575" s="35" t="s">
        <v>103</v>
      </c>
      <c r="E575" s="35" t="s">
        <v>44</v>
      </c>
      <c r="F575" s="35" t="s">
        <v>106</v>
      </c>
      <c r="G575" s="35" t="s">
        <v>107</v>
      </c>
      <c r="H575" s="34">
        <v>6407.4446450599999</v>
      </c>
      <c r="I575" s="34">
        <v>3174898.5956700002</v>
      </c>
    </row>
    <row r="576" spans="1:9">
      <c r="A576" s="35" t="s">
        <v>137</v>
      </c>
      <c r="B576" s="35" t="s">
        <v>102</v>
      </c>
      <c r="C576" s="34">
        <v>6994.9365419200003</v>
      </c>
      <c r="D576" s="35" t="s">
        <v>103</v>
      </c>
      <c r="E576" s="35" t="s">
        <v>44</v>
      </c>
      <c r="F576" s="35" t="s">
        <v>106</v>
      </c>
      <c r="G576" s="35" t="s">
        <v>107</v>
      </c>
      <c r="H576" s="34">
        <v>26359.705658899999</v>
      </c>
      <c r="I576" s="34">
        <v>28307503.868999999</v>
      </c>
    </row>
    <row r="577" spans="1:9">
      <c r="A577" s="35" t="s">
        <v>137</v>
      </c>
      <c r="B577" s="35" t="s">
        <v>102</v>
      </c>
      <c r="C577" s="34">
        <v>31.169263694200001</v>
      </c>
      <c r="D577" s="35" t="s">
        <v>103</v>
      </c>
      <c r="E577" s="35" t="s">
        <v>44</v>
      </c>
      <c r="F577" s="35" t="s">
        <v>108</v>
      </c>
      <c r="G577" s="35" t="s">
        <v>109</v>
      </c>
      <c r="H577" s="34">
        <v>2813.3130156699999</v>
      </c>
      <c r="I577" s="34">
        <v>126137.53496200001</v>
      </c>
    </row>
    <row r="578" spans="1:9">
      <c r="A578" s="35" t="s">
        <v>137</v>
      </c>
      <c r="B578" s="35" t="s">
        <v>102</v>
      </c>
      <c r="C578" s="34">
        <v>21098.0747643</v>
      </c>
      <c r="D578" s="35" t="s">
        <v>103</v>
      </c>
      <c r="E578" s="35" t="s">
        <v>44</v>
      </c>
      <c r="F578" s="35" t="s">
        <v>106</v>
      </c>
      <c r="G578" s="35" t="s">
        <v>107</v>
      </c>
      <c r="H578" s="34">
        <v>66279.667497200004</v>
      </c>
      <c r="I578" s="34">
        <v>85380879.360300004</v>
      </c>
    </row>
    <row r="579" spans="1:9">
      <c r="A579" s="35" t="s">
        <v>137</v>
      </c>
      <c r="B579" s="35" t="s">
        <v>102</v>
      </c>
      <c r="C579" s="34">
        <v>694.98228940000001</v>
      </c>
      <c r="D579" s="35" t="s">
        <v>103</v>
      </c>
      <c r="E579" s="35" t="s">
        <v>46</v>
      </c>
      <c r="F579" s="35" t="s">
        <v>106</v>
      </c>
      <c r="G579" s="35" t="s">
        <v>107</v>
      </c>
      <c r="H579" s="34">
        <v>6981.4213006199998</v>
      </c>
      <c r="I579" s="34">
        <v>2812493.5413099998</v>
      </c>
    </row>
    <row r="580" spans="1:9">
      <c r="A580" s="35" t="s">
        <v>137</v>
      </c>
      <c r="B580" s="35" t="s">
        <v>102</v>
      </c>
      <c r="C580" s="34">
        <v>723.29703370499999</v>
      </c>
      <c r="D580" s="35" t="s">
        <v>103</v>
      </c>
      <c r="E580" s="35" t="s">
        <v>46</v>
      </c>
      <c r="F580" s="35" t="s">
        <v>106</v>
      </c>
      <c r="G580" s="35" t="s">
        <v>107</v>
      </c>
      <c r="H580" s="34">
        <v>10474.3858643</v>
      </c>
      <c r="I580" s="34">
        <v>2927079.24615</v>
      </c>
    </row>
    <row r="581" spans="1:9">
      <c r="A581" s="35" t="s">
        <v>137</v>
      </c>
      <c r="B581" s="35" t="s">
        <v>102</v>
      </c>
      <c r="C581" s="34">
        <v>18809.617296799999</v>
      </c>
      <c r="D581" s="35" t="s">
        <v>103</v>
      </c>
      <c r="E581" s="35" t="s">
        <v>46</v>
      </c>
      <c r="F581" s="35" t="s">
        <v>106</v>
      </c>
      <c r="G581" s="35" t="s">
        <v>107</v>
      </c>
      <c r="H581" s="34">
        <v>88154.738129599995</v>
      </c>
      <c r="I581" s="34">
        <v>76119820.560200006</v>
      </c>
    </row>
    <row r="582" spans="1:9">
      <c r="A582" s="35" t="s">
        <v>138</v>
      </c>
      <c r="B582" s="35" t="s">
        <v>102</v>
      </c>
      <c r="C582" s="34">
        <v>2172.5573391500002</v>
      </c>
      <c r="D582" s="35" t="s">
        <v>103</v>
      </c>
      <c r="E582" s="35" t="s">
        <v>48</v>
      </c>
      <c r="F582" s="35" t="s">
        <v>108</v>
      </c>
      <c r="G582" s="35" t="s">
        <v>109</v>
      </c>
      <c r="H582" s="34">
        <v>12022.899953100001</v>
      </c>
      <c r="I582" s="34">
        <v>8792027.6209500004</v>
      </c>
    </row>
    <row r="583" spans="1:9">
      <c r="A583" s="35" t="s">
        <v>138</v>
      </c>
      <c r="B583" s="35" t="s">
        <v>102</v>
      </c>
      <c r="C583" s="34">
        <v>2959.4959846100001</v>
      </c>
      <c r="D583" s="35" t="s">
        <v>103</v>
      </c>
      <c r="E583" s="35" t="s">
        <v>48</v>
      </c>
      <c r="F583" s="35" t="s">
        <v>108</v>
      </c>
      <c r="G583" s="35" t="s">
        <v>109</v>
      </c>
      <c r="H583" s="34">
        <v>16517.044953500001</v>
      </c>
      <c r="I583" s="34">
        <v>11976655.3324</v>
      </c>
    </row>
    <row r="584" spans="1:9">
      <c r="A584" s="35" t="s">
        <v>138</v>
      </c>
      <c r="B584" s="35" t="s">
        <v>102</v>
      </c>
      <c r="C584" s="34">
        <v>4.7664468773699999</v>
      </c>
      <c r="D584" s="35" t="s">
        <v>103</v>
      </c>
      <c r="E584" s="35" t="s">
        <v>44</v>
      </c>
      <c r="F584" s="35" t="s">
        <v>108</v>
      </c>
      <c r="G584" s="35" t="s">
        <v>109</v>
      </c>
      <c r="H584" s="34">
        <v>5932.2200589399999</v>
      </c>
      <c r="I584" s="34">
        <v>19289.1261577</v>
      </c>
    </row>
    <row r="585" spans="1:9">
      <c r="A585" s="35" t="s">
        <v>138</v>
      </c>
      <c r="B585" s="35" t="s">
        <v>102</v>
      </c>
      <c r="C585" s="34">
        <v>8704.1553060599999</v>
      </c>
      <c r="D585" s="35" t="s">
        <v>103</v>
      </c>
      <c r="E585" s="35" t="s">
        <v>44</v>
      </c>
      <c r="F585" s="35" t="s">
        <v>115</v>
      </c>
      <c r="G585" s="35" t="s">
        <v>117</v>
      </c>
      <c r="H585" s="34">
        <v>42578.226423200002</v>
      </c>
      <c r="I585" s="34">
        <v>35224466.801899999</v>
      </c>
    </row>
    <row r="586" spans="1:9">
      <c r="A586" s="35" t="s">
        <v>138</v>
      </c>
      <c r="B586" s="35" t="s">
        <v>102</v>
      </c>
      <c r="C586" s="34">
        <v>11.217812889599999</v>
      </c>
      <c r="D586" s="35" t="s">
        <v>103</v>
      </c>
      <c r="E586" s="35" t="s">
        <v>46</v>
      </c>
      <c r="F586" s="35" t="s">
        <v>108</v>
      </c>
      <c r="G586" s="35" t="s">
        <v>109</v>
      </c>
      <c r="H586" s="34">
        <v>6126.2515073200002</v>
      </c>
      <c r="I586" s="34">
        <v>45396.878137699998</v>
      </c>
    </row>
    <row r="587" spans="1:9">
      <c r="A587" s="35" t="s">
        <v>138</v>
      </c>
      <c r="B587" s="35" t="s">
        <v>102</v>
      </c>
      <c r="C587" s="34">
        <v>207.043042778</v>
      </c>
      <c r="D587" s="35" t="s">
        <v>103</v>
      </c>
      <c r="E587" s="35" t="s">
        <v>46</v>
      </c>
      <c r="F587" s="35" t="s">
        <v>115</v>
      </c>
      <c r="G587" s="35" t="s">
        <v>117</v>
      </c>
      <c r="H587" s="34">
        <v>7518.78400943</v>
      </c>
      <c r="I587" s="34">
        <v>837873.46738100005</v>
      </c>
    </row>
    <row r="588" spans="1:9">
      <c r="A588" s="35" t="s">
        <v>138</v>
      </c>
      <c r="B588" s="35" t="s">
        <v>102</v>
      </c>
      <c r="C588" s="34">
        <v>151795.33160599999</v>
      </c>
      <c r="D588" s="35" t="s">
        <v>103</v>
      </c>
      <c r="E588" s="35" t="s">
        <v>44</v>
      </c>
      <c r="F588" s="35" t="s">
        <v>108</v>
      </c>
      <c r="G588" s="35" t="s">
        <v>109</v>
      </c>
      <c r="H588" s="34">
        <v>232112.653456</v>
      </c>
      <c r="I588" s="34">
        <v>614293912.60000002</v>
      </c>
    </row>
    <row r="589" spans="1:9">
      <c r="A589" s="35" t="s">
        <v>138</v>
      </c>
      <c r="B589" s="35" t="s">
        <v>102</v>
      </c>
      <c r="C589" s="34">
        <v>4364.2550385599998</v>
      </c>
      <c r="D589" s="35" t="s">
        <v>103</v>
      </c>
      <c r="E589" s="35" t="s">
        <v>44</v>
      </c>
      <c r="F589" s="35" t="s">
        <v>115</v>
      </c>
      <c r="G589" s="35" t="s">
        <v>117</v>
      </c>
      <c r="H589" s="34">
        <v>49341.139334899999</v>
      </c>
      <c r="I589" s="34">
        <v>17661513.531800002</v>
      </c>
    </row>
    <row r="590" spans="1:9">
      <c r="A590" s="35" t="s">
        <v>138</v>
      </c>
      <c r="B590" s="35" t="s">
        <v>102</v>
      </c>
      <c r="C590" s="34">
        <v>29.292326845800002</v>
      </c>
      <c r="D590" s="35" t="s">
        <v>103</v>
      </c>
      <c r="E590" s="35" t="s">
        <v>44</v>
      </c>
      <c r="F590" s="35" t="s">
        <v>110</v>
      </c>
      <c r="G590" s="35" t="s">
        <v>111</v>
      </c>
      <c r="H590" s="34">
        <v>3474.8492874499998</v>
      </c>
      <c r="I590" s="34">
        <v>118541.841023</v>
      </c>
    </row>
    <row r="591" spans="1:9">
      <c r="A591" s="35" t="s">
        <v>138</v>
      </c>
      <c r="B591" s="35" t="s">
        <v>102</v>
      </c>
      <c r="C591" s="34">
        <v>258.22119321700001</v>
      </c>
      <c r="D591" s="35" t="s">
        <v>103</v>
      </c>
      <c r="E591" s="35" t="s">
        <v>46</v>
      </c>
      <c r="F591" s="35" t="s">
        <v>108</v>
      </c>
      <c r="G591" s="35" t="s">
        <v>109</v>
      </c>
      <c r="H591" s="34">
        <v>4727.6726490000001</v>
      </c>
      <c r="I591" s="34">
        <v>1044984.0941700001</v>
      </c>
    </row>
    <row r="592" spans="1:9">
      <c r="A592" s="35" t="s">
        <v>138</v>
      </c>
      <c r="B592" s="35" t="s">
        <v>102</v>
      </c>
      <c r="C592" s="34">
        <v>784.46240345199999</v>
      </c>
      <c r="D592" s="35" t="s">
        <v>103</v>
      </c>
      <c r="E592" s="35" t="s">
        <v>46</v>
      </c>
      <c r="F592" s="35" t="s">
        <v>108</v>
      </c>
      <c r="G592" s="35" t="s">
        <v>109</v>
      </c>
      <c r="H592" s="34">
        <v>6407.14809797</v>
      </c>
      <c r="I592" s="34">
        <v>3174606.7155399998</v>
      </c>
    </row>
    <row r="593" spans="1:9">
      <c r="A593" s="35" t="s">
        <v>138</v>
      </c>
      <c r="B593" s="35" t="s">
        <v>102</v>
      </c>
      <c r="C593" s="34">
        <v>243.264364836</v>
      </c>
      <c r="D593" s="35" t="s">
        <v>103</v>
      </c>
      <c r="E593" s="35" t="s">
        <v>46</v>
      </c>
      <c r="F593" s="35" t="s">
        <v>108</v>
      </c>
      <c r="G593" s="35" t="s">
        <v>109</v>
      </c>
      <c r="H593" s="34">
        <v>4549.3607085599997</v>
      </c>
      <c r="I593" s="34">
        <v>984455.957177</v>
      </c>
    </row>
    <row r="594" spans="1:9">
      <c r="A594" s="35" t="s">
        <v>138</v>
      </c>
      <c r="B594" s="35" t="s">
        <v>102</v>
      </c>
      <c r="C594" s="34">
        <v>784.43740260000004</v>
      </c>
      <c r="D594" s="35" t="s">
        <v>103</v>
      </c>
      <c r="E594" s="35" t="s">
        <v>46</v>
      </c>
      <c r="F594" s="35" t="s">
        <v>108</v>
      </c>
      <c r="G594" s="35" t="s">
        <v>109</v>
      </c>
      <c r="H594" s="34">
        <v>6407.0457912299998</v>
      </c>
      <c r="I594" s="34">
        <v>3174505.5406800001</v>
      </c>
    </row>
    <row r="595" spans="1:9">
      <c r="A595" s="35" t="s">
        <v>138</v>
      </c>
      <c r="B595" s="35" t="s">
        <v>102</v>
      </c>
      <c r="C595" s="34">
        <v>21866.6318479</v>
      </c>
      <c r="D595" s="35" t="s">
        <v>103</v>
      </c>
      <c r="E595" s="35" t="s">
        <v>46</v>
      </c>
      <c r="F595" s="35" t="s">
        <v>108</v>
      </c>
      <c r="G595" s="35" t="s">
        <v>109</v>
      </c>
      <c r="H595" s="34">
        <v>59459.137104200003</v>
      </c>
      <c r="I595" s="34">
        <v>88491119.530100003</v>
      </c>
    </row>
    <row r="596" spans="1:9">
      <c r="A596" s="35" t="s">
        <v>138</v>
      </c>
      <c r="B596" s="35" t="s">
        <v>102</v>
      </c>
      <c r="C596" s="34">
        <v>0.75048681084799995</v>
      </c>
      <c r="D596" s="35" t="s">
        <v>103</v>
      </c>
      <c r="E596" s="35" t="s">
        <v>46</v>
      </c>
      <c r="F596" s="35" t="s">
        <v>115</v>
      </c>
      <c r="G596" s="35" t="s">
        <v>117</v>
      </c>
      <c r="H596" s="34">
        <v>750.19813629299995</v>
      </c>
      <c r="I596" s="34">
        <v>3037.11237041</v>
      </c>
    </row>
    <row r="597" spans="1:9">
      <c r="A597" s="35" t="s">
        <v>138</v>
      </c>
      <c r="B597" s="35" t="s">
        <v>102</v>
      </c>
      <c r="C597" s="34">
        <v>13035.910784199999</v>
      </c>
      <c r="D597" s="35" t="s">
        <v>103</v>
      </c>
      <c r="E597" s="35" t="s">
        <v>46</v>
      </c>
      <c r="F597" s="35" t="s">
        <v>108</v>
      </c>
      <c r="G597" s="35" t="s">
        <v>109</v>
      </c>
      <c r="H597" s="34">
        <v>40924.628228100002</v>
      </c>
      <c r="I597" s="34">
        <v>52754459.279100001</v>
      </c>
    </row>
    <row r="598" spans="1:9">
      <c r="A598" s="35" t="s">
        <v>138</v>
      </c>
      <c r="B598" s="35" t="s">
        <v>102</v>
      </c>
      <c r="C598" s="34">
        <v>31805.7846212</v>
      </c>
      <c r="D598" s="35" t="s">
        <v>103</v>
      </c>
      <c r="E598" s="35" t="s">
        <v>46</v>
      </c>
      <c r="F598" s="35" t="s">
        <v>108</v>
      </c>
      <c r="G598" s="35" t="s">
        <v>109</v>
      </c>
      <c r="H598" s="34">
        <v>70390.199132399997</v>
      </c>
      <c r="I598" s="34">
        <v>128713443.764</v>
      </c>
    </row>
    <row r="599" spans="1:9">
      <c r="A599" s="35" t="s">
        <v>138</v>
      </c>
      <c r="B599" s="35" t="s">
        <v>102</v>
      </c>
      <c r="C599" s="34">
        <v>784.40233331499996</v>
      </c>
      <c r="D599" s="35" t="s">
        <v>103</v>
      </c>
      <c r="E599" s="35" t="s">
        <v>46</v>
      </c>
      <c r="F599" s="35" t="s">
        <v>108</v>
      </c>
      <c r="G599" s="35" t="s">
        <v>109</v>
      </c>
      <c r="H599" s="34">
        <v>6406.9022935000003</v>
      </c>
      <c r="I599" s="34">
        <v>3174363.6203200002</v>
      </c>
    </row>
    <row r="600" spans="1:9">
      <c r="A600" s="35" t="s">
        <v>138</v>
      </c>
      <c r="B600" s="35" t="s">
        <v>102</v>
      </c>
      <c r="C600" s="34">
        <v>405.99003198100002</v>
      </c>
      <c r="D600" s="35" t="s">
        <v>103</v>
      </c>
      <c r="E600" s="35" t="s">
        <v>46</v>
      </c>
      <c r="F600" s="35" t="s">
        <v>108</v>
      </c>
      <c r="G600" s="35" t="s">
        <v>109</v>
      </c>
      <c r="H600" s="34">
        <v>5193.3875026799997</v>
      </c>
      <c r="I600" s="34">
        <v>1642983.3683499999</v>
      </c>
    </row>
    <row r="601" spans="1:9">
      <c r="A601" s="35" t="s">
        <v>139</v>
      </c>
      <c r="B601" s="35" t="s">
        <v>139</v>
      </c>
      <c r="C601" s="34">
        <v>1.8162470471800001</v>
      </c>
      <c r="D601" s="35" t="s">
        <v>140</v>
      </c>
      <c r="E601" s="35" t="s">
        <v>53</v>
      </c>
      <c r="F601" s="35" t="s">
        <v>141</v>
      </c>
      <c r="G601" s="35" t="s">
        <v>142</v>
      </c>
      <c r="H601" s="34">
        <v>385.399146159</v>
      </c>
      <c r="I601" s="34">
        <v>7350.0910275400001</v>
      </c>
    </row>
    <row r="602" spans="1:9">
      <c r="A602" s="35" t="s">
        <v>139</v>
      </c>
      <c r="B602" s="35" t="s">
        <v>139</v>
      </c>
      <c r="C602" s="34">
        <v>105.913487277</v>
      </c>
      <c r="D602" s="35" t="s">
        <v>140</v>
      </c>
      <c r="E602" s="35" t="s">
        <v>53</v>
      </c>
      <c r="F602" s="35" t="s">
        <v>141</v>
      </c>
      <c r="G602" s="35" t="s">
        <v>142</v>
      </c>
      <c r="H602" s="34">
        <v>3179.6617468200002</v>
      </c>
      <c r="I602" s="34">
        <v>428616.67620599997</v>
      </c>
    </row>
    <row r="603" spans="1:9">
      <c r="A603" s="35" t="s">
        <v>139</v>
      </c>
      <c r="B603" s="35" t="s">
        <v>139</v>
      </c>
      <c r="C603" s="34">
        <v>9.1712364401700004</v>
      </c>
      <c r="D603" s="35" t="s">
        <v>140</v>
      </c>
      <c r="E603" s="35" t="s">
        <v>53</v>
      </c>
      <c r="F603" s="35" t="s">
        <v>141</v>
      </c>
      <c r="G603" s="35" t="s">
        <v>142</v>
      </c>
      <c r="H603" s="34">
        <v>877.30940658700001</v>
      </c>
      <c r="I603" s="34">
        <v>37114.677089299999</v>
      </c>
    </row>
    <row r="604" spans="1:9">
      <c r="A604" s="35" t="s">
        <v>139</v>
      </c>
      <c r="B604" s="35" t="s">
        <v>139</v>
      </c>
      <c r="C604" s="34">
        <v>15.7972507269</v>
      </c>
      <c r="D604" s="35" t="s">
        <v>140</v>
      </c>
      <c r="E604" s="35" t="s">
        <v>53</v>
      </c>
      <c r="F604" s="35" t="s">
        <v>141</v>
      </c>
      <c r="G604" s="35" t="s">
        <v>142</v>
      </c>
      <c r="H604" s="34">
        <v>1141.59514554</v>
      </c>
      <c r="I604" s="34">
        <v>63929.205560299997</v>
      </c>
    </row>
    <row r="605" spans="1:9">
      <c r="A605" s="35" t="s">
        <v>139</v>
      </c>
      <c r="B605" s="35" t="s">
        <v>139</v>
      </c>
      <c r="C605" s="34">
        <v>3.33478650113</v>
      </c>
      <c r="D605" s="35" t="s">
        <v>140</v>
      </c>
      <c r="E605" s="35" t="s">
        <v>53</v>
      </c>
      <c r="F605" s="35" t="s">
        <v>141</v>
      </c>
      <c r="G605" s="35" t="s">
        <v>142</v>
      </c>
      <c r="H605" s="34">
        <v>520.34050507200004</v>
      </c>
      <c r="I605" s="34">
        <v>13495.4021694</v>
      </c>
    </row>
    <row r="606" spans="1:9">
      <c r="A606" s="35" t="s">
        <v>139</v>
      </c>
      <c r="B606" s="35" t="s">
        <v>139</v>
      </c>
      <c r="C606" s="34">
        <v>2.4659955866000001</v>
      </c>
      <c r="D606" s="35" t="s">
        <v>140</v>
      </c>
      <c r="E606" s="35" t="s">
        <v>53</v>
      </c>
      <c r="F606" s="35" t="s">
        <v>141</v>
      </c>
      <c r="G606" s="35" t="s">
        <v>142</v>
      </c>
      <c r="H606" s="34">
        <v>371.94199467800001</v>
      </c>
      <c r="I606" s="34">
        <v>9979.5300772499995</v>
      </c>
    </row>
    <row r="607" spans="1:9">
      <c r="A607" s="35" t="s">
        <v>139</v>
      </c>
      <c r="B607" s="35" t="s">
        <v>139</v>
      </c>
      <c r="C607" s="34">
        <v>3.47006828505</v>
      </c>
      <c r="D607" s="35" t="s">
        <v>140</v>
      </c>
      <c r="E607" s="35" t="s">
        <v>53</v>
      </c>
      <c r="F607" s="35" t="s">
        <v>141</v>
      </c>
      <c r="G607" s="35" t="s">
        <v>142</v>
      </c>
      <c r="H607" s="34">
        <v>484.13448450700002</v>
      </c>
      <c r="I607" s="34">
        <v>14042.868125499999</v>
      </c>
    </row>
    <row r="608" spans="1:9">
      <c r="A608" s="35" t="s">
        <v>139</v>
      </c>
      <c r="B608" s="35" t="s">
        <v>139</v>
      </c>
      <c r="C608" s="34">
        <v>2.6070609514899998</v>
      </c>
      <c r="D608" s="35" t="s">
        <v>140</v>
      </c>
      <c r="E608" s="35" t="s">
        <v>53</v>
      </c>
      <c r="F608" s="35" t="s">
        <v>141</v>
      </c>
      <c r="G608" s="35" t="s">
        <v>142</v>
      </c>
      <c r="H608" s="34">
        <v>388.17572975000002</v>
      </c>
      <c r="I608" s="34">
        <v>10550.401355100001</v>
      </c>
    </row>
    <row r="609" spans="1:9">
      <c r="A609" s="35" t="s">
        <v>139</v>
      </c>
      <c r="B609" s="35" t="s">
        <v>139</v>
      </c>
      <c r="C609" s="34">
        <v>47.801285469100002</v>
      </c>
      <c r="D609" s="35" t="s">
        <v>140</v>
      </c>
      <c r="E609" s="35" t="s">
        <v>53</v>
      </c>
      <c r="F609" s="35" t="s">
        <v>141</v>
      </c>
      <c r="G609" s="35" t="s">
        <v>142</v>
      </c>
      <c r="H609" s="34">
        <v>2267.2423067200002</v>
      </c>
      <c r="I609" s="34">
        <v>193444.93909999999</v>
      </c>
    </row>
    <row r="610" spans="1:9">
      <c r="A610" s="35" t="s">
        <v>139</v>
      </c>
      <c r="B610" s="35" t="s">
        <v>139</v>
      </c>
      <c r="C610" s="34">
        <v>7.5515353890199997</v>
      </c>
      <c r="D610" s="35" t="s">
        <v>140</v>
      </c>
      <c r="E610" s="35" t="s">
        <v>53</v>
      </c>
      <c r="F610" s="35" t="s">
        <v>141</v>
      </c>
      <c r="G610" s="35" t="s">
        <v>142</v>
      </c>
      <c r="H610" s="34">
        <v>925.576631314</v>
      </c>
      <c r="I610" s="34">
        <v>30559.979488000001</v>
      </c>
    </row>
    <row r="611" spans="1:9">
      <c r="A611" s="35" t="s">
        <v>139</v>
      </c>
      <c r="B611" s="35" t="s">
        <v>139</v>
      </c>
      <c r="C611" s="34">
        <v>0.21091359670099999</v>
      </c>
      <c r="D611" s="35" t="s">
        <v>140</v>
      </c>
      <c r="E611" s="35" t="s">
        <v>53</v>
      </c>
      <c r="F611" s="35" t="s">
        <v>141</v>
      </c>
      <c r="G611" s="35" t="s">
        <v>142</v>
      </c>
      <c r="H611" s="34">
        <v>199.50872448600001</v>
      </c>
      <c r="I611" s="34">
        <v>853.53704338099999</v>
      </c>
    </row>
    <row r="612" spans="1:9">
      <c r="A612" s="35" t="s">
        <v>139</v>
      </c>
      <c r="B612" s="35" t="s">
        <v>139</v>
      </c>
      <c r="C612" s="34">
        <v>1.04336632513</v>
      </c>
      <c r="D612" s="35" t="s">
        <v>140</v>
      </c>
      <c r="E612" s="35" t="s">
        <v>53</v>
      </c>
      <c r="F612" s="35" t="s">
        <v>141</v>
      </c>
      <c r="G612" s="35" t="s">
        <v>142</v>
      </c>
      <c r="H612" s="34">
        <v>298.65218288400001</v>
      </c>
      <c r="I612" s="34">
        <v>4222.3537137499998</v>
      </c>
    </row>
    <row r="613" spans="1:9">
      <c r="A613" s="35" t="s">
        <v>139</v>
      </c>
      <c r="B613" s="35" t="s">
        <v>139</v>
      </c>
      <c r="C613" s="34">
        <v>6.6949300621300001</v>
      </c>
      <c r="D613" s="35" t="s">
        <v>140</v>
      </c>
      <c r="E613" s="35" t="s">
        <v>53</v>
      </c>
      <c r="F613" s="35" t="s">
        <v>141</v>
      </c>
      <c r="G613" s="35" t="s">
        <v>142</v>
      </c>
      <c r="H613" s="34">
        <v>809.54352958699997</v>
      </c>
      <c r="I613" s="34">
        <v>27093.420719400001</v>
      </c>
    </row>
    <row r="614" spans="1:9">
      <c r="A614" s="35" t="s">
        <v>139</v>
      </c>
      <c r="B614" s="35" t="s">
        <v>139</v>
      </c>
      <c r="C614" s="34">
        <v>3.91185104843</v>
      </c>
      <c r="D614" s="35" t="s">
        <v>140</v>
      </c>
      <c r="E614" s="35" t="s">
        <v>53</v>
      </c>
      <c r="F614" s="35" t="s">
        <v>141</v>
      </c>
      <c r="G614" s="35" t="s">
        <v>142</v>
      </c>
      <c r="H614" s="34">
        <v>608.19586067</v>
      </c>
      <c r="I614" s="34">
        <v>15830.6995388</v>
      </c>
    </row>
    <row r="615" spans="1:9">
      <c r="A615" s="35" t="s">
        <v>139</v>
      </c>
      <c r="B615" s="35" t="s">
        <v>139</v>
      </c>
      <c r="C615" s="34">
        <v>2.2256185498900001</v>
      </c>
      <c r="D615" s="35" t="s">
        <v>140</v>
      </c>
      <c r="E615" s="35" t="s">
        <v>53</v>
      </c>
      <c r="F615" s="35" t="s">
        <v>141</v>
      </c>
      <c r="G615" s="35" t="s">
        <v>142</v>
      </c>
      <c r="H615" s="34">
        <v>418.75548374300001</v>
      </c>
      <c r="I615" s="34">
        <v>9006.7587224300005</v>
      </c>
    </row>
    <row r="616" spans="1:9">
      <c r="A616" s="35" t="s">
        <v>139</v>
      </c>
      <c r="B616" s="35" t="s">
        <v>139</v>
      </c>
      <c r="C616" s="34">
        <v>4.7985951382699996</v>
      </c>
      <c r="D616" s="35" t="s">
        <v>140</v>
      </c>
      <c r="E616" s="35" t="s">
        <v>53</v>
      </c>
      <c r="F616" s="35" t="s">
        <v>141</v>
      </c>
      <c r="G616" s="35" t="s">
        <v>142</v>
      </c>
      <c r="H616" s="34">
        <v>746.68715950599994</v>
      </c>
      <c r="I616" s="34">
        <v>19419.225553799999</v>
      </c>
    </row>
    <row r="617" spans="1:9">
      <c r="A617" s="35" t="s">
        <v>139</v>
      </c>
      <c r="B617" s="35" t="s">
        <v>139</v>
      </c>
      <c r="C617" s="34">
        <v>3.7985426841800001</v>
      </c>
      <c r="D617" s="35" t="s">
        <v>140</v>
      </c>
      <c r="E617" s="35" t="s">
        <v>53</v>
      </c>
      <c r="F617" s="35" t="s">
        <v>141</v>
      </c>
      <c r="G617" s="35" t="s">
        <v>142</v>
      </c>
      <c r="H617" s="34">
        <v>522.49566370499997</v>
      </c>
      <c r="I617" s="34">
        <v>15372.1568572</v>
      </c>
    </row>
    <row r="618" spans="1:9">
      <c r="A618" s="35" t="s">
        <v>139</v>
      </c>
      <c r="B618" s="35" t="s">
        <v>139</v>
      </c>
      <c r="C618" s="34">
        <v>2.6074226494100001</v>
      </c>
      <c r="D618" s="35" t="s">
        <v>140</v>
      </c>
      <c r="E618" s="35" t="s">
        <v>53</v>
      </c>
      <c r="F618" s="35" t="s">
        <v>141</v>
      </c>
      <c r="G618" s="35" t="s">
        <v>142</v>
      </c>
      <c r="H618" s="34">
        <v>428.18804148599997</v>
      </c>
      <c r="I618" s="34">
        <v>10551.865094700001</v>
      </c>
    </row>
    <row r="619" spans="1:9">
      <c r="A619" s="35" t="s">
        <v>139</v>
      </c>
      <c r="B619" s="35" t="s">
        <v>139</v>
      </c>
      <c r="C619" s="34">
        <v>6.2356266253000001</v>
      </c>
      <c r="D619" s="35" t="s">
        <v>140</v>
      </c>
      <c r="E619" s="35" t="s">
        <v>53</v>
      </c>
      <c r="F619" s="35" t="s">
        <v>141</v>
      </c>
      <c r="G619" s="35" t="s">
        <v>142</v>
      </c>
      <c r="H619" s="34">
        <v>1027.69551869</v>
      </c>
      <c r="I619" s="34">
        <v>25234.6856563</v>
      </c>
    </row>
    <row r="620" spans="1:9">
      <c r="A620" s="35" t="s">
        <v>139</v>
      </c>
      <c r="B620" s="35" t="s">
        <v>139</v>
      </c>
      <c r="C620" s="34">
        <v>2.52223750357</v>
      </c>
      <c r="D620" s="35" t="s">
        <v>140</v>
      </c>
      <c r="E620" s="35" t="s">
        <v>53</v>
      </c>
      <c r="F620" s="35" t="s">
        <v>141</v>
      </c>
      <c r="G620" s="35" t="s">
        <v>142</v>
      </c>
      <c r="H620" s="34">
        <v>498.75830430799999</v>
      </c>
      <c r="I620" s="34">
        <v>10207.1330402</v>
      </c>
    </row>
    <row r="621" spans="1:9">
      <c r="A621" s="35" t="s">
        <v>139</v>
      </c>
      <c r="B621" s="35" t="s">
        <v>139</v>
      </c>
      <c r="C621" s="34">
        <v>264.571197735</v>
      </c>
      <c r="D621" s="35" t="s">
        <v>140</v>
      </c>
      <c r="E621" s="35" t="s">
        <v>53</v>
      </c>
      <c r="F621" s="35" t="s">
        <v>141</v>
      </c>
      <c r="G621" s="35" t="s">
        <v>142</v>
      </c>
      <c r="H621" s="34">
        <v>14735.2462086</v>
      </c>
      <c r="I621" s="34">
        <v>1070681.65074</v>
      </c>
    </row>
    <row r="622" spans="1:9">
      <c r="A622" s="35" t="s">
        <v>139</v>
      </c>
      <c r="B622" s="35" t="s">
        <v>139</v>
      </c>
      <c r="C622" s="34">
        <v>2.02837565193E-4</v>
      </c>
      <c r="D622" s="35" t="s">
        <v>140</v>
      </c>
      <c r="E622" s="35" t="s">
        <v>53</v>
      </c>
      <c r="F622" s="35" t="s">
        <v>141</v>
      </c>
      <c r="G622" s="35" t="s">
        <v>142</v>
      </c>
      <c r="H622" s="34">
        <v>4.7419663552599998</v>
      </c>
      <c r="I622" s="34">
        <v>0.82085450340499999</v>
      </c>
    </row>
    <row r="623" spans="1:9">
      <c r="A623" s="35" t="s">
        <v>139</v>
      </c>
      <c r="B623" s="35" t="s">
        <v>139</v>
      </c>
      <c r="C623" s="34">
        <v>0.67250545298999997</v>
      </c>
      <c r="D623" s="35" t="s">
        <v>140</v>
      </c>
      <c r="E623" s="35" t="s">
        <v>53</v>
      </c>
      <c r="F623" s="35" t="s">
        <v>141</v>
      </c>
      <c r="G623" s="35" t="s">
        <v>142</v>
      </c>
      <c r="H623" s="34">
        <v>287.20787720599998</v>
      </c>
      <c r="I623" s="34">
        <v>2721.5330115299998</v>
      </c>
    </row>
    <row r="624" spans="1:9">
      <c r="A624" s="35" t="s">
        <v>139</v>
      </c>
      <c r="B624" s="35" t="s">
        <v>139</v>
      </c>
      <c r="C624" s="34">
        <v>23.508744121700001</v>
      </c>
      <c r="D624" s="35" t="s">
        <v>140</v>
      </c>
      <c r="E624" s="35" t="s">
        <v>53</v>
      </c>
      <c r="F624" s="35" t="s">
        <v>141</v>
      </c>
      <c r="G624" s="35" t="s">
        <v>142</v>
      </c>
      <c r="H624" s="34">
        <v>1352.4334220200001</v>
      </c>
      <c r="I624" s="34">
        <v>95136.512131299998</v>
      </c>
    </row>
    <row r="625" spans="1:9">
      <c r="A625" s="35" t="s">
        <v>139</v>
      </c>
      <c r="B625" s="35" t="s">
        <v>139</v>
      </c>
      <c r="C625" s="34">
        <v>0.86437468609799994</v>
      </c>
      <c r="D625" s="35" t="s">
        <v>140</v>
      </c>
      <c r="E625" s="35" t="s">
        <v>53</v>
      </c>
      <c r="F625" s="35" t="s">
        <v>141</v>
      </c>
      <c r="G625" s="35" t="s">
        <v>142</v>
      </c>
      <c r="H625" s="34">
        <v>216.73241991200001</v>
      </c>
      <c r="I625" s="34">
        <v>3498.00024979</v>
      </c>
    </row>
    <row r="626" spans="1:9">
      <c r="A626" s="35" t="s">
        <v>139</v>
      </c>
      <c r="B626" s="35" t="s">
        <v>139</v>
      </c>
      <c r="C626" s="34">
        <v>4.72485795396</v>
      </c>
      <c r="D626" s="35" t="s">
        <v>140</v>
      </c>
      <c r="E626" s="35" t="s">
        <v>53</v>
      </c>
      <c r="F626" s="35" t="s">
        <v>141</v>
      </c>
      <c r="G626" s="35" t="s">
        <v>142</v>
      </c>
      <c r="H626" s="34">
        <v>673.41746127600004</v>
      </c>
      <c r="I626" s="34">
        <v>19120.8217559</v>
      </c>
    </row>
    <row r="627" spans="1:9">
      <c r="A627" s="35" t="s">
        <v>139</v>
      </c>
      <c r="B627" s="35" t="s">
        <v>139</v>
      </c>
      <c r="C627" s="34">
        <v>1.05175317486</v>
      </c>
      <c r="D627" s="35" t="s">
        <v>140</v>
      </c>
      <c r="E627" s="35" t="s">
        <v>53</v>
      </c>
      <c r="F627" s="35" t="s">
        <v>141</v>
      </c>
      <c r="G627" s="35" t="s">
        <v>142</v>
      </c>
      <c r="H627" s="34">
        <v>239.075056176</v>
      </c>
      <c r="I627" s="34">
        <v>4256.2940904500001</v>
      </c>
    </row>
    <row r="628" spans="1:9">
      <c r="A628" s="35" t="s">
        <v>139</v>
      </c>
      <c r="B628" s="35" t="s">
        <v>139</v>
      </c>
      <c r="C628" s="34">
        <v>0.58998691770800005</v>
      </c>
      <c r="D628" s="35" t="s">
        <v>140</v>
      </c>
      <c r="E628" s="35" t="s">
        <v>53</v>
      </c>
      <c r="F628" s="35" t="s">
        <v>141</v>
      </c>
      <c r="G628" s="35" t="s">
        <v>142</v>
      </c>
      <c r="H628" s="34">
        <v>213.24797343899999</v>
      </c>
      <c r="I628" s="34">
        <v>2387.5923470600001</v>
      </c>
    </row>
    <row r="629" spans="1:9">
      <c r="A629" s="35" t="s">
        <v>139</v>
      </c>
      <c r="B629" s="35" t="s">
        <v>139</v>
      </c>
      <c r="C629" s="34">
        <v>1.54884056315</v>
      </c>
      <c r="D629" s="35" t="s">
        <v>140</v>
      </c>
      <c r="E629" s="35" t="s">
        <v>53</v>
      </c>
      <c r="F629" s="35" t="s">
        <v>141</v>
      </c>
      <c r="G629" s="35" t="s">
        <v>142</v>
      </c>
      <c r="H629" s="34">
        <v>398.85512280099999</v>
      </c>
      <c r="I629" s="34">
        <v>6267.9353802599999</v>
      </c>
    </row>
    <row r="630" spans="1:9">
      <c r="A630" s="35" t="s">
        <v>139</v>
      </c>
      <c r="B630" s="35" t="s">
        <v>139</v>
      </c>
      <c r="C630" s="34">
        <v>2.0393983001199998</v>
      </c>
      <c r="D630" s="35" t="s">
        <v>140</v>
      </c>
      <c r="E630" s="35" t="s">
        <v>53</v>
      </c>
      <c r="F630" s="35" t="s">
        <v>141</v>
      </c>
      <c r="G630" s="35" t="s">
        <v>142</v>
      </c>
      <c r="H630" s="34">
        <v>386.98997852600002</v>
      </c>
      <c r="I630" s="34">
        <v>8253.1521086600005</v>
      </c>
    </row>
    <row r="631" spans="1:9">
      <c r="A631" s="35" t="s">
        <v>139</v>
      </c>
      <c r="B631" s="35" t="s">
        <v>139</v>
      </c>
      <c r="C631" s="34">
        <v>1.3994868920100001</v>
      </c>
      <c r="D631" s="35" t="s">
        <v>140</v>
      </c>
      <c r="E631" s="35" t="s">
        <v>53</v>
      </c>
      <c r="F631" s="35" t="s">
        <v>141</v>
      </c>
      <c r="G631" s="35" t="s">
        <v>142</v>
      </c>
      <c r="H631" s="34">
        <v>279.797718691</v>
      </c>
      <c r="I631" s="34">
        <v>5663.5225169900004</v>
      </c>
    </row>
    <row r="632" spans="1:9">
      <c r="A632" s="35" t="s">
        <v>139</v>
      </c>
      <c r="B632" s="35" t="s">
        <v>139</v>
      </c>
      <c r="C632" s="34">
        <v>7.1114764132200001</v>
      </c>
      <c r="D632" s="35" t="s">
        <v>140</v>
      </c>
      <c r="E632" s="35" t="s">
        <v>53</v>
      </c>
      <c r="F632" s="35" t="s">
        <v>141</v>
      </c>
      <c r="G632" s="35" t="s">
        <v>142</v>
      </c>
      <c r="H632" s="34">
        <v>718.87383906100001</v>
      </c>
      <c r="I632" s="34">
        <v>28779.123995599999</v>
      </c>
    </row>
    <row r="633" spans="1:9">
      <c r="A633" s="35" t="s">
        <v>139</v>
      </c>
      <c r="B633" s="35" t="s">
        <v>139</v>
      </c>
      <c r="C633" s="34">
        <v>15.418692826199999</v>
      </c>
      <c r="D633" s="35" t="s">
        <v>140</v>
      </c>
      <c r="E633" s="35" t="s">
        <v>53</v>
      </c>
      <c r="F633" s="35" t="s">
        <v>141</v>
      </c>
      <c r="G633" s="35" t="s">
        <v>142</v>
      </c>
      <c r="H633" s="34">
        <v>1107.5824973199999</v>
      </c>
      <c r="I633" s="34">
        <v>62397.236088700003</v>
      </c>
    </row>
    <row r="634" spans="1:9">
      <c r="A634" s="35" t="s">
        <v>139</v>
      </c>
      <c r="B634" s="35" t="s">
        <v>139</v>
      </c>
      <c r="C634" s="34">
        <v>7.5197167839699999</v>
      </c>
      <c r="D634" s="35" t="s">
        <v>140</v>
      </c>
      <c r="E634" s="35" t="s">
        <v>53</v>
      </c>
      <c r="F634" s="35" t="s">
        <v>141</v>
      </c>
      <c r="G634" s="35" t="s">
        <v>142</v>
      </c>
      <c r="H634" s="34">
        <v>746.63670057700006</v>
      </c>
      <c r="I634" s="34">
        <v>30431.214161799999</v>
      </c>
    </row>
    <row r="635" spans="1:9">
      <c r="A635" s="35" t="s">
        <v>139</v>
      </c>
      <c r="B635" s="35" t="s">
        <v>139</v>
      </c>
      <c r="C635" s="34">
        <v>3.0207650612200001</v>
      </c>
      <c r="D635" s="35" t="s">
        <v>140</v>
      </c>
      <c r="E635" s="35" t="s">
        <v>53</v>
      </c>
      <c r="F635" s="35" t="s">
        <v>141</v>
      </c>
      <c r="G635" s="35" t="s">
        <v>142</v>
      </c>
      <c r="H635" s="34">
        <v>473.71021895000001</v>
      </c>
      <c r="I635" s="34">
        <v>12224.6024886</v>
      </c>
    </row>
    <row r="636" spans="1:9">
      <c r="A636" s="35" t="s">
        <v>139</v>
      </c>
      <c r="B636" s="35" t="s">
        <v>139</v>
      </c>
      <c r="C636" s="34">
        <v>3.9510534399899999</v>
      </c>
      <c r="D636" s="35" t="s">
        <v>140</v>
      </c>
      <c r="E636" s="35" t="s">
        <v>53</v>
      </c>
      <c r="F636" s="35" t="s">
        <v>141</v>
      </c>
      <c r="G636" s="35" t="s">
        <v>142</v>
      </c>
      <c r="H636" s="34">
        <v>495.64783332500002</v>
      </c>
      <c r="I636" s="34">
        <v>15989.345988900001</v>
      </c>
    </row>
    <row r="637" spans="1:9">
      <c r="A637" s="35" t="s">
        <v>139</v>
      </c>
      <c r="B637" s="35" t="s">
        <v>139</v>
      </c>
      <c r="C637" s="34">
        <v>2.4090956817600002</v>
      </c>
      <c r="D637" s="35" t="s">
        <v>140</v>
      </c>
      <c r="E637" s="35" t="s">
        <v>53</v>
      </c>
      <c r="F637" s="35" t="s">
        <v>141</v>
      </c>
      <c r="G637" s="35" t="s">
        <v>142</v>
      </c>
      <c r="H637" s="34">
        <v>389.41446544799999</v>
      </c>
      <c r="I637" s="34">
        <v>9749.2643318999999</v>
      </c>
    </row>
    <row r="638" spans="1:9">
      <c r="A638" s="35" t="s">
        <v>139</v>
      </c>
      <c r="B638" s="35" t="s">
        <v>139</v>
      </c>
      <c r="C638" s="34">
        <v>1.1514318398200001</v>
      </c>
      <c r="D638" s="35" t="s">
        <v>140</v>
      </c>
      <c r="E638" s="35" t="s">
        <v>53</v>
      </c>
      <c r="F638" s="35" t="s">
        <v>141</v>
      </c>
      <c r="G638" s="35" t="s">
        <v>142</v>
      </c>
      <c r="H638" s="34">
        <v>249.89440220700001</v>
      </c>
      <c r="I638" s="34">
        <v>4659.6793359499998</v>
      </c>
    </row>
    <row r="639" spans="1:9">
      <c r="A639" s="35" t="s">
        <v>139</v>
      </c>
      <c r="B639" s="35" t="s">
        <v>139</v>
      </c>
      <c r="C639" s="34">
        <v>7.89874916598</v>
      </c>
      <c r="D639" s="35" t="s">
        <v>140</v>
      </c>
      <c r="E639" s="35" t="s">
        <v>53</v>
      </c>
      <c r="F639" s="35" t="s">
        <v>141</v>
      </c>
      <c r="G639" s="35" t="s">
        <v>142</v>
      </c>
      <c r="H639" s="34">
        <v>715.30218292999996</v>
      </c>
      <c r="I639" s="34">
        <v>31965.1037913</v>
      </c>
    </row>
    <row r="640" spans="1:9">
      <c r="A640" s="35" t="s">
        <v>139</v>
      </c>
      <c r="B640" s="35" t="s">
        <v>139</v>
      </c>
      <c r="C640" s="34">
        <v>1.13996410275</v>
      </c>
      <c r="D640" s="35" t="s">
        <v>140</v>
      </c>
      <c r="E640" s="35" t="s">
        <v>53</v>
      </c>
      <c r="F640" s="35" t="s">
        <v>141</v>
      </c>
      <c r="G640" s="35" t="s">
        <v>142</v>
      </c>
      <c r="H640" s="34">
        <v>262.90531620199999</v>
      </c>
      <c r="I640" s="34">
        <v>4613.2710505100004</v>
      </c>
    </row>
    <row r="641" spans="1:9">
      <c r="A641" s="35" t="s">
        <v>139</v>
      </c>
      <c r="B641" s="35" t="s">
        <v>139</v>
      </c>
      <c r="C641" s="34">
        <v>2.8005156599999999</v>
      </c>
      <c r="D641" s="35" t="s">
        <v>140</v>
      </c>
      <c r="E641" s="35" t="s">
        <v>53</v>
      </c>
      <c r="F641" s="35" t="s">
        <v>141</v>
      </c>
      <c r="G641" s="35" t="s">
        <v>142</v>
      </c>
      <c r="H641" s="34">
        <v>456.35324225099998</v>
      </c>
      <c r="I641" s="34">
        <v>11333.284784699999</v>
      </c>
    </row>
    <row r="642" spans="1:9">
      <c r="A642" s="35" t="s">
        <v>139</v>
      </c>
      <c r="B642" s="35" t="s">
        <v>139</v>
      </c>
      <c r="C642" s="34">
        <v>0.80824520400699995</v>
      </c>
      <c r="D642" s="35" t="s">
        <v>140</v>
      </c>
      <c r="E642" s="35" t="s">
        <v>53</v>
      </c>
      <c r="F642" s="35" t="s">
        <v>141</v>
      </c>
      <c r="G642" s="35" t="s">
        <v>142</v>
      </c>
      <c r="H642" s="34">
        <v>294.75789827599999</v>
      </c>
      <c r="I642" s="34">
        <v>3270.85229471</v>
      </c>
    </row>
    <row r="643" spans="1:9">
      <c r="A643" s="35" t="s">
        <v>139</v>
      </c>
      <c r="B643" s="35" t="s">
        <v>139</v>
      </c>
      <c r="C643" s="34">
        <v>4.75747349297</v>
      </c>
      <c r="D643" s="35" t="s">
        <v>140</v>
      </c>
      <c r="E643" s="35" t="s">
        <v>53</v>
      </c>
      <c r="F643" s="35" t="s">
        <v>141</v>
      </c>
      <c r="G643" s="35" t="s">
        <v>142</v>
      </c>
      <c r="H643" s="34">
        <v>862.966442293</v>
      </c>
      <c r="I643" s="34">
        <v>19252.8121594</v>
      </c>
    </row>
    <row r="644" spans="1:9">
      <c r="A644" s="35" t="s">
        <v>139</v>
      </c>
      <c r="B644" s="35" t="s">
        <v>139</v>
      </c>
      <c r="C644" s="34">
        <v>4.1273772331899998</v>
      </c>
      <c r="D644" s="35" t="s">
        <v>140</v>
      </c>
      <c r="E644" s="35" t="s">
        <v>53</v>
      </c>
      <c r="F644" s="35" t="s">
        <v>141</v>
      </c>
      <c r="G644" s="35" t="s">
        <v>142</v>
      </c>
      <c r="H644" s="34">
        <v>487.44217540599999</v>
      </c>
      <c r="I644" s="34">
        <v>16702.9030638</v>
      </c>
    </row>
    <row r="645" spans="1:9">
      <c r="A645" s="35" t="s">
        <v>139</v>
      </c>
      <c r="B645" s="35" t="s">
        <v>139</v>
      </c>
      <c r="C645" s="34">
        <v>4.3071952377200002</v>
      </c>
      <c r="D645" s="35" t="s">
        <v>140</v>
      </c>
      <c r="E645" s="35" t="s">
        <v>53</v>
      </c>
      <c r="F645" s="35" t="s">
        <v>141</v>
      </c>
      <c r="G645" s="35" t="s">
        <v>142</v>
      </c>
      <c r="H645" s="34">
        <v>528.15412253900001</v>
      </c>
      <c r="I645" s="34">
        <v>17430.600710300001</v>
      </c>
    </row>
    <row r="646" spans="1:9">
      <c r="A646" s="35" t="s">
        <v>139</v>
      </c>
      <c r="B646" s="35" t="s">
        <v>139</v>
      </c>
      <c r="C646" s="34">
        <v>3.2695616953800002</v>
      </c>
      <c r="D646" s="35" t="s">
        <v>140</v>
      </c>
      <c r="E646" s="35" t="s">
        <v>53</v>
      </c>
      <c r="F646" s="35" t="s">
        <v>141</v>
      </c>
      <c r="G646" s="35" t="s">
        <v>142</v>
      </c>
      <c r="H646" s="34">
        <v>529.28935378300002</v>
      </c>
      <c r="I646" s="34">
        <v>13231.446745400001</v>
      </c>
    </row>
    <row r="647" spans="1:9">
      <c r="A647" s="35" t="s">
        <v>139</v>
      </c>
      <c r="B647" s="35" t="s">
        <v>139</v>
      </c>
      <c r="C647" s="34">
        <v>5.0490111280700001</v>
      </c>
      <c r="D647" s="35" t="s">
        <v>140</v>
      </c>
      <c r="E647" s="35" t="s">
        <v>53</v>
      </c>
      <c r="F647" s="35" t="s">
        <v>141</v>
      </c>
      <c r="G647" s="35" t="s">
        <v>142</v>
      </c>
      <c r="H647" s="34">
        <v>572.86737239499996</v>
      </c>
      <c r="I647" s="34">
        <v>20432.6231104</v>
      </c>
    </row>
    <row r="648" spans="1:9">
      <c r="A648" s="35" t="s">
        <v>139</v>
      </c>
      <c r="B648" s="35" t="s">
        <v>139</v>
      </c>
      <c r="C648" s="34">
        <v>1.2060649516999999</v>
      </c>
      <c r="D648" s="35" t="s">
        <v>140</v>
      </c>
      <c r="E648" s="35" t="s">
        <v>53</v>
      </c>
      <c r="F648" s="35" t="s">
        <v>141</v>
      </c>
      <c r="G648" s="35" t="s">
        <v>142</v>
      </c>
      <c r="H648" s="34">
        <v>260.53385964300003</v>
      </c>
      <c r="I648" s="34">
        <v>4880.7716956300001</v>
      </c>
    </row>
    <row r="649" spans="1:9">
      <c r="A649" s="35" t="s">
        <v>139</v>
      </c>
      <c r="B649" s="35" t="s">
        <v>139</v>
      </c>
      <c r="C649" s="34">
        <v>2.5512630216600001</v>
      </c>
      <c r="D649" s="35" t="s">
        <v>140</v>
      </c>
      <c r="E649" s="35" t="s">
        <v>53</v>
      </c>
      <c r="F649" s="35" t="s">
        <v>141</v>
      </c>
      <c r="G649" s="35" t="s">
        <v>142</v>
      </c>
      <c r="H649" s="34">
        <v>380.984690274</v>
      </c>
      <c r="I649" s="34">
        <v>10324.5951444</v>
      </c>
    </row>
    <row r="650" spans="1:9">
      <c r="A650" s="35" t="s">
        <v>139</v>
      </c>
      <c r="B650" s="35" t="s">
        <v>139</v>
      </c>
      <c r="C650" s="34">
        <v>5.9749528620600003</v>
      </c>
      <c r="D650" s="35" t="s">
        <v>140</v>
      </c>
      <c r="E650" s="35" t="s">
        <v>53</v>
      </c>
      <c r="F650" s="35" t="s">
        <v>141</v>
      </c>
      <c r="G650" s="35" t="s">
        <v>142</v>
      </c>
      <c r="H650" s="34">
        <v>716.57094082499998</v>
      </c>
      <c r="I650" s="34">
        <v>24179.7763634</v>
      </c>
    </row>
    <row r="651" spans="1:9">
      <c r="A651" s="35" t="s">
        <v>139</v>
      </c>
      <c r="B651" s="35" t="s">
        <v>139</v>
      </c>
      <c r="C651" s="34">
        <v>5.0012188211200002</v>
      </c>
      <c r="D651" s="35" t="s">
        <v>140</v>
      </c>
      <c r="E651" s="35" t="s">
        <v>53</v>
      </c>
      <c r="F651" s="35" t="s">
        <v>141</v>
      </c>
      <c r="G651" s="35" t="s">
        <v>142</v>
      </c>
      <c r="H651" s="34">
        <v>707.07825980099994</v>
      </c>
      <c r="I651" s="34">
        <v>20239.214506100001</v>
      </c>
    </row>
    <row r="652" spans="1:9">
      <c r="A652" s="35" t="s">
        <v>139</v>
      </c>
      <c r="B652" s="35" t="s">
        <v>139</v>
      </c>
      <c r="C652" s="34">
        <v>10.390638535800001</v>
      </c>
      <c r="D652" s="35" t="s">
        <v>140</v>
      </c>
      <c r="E652" s="35" t="s">
        <v>53</v>
      </c>
      <c r="F652" s="35" t="s">
        <v>141</v>
      </c>
      <c r="G652" s="35" t="s">
        <v>142</v>
      </c>
      <c r="H652" s="34">
        <v>810.41230184799997</v>
      </c>
      <c r="I652" s="34">
        <v>42049.422291499999</v>
      </c>
    </row>
    <row r="653" spans="1:9">
      <c r="A653" s="35" t="s">
        <v>139</v>
      </c>
      <c r="B653" s="35" t="s">
        <v>139</v>
      </c>
      <c r="C653" s="34">
        <v>8.1194668038300009</v>
      </c>
      <c r="D653" s="35" t="s">
        <v>140</v>
      </c>
      <c r="E653" s="35" t="s">
        <v>53</v>
      </c>
      <c r="F653" s="35" t="s">
        <v>141</v>
      </c>
      <c r="G653" s="35" t="s">
        <v>142</v>
      </c>
      <c r="H653" s="34">
        <v>706.60301141399998</v>
      </c>
      <c r="I653" s="34">
        <v>32858.316381500001</v>
      </c>
    </row>
    <row r="654" spans="1:9">
      <c r="A654" s="35" t="s">
        <v>139</v>
      </c>
      <c r="B654" s="35" t="s">
        <v>139</v>
      </c>
      <c r="C654" s="34">
        <v>4.56479760647</v>
      </c>
      <c r="D654" s="35" t="s">
        <v>140</v>
      </c>
      <c r="E654" s="35" t="s">
        <v>53</v>
      </c>
      <c r="F654" s="35" t="s">
        <v>141</v>
      </c>
      <c r="G654" s="35" t="s">
        <v>142</v>
      </c>
      <c r="H654" s="34">
        <v>575.07480061900003</v>
      </c>
      <c r="I654" s="34">
        <v>18473.080510700001</v>
      </c>
    </row>
    <row r="655" spans="1:9">
      <c r="A655" s="35" t="s">
        <v>139</v>
      </c>
      <c r="B655" s="35" t="s">
        <v>139</v>
      </c>
      <c r="C655" s="34">
        <v>4.4757361757199998</v>
      </c>
      <c r="D655" s="35" t="s">
        <v>140</v>
      </c>
      <c r="E655" s="35" t="s">
        <v>53</v>
      </c>
      <c r="F655" s="35" t="s">
        <v>141</v>
      </c>
      <c r="G655" s="35" t="s">
        <v>142</v>
      </c>
      <c r="H655" s="34">
        <v>860.573988547</v>
      </c>
      <c r="I655" s="34">
        <v>18112.661687700001</v>
      </c>
    </row>
    <row r="656" spans="1:9">
      <c r="A656" s="35" t="s">
        <v>139</v>
      </c>
      <c r="B656" s="35" t="s">
        <v>139</v>
      </c>
      <c r="C656" s="34">
        <v>25.323130340500001</v>
      </c>
      <c r="D656" s="35" t="s">
        <v>140</v>
      </c>
      <c r="E656" s="35" t="s">
        <v>53</v>
      </c>
      <c r="F656" s="35" t="s">
        <v>141</v>
      </c>
      <c r="G656" s="35" t="s">
        <v>142</v>
      </c>
      <c r="H656" s="34">
        <v>1212.5000786000001</v>
      </c>
      <c r="I656" s="34">
        <v>102479.072654</v>
      </c>
    </row>
    <row r="657" spans="1:9">
      <c r="A657" s="35" t="s">
        <v>139</v>
      </c>
      <c r="B657" s="35" t="s">
        <v>139</v>
      </c>
      <c r="C657" s="34">
        <v>15.313874223199999</v>
      </c>
      <c r="D657" s="35" t="s">
        <v>140</v>
      </c>
      <c r="E657" s="35" t="s">
        <v>53</v>
      </c>
      <c r="F657" s="35" t="s">
        <v>141</v>
      </c>
      <c r="G657" s="35" t="s">
        <v>142</v>
      </c>
      <c r="H657" s="34">
        <v>1025.8623902100001</v>
      </c>
      <c r="I657" s="34">
        <v>61973.050252100002</v>
      </c>
    </row>
    <row r="658" spans="1:9">
      <c r="A658" s="35" t="s">
        <v>139</v>
      </c>
      <c r="B658" s="35" t="s">
        <v>139</v>
      </c>
      <c r="C658" s="34">
        <v>16.756868303499999</v>
      </c>
      <c r="D658" s="35" t="s">
        <v>140</v>
      </c>
      <c r="E658" s="35" t="s">
        <v>53</v>
      </c>
      <c r="F658" s="35" t="s">
        <v>141</v>
      </c>
      <c r="G658" s="35" t="s">
        <v>142</v>
      </c>
      <c r="H658" s="34">
        <v>1445.05671026</v>
      </c>
      <c r="I658" s="34">
        <v>67812.640113500005</v>
      </c>
    </row>
    <row r="659" spans="1:9">
      <c r="A659" s="35" t="s">
        <v>139</v>
      </c>
      <c r="B659" s="35" t="s">
        <v>139</v>
      </c>
      <c r="C659" s="34">
        <v>13.128382522800001</v>
      </c>
      <c r="D659" s="35" t="s">
        <v>140</v>
      </c>
      <c r="E659" s="35" t="s">
        <v>53</v>
      </c>
      <c r="F659" s="35" t="s">
        <v>141</v>
      </c>
      <c r="G659" s="35" t="s">
        <v>142</v>
      </c>
      <c r="H659" s="34">
        <v>1157.27859306</v>
      </c>
      <c r="I659" s="34">
        <v>53128.679128199998</v>
      </c>
    </row>
    <row r="660" spans="1:9">
      <c r="A660" s="35" t="s">
        <v>139</v>
      </c>
      <c r="B660" s="35" t="s">
        <v>139</v>
      </c>
      <c r="C660" s="34">
        <v>4.4379591997399999</v>
      </c>
      <c r="D660" s="35" t="s">
        <v>140</v>
      </c>
      <c r="E660" s="35" t="s">
        <v>53</v>
      </c>
      <c r="F660" s="35" t="s">
        <v>141</v>
      </c>
      <c r="G660" s="35" t="s">
        <v>142</v>
      </c>
      <c r="H660" s="34">
        <v>947.660945137</v>
      </c>
      <c r="I660" s="34">
        <v>17959.783689799999</v>
      </c>
    </row>
    <row r="661" spans="1:9">
      <c r="A661" s="35" t="s">
        <v>139</v>
      </c>
      <c r="B661" s="35" t="s">
        <v>139</v>
      </c>
      <c r="C661" s="34">
        <v>12.354910713700001</v>
      </c>
      <c r="D661" s="35" t="s">
        <v>140</v>
      </c>
      <c r="E661" s="35" t="s">
        <v>53</v>
      </c>
      <c r="F661" s="35" t="s">
        <v>141</v>
      </c>
      <c r="G661" s="35" t="s">
        <v>142</v>
      </c>
      <c r="H661" s="34">
        <v>883.55102712400003</v>
      </c>
      <c r="I661" s="34">
        <v>49998.549769999998</v>
      </c>
    </row>
    <row r="662" spans="1:9">
      <c r="A662" s="35" t="s">
        <v>139</v>
      </c>
      <c r="B662" s="35" t="s">
        <v>139</v>
      </c>
      <c r="C662" s="34">
        <v>69.282536096100003</v>
      </c>
      <c r="D662" s="35" t="s">
        <v>140</v>
      </c>
      <c r="E662" s="35" t="s">
        <v>53</v>
      </c>
      <c r="F662" s="35" t="s">
        <v>141</v>
      </c>
      <c r="G662" s="35" t="s">
        <v>142</v>
      </c>
      <c r="H662" s="34">
        <v>2114.89980926</v>
      </c>
      <c r="I662" s="34">
        <v>280376.47616100003</v>
      </c>
    </row>
    <row r="663" spans="1:9">
      <c r="A663" s="35" t="s">
        <v>139</v>
      </c>
      <c r="B663" s="35" t="s">
        <v>139</v>
      </c>
      <c r="C663" s="34">
        <v>8.7191595346199993</v>
      </c>
      <c r="D663" s="35" t="s">
        <v>140</v>
      </c>
      <c r="E663" s="35" t="s">
        <v>53</v>
      </c>
      <c r="F663" s="35" t="s">
        <v>141</v>
      </c>
      <c r="G663" s="35" t="s">
        <v>142</v>
      </c>
      <c r="H663" s="34">
        <v>1261.3552593300001</v>
      </c>
      <c r="I663" s="34">
        <v>35285.186760600001</v>
      </c>
    </row>
    <row r="664" spans="1:9">
      <c r="A664" s="35" t="s">
        <v>139</v>
      </c>
      <c r="B664" s="35" t="s">
        <v>139</v>
      </c>
      <c r="C664" s="34">
        <v>36.631630787500001</v>
      </c>
      <c r="D664" s="35" t="s">
        <v>140</v>
      </c>
      <c r="E664" s="35" t="s">
        <v>53</v>
      </c>
      <c r="F664" s="35" t="s">
        <v>141</v>
      </c>
      <c r="G664" s="35" t="s">
        <v>142</v>
      </c>
      <c r="H664" s="34">
        <v>1527.72615849</v>
      </c>
      <c r="I664" s="34">
        <v>148242.95031499999</v>
      </c>
    </row>
    <row r="665" spans="1:9">
      <c r="A665" s="35" t="s">
        <v>139</v>
      </c>
      <c r="B665" s="35" t="s">
        <v>139</v>
      </c>
      <c r="C665" s="34">
        <v>45.973668669600002</v>
      </c>
      <c r="D665" s="35" t="s">
        <v>140</v>
      </c>
      <c r="E665" s="35" t="s">
        <v>53</v>
      </c>
      <c r="F665" s="35" t="s">
        <v>141</v>
      </c>
      <c r="G665" s="35" t="s">
        <v>142</v>
      </c>
      <c r="H665" s="34">
        <v>2031.1099037199999</v>
      </c>
      <c r="I665" s="34">
        <v>186048.83631700001</v>
      </c>
    </row>
    <row r="666" spans="1:9">
      <c r="A666" s="35" t="s">
        <v>139</v>
      </c>
      <c r="B666" s="35" t="s">
        <v>139</v>
      </c>
      <c r="C666" s="34">
        <v>107.064985511</v>
      </c>
      <c r="D666" s="35" t="s">
        <v>140</v>
      </c>
      <c r="E666" s="35" t="s">
        <v>53</v>
      </c>
      <c r="F666" s="35" t="s">
        <v>141</v>
      </c>
      <c r="G666" s="35" t="s">
        <v>142</v>
      </c>
      <c r="H666" s="34">
        <v>3051.7053841000002</v>
      </c>
      <c r="I666" s="34">
        <v>433276.62423100002</v>
      </c>
    </row>
    <row r="667" spans="1:9">
      <c r="A667" s="35" t="s">
        <v>139</v>
      </c>
      <c r="B667" s="35" t="s">
        <v>139</v>
      </c>
      <c r="C667" s="34">
        <v>19.955320720300001</v>
      </c>
      <c r="D667" s="35" t="s">
        <v>140</v>
      </c>
      <c r="E667" s="35" t="s">
        <v>53</v>
      </c>
      <c r="F667" s="35" t="s">
        <v>141</v>
      </c>
      <c r="G667" s="35" t="s">
        <v>142</v>
      </c>
      <c r="H667" s="34">
        <v>1345.4304180700001</v>
      </c>
      <c r="I667" s="34">
        <v>80756.317818199997</v>
      </c>
    </row>
    <row r="668" spans="1:9">
      <c r="A668" s="35" t="s">
        <v>139</v>
      </c>
      <c r="B668" s="35" t="s">
        <v>139</v>
      </c>
      <c r="C668" s="34">
        <v>47.934799398400003</v>
      </c>
      <c r="D668" s="35" t="s">
        <v>140</v>
      </c>
      <c r="E668" s="35" t="s">
        <v>53</v>
      </c>
      <c r="F668" s="35" t="s">
        <v>141</v>
      </c>
      <c r="G668" s="35" t="s">
        <v>142</v>
      </c>
      <c r="H668" s="34">
        <v>3185.43298138</v>
      </c>
      <c r="I668" s="34">
        <v>193985.250802</v>
      </c>
    </row>
    <row r="669" spans="1:9">
      <c r="A669" s="35" t="s">
        <v>139</v>
      </c>
      <c r="B669" s="35" t="s">
        <v>139</v>
      </c>
      <c r="C669" s="34">
        <v>4.0445042356699998</v>
      </c>
      <c r="D669" s="35" t="s">
        <v>140</v>
      </c>
      <c r="E669" s="35" t="s">
        <v>53</v>
      </c>
      <c r="F669" s="35" t="s">
        <v>141</v>
      </c>
      <c r="G669" s="35" t="s">
        <v>142</v>
      </c>
      <c r="H669" s="34">
        <v>546.51123900499999</v>
      </c>
      <c r="I669" s="34">
        <v>16367.527941599999</v>
      </c>
    </row>
    <row r="670" spans="1:9">
      <c r="A670" s="35" t="s">
        <v>139</v>
      </c>
      <c r="B670" s="35" t="s">
        <v>139</v>
      </c>
      <c r="C670" s="34">
        <v>67.6626504173</v>
      </c>
      <c r="D670" s="35" t="s">
        <v>140</v>
      </c>
      <c r="E670" s="35" t="s">
        <v>53</v>
      </c>
      <c r="F670" s="35" t="s">
        <v>141</v>
      </c>
      <c r="G670" s="35" t="s">
        <v>142</v>
      </c>
      <c r="H670" s="34">
        <v>3068.9056292599998</v>
      </c>
      <c r="I670" s="34">
        <v>273821.03139800002</v>
      </c>
    </row>
    <row r="671" spans="1:9">
      <c r="A671" s="35" t="s">
        <v>139</v>
      </c>
      <c r="B671" s="35" t="s">
        <v>139</v>
      </c>
      <c r="C671" s="34">
        <v>33.089924548100001</v>
      </c>
      <c r="D671" s="35" t="s">
        <v>140</v>
      </c>
      <c r="E671" s="35" t="s">
        <v>53</v>
      </c>
      <c r="F671" s="35" t="s">
        <v>141</v>
      </c>
      <c r="G671" s="35" t="s">
        <v>142</v>
      </c>
      <c r="H671" s="34">
        <v>2348.1664385300001</v>
      </c>
      <c r="I671" s="34">
        <v>133910.17367399999</v>
      </c>
    </row>
    <row r="672" spans="1:9">
      <c r="A672" s="35" t="s">
        <v>139</v>
      </c>
      <c r="B672" s="35" t="s">
        <v>139</v>
      </c>
      <c r="C672" s="34">
        <v>6.9737822841400003</v>
      </c>
      <c r="D672" s="35" t="s">
        <v>140</v>
      </c>
      <c r="E672" s="35" t="s">
        <v>53</v>
      </c>
      <c r="F672" s="35" t="s">
        <v>141</v>
      </c>
      <c r="G672" s="35" t="s">
        <v>142</v>
      </c>
      <c r="H672" s="34">
        <v>837.948237081</v>
      </c>
      <c r="I672" s="34">
        <v>28221.895625000001</v>
      </c>
    </row>
    <row r="673" spans="1:9">
      <c r="A673" s="35" t="s">
        <v>139</v>
      </c>
      <c r="B673" s="35" t="s">
        <v>139</v>
      </c>
      <c r="C673" s="34">
        <v>0.166896449669</v>
      </c>
      <c r="D673" s="35" t="s">
        <v>140</v>
      </c>
      <c r="E673" s="35" t="s">
        <v>46</v>
      </c>
      <c r="F673" s="35" t="s">
        <v>141</v>
      </c>
      <c r="G673" s="35" t="s">
        <v>142</v>
      </c>
      <c r="H673" s="34">
        <v>126.00559826</v>
      </c>
      <c r="I673" s="34">
        <v>675.405969218</v>
      </c>
    </row>
    <row r="674" spans="1:9">
      <c r="A674" s="35" t="s">
        <v>139</v>
      </c>
      <c r="B674" s="35" t="s">
        <v>139</v>
      </c>
      <c r="C674" s="34">
        <v>4.7736776648600002E-4</v>
      </c>
      <c r="D674" s="35" t="s">
        <v>140</v>
      </c>
      <c r="E674" s="35" t="s">
        <v>46</v>
      </c>
      <c r="F674" s="35" t="s">
        <v>141</v>
      </c>
      <c r="G674" s="35" t="s">
        <v>142</v>
      </c>
      <c r="H674" s="34">
        <v>69.516787017799999</v>
      </c>
      <c r="I674" s="34">
        <v>1.93183881165</v>
      </c>
    </row>
    <row r="675" spans="1:9">
      <c r="A675" s="35" t="s">
        <v>139</v>
      </c>
      <c r="B675" s="35" t="s">
        <v>139</v>
      </c>
      <c r="C675" s="34">
        <v>4.4177660656500002E-3</v>
      </c>
      <c r="D675" s="35" t="s">
        <v>140</v>
      </c>
      <c r="E675" s="35" t="s">
        <v>46</v>
      </c>
      <c r="F675" s="35" t="s">
        <v>141</v>
      </c>
      <c r="G675" s="35" t="s">
        <v>142</v>
      </c>
      <c r="H675" s="34">
        <v>632.16676059999998</v>
      </c>
      <c r="I675" s="34">
        <v>17.878064975400001</v>
      </c>
    </row>
    <row r="676" spans="1:9">
      <c r="A676" s="35" t="s">
        <v>139</v>
      </c>
      <c r="B676" s="35" t="s">
        <v>139</v>
      </c>
      <c r="C676" s="34">
        <v>1.09557882852E-2</v>
      </c>
      <c r="D676" s="35" t="s">
        <v>140</v>
      </c>
      <c r="E676" s="35" t="s">
        <v>46</v>
      </c>
      <c r="F676" s="35" t="s">
        <v>141</v>
      </c>
      <c r="G676" s="35" t="s">
        <v>142</v>
      </c>
      <c r="H676" s="34">
        <v>785.18996703400001</v>
      </c>
      <c r="I676" s="34">
        <v>44.336502184399997</v>
      </c>
    </row>
    <row r="677" spans="1:9">
      <c r="A677" s="35" t="s">
        <v>139</v>
      </c>
      <c r="B677" s="35" t="s">
        <v>139</v>
      </c>
      <c r="C677" s="34">
        <v>7.7099641822900002</v>
      </c>
      <c r="D677" s="35" t="s">
        <v>140</v>
      </c>
      <c r="E677" s="35" t="s">
        <v>46</v>
      </c>
      <c r="F677" s="35" t="s">
        <v>141</v>
      </c>
      <c r="G677" s="35" t="s">
        <v>142</v>
      </c>
      <c r="H677" s="34">
        <v>1023.68294379</v>
      </c>
      <c r="I677" s="34">
        <v>31201.1180676</v>
      </c>
    </row>
    <row r="678" spans="1:9">
      <c r="A678" s="35" t="s">
        <v>139</v>
      </c>
      <c r="B678" s="35" t="s">
        <v>139</v>
      </c>
      <c r="C678" s="34">
        <v>6.4450235008599996</v>
      </c>
      <c r="D678" s="35" t="s">
        <v>140</v>
      </c>
      <c r="E678" s="35" t="s">
        <v>46</v>
      </c>
      <c r="F678" s="35" t="s">
        <v>141</v>
      </c>
      <c r="G678" s="35" t="s">
        <v>142</v>
      </c>
      <c r="H678" s="34">
        <v>790.13660958200001</v>
      </c>
      <c r="I678" s="34">
        <v>26082.084747000001</v>
      </c>
    </row>
    <row r="679" spans="1:9">
      <c r="A679" s="35" t="s">
        <v>139</v>
      </c>
      <c r="B679" s="35" t="s">
        <v>139</v>
      </c>
      <c r="C679" s="34">
        <v>10.960063138900001</v>
      </c>
      <c r="D679" s="35" t="s">
        <v>140</v>
      </c>
      <c r="E679" s="35" t="s">
        <v>46</v>
      </c>
      <c r="F679" s="35" t="s">
        <v>141</v>
      </c>
      <c r="G679" s="35" t="s">
        <v>142</v>
      </c>
      <c r="H679" s="34">
        <v>879.92121601300005</v>
      </c>
      <c r="I679" s="34">
        <v>44353.801903699998</v>
      </c>
    </row>
    <row r="680" spans="1:9">
      <c r="A680" s="35" t="s">
        <v>139</v>
      </c>
      <c r="B680" s="35" t="s">
        <v>139</v>
      </c>
      <c r="C680" s="34">
        <v>61.503708614499999</v>
      </c>
      <c r="D680" s="35" t="s">
        <v>140</v>
      </c>
      <c r="E680" s="35" t="s">
        <v>46</v>
      </c>
      <c r="F680" s="35" t="s">
        <v>141</v>
      </c>
      <c r="G680" s="35" t="s">
        <v>142</v>
      </c>
      <c r="H680" s="34">
        <v>3683.89360803</v>
      </c>
      <c r="I680" s="34">
        <v>248896.678208</v>
      </c>
    </row>
    <row r="681" spans="1:9">
      <c r="A681" s="35" t="s">
        <v>139</v>
      </c>
      <c r="B681" s="35" t="s">
        <v>139</v>
      </c>
      <c r="C681" s="34">
        <v>98.343484285800002</v>
      </c>
      <c r="D681" s="35" t="s">
        <v>140</v>
      </c>
      <c r="E681" s="35" t="s">
        <v>46</v>
      </c>
      <c r="F681" s="35" t="s">
        <v>141</v>
      </c>
      <c r="G681" s="35" t="s">
        <v>142</v>
      </c>
      <c r="H681" s="34">
        <v>5419.7246076399997</v>
      </c>
      <c r="I681" s="34">
        <v>397981.960983</v>
      </c>
    </row>
    <row r="682" spans="1:9">
      <c r="A682" s="35" t="s">
        <v>139</v>
      </c>
      <c r="B682" s="35" t="s">
        <v>139</v>
      </c>
      <c r="C682" s="34">
        <v>53.868932564399998</v>
      </c>
      <c r="D682" s="35" t="s">
        <v>140</v>
      </c>
      <c r="E682" s="35" t="s">
        <v>46</v>
      </c>
      <c r="F682" s="35" t="s">
        <v>141</v>
      </c>
      <c r="G682" s="35" t="s">
        <v>142</v>
      </c>
      <c r="H682" s="34">
        <v>2551.8452711499999</v>
      </c>
      <c r="I682" s="34">
        <v>217999.835716</v>
      </c>
    </row>
    <row r="683" spans="1:9">
      <c r="A683" s="35" t="s">
        <v>139</v>
      </c>
      <c r="B683" s="35" t="s">
        <v>139</v>
      </c>
      <c r="C683" s="34">
        <v>50.814250677899999</v>
      </c>
      <c r="D683" s="35" t="s">
        <v>140</v>
      </c>
      <c r="E683" s="35" t="s">
        <v>46</v>
      </c>
      <c r="F683" s="35" t="s">
        <v>141</v>
      </c>
      <c r="G683" s="35" t="s">
        <v>142</v>
      </c>
      <c r="H683" s="34">
        <v>3553.9031145200001</v>
      </c>
      <c r="I683" s="34">
        <v>205637.97670500001</v>
      </c>
    </row>
    <row r="684" spans="1:9">
      <c r="A684" s="35" t="s">
        <v>139</v>
      </c>
      <c r="B684" s="35" t="s">
        <v>139</v>
      </c>
      <c r="C684" s="34">
        <v>55.566735428100003</v>
      </c>
      <c r="D684" s="35" t="s">
        <v>140</v>
      </c>
      <c r="E684" s="35" t="s">
        <v>46</v>
      </c>
      <c r="F684" s="35" t="s">
        <v>141</v>
      </c>
      <c r="G684" s="35" t="s">
        <v>142</v>
      </c>
      <c r="H684" s="34">
        <v>2839.8463540100001</v>
      </c>
      <c r="I684" s="34">
        <v>224870.60013899999</v>
      </c>
    </row>
    <row r="685" spans="1:9">
      <c r="A685" s="35" t="s">
        <v>139</v>
      </c>
      <c r="B685" s="35" t="s">
        <v>139</v>
      </c>
      <c r="C685" s="34">
        <v>9.2567830298500002</v>
      </c>
      <c r="D685" s="35" t="s">
        <v>140</v>
      </c>
      <c r="E685" s="35" t="s">
        <v>46</v>
      </c>
      <c r="F685" s="35" t="s">
        <v>141</v>
      </c>
      <c r="G685" s="35" t="s">
        <v>142</v>
      </c>
      <c r="H685" s="34">
        <v>1713.6518388</v>
      </c>
      <c r="I685" s="34">
        <v>37460.871855099998</v>
      </c>
    </row>
    <row r="686" spans="1:9">
      <c r="A686" s="35" t="s">
        <v>139</v>
      </c>
      <c r="B686" s="35" t="s">
        <v>139</v>
      </c>
      <c r="C686" s="34">
        <v>116.938349204</v>
      </c>
      <c r="D686" s="35" t="s">
        <v>140</v>
      </c>
      <c r="E686" s="35" t="s">
        <v>46</v>
      </c>
      <c r="F686" s="35" t="s">
        <v>141</v>
      </c>
      <c r="G686" s="35" t="s">
        <v>142</v>
      </c>
      <c r="H686" s="34">
        <v>4532.2813624800001</v>
      </c>
      <c r="I686" s="34">
        <v>473232.70950200001</v>
      </c>
    </row>
    <row r="687" spans="1:9">
      <c r="A687" s="35" t="s">
        <v>139</v>
      </c>
      <c r="B687" s="35" t="s">
        <v>139</v>
      </c>
      <c r="C687" s="34">
        <v>111.180259238</v>
      </c>
      <c r="D687" s="35" t="s">
        <v>140</v>
      </c>
      <c r="E687" s="35" t="s">
        <v>46</v>
      </c>
      <c r="F687" s="35" t="s">
        <v>141</v>
      </c>
      <c r="G687" s="35" t="s">
        <v>142</v>
      </c>
      <c r="H687" s="34">
        <v>3956.1075865100001</v>
      </c>
      <c r="I687" s="34">
        <v>449930.54614200001</v>
      </c>
    </row>
    <row r="688" spans="1:9">
      <c r="A688" s="35" t="s">
        <v>139</v>
      </c>
      <c r="B688" s="35" t="s">
        <v>139</v>
      </c>
      <c r="C688" s="34">
        <v>288.51840940400001</v>
      </c>
      <c r="D688" s="35" t="s">
        <v>140</v>
      </c>
      <c r="E688" s="35" t="s">
        <v>46</v>
      </c>
      <c r="F688" s="35" t="s">
        <v>141</v>
      </c>
      <c r="G688" s="35" t="s">
        <v>142</v>
      </c>
      <c r="H688" s="34">
        <v>9019.4378982100006</v>
      </c>
      <c r="I688" s="34">
        <v>1167592.5780799999</v>
      </c>
    </row>
    <row r="689" spans="1:9">
      <c r="A689" s="35" t="s">
        <v>139</v>
      </c>
      <c r="B689" s="35" t="s">
        <v>139</v>
      </c>
      <c r="C689" s="34">
        <v>213.493672678</v>
      </c>
      <c r="D689" s="35" t="s">
        <v>140</v>
      </c>
      <c r="E689" s="35" t="s">
        <v>46</v>
      </c>
      <c r="F689" s="35" t="s">
        <v>141</v>
      </c>
      <c r="G689" s="35" t="s">
        <v>142</v>
      </c>
      <c r="H689" s="34">
        <v>8854.7160118699994</v>
      </c>
      <c r="I689" s="34">
        <v>863978.24041900004</v>
      </c>
    </row>
    <row r="690" spans="1:9">
      <c r="A690" s="35" t="s">
        <v>139</v>
      </c>
      <c r="B690" s="35" t="s">
        <v>139</v>
      </c>
      <c r="C690" s="34">
        <v>288.24407116499998</v>
      </c>
      <c r="D690" s="35" t="s">
        <v>140</v>
      </c>
      <c r="E690" s="35" t="s">
        <v>46</v>
      </c>
      <c r="F690" s="35" t="s">
        <v>141</v>
      </c>
      <c r="G690" s="35" t="s">
        <v>142</v>
      </c>
      <c r="H690" s="34">
        <v>9742.6623289700001</v>
      </c>
      <c r="I690" s="34">
        <v>1166482.3706100001</v>
      </c>
    </row>
    <row r="691" spans="1:9">
      <c r="A691" s="35" t="s">
        <v>139</v>
      </c>
      <c r="B691" s="35" t="s">
        <v>139</v>
      </c>
      <c r="C691" s="34">
        <v>1237.6833960700001</v>
      </c>
      <c r="D691" s="35" t="s">
        <v>140</v>
      </c>
      <c r="E691" s="35" t="s">
        <v>46</v>
      </c>
      <c r="F691" s="35" t="s">
        <v>141</v>
      </c>
      <c r="G691" s="35" t="s">
        <v>142</v>
      </c>
      <c r="H691" s="34">
        <v>47141.183707700002</v>
      </c>
      <c r="I691" s="34">
        <v>5008727.0002699997</v>
      </c>
    </row>
    <row r="692" spans="1:9">
      <c r="A692" s="35" t="s">
        <v>139</v>
      </c>
      <c r="B692" s="35" t="s">
        <v>139</v>
      </c>
      <c r="C692" s="34">
        <v>2471.3427730499998</v>
      </c>
      <c r="D692" s="35" t="s">
        <v>140</v>
      </c>
      <c r="E692" s="35" t="s">
        <v>46</v>
      </c>
      <c r="F692" s="35" t="s">
        <v>141</v>
      </c>
      <c r="G692" s="35" t="s">
        <v>142</v>
      </c>
      <c r="H692" s="34">
        <v>51762.949666200002</v>
      </c>
      <c r="I692" s="34">
        <v>10001169.3731</v>
      </c>
    </row>
    <row r="693" spans="1:9">
      <c r="A693" s="35" t="s">
        <v>139</v>
      </c>
      <c r="B693" s="35" t="s">
        <v>139</v>
      </c>
      <c r="C693" s="34">
        <v>10863.9836043</v>
      </c>
      <c r="D693" s="35" t="s">
        <v>140</v>
      </c>
      <c r="E693" s="35" t="s">
        <v>46</v>
      </c>
      <c r="F693" s="35" t="s">
        <v>141</v>
      </c>
      <c r="G693" s="35" t="s">
        <v>142</v>
      </c>
      <c r="H693" s="34">
        <v>198563.934434</v>
      </c>
      <c r="I693" s="34">
        <v>43964981.821900003</v>
      </c>
    </row>
    <row r="694" spans="1:9">
      <c r="A694" s="35" t="s">
        <v>139</v>
      </c>
      <c r="B694" s="35" t="s">
        <v>139</v>
      </c>
      <c r="C694" s="34">
        <v>15993.4109138</v>
      </c>
      <c r="D694" s="35" t="s">
        <v>140</v>
      </c>
      <c r="E694" s="35" t="s">
        <v>46</v>
      </c>
      <c r="F694" s="35" t="s">
        <v>141</v>
      </c>
      <c r="G694" s="35" t="s">
        <v>142</v>
      </c>
      <c r="H694" s="34">
        <v>153908.149519</v>
      </c>
      <c r="I694" s="34">
        <v>64723037.672700003</v>
      </c>
    </row>
    <row r="695" spans="1:9">
      <c r="A695" s="35" t="s">
        <v>139</v>
      </c>
      <c r="B695" s="35" t="s">
        <v>139</v>
      </c>
      <c r="C695" s="34">
        <v>1.14488242456E-2</v>
      </c>
      <c r="D695" s="35" t="s">
        <v>140</v>
      </c>
      <c r="E695" s="35" t="s">
        <v>46</v>
      </c>
      <c r="F695" s="35" t="s">
        <v>141</v>
      </c>
      <c r="G695" s="35" t="s">
        <v>142</v>
      </c>
      <c r="H695" s="34">
        <v>483.87701629100002</v>
      </c>
      <c r="I695" s="34">
        <v>46.331747927400002</v>
      </c>
    </row>
    <row r="696" spans="1:9">
      <c r="A696" s="35" t="s">
        <v>139</v>
      </c>
      <c r="B696" s="35" t="s">
        <v>139</v>
      </c>
      <c r="C696" s="34">
        <v>3.6104287042000001E-3</v>
      </c>
      <c r="D696" s="35" t="s">
        <v>140</v>
      </c>
      <c r="E696" s="35" t="s">
        <v>46</v>
      </c>
      <c r="F696" s="35" t="s">
        <v>141</v>
      </c>
      <c r="G696" s="35" t="s">
        <v>142</v>
      </c>
      <c r="H696" s="34">
        <v>112.484671069</v>
      </c>
      <c r="I696" s="34">
        <v>14.6108865892</v>
      </c>
    </row>
    <row r="697" spans="1:9">
      <c r="A697" s="35" t="s">
        <v>139</v>
      </c>
      <c r="B697" s="35" t="s">
        <v>139</v>
      </c>
      <c r="C697" s="34">
        <v>2.0173287531499999E-3</v>
      </c>
      <c r="D697" s="35" t="s">
        <v>140</v>
      </c>
      <c r="E697" s="35" t="s">
        <v>46</v>
      </c>
      <c r="F697" s="35" t="s">
        <v>141</v>
      </c>
      <c r="G697" s="35" t="s">
        <v>142</v>
      </c>
      <c r="H697" s="34">
        <v>130.85781598400001</v>
      </c>
      <c r="I697" s="34">
        <v>8.1638398207799998</v>
      </c>
    </row>
    <row r="698" spans="1:9">
      <c r="A698" s="35" t="s">
        <v>139</v>
      </c>
      <c r="B698" s="35" t="s">
        <v>139</v>
      </c>
      <c r="C698" s="34">
        <v>2.1032291262199999E-2</v>
      </c>
      <c r="D698" s="35" t="s">
        <v>140</v>
      </c>
      <c r="E698" s="35" t="s">
        <v>46</v>
      </c>
      <c r="F698" s="35" t="s">
        <v>141</v>
      </c>
      <c r="G698" s="35" t="s">
        <v>142</v>
      </c>
      <c r="H698" s="34">
        <v>668.58039639900005</v>
      </c>
      <c r="I698" s="34">
        <v>85.114662972199994</v>
      </c>
    </row>
    <row r="699" spans="1:9">
      <c r="A699" s="35" t="s">
        <v>139</v>
      </c>
      <c r="B699" s="35" t="s">
        <v>139</v>
      </c>
      <c r="C699" s="34">
        <v>2.41096902572E-2</v>
      </c>
      <c r="D699" s="35" t="s">
        <v>140</v>
      </c>
      <c r="E699" s="35" t="s">
        <v>46</v>
      </c>
      <c r="F699" s="35" t="s">
        <v>141</v>
      </c>
      <c r="G699" s="35" t="s">
        <v>142</v>
      </c>
      <c r="H699" s="34">
        <v>767.25542305099998</v>
      </c>
      <c r="I699" s="34">
        <v>97.568454859400006</v>
      </c>
    </row>
    <row r="700" spans="1:9">
      <c r="A700" s="35" t="s">
        <v>139</v>
      </c>
      <c r="B700" s="35" t="s">
        <v>139</v>
      </c>
      <c r="C700" s="34">
        <v>9.0243994906099995E-3</v>
      </c>
      <c r="D700" s="35" t="s">
        <v>140</v>
      </c>
      <c r="E700" s="35" t="s">
        <v>46</v>
      </c>
      <c r="F700" s="35" t="s">
        <v>141</v>
      </c>
      <c r="G700" s="35" t="s">
        <v>142</v>
      </c>
      <c r="H700" s="34">
        <v>287.18550570100001</v>
      </c>
      <c r="I700" s="34">
        <v>36.520449036899997</v>
      </c>
    </row>
    <row r="701" spans="1:9">
      <c r="A701" s="35" t="s">
        <v>139</v>
      </c>
      <c r="B701" s="35" t="s">
        <v>139</v>
      </c>
      <c r="C701" s="34">
        <v>1.19408931906E-2</v>
      </c>
      <c r="D701" s="35" t="s">
        <v>140</v>
      </c>
      <c r="E701" s="35" t="s">
        <v>46</v>
      </c>
      <c r="F701" s="35" t="s">
        <v>141</v>
      </c>
      <c r="G701" s="35" t="s">
        <v>142</v>
      </c>
      <c r="H701" s="34">
        <v>596.90629681500002</v>
      </c>
      <c r="I701" s="34">
        <v>48.323080297399997</v>
      </c>
    </row>
    <row r="702" spans="1:9">
      <c r="A702" s="35" t="s">
        <v>139</v>
      </c>
      <c r="B702" s="35" t="s">
        <v>139</v>
      </c>
      <c r="C702" s="34">
        <v>1.01038807784E-2</v>
      </c>
      <c r="D702" s="35" t="s">
        <v>140</v>
      </c>
      <c r="E702" s="35" t="s">
        <v>46</v>
      </c>
      <c r="F702" s="35" t="s">
        <v>141</v>
      </c>
      <c r="G702" s="35" t="s">
        <v>142</v>
      </c>
      <c r="H702" s="34">
        <v>731.29621598400001</v>
      </c>
      <c r="I702" s="34">
        <v>40.888954819399999</v>
      </c>
    </row>
    <row r="703" spans="1:9">
      <c r="A703" s="35" t="s">
        <v>139</v>
      </c>
      <c r="B703" s="35" t="s">
        <v>139</v>
      </c>
      <c r="C703" s="34">
        <v>6.2406712222199999E-3</v>
      </c>
      <c r="D703" s="35" t="s">
        <v>140</v>
      </c>
      <c r="E703" s="35" t="s">
        <v>46</v>
      </c>
      <c r="F703" s="35" t="s">
        <v>141</v>
      </c>
      <c r="G703" s="35" t="s">
        <v>142</v>
      </c>
      <c r="H703" s="34">
        <v>541.99703374000001</v>
      </c>
      <c r="I703" s="34">
        <v>25.255100415699999</v>
      </c>
    </row>
    <row r="704" spans="1:9">
      <c r="A704" s="35" t="s">
        <v>139</v>
      </c>
      <c r="B704" s="35" t="s">
        <v>139</v>
      </c>
      <c r="C704" s="34">
        <v>2.9046347334799999E-3</v>
      </c>
      <c r="D704" s="35" t="s">
        <v>140</v>
      </c>
      <c r="E704" s="35" t="s">
        <v>46</v>
      </c>
      <c r="F704" s="35" t="s">
        <v>141</v>
      </c>
      <c r="G704" s="35" t="s">
        <v>142</v>
      </c>
      <c r="H704" s="34">
        <v>269.50173814499999</v>
      </c>
      <c r="I704" s="34">
        <v>11.754639725900001</v>
      </c>
    </row>
    <row r="705" spans="1:9">
      <c r="A705" s="35" t="s">
        <v>139</v>
      </c>
      <c r="B705" s="35" t="s">
        <v>139</v>
      </c>
      <c r="C705" s="34">
        <v>1.5248860621100001E-2</v>
      </c>
      <c r="D705" s="35" t="s">
        <v>140</v>
      </c>
      <c r="E705" s="35" t="s">
        <v>46</v>
      </c>
      <c r="F705" s="35" t="s">
        <v>141</v>
      </c>
      <c r="G705" s="35" t="s">
        <v>142</v>
      </c>
      <c r="H705" s="34">
        <v>1065.0231389400001</v>
      </c>
      <c r="I705" s="34">
        <v>61.709949538700002</v>
      </c>
    </row>
    <row r="706" spans="1:9">
      <c r="A706" s="35" t="s">
        <v>139</v>
      </c>
      <c r="B706" s="35" t="s">
        <v>139</v>
      </c>
      <c r="C706" s="34">
        <v>1.6261414422299999E-2</v>
      </c>
      <c r="D706" s="35" t="s">
        <v>140</v>
      </c>
      <c r="E706" s="35" t="s">
        <v>46</v>
      </c>
      <c r="F706" s="35" t="s">
        <v>141</v>
      </c>
      <c r="G706" s="35" t="s">
        <v>142</v>
      </c>
      <c r="H706" s="34">
        <v>393.18176353600001</v>
      </c>
      <c r="I706" s="34">
        <v>65.807609392200007</v>
      </c>
    </row>
    <row r="707" spans="1:9">
      <c r="A707" s="35" t="s">
        <v>139</v>
      </c>
      <c r="B707" s="35" t="s">
        <v>139</v>
      </c>
      <c r="C707" s="34">
        <v>11.298047884600001</v>
      </c>
      <c r="D707" s="35" t="s">
        <v>140</v>
      </c>
      <c r="E707" s="35" t="s">
        <v>46</v>
      </c>
      <c r="F707" s="35" t="s">
        <v>141</v>
      </c>
      <c r="G707" s="35" t="s">
        <v>142</v>
      </c>
      <c r="H707" s="34">
        <v>1045.27399917</v>
      </c>
      <c r="I707" s="34">
        <v>45721.5776425</v>
      </c>
    </row>
    <row r="708" spans="1:9">
      <c r="A708" s="35" t="s">
        <v>139</v>
      </c>
      <c r="B708" s="35" t="s">
        <v>139</v>
      </c>
      <c r="C708" s="34">
        <v>1.7119208697399999E-2</v>
      </c>
      <c r="D708" s="35" t="s">
        <v>140</v>
      </c>
      <c r="E708" s="35" t="s">
        <v>46</v>
      </c>
      <c r="F708" s="35" t="s">
        <v>141</v>
      </c>
      <c r="G708" s="35" t="s">
        <v>142</v>
      </c>
      <c r="H708" s="34">
        <v>1043.3833864600001</v>
      </c>
      <c r="I708" s="34">
        <v>69.278979663599998</v>
      </c>
    </row>
    <row r="709" spans="1:9">
      <c r="A709" s="35" t="s">
        <v>139</v>
      </c>
      <c r="B709" s="35" t="s">
        <v>139</v>
      </c>
      <c r="C709" s="34">
        <v>9.0688398470100007E-3</v>
      </c>
      <c r="D709" s="35" t="s">
        <v>140</v>
      </c>
      <c r="E709" s="35" t="s">
        <v>46</v>
      </c>
      <c r="F709" s="35" t="s">
        <v>141</v>
      </c>
      <c r="G709" s="35" t="s">
        <v>142</v>
      </c>
      <c r="H709" s="34">
        <v>722.69556923599998</v>
      </c>
      <c r="I709" s="34">
        <v>36.700292778600001</v>
      </c>
    </row>
    <row r="710" spans="1:9">
      <c r="A710" s="35" t="s">
        <v>139</v>
      </c>
      <c r="B710" s="35" t="s">
        <v>139</v>
      </c>
      <c r="C710" s="34">
        <v>73.927849882800004</v>
      </c>
      <c r="D710" s="35" t="s">
        <v>140</v>
      </c>
      <c r="E710" s="35" t="s">
        <v>46</v>
      </c>
      <c r="F710" s="35" t="s">
        <v>141</v>
      </c>
      <c r="G710" s="35" t="s">
        <v>142</v>
      </c>
      <c r="H710" s="34">
        <v>2792.71050612</v>
      </c>
      <c r="I710" s="34">
        <v>299175.39409299998</v>
      </c>
    </row>
    <row r="711" spans="1:9">
      <c r="A711" s="35" t="s">
        <v>139</v>
      </c>
      <c r="B711" s="35" t="s">
        <v>139</v>
      </c>
      <c r="C711" s="34">
        <v>55.498254735499998</v>
      </c>
      <c r="D711" s="35" t="s">
        <v>140</v>
      </c>
      <c r="E711" s="35" t="s">
        <v>46</v>
      </c>
      <c r="F711" s="35" t="s">
        <v>141</v>
      </c>
      <c r="G711" s="35" t="s">
        <v>142</v>
      </c>
      <c r="H711" s="34">
        <v>6480.4102412599996</v>
      </c>
      <c r="I711" s="34">
        <v>224593.468608</v>
      </c>
    </row>
    <row r="712" spans="1:9">
      <c r="A712" s="35" t="s">
        <v>139</v>
      </c>
      <c r="B712" s="35" t="s">
        <v>139</v>
      </c>
      <c r="C712" s="34">
        <v>113.68174497299999</v>
      </c>
      <c r="D712" s="35" t="s">
        <v>140</v>
      </c>
      <c r="E712" s="35" t="s">
        <v>46</v>
      </c>
      <c r="F712" s="35" t="s">
        <v>141</v>
      </c>
      <c r="G712" s="35" t="s">
        <v>142</v>
      </c>
      <c r="H712" s="34">
        <v>3918.15072078</v>
      </c>
      <c r="I712" s="34">
        <v>460053.69975500001</v>
      </c>
    </row>
    <row r="713" spans="1:9">
      <c r="A713" s="35" t="s">
        <v>139</v>
      </c>
      <c r="B713" s="35" t="s">
        <v>139</v>
      </c>
      <c r="C713" s="34">
        <v>72.046052662299999</v>
      </c>
      <c r="D713" s="35" t="s">
        <v>140</v>
      </c>
      <c r="E713" s="35" t="s">
        <v>46</v>
      </c>
      <c r="F713" s="35" t="s">
        <v>141</v>
      </c>
      <c r="G713" s="35" t="s">
        <v>142</v>
      </c>
      <c r="H713" s="34">
        <v>2912.6894720999999</v>
      </c>
      <c r="I713" s="34">
        <v>291560.03092500003</v>
      </c>
    </row>
    <row r="714" spans="1:9">
      <c r="A714" s="35" t="s">
        <v>139</v>
      </c>
      <c r="B714" s="35" t="s">
        <v>139</v>
      </c>
      <c r="C714" s="34">
        <v>79.881466086900005</v>
      </c>
      <c r="D714" s="35" t="s">
        <v>140</v>
      </c>
      <c r="E714" s="35" t="s">
        <v>46</v>
      </c>
      <c r="F714" s="35" t="s">
        <v>141</v>
      </c>
      <c r="G714" s="35" t="s">
        <v>142</v>
      </c>
      <c r="H714" s="34">
        <v>4062.7730902200001</v>
      </c>
      <c r="I714" s="34">
        <v>323268.82406399999</v>
      </c>
    </row>
    <row r="715" spans="1:9">
      <c r="A715" s="35" t="s">
        <v>139</v>
      </c>
      <c r="B715" s="35" t="s">
        <v>139</v>
      </c>
      <c r="C715" s="34">
        <v>66.442280886700004</v>
      </c>
      <c r="D715" s="35" t="s">
        <v>140</v>
      </c>
      <c r="E715" s="35" t="s">
        <v>46</v>
      </c>
      <c r="F715" s="35" t="s">
        <v>141</v>
      </c>
      <c r="G715" s="35" t="s">
        <v>142</v>
      </c>
      <c r="H715" s="34">
        <v>2279.0387197999999</v>
      </c>
      <c r="I715" s="34">
        <v>268882.37112500001</v>
      </c>
    </row>
    <row r="716" spans="1:9">
      <c r="A716" s="35" t="s">
        <v>139</v>
      </c>
      <c r="B716" s="35" t="s">
        <v>139</v>
      </c>
      <c r="C716" s="34">
        <v>294.10487958300001</v>
      </c>
      <c r="D716" s="35" t="s">
        <v>140</v>
      </c>
      <c r="E716" s="35" t="s">
        <v>46</v>
      </c>
      <c r="F716" s="35" t="s">
        <v>141</v>
      </c>
      <c r="G716" s="35" t="s">
        <v>142</v>
      </c>
      <c r="H716" s="34">
        <v>9074.2734975700005</v>
      </c>
      <c r="I716" s="34">
        <v>1190200.2208</v>
      </c>
    </row>
    <row r="717" spans="1:9">
      <c r="A717" s="35" t="s">
        <v>139</v>
      </c>
      <c r="B717" s="35" t="s">
        <v>139</v>
      </c>
      <c r="C717" s="34">
        <v>6.3400198456400004E-3</v>
      </c>
      <c r="D717" s="35" t="s">
        <v>140</v>
      </c>
      <c r="E717" s="35" t="s">
        <v>48</v>
      </c>
      <c r="F717" s="35" t="s">
        <v>141</v>
      </c>
      <c r="G717" s="35" t="s">
        <v>142</v>
      </c>
      <c r="H717" s="34">
        <v>266.48284394799998</v>
      </c>
      <c r="I717" s="34">
        <v>25.657150030499999</v>
      </c>
    </row>
    <row r="718" spans="1:9">
      <c r="A718" s="35" t="s">
        <v>139</v>
      </c>
      <c r="B718" s="35" t="s">
        <v>139</v>
      </c>
      <c r="C718" s="34">
        <v>3.22863422576</v>
      </c>
      <c r="D718" s="35" t="s">
        <v>140</v>
      </c>
      <c r="E718" s="35" t="s">
        <v>48</v>
      </c>
      <c r="F718" s="35" t="s">
        <v>141</v>
      </c>
      <c r="G718" s="35" t="s">
        <v>142</v>
      </c>
      <c r="H718" s="34">
        <v>471.34306562</v>
      </c>
      <c r="I718" s="34">
        <v>13065.819152100001</v>
      </c>
    </row>
    <row r="719" spans="1:9">
      <c r="A719" s="35" t="s">
        <v>139</v>
      </c>
      <c r="B719" s="35" t="s">
        <v>139</v>
      </c>
      <c r="C719" s="34">
        <v>86.179933449000004</v>
      </c>
      <c r="D719" s="35" t="s">
        <v>140</v>
      </c>
      <c r="E719" s="35" t="s">
        <v>48</v>
      </c>
      <c r="F719" s="35" t="s">
        <v>141</v>
      </c>
      <c r="G719" s="35" t="s">
        <v>142</v>
      </c>
      <c r="H719" s="34">
        <v>4176.85880051</v>
      </c>
      <c r="I719" s="34">
        <v>348757.81715999998</v>
      </c>
    </row>
    <row r="720" spans="1:9">
      <c r="A720" s="35" t="s">
        <v>139</v>
      </c>
      <c r="B720" s="35" t="s">
        <v>139</v>
      </c>
      <c r="C720" s="34">
        <v>52.146261820699998</v>
      </c>
      <c r="D720" s="35" t="s">
        <v>140</v>
      </c>
      <c r="E720" s="35" t="s">
        <v>48</v>
      </c>
      <c r="F720" s="35" t="s">
        <v>141</v>
      </c>
      <c r="G720" s="35" t="s">
        <v>142</v>
      </c>
      <c r="H720" s="34">
        <v>3956.46308129</v>
      </c>
      <c r="I720" s="34">
        <v>211028.434553</v>
      </c>
    </row>
    <row r="721" spans="1:9">
      <c r="A721" s="35" t="s">
        <v>139</v>
      </c>
      <c r="B721" s="35" t="s">
        <v>139</v>
      </c>
      <c r="C721" s="34">
        <v>27.118847281699999</v>
      </c>
      <c r="D721" s="35" t="s">
        <v>140</v>
      </c>
      <c r="E721" s="35" t="s">
        <v>48</v>
      </c>
      <c r="F721" s="35" t="s">
        <v>141</v>
      </c>
      <c r="G721" s="35" t="s">
        <v>142</v>
      </c>
      <c r="H721" s="34">
        <v>1999.69852588</v>
      </c>
      <c r="I721" s="34">
        <v>109746.08129</v>
      </c>
    </row>
    <row r="722" spans="1:9">
      <c r="A722" s="35" t="s">
        <v>139</v>
      </c>
      <c r="B722" s="35" t="s">
        <v>139</v>
      </c>
      <c r="C722" s="34">
        <v>32.187454242900003</v>
      </c>
      <c r="D722" s="35" t="s">
        <v>140</v>
      </c>
      <c r="E722" s="35" t="s">
        <v>48</v>
      </c>
      <c r="F722" s="35" t="s">
        <v>141</v>
      </c>
      <c r="G722" s="35" t="s">
        <v>142</v>
      </c>
      <c r="H722" s="34">
        <v>1650.70170003</v>
      </c>
      <c r="I722" s="34">
        <v>130258.005923</v>
      </c>
    </row>
    <row r="723" spans="1:9">
      <c r="A723" s="35" t="s">
        <v>139</v>
      </c>
      <c r="B723" s="35" t="s">
        <v>139</v>
      </c>
      <c r="C723" s="34">
        <v>52.853283500400003</v>
      </c>
      <c r="D723" s="35" t="s">
        <v>140</v>
      </c>
      <c r="E723" s="35" t="s">
        <v>48</v>
      </c>
      <c r="F723" s="35" t="s">
        <v>141</v>
      </c>
      <c r="G723" s="35" t="s">
        <v>142</v>
      </c>
      <c r="H723" s="34">
        <v>3712.2632526399998</v>
      </c>
      <c r="I723" s="34">
        <v>213889.64977799999</v>
      </c>
    </row>
    <row r="724" spans="1:9">
      <c r="A724" s="35" t="s">
        <v>139</v>
      </c>
      <c r="B724" s="35" t="s">
        <v>139</v>
      </c>
      <c r="C724" s="34">
        <v>126.555403133</v>
      </c>
      <c r="D724" s="35" t="s">
        <v>140</v>
      </c>
      <c r="E724" s="35" t="s">
        <v>48</v>
      </c>
      <c r="F724" s="35" t="s">
        <v>141</v>
      </c>
      <c r="G724" s="35" t="s">
        <v>142</v>
      </c>
      <c r="H724" s="34">
        <v>5650.3456625500003</v>
      </c>
      <c r="I724" s="34">
        <v>512151.54595599999</v>
      </c>
    </row>
    <row r="725" spans="1:9">
      <c r="A725" s="35" t="s">
        <v>139</v>
      </c>
      <c r="B725" s="35" t="s">
        <v>139</v>
      </c>
      <c r="C725" s="34">
        <v>100.965917987</v>
      </c>
      <c r="D725" s="35" t="s">
        <v>140</v>
      </c>
      <c r="E725" s="35" t="s">
        <v>48</v>
      </c>
      <c r="F725" s="35" t="s">
        <v>141</v>
      </c>
      <c r="G725" s="35" t="s">
        <v>142</v>
      </c>
      <c r="H725" s="34">
        <v>4611.4473448299996</v>
      </c>
      <c r="I725" s="34">
        <v>408594.57364900003</v>
      </c>
    </row>
    <row r="726" spans="1:9">
      <c r="A726" s="35" t="s">
        <v>139</v>
      </c>
      <c r="B726" s="35" t="s">
        <v>139</v>
      </c>
      <c r="C726" s="34">
        <v>71.653351097300003</v>
      </c>
      <c r="D726" s="35" t="s">
        <v>140</v>
      </c>
      <c r="E726" s="35" t="s">
        <v>48</v>
      </c>
      <c r="F726" s="35" t="s">
        <v>141</v>
      </c>
      <c r="G726" s="35" t="s">
        <v>142</v>
      </c>
      <c r="H726" s="34">
        <v>3650.1225215099998</v>
      </c>
      <c r="I726" s="34">
        <v>289970.824074</v>
      </c>
    </row>
    <row r="727" spans="1:9">
      <c r="A727" s="35" t="s">
        <v>139</v>
      </c>
      <c r="B727" s="35" t="s">
        <v>139</v>
      </c>
      <c r="C727" s="34">
        <v>50.647986474600003</v>
      </c>
      <c r="D727" s="35" t="s">
        <v>140</v>
      </c>
      <c r="E727" s="35" t="s">
        <v>48</v>
      </c>
      <c r="F727" s="35" t="s">
        <v>141</v>
      </c>
      <c r="G727" s="35" t="s">
        <v>142</v>
      </c>
      <c r="H727" s="34">
        <v>1794.8197289300001</v>
      </c>
      <c r="I727" s="34">
        <v>204965.12934700001</v>
      </c>
    </row>
    <row r="728" spans="1:9">
      <c r="A728" s="35" t="s">
        <v>139</v>
      </c>
      <c r="B728" s="35" t="s">
        <v>139</v>
      </c>
      <c r="C728" s="34">
        <v>38.444279702599999</v>
      </c>
      <c r="D728" s="35" t="s">
        <v>140</v>
      </c>
      <c r="E728" s="35" t="s">
        <v>48</v>
      </c>
      <c r="F728" s="35" t="s">
        <v>141</v>
      </c>
      <c r="G728" s="35" t="s">
        <v>142</v>
      </c>
      <c r="H728" s="34">
        <v>1884.52101298</v>
      </c>
      <c r="I728" s="34">
        <v>155578.48021899999</v>
      </c>
    </row>
    <row r="729" spans="1:9">
      <c r="A729" s="35" t="s">
        <v>139</v>
      </c>
      <c r="B729" s="35" t="s">
        <v>139</v>
      </c>
      <c r="C729" s="34">
        <v>358.30182111099998</v>
      </c>
      <c r="D729" s="35" t="s">
        <v>140</v>
      </c>
      <c r="E729" s="35" t="s">
        <v>48</v>
      </c>
      <c r="F729" s="35" t="s">
        <v>141</v>
      </c>
      <c r="G729" s="35" t="s">
        <v>142</v>
      </c>
      <c r="H729" s="34">
        <v>13154.980468199999</v>
      </c>
      <c r="I729" s="34">
        <v>1449996.0259199999</v>
      </c>
    </row>
    <row r="730" spans="1:9">
      <c r="A730" s="35" t="s">
        <v>139</v>
      </c>
      <c r="B730" s="35" t="s">
        <v>139</v>
      </c>
      <c r="C730" s="34">
        <v>79.947862955600002</v>
      </c>
      <c r="D730" s="35" t="s">
        <v>140</v>
      </c>
      <c r="E730" s="35" t="s">
        <v>48</v>
      </c>
      <c r="F730" s="35" t="s">
        <v>141</v>
      </c>
      <c r="G730" s="35" t="s">
        <v>142</v>
      </c>
      <c r="H730" s="34">
        <v>5017.2778364400001</v>
      </c>
      <c r="I730" s="34">
        <v>323537.52265900001</v>
      </c>
    </row>
    <row r="731" spans="1:9">
      <c r="A731" s="35" t="s">
        <v>139</v>
      </c>
      <c r="B731" s="35" t="s">
        <v>139</v>
      </c>
      <c r="C731" s="34">
        <v>226.42342200300001</v>
      </c>
      <c r="D731" s="35" t="s">
        <v>140</v>
      </c>
      <c r="E731" s="35" t="s">
        <v>48</v>
      </c>
      <c r="F731" s="35" t="s">
        <v>141</v>
      </c>
      <c r="G731" s="35" t="s">
        <v>142</v>
      </c>
      <c r="H731" s="34">
        <v>6738.22875793</v>
      </c>
      <c r="I731" s="34">
        <v>916303.07951399998</v>
      </c>
    </row>
    <row r="732" spans="1:9">
      <c r="A732" s="35" t="s">
        <v>139</v>
      </c>
      <c r="B732" s="35" t="s">
        <v>139</v>
      </c>
      <c r="C732" s="34">
        <v>541.57711920099996</v>
      </c>
      <c r="D732" s="35" t="s">
        <v>140</v>
      </c>
      <c r="E732" s="35" t="s">
        <v>48</v>
      </c>
      <c r="F732" s="35" t="s">
        <v>141</v>
      </c>
      <c r="G732" s="35" t="s">
        <v>142</v>
      </c>
      <c r="H732" s="34">
        <v>14992.250849</v>
      </c>
      <c r="I732" s="34">
        <v>2191684.8430599999</v>
      </c>
    </row>
    <row r="733" spans="1:9">
      <c r="A733" s="35" t="s">
        <v>139</v>
      </c>
      <c r="B733" s="35" t="s">
        <v>139</v>
      </c>
      <c r="C733" s="34">
        <v>71.131128230200005</v>
      </c>
      <c r="D733" s="35" t="s">
        <v>140</v>
      </c>
      <c r="E733" s="35" t="s">
        <v>48</v>
      </c>
      <c r="F733" s="35" t="s">
        <v>141</v>
      </c>
      <c r="G733" s="35" t="s">
        <v>142</v>
      </c>
      <c r="H733" s="34">
        <v>4822.7294408899998</v>
      </c>
      <c r="I733" s="34">
        <v>287857.46311100002</v>
      </c>
    </row>
    <row r="734" spans="1:9">
      <c r="A734" s="35" t="s">
        <v>139</v>
      </c>
      <c r="B734" s="35" t="s">
        <v>139</v>
      </c>
      <c r="C734" s="34">
        <v>349.31282020600003</v>
      </c>
      <c r="D734" s="35" t="s">
        <v>140</v>
      </c>
      <c r="E734" s="35" t="s">
        <v>48</v>
      </c>
      <c r="F734" s="35" t="s">
        <v>141</v>
      </c>
      <c r="G734" s="35" t="s">
        <v>142</v>
      </c>
      <c r="H734" s="34">
        <v>14262.7834779</v>
      </c>
      <c r="I734" s="34">
        <v>1413618.8298800001</v>
      </c>
    </row>
    <row r="735" spans="1:9">
      <c r="A735" s="35" t="s">
        <v>139</v>
      </c>
      <c r="B735" s="35" t="s">
        <v>139</v>
      </c>
      <c r="C735" s="34">
        <v>186.52623020600001</v>
      </c>
      <c r="D735" s="35" t="s">
        <v>140</v>
      </c>
      <c r="E735" s="35" t="s">
        <v>48</v>
      </c>
      <c r="F735" s="35" t="s">
        <v>141</v>
      </c>
      <c r="G735" s="35" t="s">
        <v>142</v>
      </c>
      <c r="H735" s="34">
        <v>10260.625563</v>
      </c>
      <c r="I735" s="34">
        <v>754844.87265499996</v>
      </c>
    </row>
    <row r="736" spans="1:9">
      <c r="A736" s="35" t="s">
        <v>139</v>
      </c>
      <c r="B736" s="35" t="s">
        <v>139</v>
      </c>
      <c r="C736" s="34">
        <v>233.11336136200001</v>
      </c>
      <c r="D736" s="35" t="s">
        <v>140</v>
      </c>
      <c r="E736" s="35" t="s">
        <v>48</v>
      </c>
      <c r="F736" s="35" t="s">
        <v>141</v>
      </c>
      <c r="G736" s="35" t="s">
        <v>142</v>
      </c>
      <c r="H736" s="34">
        <v>8030.5182249899999</v>
      </c>
      <c r="I736" s="34">
        <v>943376.30357600003</v>
      </c>
    </row>
    <row r="737" spans="1:9">
      <c r="A737" s="35" t="s">
        <v>139</v>
      </c>
      <c r="B737" s="35" t="s">
        <v>139</v>
      </c>
      <c r="C737" s="34">
        <v>99.096092566799996</v>
      </c>
      <c r="D737" s="35" t="s">
        <v>140</v>
      </c>
      <c r="E737" s="35" t="s">
        <v>48</v>
      </c>
      <c r="F737" s="35" t="s">
        <v>141</v>
      </c>
      <c r="G737" s="35" t="s">
        <v>142</v>
      </c>
      <c r="H737" s="34">
        <v>7849.7521442300003</v>
      </c>
      <c r="I737" s="34">
        <v>401027.65863899997</v>
      </c>
    </row>
    <row r="738" spans="1:9">
      <c r="A738" s="35" t="s">
        <v>139</v>
      </c>
      <c r="B738" s="35" t="s">
        <v>139</v>
      </c>
      <c r="C738" s="34">
        <v>192.685435958</v>
      </c>
      <c r="D738" s="35" t="s">
        <v>140</v>
      </c>
      <c r="E738" s="35" t="s">
        <v>48</v>
      </c>
      <c r="F738" s="35" t="s">
        <v>141</v>
      </c>
      <c r="G738" s="35" t="s">
        <v>142</v>
      </c>
      <c r="H738" s="34">
        <v>8296.41134848</v>
      </c>
      <c r="I738" s="34">
        <v>779770.29400899995</v>
      </c>
    </row>
    <row r="739" spans="1:9">
      <c r="A739" s="35" t="s">
        <v>139</v>
      </c>
      <c r="B739" s="35" t="s">
        <v>139</v>
      </c>
      <c r="C739" s="34">
        <v>655.06518946599999</v>
      </c>
      <c r="D739" s="35" t="s">
        <v>140</v>
      </c>
      <c r="E739" s="35" t="s">
        <v>48</v>
      </c>
      <c r="F739" s="35" t="s">
        <v>141</v>
      </c>
      <c r="G739" s="35" t="s">
        <v>142</v>
      </c>
      <c r="H739" s="34">
        <v>25846.633790299999</v>
      </c>
      <c r="I739" s="34">
        <v>2650954.76908</v>
      </c>
    </row>
    <row r="740" spans="1:9">
      <c r="A740" s="35" t="s">
        <v>139</v>
      </c>
      <c r="B740" s="35" t="s">
        <v>139</v>
      </c>
      <c r="C740" s="34">
        <v>1.9677937460100001E-3</v>
      </c>
      <c r="D740" s="35" t="s">
        <v>140</v>
      </c>
      <c r="E740" s="35" t="s">
        <v>48</v>
      </c>
      <c r="F740" s="35" t="s">
        <v>141</v>
      </c>
      <c r="G740" s="35" t="s">
        <v>142</v>
      </c>
      <c r="H740" s="34">
        <v>129.76837832000001</v>
      </c>
      <c r="I740" s="34">
        <v>7.9633787590100003</v>
      </c>
    </row>
    <row r="741" spans="1:9">
      <c r="A741" s="35" t="s">
        <v>139</v>
      </c>
      <c r="B741" s="35" t="s">
        <v>139</v>
      </c>
      <c r="C741" s="34">
        <v>8.5832471315400005E-2</v>
      </c>
      <c r="D741" s="35" t="s">
        <v>140</v>
      </c>
      <c r="E741" s="35" t="s">
        <v>48</v>
      </c>
      <c r="F741" s="35" t="s">
        <v>141</v>
      </c>
      <c r="G741" s="35" t="s">
        <v>142</v>
      </c>
      <c r="H741" s="34">
        <v>76.963328242200006</v>
      </c>
      <c r="I741" s="34">
        <v>347.351687793</v>
      </c>
    </row>
    <row r="742" spans="1:9">
      <c r="A742" s="35" t="s">
        <v>139</v>
      </c>
      <c r="B742" s="35" t="s">
        <v>139</v>
      </c>
      <c r="C742" s="34">
        <v>5.8627506022399997E-4</v>
      </c>
      <c r="D742" s="35" t="s">
        <v>140</v>
      </c>
      <c r="E742" s="35" t="s">
        <v>48</v>
      </c>
      <c r="F742" s="35" t="s">
        <v>141</v>
      </c>
      <c r="G742" s="35" t="s">
        <v>142</v>
      </c>
      <c r="H742" s="34">
        <v>82.397710197099997</v>
      </c>
      <c r="I742" s="34">
        <v>2.3725709927600001</v>
      </c>
    </row>
    <row r="743" spans="1:9">
      <c r="A743" s="35" t="s">
        <v>139</v>
      </c>
      <c r="B743" s="35" t="s">
        <v>139</v>
      </c>
      <c r="C743" s="34">
        <v>2.6666204227199998E-3</v>
      </c>
      <c r="D743" s="35" t="s">
        <v>140</v>
      </c>
      <c r="E743" s="35" t="s">
        <v>48</v>
      </c>
      <c r="F743" s="35" t="s">
        <v>141</v>
      </c>
      <c r="G743" s="35" t="s">
        <v>142</v>
      </c>
      <c r="H743" s="34">
        <v>141.60901837399999</v>
      </c>
      <c r="I743" s="34">
        <v>10.791429983800001</v>
      </c>
    </row>
    <row r="744" spans="1:9">
      <c r="A744" s="35" t="s">
        <v>139</v>
      </c>
      <c r="B744" s="35" t="s">
        <v>139</v>
      </c>
      <c r="C744" s="34">
        <v>3.32808585294E-2</v>
      </c>
      <c r="D744" s="35" t="s">
        <v>140</v>
      </c>
      <c r="E744" s="35" t="s">
        <v>48</v>
      </c>
      <c r="F744" s="35" t="s">
        <v>141</v>
      </c>
      <c r="G744" s="35" t="s">
        <v>142</v>
      </c>
      <c r="H744" s="34">
        <v>1308.1053294599999</v>
      </c>
      <c r="I744" s="34">
        <v>134.68285608299999</v>
      </c>
    </row>
    <row r="745" spans="1:9">
      <c r="A745" s="35" t="s">
        <v>139</v>
      </c>
      <c r="B745" s="35" t="s">
        <v>139</v>
      </c>
      <c r="C745" s="34">
        <v>1.30041414269</v>
      </c>
      <c r="D745" s="35" t="s">
        <v>140</v>
      </c>
      <c r="E745" s="35" t="s">
        <v>48</v>
      </c>
      <c r="F745" s="35" t="s">
        <v>141</v>
      </c>
      <c r="G745" s="35" t="s">
        <v>142</v>
      </c>
      <c r="H745" s="34">
        <v>310.73876671699998</v>
      </c>
      <c r="I745" s="34">
        <v>5262.5893251400003</v>
      </c>
    </row>
    <row r="746" spans="1:9">
      <c r="A746" s="35" t="s">
        <v>139</v>
      </c>
      <c r="B746" s="35" t="s">
        <v>139</v>
      </c>
      <c r="C746" s="34">
        <v>5.2600435947800005E-4</v>
      </c>
      <c r="D746" s="35" t="s">
        <v>140</v>
      </c>
      <c r="E746" s="35" t="s">
        <v>48</v>
      </c>
      <c r="F746" s="35" t="s">
        <v>141</v>
      </c>
      <c r="G746" s="35" t="s">
        <v>142</v>
      </c>
      <c r="H746" s="34">
        <v>18.292742433499999</v>
      </c>
      <c r="I746" s="34">
        <v>2.1286641203599999</v>
      </c>
    </row>
    <row r="747" spans="1:9">
      <c r="A747" s="35" t="s">
        <v>139</v>
      </c>
      <c r="B747" s="35" t="s">
        <v>139</v>
      </c>
      <c r="C747" s="34">
        <v>4.5360071476899999E-3</v>
      </c>
      <c r="D747" s="35" t="s">
        <v>140</v>
      </c>
      <c r="E747" s="35" t="s">
        <v>48</v>
      </c>
      <c r="F747" s="35" t="s">
        <v>141</v>
      </c>
      <c r="G747" s="35" t="s">
        <v>142</v>
      </c>
      <c r="H747" s="34">
        <v>213.06908852500001</v>
      </c>
      <c r="I747" s="34">
        <v>18.3565696577</v>
      </c>
    </row>
    <row r="748" spans="1:9">
      <c r="A748" s="35" t="s">
        <v>139</v>
      </c>
      <c r="B748" s="35" t="s">
        <v>139</v>
      </c>
      <c r="C748" s="34">
        <v>2.56279641456E-3</v>
      </c>
      <c r="D748" s="35" t="s">
        <v>140</v>
      </c>
      <c r="E748" s="35" t="s">
        <v>48</v>
      </c>
      <c r="F748" s="35" t="s">
        <v>141</v>
      </c>
      <c r="G748" s="35" t="s">
        <v>142</v>
      </c>
      <c r="H748" s="34">
        <v>542.67669342299996</v>
      </c>
      <c r="I748" s="34">
        <v>10.3712691296</v>
      </c>
    </row>
    <row r="749" spans="1:9">
      <c r="A749" s="35" t="s">
        <v>139</v>
      </c>
      <c r="B749" s="35" t="s">
        <v>139</v>
      </c>
      <c r="C749" s="34">
        <v>2.8782249013399998E-4</v>
      </c>
      <c r="D749" s="35" t="s">
        <v>140</v>
      </c>
      <c r="E749" s="35" t="s">
        <v>48</v>
      </c>
      <c r="F749" s="35" t="s">
        <v>141</v>
      </c>
      <c r="G749" s="35" t="s">
        <v>142</v>
      </c>
      <c r="H749" s="34">
        <v>109.63784892699999</v>
      </c>
      <c r="I749" s="34">
        <v>1.16477629271</v>
      </c>
    </row>
    <row r="750" spans="1:9">
      <c r="A750" s="35" t="s">
        <v>139</v>
      </c>
      <c r="B750" s="35" t="s">
        <v>139</v>
      </c>
      <c r="C750" s="34">
        <v>1.7712041999000001E-4</v>
      </c>
      <c r="D750" s="35" t="s">
        <v>140</v>
      </c>
      <c r="E750" s="35" t="s">
        <v>48</v>
      </c>
      <c r="F750" s="35" t="s">
        <v>141</v>
      </c>
      <c r="G750" s="35" t="s">
        <v>142</v>
      </c>
      <c r="H750" s="34">
        <v>272.59181710199999</v>
      </c>
      <c r="I750" s="34">
        <v>0.71678090917299997</v>
      </c>
    </row>
    <row r="751" spans="1:9">
      <c r="A751" s="35" t="s">
        <v>139</v>
      </c>
      <c r="B751" s="35" t="s">
        <v>139</v>
      </c>
      <c r="C751" s="34">
        <v>2.0125090986400002E-2</v>
      </c>
      <c r="D751" s="35" t="s">
        <v>140</v>
      </c>
      <c r="E751" s="35" t="s">
        <v>48</v>
      </c>
      <c r="F751" s="35" t="s">
        <v>141</v>
      </c>
      <c r="G751" s="35" t="s">
        <v>142</v>
      </c>
      <c r="H751" s="34">
        <v>609.85917595000001</v>
      </c>
      <c r="I751" s="34">
        <v>81.443353709700006</v>
      </c>
    </row>
    <row r="752" spans="1:9">
      <c r="A752" s="35" t="s">
        <v>139</v>
      </c>
      <c r="B752" s="35" t="s">
        <v>139</v>
      </c>
      <c r="C752" s="34">
        <v>7.6660610590899996</v>
      </c>
      <c r="D752" s="35" t="s">
        <v>140</v>
      </c>
      <c r="E752" s="35" t="s">
        <v>48</v>
      </c>
      <c r="F752" s="35" t="s">
        <v>141</v>
      </c>
      <c r="G752" s="35" t="s">
        <v>142</v>
      </c>
      <c r="H752" s="34">
        <v>1070.82648017</v>
      </c>
      <c r="I752" s="34">
        <v>31023.448431500001</v>
      </c>
    </row>
    <row r="753" spans="1:9">
      <c r="A753" s="35" t="s">
        <v>139</v>
      </c>
      <c r="B753" s="35" t="s">
        <v>139</v>
      </c>
      <c r="C753" s="34">
        <v>6.4875229821599998</v>
      </c>
      <c r="D753" s="35" t="s">
        <v>140</v>
      </c>
      <c r="E753" s="35" t="s">
        <v>48</v>
      </c>
      <c r="F753" s="35" t="s">
        <v>141</v>
      </c>
      <c r="G753" s="35" t="s">
        <v>142</v>
      </c>
      <c r="H753" s="34">
        <v>665.64434510399997</v>
      </c>
      <c r="I753" s="34">
        <v>26254.0740458</v>
      </c>
    </row>
    <row r="754" spans="1:9">
      <c r="A754" s="35" t="s">
        <v>139</v>
      </c>
      <c r="B754" s="35" t="s">
        <v>139</v>
      </c>
      <c r="C754" s="34">
        <v>5.0440252461700004</v>
      </c>
      <c r="D754" s="35" t="s">
        <v>140</v>
      </c>
      <c r="E754" s="35" t="s">
        <v>48</v>
      </c>
      <c r="F754" s="35" t="s">
        <v>141</v>
      </c>
      <c r="G754" s="35" t="s">
        <v>142</v>
      </c>
      <c r="H754" s="34">
        <v>670.66850584600002</v>
      </c>
      <c r="I754" s="34">
        <v>20412.445962199999</v>
      </c>
    </row>
    <row r="755" spans="1:9">
      <c r="A755" s="35" t="s">
        <v>139</v>
      </c>
      <c r="B755" s="35" t="s">
        <v>139</v>
      </c>
      <c r="C755" s="34">
        <v>12.7302781039</v>
      </c>
      <c r="D755" s="35" t="s">
        <v>140</v>
      </c>
      <c r="E755" s="35" t="s">
        <v>48</v>
      </c>
      <c r="F755" s="35" t="s">
        <v>141</v>
      </c>
      <c r="G755" s="35" t="s">
        <v>142</v>
      </c>
      <c r="H755" s="34">
        <v>942.742511326</v>
      </c>
      <c r="I755" s="34">
        <v>51517.6077038</v>
      </c>
    </row>
    <row r="756" spans="1:9">
      <c r="A756" s="35" t="s">
        <v>139</v>
      </c>
      <c r="B756" s="35" t="s">
        <v>139</v>
      </c>
      <c r="C756" s="34">
        <v>3.8600129393099999E-3</v>
      </c>
      <c r="D756" s="35" t="s">
        <v>140</v>
      </c>
      <c r="E756" s="35" t="s">
        <v>48</v>
      </c>
      <c r="F756" s="35" t="s">
        <v>141</v>
      </c>
      <c r="G756" s="35" t="s">
        <v>142</v>
      </c>
      <c r="H756" s="34">
        <v>680.74843490299997</v>
      </c>
      <c r="I756" s="34">
        <v>15.620918154</v>
      </c>
    </row>
    <row r="757" spans="1:9">
      <c r="A757" s="35" t="s">
        <v>139</v>
      </c>
      <c r="B757" s="35" t="s">
        <v>139</v>
      </c>
      <c r="C757" s="34">
        <v>16.435257863699999</v>
      </c>
      <c r="D757" s="35" t="s">
        <v>140</v>
      </c>
      <c r="E757" s="35" t="s">
        <v>48</v>
      </c>
      <c r="F757" s="35" t="s">
        <v>141</v>
      </c>
      <c r="G757" s="35" t="s">
        <v>142</v>
      </c>
      <c r="H757" s="34">
        <v>1548.69868264</v>
      </c>
      <c r="I757" s="34">
        <v>66511.1288393</v>
      </c>
    </row>
    <row r="758" spans="1:9">
      <c r="A758" s="35" t="s">
        <v>139</v>
      </c>
      <c r="B758" s="35" t="s">
        <v>139</v>
      </c>
      <c r="C758" s="34">
        <v>41.149747567200002</v>
      </c>
      <c r="D758" s="35" t="s">
        <v>140</v>
      </c>
      <c r="E758" s="35" t="s">
        <v>48</v>
      </c>
      <c r="F758" s="35" t="s">
        <v>141</v>
      </c>
      <c r="G758" s="35" t="s">
        <v>142</v>
      </c>
      <c r="H758" s="34">
        <v>3597.0778021699998</v>
      </c>
      <c r="I758" s="34">
        <v>166527.120222</v>
      </c>
    </row>
    <row r="759" spans="1:9">
      <c r="A759" s="35" t="s">
        <v>139</v>
      </c>
      <c r="B759" s="35" t="s">
        <v>139</v>
      </c>
      <c r="C759" s="34">
        <v>5.49764194738</v>
      </c>
      <c r="D759" s="35" t="s">
        <v>140</v>
      </c>
      <c r="E759" s="35" t="s">
        <v>48</v>
      </c>
      <c r="F759" s="35" t="s">
        <v>141</v>
      </c>
      <c r="G759" s="35" t="s">
        <v>142</v>
      </c>
      <c r="H759" s="34">
        <v>952.32152863299996</v>
      </c>
      <c r="I759" s="34">
        <v>22248.1676228</v>
      </c>
    </row>
    <row r="760" spans="1:9">
      <c r="A760" s="35" t="s">
        <v>139</v>
      </c>
      <c r="B760" s="35" t="s">
        <v>139</v>
      </c>
      <c r="C760" s="34">
        <v>30.3057842236</v>
      </c>
      <c r="D760" s="35" t="s">
        <v>140</v>
      </c>
      <c r="E760" s="35" t="s">
        <v>48</v>
      </c>
      <c r="F760" s="35" t="s">
        <v>141</v>
      </c>
      <c r="G760" s="35" t="s">
        <v>142</v>
      </c>
      <c r="H760" s="34">
        <v>1974.67121376</v>
      </c>
      <c r="I760" s="34">
        <v>122643.157521</v>
      </c>
    </row>
    <row r="761" spans="1:9">
      <c r="A761" s="35" t="s">
        <v>139</v>
      </c>
      <c r="B761" s="35" t="s">
        <v>139</v>
      </c>
      <c r="C761" s="34">
        <v>44.491540672399999</v>
      </c>
      <c r="D761" s="35" t="s">
        <v>140</v>
      </c>
      <c r="E761" s="35" t="s">
        <v>48</v>
      </c>
      <c r="F761" s="35" t="s">
        <v>141</v>
      </c>
      <c r="G761" s="35" t="s">
        <v>142</v>
      </c>
      <c r="H761" s="34">
        <v>2229.8924072700001</v>
      </c>
      <c r="I761" s="34">
        <v>180050.877113</v>
      </c>
    </row>
    <row r="762" spans="1:9">
      <c r="A762" s="35" t="s">
        <v>139</v>
      </c>
      <c r="B762" s="35" t="s">
        <v>139</v>
      </c>
      <c r="C762" s="34">
        <v>3.9272418813900001</v>
      </c>
      <c r="D762" s="35" t="s">
        <v>140</v>
      </c>
      <c r="E762" s="35" t="s">
        <v>48</v>
      </c>
      <c r="F762" s="35" t="s">
        <v>141</v>
      </c>
      <c r="G762" s="35" t="s">
        <v>142</v>
      </c>
      <c r="H762" s="34">
        <v>881.68940801700001</v>
      </c>
      <c r="I762" s="34">
        <v>15892.98403</v>
      </c>
    </row>
    <row r="763" spans="1:9">
      <c r="A763" s="35" t="s">
        <v>139</v>
      </c>
      <c r="B763" s="35" t="s">
        <v>139</v>
      </c>
      <c r="C763" s="34">
        <v>8.4850734692399996</v>
      </c>
      <c r="D763" s="35" t="s">
        <v>140</v>
      </c>
      <c r="E763" s="35" t="s">
        <v>48</v>
      </c>
      <c r="F763" s="35" t="s">
        <v>141</v>
      </c>
      <c r="G763" s="35" t="s">
        <v>142</v>
      </c>
      <c r="H763" s="34">
        <v>1310.3553927600001</v>
      </c>
      <c r="I763" s="34">
        <v>34337.874063499999</v>
      </c>
    </row>
    <row r="764" spans="1:9">
      <c r="A764" s="35" t="s">
        <v>139</v>
      </c>
      <c r="B764" s="35" t="s">
        <v>139</v>
      </c>
      <c r="C764" s="34">
        <v>28.9440878252</v>
      </c>
      <c r="D764" s="35" t="s">
        <v>140</v>
      </c>
      <c r="E764" s="35" t="s">
        <v>48</v>
      </c>
      <c r="F764" s="35" t="s">
        <v>141</v>
      </c>
      <c r="G764" s="35" t="s">
        <v>142</v>
      </c>
      <c r="H764" s="34">
        <v>3329.76032381</v>
      </c>
      <c r="I764" s="34">
        <v>117132.567706</v>
      </c>
    </row>
    <row r="765" spans="1:9">
      <c r="A765" s="35" t="s">
        <v>139</v>
      </c>
      <c r="B765" s="35" t="s">
        <v>139</v>
      </c>
      <c r="C765" s="34">
        <v>72.134170363699994</v>
      </c>
      <c r="D765" s="35" t="s">
        <v>140</v>
      </c>
      <c r="E765" s="35" t="s">
        <v>48</v>
      </c>
      <c r="F765" s="35" t="s">
        <v>141</v>
      </c>
      <c r="G765" s="35" t="s">
        <v>142</v>
      </c>
      <c r="H765" s="34">
        <v>3113.7576050500002</v>
      </c>
      <c r="I765" s="34">
        <v>291916.630611</v>
      </c>
    </row>
    <row r="766" spans="1:9">
      <c r="A766" s="35" t="s">
        <v>139</v>
      </c>
      <c r="B766" s="35" t="s">
        <v>139</v>
      </c>
      <c r="C766" s="34">
        <v>95.625100613499995</v>
      </c>
      <c r="D766" s="35" t="s">
        <v>140</v>
      </c>
      <c r="E766" s="35" t="s">
        <v>48</v>
      </c>
      <c r="F766" s="35" t="s">
        <v>141</v>
      </c>
      <c r="G766" s="35" t="s">
        <v>142</v>
      </c>
      <c r="H766" s="34">
        <v>3110.3434599699999</v>
      </c>
      <c r="I766" s="34">
        <v>386981.05256099999</v>
      </c>
    </row>
    <row r="767" spans="1:9">
      <c r="A767" s="35" t="s">
        <v>139</v>
      </c>
      <c r="B767" s="35" t="s">
        <v>139</v>
      </c>
      <c r="C767" s="34">
        <v>286.81469474300002</v>
      </c>
      <c r="D767" s="35" t="s">
        <v>140</v>
      </c>
      <c r="E767" s="35" t="s">
        <v>48</v>
      </c>
      <c r="F767" s="35" t="s">
        <v>141</v>
      </c>
      <c r="G767" s="35" t="s">
        <v>142</v>
      </c>
      <c r="H767" s="34">
        <v>6080.27414408</v>
      </c>
      <c r="I767" s="34">
        <v>1160697.88946</v>
      </c>
    </row>
    <row r="768" spans="1:9">
      <c r="A768" s="35" t="s">
        <v>139</v>
      </c>
      <c r="B768" s="35" t="s">
        <v>139</v>
      </c>
      <c r="C768" s="34">
        <v>55.252396508799997</v>
      </c>
      <c r="D768" s="35" t="s">
        <v>140</v>
      </c>
      <c r="E768" s="35" t="s">
        <v>48</v>
      </c>
      <c r="F768" s="35" t="s">
        <v>141</v>
      </c>
      <c r="G768" s="35" t="s">
        <v>142</v>
      </c>
      <c r="H768" s="34">
        <v>2634.5192781800001</v>
      </c>
      <c r="I768" s="34">
        <v>223598.51566500001</v>
      </c>
    </row>
    <row r="769" spans="1:9">
      <c r="A769" s="35" t="s">
        <v>139</v>
      </c>
      <c r="B769" s="35" t="s">
        <v>139</v>
      </c>
      <c r="C769" s="34">
        <v>53.7497750848</v>
      </c>
      <c r="D769" s="35" t="s">
        <v>140</v>
      </c>
      <c r="E769" s="35" t="s">
        <v>48</v>
      </c>
      <c r="F769" s="35" t="s">
        <v>141</v>
      </c>
      <c r="G769" s="35" t="s">
        <v>142</v>
      </c>
      <c r="H769" s="34">
        <v>5027.3205955699996</v>
      </c>
      <c r="I769" s="34">
        <v>217517.622504</v>
      </c>
    </row>
    <row r="770" spans="1:9">
      <c r="A770" s="35" t="s">
        <v>139</v>
      </c>
      <c r="B770" s="35" t="s">
        <v>139</v>
      </c>
      <c r="C770" s="34">
        <v>58.673247125400003</v>
      </c>
      <c r="D770" s="35" t="s">
        <v>140</v>
      </c>
      <c r="E770" s="35" t="s">
        <v>48</v>
      </c>
      <c r="F770" s="35" t="s">
        <v>141</v>
      </c>
      <c r="G770" s="35" t="s">
        <v>142</v>
      </c>
      <c r="H770" s="34">
        <v>3363.8242716200002</v>
      </c>
      <c r="I770" s="34">
        <v>237442.20695299999</v>
      </c>
    </row>
    <row r="771" spans="1:9">
      <c r="A771" s="35" t="s">
        <v>139</v>
      </c>
      <c r="B771" s="35" t="s">
        <v>139</v>
      </c>
      <c r="C771" s="34">
        <v>54.285765566800002</v>
      </c>
      <c r="D771" s="35" t="s">
        <v>140</v>
      </c>
      <c r="E771" s="35" t="s">
        <v>48</v>
      </c>
      <c r="F771" s="35" t="s">
        <v>141</v>
      </c>
      <c r="G771" s="35" t="s">
        <v>142</v>
      </c>
      <c r="H771" s="34">
        <v>4022.88055983</v>
      </c>
      <c r="I771" s="34">
        <v>219686.69902900001</v>
      </c>
    </row>
    <row r="772" spans="1:9">
      <c r="A772" s="35" t="s">
        <v>139</v>
      </c>
      <c r="B772" s="35" t="s">
        <v>139</v>
      </c>
      <c r="C772" s="34">
        <v>48.844670467999997</v>
      </c>
      <c r="D772" s="35" t="s">
        <v>140</v>
      </c>
      <c r="E772" s="35" t="s">
        <v>48</v>
      </c>
      <c r="F772" s="35" t="s">
        <v>141</v>
      </c>
      <c r="G772" s="35" t="s">
        <v>142</v>
      </c>
      <c r="H772" s="34">
        <v>4461.4369680199998</v>
      </c>
      <c r="I772" s="34">
        <v>197667.36838299999</v>
      </c>
    </row>
    <row r="773" spans="1:9">
      <c r="A773" s="35" t="s">
        <v>139</v>
      </c>
      <c r="B773" s="35" t="s">
        <v>139</v>
      </c>
      <c r="C773" s="34">
        <v>24.6693685937</v>
      </c>
      <c r="D773" s="35" t="s">
        <v>140</v>
      </c>
      <c r="E773" s="35" t="s">
        <v>48</v>
      </c>
      <c r="F773" s="35" t="s">
        <v>141</v>
      </c>
      <c r="G773" s="35" t="s">
        <v>142</v>
      </c>
      <c r="H773" s="34">
        <v>1764.54429785</v>
      </c>
      <c r="I773" s="34">
        <v>99833.392729800005</v>
      </c>
    </row>
    <row r="774" spans="1:9">
      <c r="A774" s="35" t="s">
        <v>139</v>
      </c>
      <c r="B774" s="35" t="s">
        <v>139</v>
      </c>
      <c r="C774" s="34">
        <v>11.512753009400001</v>
      </c>
      <c r="D774" s="35" t="s">
        <v>140</v>
      </c>
      <c r="E774" s="35" t="s">
        <v>48</v>
      </c>
      <c r="F774" s="35" t="s">
        <v>141</v>
      </c>
      <c r="G774" s="35" t="s">
        <v>142</v>
      </c>
      <c r="H774" s="34">
        <v>1877.5056521399999</v>
      </c>
      <c r="I774" s="34">
        <v>46590.458455499996</v>
      </c>
    </row>
    <row r="775" spans="1:9">
      <c r="A775" s="35" t="s">
        <v>139</v>
      </c>
      <c r="B775" s="35" t="s">
        <v>139</v>
      </c>
      <c r="C775" s="34">
        <v>4.1023162211899997</v>
      </c>
      <c r="D775" s="35" t="s">
        <v>140</v>
      </c>
      <c r="E775" s="35" t="s">
        <v>48</v>
      </c>
      <c r="F775" s="35" t="s">
        <v>141</v>
      </c>
      <c r="G775" s="35" t="s">
        <v>142</v>
      </c>
      <c r="H775" s="34">
        <v>1452.1125514099999</v>
      </c>
      <c r="I775" s="34">
        <v>16601.484746400001</v>
      </c>
    </row>
    <row r="776" spans="1:9">
      <c r="A776" s="35" t="s">
        <v>139</v>
      </c>
      <c r="B776" s="35" t="s">
        <v>139</v>
      </c>
      <c r="C776" s="34">
        <v>21.940586503399999</v>
      </c>
      <c r="D776" s="35" t="s">
        <v>140</v>
      </c>
      <c r="E776" s="35" t="s">
        <v>48</v>
      </c>
      <c r="F776" s="35" t="s">
        <v>141</v>
      </c>
      <c r="G776" s="35" t="s">
        <v>142</v>
      </c>
      <c r="H776" s="34">
        <v>4883.1653022399996</v>
      </c>
      <c r="I776" s="34">
        <v>88790.403402600001</v>
      </c>
    </row>
    <row r="777" spans="1:9">
      <c r="A777" s="35" t="s">
        <v>139</v>
      </c>
      <c r="B777" s="35" t="s">
        <v>139</v>
      </c>
      <c r="C777" s="34">
        <v>75.218602257900002</v>
      </c>
      <c r="D777" s="35" t="s">
        <v>140</v>
      </c>
      <c r="E777" s="35" t="s">
        <v>48</v>
      </c>
      <c r="F777" s="35" t="s">
        <v>141</v>
      </c>
      <c r="G777" s="35" t="s">
        <v>142</v>
      </c>
      <c r="H777" s="34">
        <v>3444.78724831</v>
      </c>
      <c r="I777" s="34">
        <v>304398.883631</v>
      </c>
    </row>
    <row r="778" spans="1:9">
      <c r="A778" s="35" t="s">
        <v>139</v>
      </c>
      <c r="B778" s="35" t="s">
        <v>139</v>
      </c>
      <c r="C778" s="34">
        <v>20.563265107900001</v>
      </c>
      <c r="D778" s="35" t="s">
        <v>140</v>
      </c>
      <c r="E778" s="35" t="s">
        <v>48</v>
      </c>
      <c r="F778" s="35" t="s">
        <v>141</v>
      </c>
      <c r="G778" s="35" t="s">
        <v>142</v>
      </c>
      <c r="H778" s="34">
        <v>2212.3898856999999</v>
      </c>
      <c r="I778" s="34">
        <v>83216.581467600001</v>
      </c>
    </row>
    <row r="779" spans="1:9">
      <c r="A779" s="35" t="s">
        <v>139</v>
      </c>
      <c r="B779" s="35" t="s">
        <v>139</v>
      </c>
      <c r="C779" s="34">
        <v>108.238099866</v>
      </c>
      <c r="D779" s="35" t="s">
        <v>140</v>
      </c>
      <c r="E779" s="35" t="s">
        <v>48</v>
      </c>
      <c r="F779" s="35" t="s">
        <v>141</v>
      </c>
      <c r="G779" s="35" t="s">
        <v>142</v>
      </c>
      <c r="H779" s="34">
        <v>8371.2833188599998</v>
      </c>
      <c r="I779" s="34">
        <v>438024.04959200002</v>
      </c>
    </row>
    <row r="780" spans="1:9">
      <c r="A780" s="35" t="s">
        <v>139</v>
      </c>
      <c r="B780" s="35" t="s">
        <v>139</v>
      </c>
      <c r="C780" s="34">
        <v>156.70789848000001</v>
      </c>
      <c r="D780" s="35" t="s">
        <v>140</v>
      </c>
      <c r="E780" s="35" t="s">
        <v>48</v>
      </c>
      <c r="F780" s="35" t="s">
        <v>141</v>
      </c>
      <c r="G780" s="35" t="s">
        <v>142</v>
      </c>
      <c r="H780" s="34">
        <v>7654.6679773100004</v>
      </c>
      <c r="I780" s="34">
        <v>634174.36540699995</v>
      </c>
    </row>
    <row r="781" spans="1:9">
      <c r="A781" s="35" t="s">
        <v>139</v>
      </c>
      <c r="B781" s="35" t="s">
        <v>139</v>
      </c>
      <c r="C781" s="34">
        <v>83.641270089599999</v>
      </c>
      <c r="D781" s="35" t="s">
        <v>140</v>
      </c>
      <c r="E781" s="35" t="s">
        <v>48</v>
      </c>
      <c r="F781" s="35" t="s">
        <v>141</v>
      </c>
      <c r="G781" s="35" t="s">
        <v>142</v>
      </c>
      <c r="H781" s="34">
        <v>9058.1630157</v>
      </c>
      <c r="I781" s="34">
        <v>338484.21104000002</v>
      </c>
    </row>
    <row r="782" spans="1:9">
      <c r="A782" s="35" t="s">
        <v>139</v>
      </c>
      <c r="B782" s="35" t="s">
        <v>139</v>
      </c>
      <c r="C782" s="34">
        <v>59.979898266399999</v>
      </c>
      <c r="D782" s="35" t="s">
        <v>140</v>
      </c>
      <c r="E782" s="35" t="s">
        <v>48</v>
      </c>
      <c r="F782" s="35" t="s">
        <v>141</v>
      </c>
      <c r="G782" s="35" t="s">
        <v>142</v>
      </c>
      <c r="H782" s="34">
        <v>6700.6613366700003</v>
      </c>
      <c r="I782" s="34">
        <v>242730.03651400001</v>
      </c>
    </row>
    <row r="783" spans="1:9">
      <c r="A783" s="35" t="s">
        <v>139</v>
      </c>
      <c r="B783" s="35" t="s">
        <v>139</v>
      </c>
      <c r="C783" s="34">
        <v>81.934388988600006</v>
      </c>
      <c r="D783" s="35" t="s">
        <v>140</v>
      </c>
      <c r="E783" s="35" t="s">
        <v>48</v>
      </c>
      <c r="F783" s="35" t="s">
        <v>141</v>
      </c>
      <c r="G783" s="35" t="s">
        <v>142</v>
      </c>
      <c r="H783" s="34">
        <v>7677.16428688</v>
      </c>
      <c r="I783" s="34">
        <v>331576.70829400001</v>
      </c>
    </row>
    <row r="784" spans="1:9">
      <c r="A784" s="35" t="s">
        <v>139</v>
      </c>
      <c r="B784" s="35" t="s">
        <v>139</v>
      </c>
      <c r="C784" s="34">
        <v>0.74373111447999996</v>
      </c>
      <c r="D784" s="35" t="s">
        <v>140</v>
      </c>
      <c r="E784" s="35" t="s">
        <v>44</v>
      </c>
      <c r="F784" s="35" t="s">
        <v>141</v>
      </c>
      <c r="G784" s="35" t="s">
        <v>142</v>
      </c>
      <c r="H784" s="34">
        <v>292.88250989400001</v>
      </c>
      <c r="I784" s="34">
        <v>3009.77303717</v>
      </c>
    </row>
    <row r="785" spans="1:9">
      <c r="A785" s="35" t="s">
        <v>139</v>
      </c>
      <c r="B785" s="35" t="s">
        <v>139</v>
      </c>
      <c r="C785" s="34">
        <v>1.2172986544</v>
      </c>
      <c r="D785" s="35" t="s">
        <v>140</v>
      </c>
      <c r="E785" s="35" t="s">
        <v>44</v>
      </c>
      <c r="F785" s="35" t="s">
        <v>141</v>
      </c>
      <c r="G785" s="35" t="s">
        <v>142</v>
      </c>
      <c r="H785" s="34">
        <v>277.83544651</v>
      </c>
      <c r="I785" s="34">
        <v>4926.2328775200003</v>
      </c>
    </row>
    <row r="786" spans="1:9">
      <c r="A786" s="35" t="s">
        <v>139</v>
      </c>
      <c r="B786" s="35" t="s">
        <v>139</v>
      </c>
      <c r="C786" s="34">
        <v>0.21464976764800001</v>
      </c>
      <c r="D786" s="35" t="s">
        <v>140</v>
      </c>
      <c r="E786" s="35" t="s">
        <v>44</v>
      </c>
      <c r="F786" s="35" t="s">
        <v>141</v>
      </c>
      <c r="G786" s="35" t="s">
        <v>142</v>
      </c>
      <c r="H786" s="34">
        <v>171.074471781</v>
      </c>
      <c r="I786" s="34">
        <v>868.65679077100003</v>
      </c>
    </row>
    <row r="787" spans="1:9">
      <c r="A787" s="35" t="s">
        <v>139</v>
      </c>
      <c r="B787" s="35" t="s">
        <v>139</v>
      </c>
      <c r="C787" s="34">
        <v>5.3010313343399996E-3</v>
      </c>
      <c r="D787" s="35" t="s">
        <v>140</v>
      </c>
      <c r="E787" s="35" t="s">
        <v>44</v>
      </c>
      <c r="F787" s="35" t="s">
        <v>141</v>
      </c>
      <c r="G787" s="35" t="s">
        <v>142</v>
      </c>
      <c r="H787" s="34">
        <v>168.996912294</v>
      </c>
      <c r="I787" s="34">
        <v>21.452512700700002</v>
      </c>
    </row>
    <row r="788" spans="1:9">
      <c r="A788" s="35" t="s">
        <v>139</v>
      </c>
      <c r="B788" s="35" t="s">
        <v>139</v>
      </c>
      <c r="C788" s="34">
        <v>1.7348712510099999E-3</v>
      </c>
      <c r="D788" s="35" t="s">
        <v>140</v>
      </c>
      <c r="E788" s="35" t="s">
        <v>44</v>
      </c>
      <c r="F788" s="35" t="s">
        <v>141</v>
      </c>
      <c r="G788" s="35" t="s">
        <v>142</v>
      </c>
      <c r="H788" s="34">
        <v>151.85855730500001</v>
      </c>
      <c r="I788" s="34">
        <v>7.0207748641799999</v>
      </c>
    </row>
    <row r="789" spans="1:9">
      <c r="A789" s="35" t="s">
        <v>139</v>
      </c>
      <c r="B789" s="35" t="s">
        <v>139</v>
      </c>
      <c r="C789" s="34">
        <v>9.9411238211100008E-4</v>
      </c>
      <c r="D789" s="35" t="s">
        <v>140</v>
      </c>
      <c r="E789" s="35" t="s">
        <v>44</v>
      </c>
      <c r="F789" s="35" t="s">
        <v>141</v>
      </c>
      <c r="G789" s="35" t="s">
        <v>142</v>
      </c>
      <c r="H789" s="34">
        <v>92.817050851800005</v>
      </c>
      <c r="I789" s="34">
        <v>4.0230300781299997</v>
      </c>
    </row>
    <row r="790" spans="1:9">
      <c r="A790" s="35" t="s">
        <v>139</v>
      </c>
      <c r="B790" s="35" t="s">
        <v>139</v>
      </c>
      <c r="C790" s="34">
        <v>0.150912540909</v>
      </c>
      <c r="D790" s="35" t="s">
        <v>140</v>
      </c>
      <c r="E790" s="35" t="s">
        <v>44</v>
      </c>
      <c r="F790" s="35" t="s">
        <v>141</v>
      </c>
      <c r="G790" s="35" t="s">
        <v>142</v>
      </c>
      <c r="H790" s="34">
        <v>697.80554619199995</v>
      </c>
      <c r="I790" s="34">
        <v>610.72138539699995</v>
      </c>
    </row>
    <row r="791" spans="1:9">
      <c r="A791" s="35" t="s">
        <v>139</v>
      </c>
      <c r="B791" s="35" t="s">
        <v>139</v>
      </c>
      <c r="C791" s="34">
        <v>1.1484787326899999E-3</v>
      </c>
      <c r="D791" s="35" t="s">
        <v>140</v>
      </c>
      <c r="E791" s="35" t="s">
        <v>44</v>
      </c>
      <c r="F791" s="35" t="s">
        <v>141</v>
      </c>
      <c r="G791" s="35" t="s">
        <v>142</v>
      </c>
      <c r="H791" s="34">
        <v>744.87653109799999</v>
      </c>
      <c r="I791" s="34">
        <v>4.6477285353599997</v>
      </c>
    </row>
    <row r="792" spans="1:9">
      <c r="A792" s="35" t="s">
        <v>139</v>
      </c>
      <c r="B792" s="35" t="s">
        <v>139</v>
      </c>
      <c r="C792" s="34">
        <v>35.023371388000001</v>
      </c>
      <c r="D792" s="35" t="s">
        <v>140</v>
      </c>
      <c r="E792" s="35" t="s">
        <v>44</v>
      </c>
      <c r="F792" s="35" t="s">
        <v>141</v>
      </c>
      <c r="G792" s="35" t="s">
        <v>142</v>
      </c>
      <c r="H792" s="34">
        <v>1835.4330276600001</v>
      </c>
      <c r="I792" s="34">
        <v>141734.555436</v>
      </c>
    </row>
    <row r="793" spans="1:9">
      <c r="A793" s="35" t="s">
        <v>139</v>
      </c>
      <c r="B793" s="35" t="s">
        <v>139</v>
      </c>
      <c r="C793" s="34">
        <v>2.4039275876000001E-2</v>
      </c>
      <c r="D793" s="35" t="s">
        <v>140</v>
      </c>
      <c r="E793" s="35" t="s">
        <v>44</v>
      </c>
      <c r="F793" s="35" t="s">
        <v>141</v>
      </c>
      <c r="G793" s="35" t="s">
        <v>142</v>
      </c>
      <c r="H793" s="34">
        <v>770.07076100500001</v>
      </c>
      <c r="I793" s="34">
        <v>97.283497968700004</v>
      </c>
    </row>
    <row r="794" spans="1:9">
      <c r="A794" s="35" t="s">
        <v>139</v>
      </c>
      <c r="B794" s="35" t="s">
        <v>139</v>
      </c>
      <c r="C794" s="34">
        <v>8.5873063033499992</v>
      </c>
      <c r="D794" s="35" t="s">
        <v>140</v>
      </c>
      <c r="E794" s="35" t="s">
        <v>44</v>
      </c>
      <c r="F794" s="35" t="s">
        <v>141</v>
      </c>
      <c r="G794" s="35" t="s">
        <v>142</v>
      </c>
      <c r="H794" s="34">
        <v>785.405844989</v>
      </c>
      <c r="I794" s="34">
        <v>34751.595664799999</v>
      </c>
    </row>
    <row r="795" spans="1:9">
      <c r="A795" s="35" t="s">
        <v>139</v>
      </c>
      <c r="B795" s="35" t="s">
        <v>139</v>
      </c>
      <c r="C795" s="34">
        <v>9.4705467124599991</v>
      </c>
      <c r="D795" s="35" t="s">
        <v>140</v>
      </c>
      <c r="E795" s="35" t="s">
        <v>44</v>
      </c>
      <c r="F795" s="35" t="s">
        <v>141</v>
      </c>
      <c r="G795" s="35" t="s">
        <v>142</v>
      </c>
      <c r="H795" s="34">
        <v>1108.16957963</v>
      </c>
      <c r="I795" s="34">
        <v>38325.942787</v>
      </c>
    </row>
    <row r="796" spans="1:9">
      <c r="A796" s="35" t="s">
        <v>139</v>
      </c>
      <c r="B796" s="35" t="s">
        <v>139</v>
      </c>
      <c r="C796" s="34">
        <v>13.166507687099999</v>
      </c>
      <c r="D796" s="35" t="s">
        <v>140</v>
      </c>
      <c r="E796" s="35" t="s">
        <v>44</v>
      </c>
      <c r="F796" s="35" t="s">
        <v>141</v>
      </c>
      <c r="G796" s="35" t="s">
        <v>142</v>
      </c>
      <c r="H796" s="34">
        <v>930.10991335999995</v>
      </c>
      <c r="I796" s="34">
        <v>53282.966194000001</v>
      </c>
    </row>
    <row r="797" spans="1:9">
      <c r="A797" s="35" t="s">
        <v>139</v>
      </c>
      <c r="B797" s="35" t="s">
        <v>139</v>
      </c>
      <c r="C797" s="34">
        <v>2.3218864880400002E-2</v>
      </c>
      <c r="D797" s="35" t="s">
        <v>140</v>
      </c>
      <c r="E797" s="35" t="s">
        <v>44</v>
      </c>
      <c r="F797" s="35" t="s">
        <v>141</v>
      </c>
      <c r="G797" s="35" t="s">
        <v>142</v>
      </c>
      <c r="H797" s="34">
        <v>2153.4873232099999</v>
      </c>
      <c r="I797" s="34">
        <v>93.963412462099996</v>
      </c>
    </row>
    <row r="798" spans="1:9">
      <c r="A798" s="35" t="s">
        <v>139</v>
      </c>
      <c r="B798" s="35" t="s">
        <v>139</v>
      </c>
      <c r="C798" s="34">
        <v>56.170806358</v>
      </c>
      <c r="D798" s="35" t="s">
        <v>140</v>
      </c>
      <c r="E798" s="35" t="s">
        <v>44</v>
      </c>
      <c r="F798" s="35" t="s">
        <v>141</v>
      </c>
      <c r="G798" s="35" t="s">
        <v>142</v>
      </c>
      <c r="H798" s="34">
        <v>2947.28177572</v>
      </c>
      <c r="I798" s="34">
        <v>227315.18846100001</v>
      </c>
    </row>
    <row r="799" spans="1:9">
      <c r="A799" s="35" t="s">
        <v>139</v>
      </c>
      <c r="B799" s="35" t="s">
        <v>139</v>
      </c>
      <c r="C799" s="34">
        <v>54.1361889641</v>
      </c>
      <c r="D799" s="35" t="s">
        <v>140</v>
      </c>
      <c r="E799" s="35" t="s">
        <v>44</v>
      </c>
      <c r="F799" s="35" t="s">
        <v>141</v>
      </c>
      <c r="G799" s="35" t="s">
        <v>142</v>
      </c>
      <c r="H799" s="34">
        <v>3057.4387550500001</v>
      </c>
      <c r="I799" s="34">
        <v>219081.383994</v>
      </c>
    </row>
    <row r="800" spans="1:9">
      <c r="A800" s="35" t="s">
        <v>139</v>
      </c>
      <c r="B800" s="35" t="s">
        <v>139</v>
      </c>
      <c r="C800" s="34">
        <v>67.018092972900007</v>
      </c>
      <c r="D800" s="35" t="s">
        <v>140</v>
      </c>
      <c r="E800" s="35" t="s">
        <v>44</v>
      </c>
      <c r="F800" s="35" t="s">
        <v>141</v>
      </c>
      <c r="G800" s="35" t="s">
        <v>142</v>
      </c>
      <c r="H800" s="34">
        <v>2618.9769788200001</v>
      </c>
      <c r="I800" s="34">
        <v>271212.59996399999</v>
      </c>
    </row>
    <row r="801" spans="1:9">
      <c r="A801" s="35" t="s">
        <v>139</v>
      </c>
      <c r="B801" s="35" t="s">
        <v>139</v>
      </c>
      <c r="C801" s="34">
        <v>61.546876313600002</v>
      </c>
      <c r="D801" s="35" t="s">
        <v>140</v>
      </c>
      <c r="E801" s="35" t="s">
        <v>44</v>
      </c>
      <c r="F801" s="35" t="s">
        <v>141</v>
      </c>
      <c r="G801" s="35" t="s">
        <v>142</v>
      </c>
      <c r="H801" s="34">
        <v>2430.5662553299999</v>
      </c>
      <c r="I801" s="34">
        <v>249071.37168899999</v>
      </c>
    </row>
    <row r="802" spans="1:9">
      <c r="A802" s="35" t="s">
        <v>139</v>
      </c>
      <c r="B802" s="35" t="s">
        <v>139</v>
      </c>
      <c r="C802" s="34">
        <v>300.61302126099997</v>
      </c>
      <c r="D802" s="35" t="s">
        <v>140</v>
      </c>
      <c r="E802" s="35" t="s">
        <v>44</v>
      </c>
      <c r="F802" s="35" t="s">
        <v>141</v>
      </c>
      <c r="G802" s="35" t="s">
        <v>142</v>
      </c>
      <c r="H802" s="34">
        <v>5915.0868093899999</v>
      </c>
      <c r="I802" s="34">
        <v>1216537.73575</v>
      </c>
    </row>
    <row r="803" spans="1:9">
      <c r="A803" s="35" t="s">
        <v>139</v>
      </c>
      <c r="B803" s="35" t="s">
        <v>139</v>
      </c>
      <c r="C803" s="34">
        <v>150.75923644</v>
      </c>
      <c r="D803" s="35" t="s">
        <v>140</v>
      </c>
      <c r="E803" s="35" t="s">
        <v>44</v>
      </c>
      <c r="F803" s="35" t="s">
        <v>141</v>
      </c>
      <c r="G803" s="35" t="s">
        <v>142</v>
      </c>
      <c r="H803" s="34">
        <v>5582.1309686300001</v>
      </c>
      <c r="I803" s="34">
        <v>610100.984222</v>
      </c>
    </row>
    <row r="804" spans="1:9">
      <c r="A804" s="35" t="s">
        <v>139</v>
      </c>
      <c r="B804" s="35" t="s">
        <v>139</v>
      </c>
      <c r="C804" s="34">
        <v>128.604268158</v>
      </c>
      <c r="D804" s="35" t="s">
        <v>140</v>
      </c>
      <c r="E804" s="35" t="s">
        <v>44</v>
      </c>
      <c r="F804" s="35" t="s">
        <v>141</v>
      </c>
      <c r="G804" s="35" t="s">
        <v>142</v>
      </c>
      <c r="H804" s="34">
        <v>4171.8638056500004</v>
      </c>
      <c r="I804" s="34">
        <v>520443.00854499999</v>
      </c>
    </row>
    <row r="805" spans="1:9">
      <c r="A805" s="35" t="s">
        <v>139</v>
      </c>
      <c r="B805" s="35" t="s">
        <v>139</v>
      </c>
      <c r="C805" s="34">
        <v>76.034212860899999</v>
      </c>
      <c r="D805" s="35" t="s">
        <v>140</v>
      </c>
      <c r="E805" s="35" t="s">
        <v>44</v>
      </c>
      <c r="F805" s="35" t="s">
        <v>141</v>
      </c>
      <c r="G805" s="35" t="s">
        <v>142</v>
      </c>
      <c r="H805" s="34">
        <v>3681.1051226200002</v>
      </c>
      <c r="I805" s="34">
        <v>307699.54263799998</v>
      </c>
    </row>
    <row r="806" spans="1:9">
      <c r="A806" s="35" t="s">
        <v>139</v>
      </c>
      <c r="B806" s="35" t="s">
        <v>139</v>
      </c>
      <c r="C806" s="34">
        <v>58.710238801199999</v>
      </c>
      <c r="D806" s="35" t="s">
        <v>140</v>
      </c>
      <c r="E806" s="35" t="s">
        <v>44</v>
      </c>
      <c r="F806" s="35" t="s">
        <v>141</v>
      </c>
      <c r="G806" s="35" t="s">
        <v>142</v>
      </c>
      <c r="H806" s="34">
        <v>2555.3625181299999</v>
      </c>
      <c r="I806" s="34">
        <v>237591.906953</v>
      </c>
    </row>
    <row r="807" spans="1:9">
      <c r="A807" s="35" t="s">
        <v>139</v>
      </c>
      <c r="B807" s="35" t="s">
        <v>139</v>
      </c>
      <c r="C807" s="34">
        <v>52.140679152099999</v>
      </c>
      <c r="D807" s="35" t="s">
        <v>140</v>
      </c>
      <c r="E807" s="35" t="s">
        <v>44</v>
      </c>
      <c r="F807" s="35" t="s">
        <v>141</v>
      </c>
      <c r="G807" s="35" t="s">
        <v>142</v>
      </c>
      <c r="H807" s="34">
        <v>1996.0622932399999</v>
      </c>
      <c r="I807" s="34">
        <v>211005.84229500001</v>
      </c>
    </row>
    <row r="808" spans="1:9">
      <c r="A808" s="35" t="s">
        <v>139</v>
      </c>
      <c r="B808" s="35" t="s">
        <v>139</v>
      </c>
      <c r="C808" s="34">
        <v>64.994223602700004</v>
      </c>
      <c r="D808" s="35" t="s">
        <v>140</v>
      </c>
      <c r="E808" s="35" t="s">
        <v>44</v>
      </c>
      <c r="F808" s="35" t="s">
        <v>141</v>
      </c>
      <c r="G808" s="35" t="s">
        <v>142</v>
      </c>
      <c r="H808" s="34">
        <v>2381.4966592599999</v>
      </c>
      <c r="I808" s="34">
        <v>263022.29120500002</v>
      </c>
    </row>
    <row r="809" spans="1:9">
      <c r="A809" s="35" t="s">
        <v>139</v>
      </c>
      <c r="B809" s="35" t="s">
        <v>139</v>
      </c>
      <c r="C809" s="34">
        <v>75.523562604899993</v>
      </c>
      <c r="D809" s="35" t="s">
        <v>140</v>
      </c>
      <c r="E809" s="35" t="s">
        <v>44</v>
      </c>
      <c r="F809" s="35" t="s">
        <v>141</v>
      </c>
      <c r="G809" s="35" t="s">
        <v>142</v>
      </c>
      <c r="H809" s="34">
        <v>2718.7601211800002</v>
      </c>
      <c r="I809" s="34">
        <v>305633.01436999999</v>
      </c>
    </row>
    <row r="810" spans="1:9">
      <c r="A810" s="35" t="s">
        <v>139</v>
      </c>
      <c r="B810" s="35" t="s">
        <v>139</v>
      </c>
      <c r="C810" s="34">
        <v>57.355361604499997</v>
      </c>
      <c r="D810" s="35" t="s">
        <v>140</v>
      </c>
      <c r="E810" s="35" t="s">
        <v>44</v>
      </c>
      <c r="F810" s="35" t="s">
        <v>141</v>
      </c>
      <c r="G810" s="35" t="s">
        <v>142</v>
      </c>
      <c r="H810" s="34">
        <v>2482.5447481000001</v>
      </c>
      <c r="I810" s="34">
        <v>232108.91346800001</v>
      </c>
    </row>
    <row r="811" spans="1:9">
      <c r="A811" s="35" t="s">
        <v>139</v>
      </c>
      <c r="B811" s="35" t="s">
        <v>139</v>
      </c>
      <c r="C811" s="34">
        <v>213.43475500400001</v>
      </c>
      <c r="D811" s="35" t="s">
        <v>140</v>
      </c>
      <c r="E811" s="35" t="s">
        <v>44</v>
      </c>
      <c r="F811" s="35" t="s">
        <v>141</v>
      </c>
      <c r="G811" s="35" t="s">
        <v>142</v>
      </c>
      <c r="H811" s="34">
        <v>5698.9001977899998</v>
      </c>
      <c r="I811" s="34">
        <v>863739.80904900003</v>
      </c>
    </row>
    <row r="812" spans="1:9">
      <c r="A812" s="35" t="s">
        <v>139</v>
      </c>
      <c r="B812" s="35" t="s">
        <v>139</v>
      </c>
      <c r="C812" s="34">
        <v>199.33139317300001</v>
      </c>
      <c r="D812" s="35" t="s">
        <v>140</v>
      </c>
      <c r="E812" s="35" t="s">
        <v>44</v>
      </c>
      <c r="F812" s="35" t="s">
        <v>141</v>
      </c>
      <c r="G812" s="35" t="s">
        <v>142</v>
      </c>
      <c r="H812" s="34">
        <v>5790.1919736600003</v>
      </c>
      <c r="I812" s="34">
        <v>806665.52864699997</v>
      </c>
    </row>
    <row r="813" spans="1:9">
      <c r="A813" s="35" t="s">
        <v>139</v>
      </c>
      <c r="B813" s="35" t="s">
        <v>139</v>
      </c>
      <c r="C813" s="34">
        <v>364.66039422300003</v>
      </c>
      <c r="D813" s="35" t="s">
        <v>140</v>
      </c>
      <c r="E813" s="35" t="s">
        <v>44</v>
      </c>
      <c r="F813" s="35" t="s">
        <v>141</v>
      </c>
      <c r="G813" s="35" t="s">
        <v>142</v>
      </c>
      <c r="H813" s="34">
        <v>9627.9842894499998</v>
      </c>
      <c r="I813" s="34">
        <v>1475728.2583600001</v>
      </c>
    </row>
    <row r="814" spans="1:9">
      <c r="A814" s="35" t="s">
        <v>139</v>
      </c>
      <c r="B814" s="35" t="s">
        <v>139</v>
      </c>
      <c r="C814" s="34">
        <v>236.35201109100001</v>
      </c>
      <c r="D814" s="35" t="s">
        <v>140</v>
      </c>
      <c r="E814" s="35" t="s">
        <v>44</v>
      </c>
      <c r="F814" s="35" t="s">
        <v>141</v>
      </c>
      <c r="G814" s="35" t="s">
        <v>142</v>
      </c>
      <c r="H814" s="34">
        <v>7770.8974763699998</v>
      </c>
      <c r="I814" s="34">
        <v>956482.65403099998</v>
      </c>
    </row>
    <row r="815" spans="1:9">
      <c r="A815" s="35" t="s">
        <v>139</v>
      </c>
      <c r="B815" s="35" t="s">
        <v>139</v>
      </c>
      <c r="C815" s="34">
        <v>745.90139979100002</v>
      </c>
      <c r="D815" s="35" t="s">
        <v>140</v>
      </c>
      <c r="E815" s="35" t="s">
        <v>44</v>
      </c>
      <c r="F815" s="35" t="s">
        <v>141</v>
      </c>
      <c r="G815" s="35" t="s">
        <v>142</v>
      </c>
      <c r="H815" s="34">
        <v>11797.2697598</v>
      </c>
      <c r="I815" s="34">
        <v>3018555.8702199999</v>
      </c>
    </row>
    <row r="816" spans="1:9">
      <c r="A816" s="35" t="s">
        <v>139</v>
      </c>
      <c r="B816" s="35" t="s">
        <v>139</v>
      </c>
      <c r="C816" s="34">
        <v>267.98275928499999</v>
      </c>
      <c r="D816" s="35" t="s">
        <v>140</v>
      </c>
      <c r="E816" s="35" t="s">
        <v>44</v>
      </c>
      <c r="F816" s="35" t="s">
        <v>141</v>
      </c>
      <c r="G816" s="35" t="s">
        <v>142</v>
      </c>
      <c r="H816" s="34">
        <v>7459.0143948599998</v>
      </c>
      <c r="I816" s="34">
        <v>1084487.7505099999</v>
      </c>
    </row>
    <row r="817" spans="1:9">
      <c r="A817" s="35" t="s">
        <v>139</v>
      </c>
      <c r="B817" s="35" t="s">
        <v>139</v>
      </c>
      <c r="C817" s="34">
        <v>196.05001229000001</v>
      </c>
      <c r="D817" s="35" t="s">
        <v>140</v>
      </c>
      <c r="E817" s="35" t="s">
        <v>44</v>
      </c>
      <c r="F817" s="35" t="s">
        <v>141</v>
      </c>
      <c r="G817" s="35" t="s">
        <v>142</v>
      </c>
      <c r="H817" s="34">
        <v>10320.5712047</v>
      </c>
      <c r="I817" s="34">
        <v>793386.25134700001</v>
      </c>
    </row>
    <row r="818" spans="1:9">
      <c r="A818" s="35" t="s">
        <v>139</v>
      </c>
      <c r="B818" s="35" t="s">
        <v>139</v>
      </c>
      <c r="C818" s="34">
        <v>9952.03098856</v>
      </c>
      <c r="D818" s="35" t="s">
        <v>140</v>
      </c>
      <c r="E818" s="35" t="s">
        <v>44</v>
      </c>
      <c r="F818" s="35" t="s">
        <v>141</v>
      </c>
      <c r="G818" s="35" t="s">
        <v>142</v>
      </c>
      <c r="H818" s="34">
        <v>87364.927097599997</v>
      </c>
      <c r="I818" s="34">
        <v>40274440.522</v>
      </c>
    </row>
    <row r="819" spans="1:9">
      <c r="A819" s="35" t="s">
        <v>139</v>
      </c>
      <c r="B819" s="35" t="s">
        <v>139</v>
      </c>
      <c r="C819" s="34">
        <v>1088.66023245</v>
      </c>
      <c r="D819" s="35" t="s">
        <v>140</v>
      </c>
      <c r="E819" s="35" t="s">
        <v>44</v>
      </c>
      <c r="F819" s="35" t="s">
        <v>141</v>
      </c>
      <c r="G819" s="35" t="s">
        <v>142</v>
      </c>
      <c r="H819" s="34">
        <v>29160.6807897</v>
      </c>
      <c r="I819" s="34">
        <v>4405651.6534900004</v>
      </c>
    </row>
    <row r="820" spans="1:9">
      <c r="A820" s="35" t="s">
        <v>139</v>
      </c>
      <c r="B820" s="35" t="s">
        <v>139</v>
      </c>
      <c r="C820" s="34">
        <v>29604.059279000001</v>
      </c>
      <c r="D820" s="35" t="s">
        <v>140</v>
      </c>
      <c r="E820" s="35" t="s">
        <v>44</v>
      </c>
      <c r="F820" s="35" t="s">
        <v>141</v>
      </c>
      <c r="G820" s="35" t="s">
        <v>142</v>
      </c>
      <c r="H820" s="34">
        <v>287751.28079200001</v>
      </c>
      <c r="I820" s="34">
        <v>119803377.42200001</v>
      </c>
    </row>
    <row r="821" spans="1:9">
      <c r="A821" s="35" t="s">
        <v>139</v>
      </c>
      <c r="B821" s="35" t="s">
        <v>139</v>
      </c>
      <c r="C821" s="34">
        <v>8901.2265098900007</v>
      </c>
      <c r="D821" s="35" t="s">
        <v>140</v>
      </c>
      <c r="E821" s="35" t="s">
        <v>44</v>
      </c>
      <c r="F821" s="35" t="s">
        <v>141</v>
      </c>
      <c r="G821" s="35" t="s">
        <v>142</v>
      </c>
      <c r="H821" s="34">
        <v>156789.95464899999</v>
      </c>
      <c r="I821" s="34">
        <v>36021985.668799996</v>
      </c>
    </row>
    <row r="822" spans="1:9">
      <c r="A822" s="35" t="s">
        <v>139</v>
      </c>
      <c r="B822" s="35" t="s">
        <v>139</v>
      </c>
      <c r="C822" s="34">
        <v>2.4173034829100002E-3</v>
      </c>
      <c r="D822" s="35" t="s">
        <v>140</v>
      </c>
      <c r="E822" s="35" t="s">
        <v>44</v>
      </c>
      <c r="F822" s="35" t="s">
        <v>141</v>
      </c>
      <c r="G822" s="35" t="s">
        <v>142</v>
      </c>
      <c r="H822" s="34">
        <v>154.65336902999999</v>
      </c>
      <c r="I822" s="34">
        <v>9.7824801247100002</v>
      </c>
    </row>
    <row r="823" spans="1:9">
      <c r="A823" s="35" t="s">
        <v>139</v>
      </c>
      <c r="B823" s="35" t="s">
        <v>139</v>
      </c>
      <c r="C823" s="34">
        <v>5.3460752859600001E-3</v>
      </c>
      <c r="D823" s="35" t="s">
        <v>140</v>
      </c>
      <c r="E823" s="35" t="s">
        <v>44</v>
      </c>
      <c r="F823" s="35" t="s">
        <v>141</v>
      </c>
      <c r="G823" s="35" t="s">
        <v>142</v>
      </c>
      <c r="H823" s="34">
        <v>331.527495724</v>
      </c>
      <c r="I823" s="34">
        <v>21.634799105599999</v>
      </c>
    </row>
    <row r="824" spans="1:9">
      <c r="A824" s="35" t="s">
        <v>139</v>
      </c>
      <c r="B824" s="35" t="s">
        <v>139</v>
      </c>
      <c r="C824" s="34">
        <v>7.0436667008999998E-4</v>
      </c>
      <c r="D824" s="35" t="s">
        <v>140</v>
      </c>
      <c r="E824" s="35" t="s">
        <v>44</v>
      </c>
      <c r="F824" s="35" t="s">
        <v>141</v>
      </c>
      <c r="G824" s="35" t="s">
        <v>142</v>
      </c>
      <c r="H824" s="34">
        <v>274.72268319400001</v>
      </c>
      <c r="I824" s="34">
        <v>2.85047078258</v>
      </c>
    </row>
    <row r="825" spans="1:9">
      <c r="A825" s="35" t="s">
        <v>139</v>
      </c>
      <c r="B825" s="35" t="s">
        <v>139</v>
      </c>
      <c r="C825" s="34">
        <v>1.17762135632E-3</v>
      </c>
      <c r="D825" s="35" t="s">
        <v>140</v>
      </c>
      <c r="E825" s="35" t="s">
        <v>44</v>
      </c>
      <c r="F825" s="35" t="s">
        <v>141</v>
      </c>
      <c r="G825" s="35" t="s">
        <v>142</v>
      </c>
      <c r="H825" s="34">
        <v>406.69644342300001</v>
      </c>
      <c r="I825" s="34">
        <v>4.7656645489800002</v>
      </c>
    </row>
    <row r="826" spans="1:9">
      <c r="A826" s="35" t="s">
        <v>139</v>
      </c>
      <c r="B826" s="35" t="s">
        <v>139</v>
      </c>
      <c r="C826" s="34">
        <v>0.13898519708199999</v>
      </c>
      <c r="D826" s="35" t="s">
        <v>140</v>
      </c>
      <c r="E826" s="35" t="s">
        <v>44</v>
      </c>
      <c r="F826" s="35" t="s">
        <v>141</v>
      </c>
      <c r="G826" s="35" t="s">
        <v>142</v>
      </c>
      <c r="H826" s="34">
        <v>314.65806441500001</v>
      </c>
      <c r="I826" s="34">
        <v>562.45313742899998</v>
      </c>
    </row>
    <row r="827" spans="1:9">
      <c r="A827" s="35" t="s">
        <v>139</v>
      </c>
      <c r="B827" s="35" t="s">
        <v>139</v>
      </c>
      <c r="C827" s="34">
        <v>1.80263303755E-4</v>
      </c>
      <c r="D827" s="35" t="s">
        <v>140</v>
      </c>
      <c r="E827" s="35" t="s">
        <v>44</v>
      </c>
      <c r="F827" s="35" t="s">
        <v>141</v>
      </c>
      <c r="G827" s="35" t="s">
        <v>142</v>
      </c>
      <c r="H827" s="34">
        <v>62.038426374099998</v>
      </c>
      <c r="I827" s="34">
        <v>0.72949970852400003</v>
      </c>
    </row>
    <row r="828" spans="1:9">
      <c r="A828" s="35" t="s">
        <v>139</v>
      </c>
      <c r="B828" s="35" t="s">
        <v>139</v>
      </c>
      <c r="C828" s="34">
        <v>7.8972391423100003E-4</v>
      </c>
      <c r="D828" s="35" t="s">
        <v>140</v>
      </c>
      <c r="E828" s="35" t="s">
        <v>44</v>
      </c>
      <c r="F828" s="35" t="s">
        <v>141</v>
      </c>
      <c r="G828" s="35" t="s">
        <v>142</v>
      </c>
      <c r="H828" s="34">
        <v>409.54657582999999</v>
      </c>
      <c r="I828" s="34">
        <v>3.1958992942300002</v>
      </c>
    </row>
    <row r="829" spans="1:9">
      <c r="A829" s="35" t="s">
        <v>139</v>
      </c>
      <c r="B829" s="35" t="s">
        <v>139</v>
      </c>
      <c r="C829" s="34">
        <v>7.9361619429200005E-4</v>
      </c>
      <c r="D829" s="35" t="s">
        <v>140</v>
      </c>
      <c r="E829" s="35" t="s">
        <v>44</v>
      </c>
      <c r="F829" s="35" t="s">
        <v>141</v>
      </c>
      <c r="G829" s="35" t="s">
        <v>142</v>
      </c>
      <c r="H829" s="34">
        <v>356.11622561299998</v>
      </c>
      <c r="I829" s="34">
        <v>3.21165079279</v>
      </c>
    </row>
    <row r="830" spans="1:9">
      <c r="A830" s="35" t="s">
        <v>139</v>
      </c>
      <c r="B830" s="35" t="s">
        <v>139</v>
      </c>
      <c r="C830" s="34">
        <v>8.6105450771200006E-5</v>
      </c>
      <c r="D830" s="35" t="s">
        <v>140</v>
      </c>
      <c r="E830" s="35" t="s">
        <v>44</v>
      </c>
      <c r="F830" s="35" t="s">
        <v>141</v>
      </c>
      <c r="G830" s="35" t="s">
        <v>142</v>
      </c>
      <c r="H830" s="34">
        <v>165.261612802</v>
      </c>
      <c r="I830" s="34">
        <v>0.34845639645699999</v>
      </c>
    </row>
    <row r="831" spans="1:9">
      <c r="A831" s="35" t="s">
        <v>139</v>
      </c>
      <c r="B831" s="35" t="s">
        <v>139</v>
      </c>
      <c r="C831" s="34">
        <v>1.31785296807E-4</v>
      </c>
      <c r="D831" s="35" t="s">
        <v>140</v>
      </c>
      <c r="E831" s="35" t="s">
        <v>44</v>
      </c>
      <c r="F831" s="35" t="s">
        <v>141</v>
      </c>
      <c r="G831" s="35" t="s">
        <v>142</v>
      </c>
      <c r="H831" s="34">
        <v>193.482293129</v>
      </c>
      <c r="I831" s="34">
        <v>0.53331617476199999</v>
      </c>
    </row>
    <row r="832" spans="1:9">
      <c r="A832" s="35" t="s">
        <v>139</v>
      </c>
      <c r="B832" s="35" t="s">
        <v>139</v>
      </c>
      <c r="C832" s="34">
        <v>1.3610190164200001E-4</v>
      </c>
      <c r="D832" s="35" t="s">
        <v>140</v>
      </c>
      <c r="E832" s="35" t="s">
        <v>44</v>
      </c>
      <c r="F832" s="35" t="s">
        <v>141</v>
      </c>
      <c r="G832" s="35" t="s">
        <v>142</v>
      </c>
      <c r="H832" s="34">
        <v>222.37085751999999</v>
      </c>
      <c r="I832" s="34">
        <v>0.55078485476200001</v>
      </c>
    </row>
    <row r="833" spans="1:9">
      <c r="A833" s="35" t="s">
        <v>139</v>
      </c>
      <c r="B833" s="35" t="s">
        <v>139</v>
      </c>
      <c r="C833" s="34">
        <v>64.2081235749</v>
      </c>
      <c r="D833" s="35" t="s">
        <v>140</v>
      </c>
      <c r="E833" s="35" t="s">
        <v>44</v>
      </c>
      <c r="F833" s="35" t="s">
        <v>141</v>
      </c>
      <c r="G833" s="35" t="s">
        <v>142</v>
      </c>
      <c r="H833" s="34">
        <v>2461.7853807400002</v>
      </c>
      <c r="I833" s="34">
        <v>259841.05725899999</v>
      </c>
    </row>
    <row r="834" spans="1:9">
      <c r="A834" s="35" t="s">
        <v>139</v>
      </c>
      <c r="B834" s="35" t="s">
        <v>139</v>
      </c>
      <c r="C834" s="34">
        <v>72.381744325900002</v>
      </c>
      <c r="D834" s="35" t="s">
        <v>140</v>
      </c>
      <c r="E834" s="35" t="s">
        <v>44</v>
      </c>
      <c r="F834" s="35" t="s">
        <v>141</v>
      </c>
      <c r="G834" s="35" t="s">
        <v>142</v>
      </c>
      <c r="H834" s="34">
        <v>2547.6130328700001</v>
      </c>
      <c r="I834" s="34">
        <v>292918.52688999998</v>
      </c>
    </row>
    <row r="835" spans="1:9">
      <c r="A835" s="35" t="s">
        <v>139</v>
      </c>
      <c r="B835" s="35" t="s">
        <v>139</v>
      </c>
      <c r="C835" s="34">
        <v>73.222750970899995</v>
      </c>
      <c r="D835" s="35" t="s">
        <v>140</v>
      </c>
      <c r="E835" s="35" t="s">
        <v>44</v>
      </c>
      <c r="F835" s="35" t="s">
        <v>141</v>
      </c>
      <c r="G835" s="35" t="s">
        <v>142</v>
      </c>
      <c r="H835" s="34">
        <v>2796.9834986800001</v>
      </c>
      <c r="I835" s="34">
        <v>296321.96003199997</v>
      </c>
    </row>
    <row r="836" spans="1:9">
      <c r="A836" s="35" t="s">
        <v>139</v>
      </c>
      <c r="B836" s="35" t="s">
        <v>139</v>
      </c>
      <c r="C836" s="34">
        <v>252.893115905</v>
      </c>
      <c r="D836" s="35" t="s">
        <v>140</v>
      </c>
      <c r="E836" s="35" t="s">
        <v>44</v>
      </c>
      <c r="F836" s="35" t="s">
        <v>141</v>
      </c>
      <c r="G836" s="35" t="s">
        <v>142</v>
      </c>
      <c r="H836" s="34">
        <v>6666.5730466499999</v>
      </c>
      <c r="I836" s="34">
        <v>1023422.13028</v>
      </c>
    </row>
    <row r="837" spans="1:9">
      <c r="A837" s="35" t="s">
        <v>139</v>
      </c>
      <c r="B837" s="35" t="s">
        <v>139</v>
      </c>
      <c r="C837" s="34">
        <v>54.777713776799999</v>
      </c>
      <c r="D837" s="35" t="s">
        <v>140</v>
      </c>
      <c r="E837" s="35" t="s">
        <v>44</v>
      </c>
      <c r="F837" s="35" t="s">
        <v>141</v>
      </c>
      <c r="G837" s="35" t="s">
        <v>142</v>
      </c>
      <c r="H837" s="34">
        <v>4145.8583494799996</v>
      </c>
      <c r="I837" s="34">
        <v>221677.54280200001</v>
      </c>
    </row>
    <row r="838" spans="1:9">
      <c r="A838" s="35" t="s">
        <v>143</v>
      </c>
      <c r="B838" s="35" t="s">
        <v>143</v>
      </c>
      <c r="C838" s="34">
        <v>1.5933203006800001E-2</v>
      </c>
      <c r="D838" s="35" t="s">
        <v>144</v>
      </c>
      <c r="E838" s="35" t="s">
        <v>44</v>
      </c>
      <c r="F838" s="35" t="s">
        <v>95</v>
      </c>
      <c r="G838" s="35" t="s">
        <v>96</v>
      </c>
      <c r="H838" s="34">
        <v>38.056990461200002</v>
      </c>
      <c r="I838" s="34">
        <v>64.479384917600001</v>
      </c>
    </row>
    <row r="839" spans="1:9">
      <c r="A839" s="35" t="s">
        <v>143</v>
      </c>
      <c r="B839" s="35" t="s">
        <v>143</v>
      </c>
      <c r="C839" s="34">
        <v>3.0047300099399998</v>
      </c>
      <c r="D839" s="35" t="s">
        <v>144</v>
      </c>
      <c r="E839" s="35" t="s">
        <v>44</v>
      </c>
      <c r="F839" s="35" t="s">
        <v>104</v>
      </c>
      <c r="G839" s="35" t="s">
        <v>105</v>
      </c>
      <c r="H839" s="34">
        <v>2847.4710906300002</v>
      </c>
      <c r="I839" s="34">
        <v>12159.710938300001</v>
      </c>
    </row>
    <row r="840" spans="1:9">
      <c r="A840" s="35" t="s">
        <v>143</v>
      </c>
      <c r="B840" s="35" t="s">
        <v>143</v>
      </c>
      <c r="C840" s="34">
        <v>13.4299209551</v>
      </c>
      <c r="D840" s="35" t="s">
        <v>144</v>
      </c>
      <c r="E840" s="35" t="s">
        <v>44</v>
      </c>
      <c r="F840" s="35" t="s">
        <v>145</v>
      </c>
      <c r="G840" s="35" t="s">
        <v>146</v>
      </c>
      <c r="H840" s="34">
        <v>14013.429025699999</v>
      </c>
      <c r="I840" s="34">
        <v>54348.961869500003</v>
      </c>
    </row>
    <row r="841" spans="1:9">
      <c r="A841" s="35" t="s">
        <v>143</v>
      </c>
      <c r="B841" s="35" t="s">
        <v>143</v>
      </c>
      <c r="C841" s="34">
        <v>143119.58497500001</v>
      </c>
      <c r="D841" s="35" t="s">
        <v>144</v>
      </c>
      <c r="E841" s="35" t="s">
        <v>44</v>
      </c>
      <c r="F841" s="35" t="s">
        <v>95</v>
      </c>
      <c r="G841" s="35" t="s">
        <v>96</v>
      </c>
      <c r="H841" s="34">
        <v>160611.782916</v>
      </c>
      <c r="I841" s="34">
        <v>579184411.62600005</v>
      </c>
    </row>
    <row r="842" spans="1:9">
      <c r="A842" s="35" t="s">
        <v>143</v>
      </c>
      <c r="B842" s="35" t="s">
        <v>143</v>
      </c>
      <c r="C842" s="34">
        <v>0.22359148531799999</v>
      </c>
      <c r="D842" s="35" t="s">
        <v>144</v>
      </c>
      <c r="E842" s="35" t="s">
        <v>44</v>
      </c>
      <c r="F842" s="35" t="s">
        <v>147</v>
      </c>
      <c r="G842" s="35" t="s">
        <v>148</v>
      </c>
      <c r="H842" s="34">
        <v>566.34012108100001</v>
      </c>
      <c r="I842" s="34">
        <v>904.84263835199999</v>
      </c>
    </row>
    <row r="843" spans="1:9">
      <c r="A843" s="35" t="s">
        <v>143</v>
      </c>
      <c r="B843" s="35" t="s">
        <v>143</v>
      </c>
      <c r="C843" s="34">
        <v>2.67594286473E-2</v>
      </c>
      <c r="D843" s="35" t="s">
        <v>144</v>
      </c>
      <c r="E843" s="35" t="s">
        <v>53</v>
      </c>
      <c r="F843" s="35" t="s">
        <v>95</v>
      </c>
      <c r="G843" s="35" t="s">
        <v>96</v>
      </c>
      <c r="H843" s="34">
        <v>1155.7184033599999</v>
      </c>
      <c r="I843" s="34">
        <v>108.29156568099999</v>
      </c>
    </row>
    <row r="844" spans="1:9">
      <c r="A844" s="35" t="s">
        <v>143</v>
      </c>
      <c r="B844" s="35" t="s">
        <v>143</v>
      </c>
      <c r="C844" s="34">
        <v>3.4889372804799999E-2</v>
      </c>
      <c r="D844" s="35" t="s">
        <v>144</v>
      </c>
      <c r="E844" s="35" t="s">
        <v>53</v>
      </c>
      <c r="F844" s="35" t="s">
        <v>95</v>
      </c>
      <c r="G844" s="35" t="s">
        <v>96</v>
      </c>
      <c r="H844" s="34">
        <v>1859.87169423</v>
      </c>
      <c r="I844" s="34">
        <v>141.192282409</v>
      </c>
    </row>
    <row r="845" spans="1:9">
      <c r="A845" s="35" t="s">
        <v>143</v>
      </c>
      <c r="B845" s="35" t="s">
        <v>143</v>
      </c>
      <c r="C845" s="34">
        <v>4.8350761842500001</v>
      </c>
      <c r="D845" s="35" t="s">
        <v>144</v>
      </c>
      <c r="E845" s="35" t="s">
        <v>53</v>
      </c>
      <c r="F845" s="35" t="s">
        <v>95</v>
      </c>
      <c r="G845" s="35" t="s">
        <v>96</v>
      </c>
      <c r="H845" s="34">
        <v>2258.1909290899998</v>
      </c>
      <c r="I845" s="34">
        <v>19566.859109000001</v>
      </c>
    </row>
    <row r="846" spans="1:9">
      <c r="A846" s="35" t="s">
        <v>143</v>
      </c>
      <c r="B846" s="35" t="s">
        <v>143</v>
      </c>
      <c r="C846" s="34">
        <v>14784.1487199</v>
      </c>
      <c r="D846" s="35" t="s">
        <v>144</v>
      </c>
      <c r="E846" s="35" t="s">
        <v>53</v>
      </c>
      <c r="F846" s="35" t="s">
        <v>95</v>
      </c>
      <c r="G846" s="35" t="s">
        <v>96</v>
      </c>
      <c r="H846" s="34">
        <v>38227.842564099999</v>
      </c>
      <c r="I846" s="34">
        <v>59829327.196999997</v>
      </c>
    </row>
    <row r="847" spans="1:9">
      <c r="A847" s="35" t="s">
        <v>143</v>
      </c>
      <c r="B847" s="35" t="s">
        <v>143</v>
      </c>
      <c r="C847" s="34">
        <v>1.1401771321700001</v>
      </c>
      <c r="D847" s="35" t="s">
        <v>144</v>
      </c>
      <c r="E847" s="35" t="s">
        <v>46</v>
      </c>
      <c r="F847" s="35" t="s">
        <v>95</v>
      </c>
      <c r="G847" s="35" t="s">
        <v>96</v>
      </c>
      <c r="H847" s="34">
        <v>300.28138265500002</v>
      </c>
      <c r="I847" s="34">
        <v>4614.1331499899998</v>
      </c>
    </row>
    <row r="848" spans="1:9">
      <c r="A848" s="35" t="s">
        <v>143</v>
      </c>
      <c r="B848" s="35" t="s">
        <v>143</v>
      </c>
      <c r="C848" s="34">
        <v>495.13517150199999</v>
      </c>
      <c r="D848" s="35" t="s">
        <v>144</v>
      </c>
      <c r="E848" s="35" t="s">
        <v>46</v>
      </c>
      <c r="F848" s="35" t="s">
        <v>95</v>
      </c>
      <c r="G848" s="35" t="s">
        <v>96</v>
      </c>
      <c r="H848" s="34">
        <v>6762.44503188</v>
      </c>
      <c r="I848" s="34">
        <v>2003740.94875</v>
      </c>
    </row>
    <row r="849" spans="1:9">
      <c r="A849" s="35" t="s">
        <v>143</v>
      </c>
      <c r="B849" s="35" t="s">
        <v>143</v>
      </c>
      <c r="C849" s="34">
        <v>1488.43413599</v>
      </c>
      <c r="D849" s="35" t="s">
        <v>144</v>
      </c>
      <c r="E849" s="35" t="s">
        <v>46</v>
      </c>
      <c r="F849" s="35" t="s">
        <v>95</v>
      </c>
      <c r="G849" s="35" t="s">
        <v>96</v>
      </c>
      <c r="H849" s="34">
        <v>9619.9899708299999</v>
      </c>
      <c r="I849" s="34">
        <v>6023479.2425300004</v>
      </c>
    </row>
    <row r="850" spans="1:9">
      <c r="A850" s="35" t="s">
        <v>143</v>
      </c>
      <c r="B850" s="35" t="s">
        <v>143</v>
      </c>
      <c r="C850" s="34">
        <v>18438.3983419</v>
      </c>
      <c r="D850" s="35" t="s">
        <v>144</v>
      </c>
      <c r="E850" s="35" t="s">
        <v>46</v>
      </c>
      <c r="F850" s="35" t="s">
        <v>95</v>
      </c>
      <c r="G850" s="35" t="s">
        <v>96</v>
      </c>
      <c r="H850" s="34">
        <v>57133.994728500002</v>
      </c>
      <c r="I850" s="34">
        <v>74617550.748799995</v>
      </c>
    </row>
    <row r="851" spans="1:9">
      <c r="A851" s="35" t="s">
        <v>143</v>
      </c>
      <c r="B851" s="35" t="s">
        <v>143</v>
      </c>
      <c r="C851" s="34">
        <v>36.2907665026</v>
      </c>
      <c r="D851" s="35" t="s">
        <v>144</v>
      </c>
      <c r="E851" s="35" t="s">
        <v>46</v>
      </c>
      <c r="F851" s="35" t="s">
        <v>95</v>
      </c>
      <c r="G851" s="35" t="s">
        <v>96</v>
      </c>
      <c r="H851" s="34">
        <v>1987.11853655</v>
      </c>
      <c r="I851" s="34">
        <v>146863.52149499999</v>
      </c>
    </row>
    <row r="852" spans="1:9">
      <c r="A852" s="35" t="s">
        <v>143</v>
      </c>
      <c r="B852" s="35" t="s">
        <v>143</v>
      </c>
      <c r="C852" s="34">
        <v>2.6109105344599998E-2</v>
      </c>
      <c r="D852" s="35" t="s">
        <v>144</v>
      </c>
      <c r="E852" s="35" t="s">
        <v>46</v>
      </c>
      <c r="F852" s="35" t="s">
        <v>95</v>
      </c>
      <c r="G852" s="35" t="s">
        <v>96</v>
      </c>
      <c r="H852" s="34">
        <v>1531.1369480200001</v>
      </c>
      <c r="I852" s="34">
        <v>105.659800647</v>
      </c>
    </row>
    <row r="853" spans="1:9">
      <c r="A853" s="35" t="s">
        <v>143</v>
      </c>
      <c r="B853" s="35" t="s">
        <v>143</v>
      </c>
      <c r="C853" s="34">
        <v>9.7294943428100009E-3</v>
      </c>
      <c r="D853" s="35" t="s">
        <v>144</v>
      </c>
      <c r="E853" s="35" t="s">
        <v>46</v>
      </c>
      <c r="F853" s="35" t="s">
        <v>95</v>
      </c>
      <c r="G853" s="35" t="s">
        <v>96</v>
      </c>
      <c r="H853" s="34">
        <v>521.54703023000002</v>
      </c>
      <c r="I853" s="34">
        <v>39.373866667900003</v>
      </c>
    </row>
    <row r="854" spans="1:9">
      <c r="A854" s="35" t="s">
        <v>143</v>
      </c>
      <c r="B854" s="35" t="s">
        <v>143</v>
      </c>
      <c r="C854" s="34">
        <v>99.284615496399994</v>
      </c>
      <c r="D854" s="35" t="s">
        <v>144</v>
      </c>
      <c r="E854" s="35" t="s">
        <v>46</v>
      </c>
      <c r="F854" s="35" t="s">
        <v>95</v>
      </c>
      <c r="G854" s="35" t="s">
        <v>96</v>
      </c>
      <c r="H854" s="34">
        <v>4163.9569646299997</v>
      </c>
      <c r="I854" s="34">
        <v>401790.58386700001</v>
      </c>
    </row>
    <row r="855" spans="1:9">
      <c r="A855" s="35" t="s">
        <v>143</v>
      </c>
      <c r="B855" s="35" t="s">
        <v>143</v>
      </c>
      <c r="C855" s="34">
        <v>64.053729939099995</v>
      </c>
      <c r="D855" s="35" t="s">
        <v>144</v>
      </c>
      <c r="E855" s="35" t="s">
        <v>46</v>
      </c>
      <c r="F855" s="35" t="s">
        <v>95</v>
      </c>
      <c r="G855" s="35" t="s">
        <v>96</v>
      </c>
      <c r="H855" s="34">
        <v>2299.7590359999999</v>
      </c>
      <c r="I855" s="34">
        <v>259216.248383</v>
      </c>
    </row>
    <row r="856" spans="1:9">
      <c r="A856" s="35" t="s">
        <v>143</v>
      </c>
      <c r="B856" s="35" t="s">
        <v>143</v>
      </c>
      <c r="C856" s="34">
        <v>56.842448742899997</v>
      </c>
      <c r="D856" s="35" t="s">
        <v>144</v>
      </c>
      <c r="E856" s="35" t="s">
        <v>46</v>
      </c>
      <c r="F856" s="35" t="s">
        <v>95</v>
      </c>
      <c r="G856" s="35" t="s">
        <v>96</v>
      </c>
      <c r="H856" s="34">
        <v>2384.8848622199998</v>
      </c>
      <c r="I856" s="34">
        <v>230033.22876</v>
      </c>
    </row>
    <row r="857" spans="1:9">
      <c r="A857" s="35" t="s">
        <v>143</v>
      </c>
      <c r="B857" s="35" t="s">
        <v>143</v>
      </c>
      <c r="C857" s="34">
        <v>106.443020961</v>
      </c>
      <c r="D857" s="35" t="s">
        <v>144</v>
      </c>
      <c r="E857" s="35" t="s">
        <v>46</v>
      </c>
      <c r="F857" s="35" t="s">
        <v>95</v>
      </c>
      <c r="G857" s="35" t="s">
        <v>96</v>
      </c>
      <c r="H857" s="34">
        <v>2601.46622084</v>
      </c>
      <c r="I857" s="34">
        <v>430759.62299499998</v>
      </c>
    </row>
    <row r="858" spans="1:9">
      <c r="A858" s="35" t="s">
        <v>143</v>
      </c>
      <c r="B858" s="35" t="s">
        <v>143</v>
      </c>
      <c r="C858" s="34">
        <v>4.10928236061</v>
      </c>
      <c r="D858" s="35" t="s">
        <v>144</v>
      </c>
      <c r="E858" s="35" t="s">
        <v>46</v>
      </c>
      <c r="F858" s="35" t="s">
        <v>95</v>
      </c>
      <c r="G858" s="35" t="s">
        <v>96</v>
      </c>
      <c r="H858" s="34">
        <v>872.46787236299997</v>
      </c>
      <c r="I858" s="34">
        <v>16629.6757125</v>
      </c>
    </row>
    <row r="859" spans="1:9">
      <c r="A859" s="35" t="s">
        <v>143</v>
      </c>
      <c r="B859" s="35" t="s">
        <v>143</v>
      </c>
      <c r="C859" s="34">
        <v>3.3171113167999998E-2</v>
      </c>
      <c r="D859" s="35" t="s">
        <v>144</v>
      </c>
      <c r="E859" s="35" t="s">
        <v>46</v>
      </c>
      <c r="F859" s="35" t="s">
        <v>147</v>
      </c>
      <c r="G859" s="35" t="s">
        <v>148</v>
      </c>
      <c r="H859" s="34">
        <v>165.455508267</v>
      </c>
      <c r="I859" s="34">
        <v>134.23873236200001</v>
      </c>
    </row>
    <row r="860" spans="1:9">
      <c r="A860" s="35" t="s">
        <v>143</v>
      </c>
      <c r="B860" s="35" t="s">
        <v>143</v>
      </c>
      <c r="C860" s="34">
        <v>1296.02401435</v>
      </c>
      <c r="D860" s="35" t="s">
        <v>144</v>
      </c>
      <c r="E860" s="35" t="s">
        <v>46</v>
      </c>
      <c r="F860" s="35" t="s">
        <v>95</v>
      </c>
      <c r="G860" s="35" t="s">
        <v>96</v>
      </c>
      <c r="H860" s="34">
        <v>10384.840394000001</v>
      </c>
      <c r="I860" s="34">
        <v>5244823.1060600001</v>
      </c>
    </row>
    <row r="861" spans="1:9">
      <c r="A861" s="35" t="s">
        <v>143</v>
      </c>
      <c r="B861" s="35" t="s">
        <v>143</v>
      </c>
      <c r="C861" s="34">
        <v>3.9866029564700001E-3</v>
      </c>
      <c r="D861" s="35" t="s">
        <v>144</v>
      </c>
      <c r="E861" s="35" t="s">
        <v>46</v>
      </c>
      <c r="F861" s="35" t="s">
        <v>147</v>
      </c>
      <c r="G861" s="35" t="s">
        <v>148</v>
      </c>
      <c r="H861" s="34">
        <v>42.031609053399997</v>
      </c>
      <c r="I861" s="34">
        <v>16.133209777899999</v>
      </c>
    </row>
    <row r="862" spans="1:9">
      <c r="A862" s="35" t="s">
        <v>143</v>
      </c>
      <c r="B862" s="35" t="s">
        <v>143</v>
      </c>
      <c r="C862" s="34">
        <v>2.1628665683900001</v>
      </c>
      <c r="D862" s="35" t="s">
        <v>144</v>
      </c>
      <c r="E862" s="35" t="s">
        <v>48</v>
      </c>
      <c r="F862" s="35" t="s">
        <v>95</v>
      </c>
      <c r="G862" s="35" t="s">
        <v>96</v>
      </c>
      <c r="H862" s="34">
        <v>736.54606291300001</v>
      </c>
      <c r="I862" s="34">
        <v>8752.8104630800008</v>
      </c>
    </row>
    <row r="863" spans="1:9">
      <c r="A863" s="35" t="s">
        <v>143</v>
      </c>
      <c r="B863" s="35" t="s">
        <v>143</v>
      </c>
      <c r="C863" s="34">
        <v>2.70677482361E-2</v>
      </c>
      <c r="D863" s="35" t="s">
        <v>144</v>
      </c>
      <c r="E863" s="35" t="s">
        <v>48</v>
      </c>
      <c r="F863" s="35" t="s">
        <v>95</v>
      </c>
      <c r="G863" s="35" t="s">
        <v>96</v>
      </c>
      <c r="H863" s="34">
        <v>1369.5861458500001</v>
      </c>
      <c r="I863" s="34">
        <v>109.53929078900001</v>
      </c>
    </row>
    <row r="864" spans="1:9">
      <c r="A864" s="35" t="s">
        <v>143</v>
      </c>
      <c r="B864" s="35" t="s">
        <v>143</v>
      </c>
      <c r="C864" s="34">
        <v>179.00855199700001</v>
      </c>
      <c r="D864" s="35" t="s">
        <v>144</v>
      </c>
      <c r="E864" s="35" t="s">
        <v>48</v>
      </c>
      <c r="F864" s="35" t="s">
        <v>95</v>
      </c>
      <c r="G864" s="35" t="s">
        <v>96</v>
      </c>
      <c r="H864" s="34">
        <v>3942.6724851700001</v>
      </c>
      <c r="I864" s="34">
        <v>724421.90831299999</v>
      </c>
    </row>
    <row r="865" spans="1:9">
      <c r="A865" s="35" t="s">
        <v>143</v>
      </c>
      <c r="B865" s="35" t="s">
        <v>143</v>
      </c>
      <c r="C865" s="34">
        <v>83.2298854804</v>
      </c>
      <c r="D865" s="35" t="s">
        <v>144</v>
      </c>
      <c r="E865" s="35" t="s">
        <v>48</v>
      </c>
      <c r="F865" s="35" t="s">
        <v>95</v>
      </c>
      <c r="G865" s="35" t="s">
        <v>96</v>
      </c>
      <c r="H865" s="34">
        <v>2574.8420182300001</v>
      </c>
      <c r="I865" s="34">
        <v>336819.39659199998</v>
      </c>
    </row>
    <row r="866" spans="1:9">
      <c r="A866" s="35" t="s">
        <v>149</v>
      </c>
      <c r="B866" s="35" t="s">
        <v>115</v>
      </c>
      <c r="C866" s="34">
        <v>5673.734136</v>
      </c>
      <c r="D866" s="35" t="s">
        <v>116</v>
      </c>
      <c r="E866" s="35" t="s">
        <v>44</v>
      </c>
      <c r="F866" s="35" t="s">
        <v>120</v>
      </c>
      <c r="G866" s="35" t="s">
        <v>121</v>
      </c>
      <c r="H866" s="34">
        <v>34406.173394600002</v>
      </c>
      <c r="I866" s="34">
        <v>22960787.427200001</v>
      </c>
    </row>
    <row r="867" spans="1:9">
      <c r="A867" s="35" t="s">
        <v>149</v>
      </c>
      <c r="B867" s="35" t="s">
        <v>115</v>
      </c>
      <c r="C867" s="34">
        <v>71648.211771500006</v>
      </c>
      <c r="D867" s="35" t="s">
        <v>116</v>
      </c>
      <c r="E867" s="35" t="s">
        <v>44</v>
      </c>
      <c r="F867" s="35" t="s">
        <v>124</v>
      </c>
      <c r="G867" s="35" t="s">
        <v>125</v>
      </c>
      <c r="H867" s="34">
        <v>99905.263185200005</v>
      </c>
      <c r="I867" s="34">
        <v>289950025.96100003</v>
      </c>
    </row>
    <row r="868" spans="1:9">
      <c r="A868" s="35" t="s">
        <v>149</v>
      </c>
      <c r="B868" s="35" t="s">
        <v>115</v>
      </c>
      <c r="C868" s="34">
        <v>60.4661980347</v>
      </c>
      <c r="D868" s="35" t="s">
        <v>116</v>
      </c>
      <c r="E868" s="35" t="s">
        <v>53</v>
      </c>
      <c r="F868" s="35" t="s">
        <v>124</v>
      </c>
      <c r="G868" s="35" t="s">
        <v>125</v>
      </c>
      <c r="H868" s="34">
        <v>3265.9363790699999</v>
      </c>
      <c r="I868" s="34">
        <v>244698.021855</v>
      </c>
    </row>
    <row r="869" spans="1:9">
      <c r="A869" s="35" t="s">
        <v>149</v>
      </c>
      <c r="B869" s="35" t="s">
        <v>115</v>
      </c>
      <c r="C869" s="34">
        <v>5395.7723203100004</v>
      </c>
      <c r="D869" s="35" t="s">
        <v>116</v>
      </c>
      <c r="E869" s="35" t="s">
        <v>53</v>
      </c>
      <c r="F869" s="35" t="s">
        <v>124</v>
      </c>
      <c r="G869" s="35" t="s">
        <v>125</v>
      </c>
      <c r="H869" s="34">
        <v>19785.3557559</v>
      </c>
      <c r="I869" s="34">
        <v>21835915.868299998</v>
      </c>
    </row>
    <row r="870" spans="1:9">
      <c r="A870" s="35" t="s">
        <v>149</v>
      </c>
      <c r="B870" s="35" t="s">
        <v>115</v>
      </c>
      <c r="C870" s="34">
        <v>678.830785601</v>
      </c>
      <c r="D870" s="35" t="s">
        <v>116</v>
      </c>
      <c r="E870" s="35" t="s">
        <v>46</v>
      </c>
      <c r="F870" s="35" t="s">
        <v>124</v>
      </c>
      <c r="G870" s="35" t="s">
        <v>125</v>
      </c>
      <c r="H870" s="34">
        <v>6342.6195908099999</v>
      </c>
      <c r="I870" s="34">
        <v>2747130.7244299999</v>
      </c>
    </row>
    <row r="871" spans="1:9">
      <c r="A871" s="35" t="s">
        <v>149</v>
      </c>
      <c r="B871" s="35" t="s">
        <v>115</v>
      </c>
      <c r="C871" s="34">
        <v>678.84939328400003</v>
      </c>
      <c r="D871" s="35" t="s">
        <v>116</v>
      </c>
      <c r="E871" s="35" t="s">
        <v>46</v>
      </c>
      <c r="F871" s="35" t="s">
        <v>124</v>
      </c>
      <c r="G871" s="35" t="s">
        <v>125</v>
      </c>
      <c r="H871" s="34">
        <v>6342.6781207399999</v>
      </c>
      <c r="I871" s="34">
        <v>2747206.0270500001</v>
      </c>
    </row>
    <row r="872" spans="1:9">
      <c r="A872" s="35" t="s">
        <v>149</v>
      </c>
      <c r="B872" s="35" t="s">
        <v>115</v>
      </c>
      <c r="C872" s="34">
        <v>651.29356713699997</v>
      </c>
      <c r="D872" s="35" t="s">
        <v>116</v>
      </c>
      <c r="E872" s="35" t="s">
        <v>46</v>
      </c>
      <c r="F872" s="35" t="s">
        <v>124</v>
      </c>
      <c r="G872" s="35" t="s">
        <v>125</v>
      </c>
      <c r="H872" s="34">
        <v>6236.3835831699998</v>
      </c>
      <c r="I872" s="34">
        <v>2635691.55504</v>
      </c>
    </row>
    <row r="873" spans="1:9">
      <c r="A873" s="35" t="s">
        <v>150</v>
      </c>
      <c r="B873" s="35" t="s">
        <v>151</v>
      </c>
      <c r="C873" s="34">
        <v>1428.4801797499999</v>
      </c>
      <c r="D873" s="35" t="s">
        <v>152</v>
      </c>
      <c r="E873" s="35" t="s">
        <v>44</v>
      </c>
      <c r="F873" s="35" t="s">
        <v>104</v>
      </c>
      <c r="G873" s="35" t="s">
        <v>105</v>
      </c>
      <c r="H873" s="34">
        <v>11575.2961424</v>
      </c>
      <c r="I873" s="34">
        <v>5780854.1896799998</v>
      </c>
    </row>
    <row r="874" spans="1:9">
      <c r="A874" s="35" t="s">
        <v>150</v>
      </c>
      <c r="B874" s="35" t="s">
        <v>151</v>
      </c>
      <c r="C874" s="34">
        <v>70487.627953999996</v>
      </c>
      <c r="D874" s="35" t="s">
        <v>152</v>
      </c>
      <c r="E874" s="35" t="s">
        <v>44</v>
      </c>
      <c r="F874" s="35" t="s">
        <v>104</v>
      </c>
      <c r="G874" s="35" t="s">
        <v>105</v>
      </c>
      <c r="H874" s="34">
        <v>255564.044494</v>
      </c>
      <c r="I874" s="34">
        <v>285253309.88599998</v>
      </c>
    </row>
    <row r="875" spans="1:9">
      <c r="A875" s="35" t="s">
        <v>150</v>
      </c>
      <c r="B875" s="35" t="s">
        <v>151</v>
      </c>
      <c r="C875" s="34">
        <v>224523.74531900001</v>
      </c>
      <c r="D875" s="35" t="s">
        <v>152</v>
      </c>
      <c r="E875" s="35" t="s">
        <v>44</v>
      </c>
      <c r="F875" s="35" t="s">
        <v>145</v>
      </c>
      <c r="G875" s="35" t="s">
        <v>146</v>
      </c>
      <c r="H875" s="34">
        <v>271929.91714899999</v>
      </c>
      <c r="I875" s="34">
        <v>908615360.72599995</v>
      </c>
    </row>
    <row r="876" spans="1:9">
      <c r="A876" s="35" t="s">
        <v>150</v>
      </c>
      <c r="B876" s="35" t="s">
        <v>151</v>
      </c>
      <c r="C876" s="34">
        <v>0.58809536211699998</v>
      </c>
      <c r="D876" s="35" t="s">
        <v>152</v>
      </c>
      <c r="E876" s="35" t="s">
        <v>44</v>
      </c>
      <c r="F876" s="35" t="s">
        <v>106</v>
      </c>
      <c r="G876" s="35" t="s">
        <v>107</v>
      </c>
      <c r="H876" s="34">
        <v>964.97974965499998</v>
      </c>
      <c r="I876" s="34">
        <v>2379.9374931699999</v>
      </c>
    </row>
    <row r="877" spans="1:9">
      <c r="A877" s="35" t="s">
        <v>150</v>
      </c>
      <c r="B877" s="35" t="s">
        <v>151</v>
      </c>
      <c r="C877" s="34">
        <v>7.5786868400399996</v>
      </c>
      <c r="D877" s="35" t="s">
        <v>152</v>
      </c>
      <c r="E877" s="35" t="s">
        <v>44</v>
      </c>
      <c r="F877" s="35" t="s">
        <v>95</v>
      </c>
      <c r="G877" s="35" t="s">
        <v>96</v>
      </c>
      <c r="H877" s="34">
        <v>5160.8420546400002</v>
      </c>
      <c r="I877" s="34">
        <v>30669.857511999999</v>
      </c>
    </row>
    <row r="878" spans="1:9">
      <c r="A878" s="35" t="s">
        <v>150</v>
      </c>
      <c r="B878" s="35" t="s">
        <v>151</v>
      </c>
      <c r="C878" s="34">
        <v>114.609336709</v>
      </c>
      <c r="D878" s="35" t="s">
        <v>152</v>
      </c>
      <c r="E878" s="35" t="s">
        <v>46</v>
      </c>
      <c r="F878" s="35" t="s">
        <v>145</v>
      </c>
      <c r="G878" s="35" t="s">
        <v>146</v>
      </c>
      <c r="H878" s="34">
        <v>3071.0034504800001</v>
      </c>
      <c r="I878" s="34">
        <v>463807.53032800002</v>
      </c>
    </row>
    <row r="879" spans="1:9">
      <c r="A879" s="35" t="s">
        <v>150</v>
      </c>
      <c r="B879" s="35" t="s">
        <v>151</v>
      </c>
      <c r="C879" s="34">
        <v>25.498396039100001</v>
      </c>
      <c r="D879" s="35" t="s">
        <v>152</v>
      </c>
      <c r="E879" s="35" t="s">
        <v>46</v>
      </c>
      <c r="F879" s="35" t="s">
        <v>145</v>
      </c>
      <c r="G879" s="35" t="s">
        <v>146</v>
      </c>
      <c r="H879" s="34">
        <v>1375.43878215</v>
      </c>
      <c r="I879" s="34">
        <v>103188.34777199999</v>
      </c>
    </row>
    <row r="880" spans="1:9">
      <c r="A880" s="35" t="s">
        <v>150</v>
      </c>
      <c r="B880" s="35" t="s">
        <v>151</v>
      </c>
      <c r="C880" s="34">
        <v>1645.4992637099999</v>
      </c>
      <c r="D880" s="35" t="s">
        <v>152</v>
      </c>
      <c r="E880" s="35" t="s">
        <v>46</v>
      </c>
      <c r="F880" s="35" t="s">
        <v>104</v>
      </c>
      <c r="G880" s="35" t="s">
        <v>105</v>
      </c>
      <c r="H880" s="34">
        <v>11968.306676300001</v>
      </c>
      <c r="I880" s="34">
        <v>6659099.2633999996</v>
      </c>
    </row>
    <row r="881" spans="1:9">
      <c r="A881" s="35" t="s">
        <v>150</v>
      </c>
      <c r="B881" s="35" t="s">
        <v>151</v>
      </c>
      <c r="C881" s="34">
        <v>765.39732729800005</v>
      </c>
      <c r="D881" s="35" t="s">
        <v>152</v>
      </c>
      <c r="E881" s="35" t="s">
        <v>46</v>
      </c>
      <c r="F881" s="35" t="s">
        <v>145</v>
      </c>
      <c r="G881" s="35" t="s">
        <v>146</v>
      </c>
      <c r="H881" s="34">
        <v>9772.7526591799997</v>
      </c>
      <c r="I881" s="34">
        <v>3097453.0896600001</v>
      </c>
    </row>
    <row r="882" spans="1:9">
      <c r="A882" s="35" t="s">
        <v>150</v>
      </c>
      <c r="B882" s="35" t="s">
        <v>151</v>
      </c>
      <c r="C882" s="34">
        <v>1954.85774855</v>
      </c>
      <c r="D882" s="35" t="s">
        <v>152</v>
      </c>
      <c r="E882" s="35" t="s">
        <v>46</v>
      </c>
      <c r="F882" s="35" t="s">
        <v>104</v>
      </c>
      <c r="G882" s="35" t="s">
        <v>105</v>
      </c>
      <c r="H882" s="34">
        <v>10822.4237101</v>
      </c>
      <c r="I882" s="34">
        <v>7911028.6345800003</v>
      </c>
    </row>
    <row r="883" spans="1:9">
      <c r="A883" s="35" t="s">
        <v>150</v>
      </c>
      <c r="B883" s="35" t="s">
        <v>151</v>
      </c>
      <c r="C883" s="34">
        <v>17921.6520944</v>
      </c>
      <c r="D883" s="35" t="s">
        <v>152</v>
      </c>
      <c r="E883" s="35" t="s">
        <v>46</v>
      </c>
      <c r="F883" s="35" t="s">
        <v>104</v>
      </c>
      <c r="G883" s="35" t="s">
        <v>105</v>
      </c>
      <c r="H883" s="34">
        <v>44416.214977800002</v>
      </c>
      <c r="I883" s="34">
        <v>72526352.878299996</v>
      </c>
    </row>
    <row r="884" spans="1:9">
      <c r="A884" s="35" t="s">
        <v>150</v>
      </c>
      <c r="B884" s="35" t="s">
        <v>151</v>
      </c>
      <c r="C884" s="34">
        <v>28872.873488199999</v>
      </c>
      <c r="D884" s="35" t="s">
        <v>152</v>
      </c>
      <c r="E884" s="35" t="s">
        <v>46</v>
      </c>
      <c r="F884" s="35" t="s">
        <v>145</v>
      </c>
      <c r="G884" s="35" t="s">
        <v>146</v>
      </c>
      <c r="H884" s="34">
        <v>57553.767158299997</v>
      </c>
      <c r="I884" s="34">
        <v>116844373.509</v>
      </c>
    </row>
    <row r="885" spans="1:9">
      <c r="A885" s="35" t="s">
        <v>150</v>
      </c>
      <c r="B885" s="35" t="s">
        <v>151</v>
      </c>
      <c r="C885" s="34">
        <v>20.7398199352</v>
      </c>
      <c r="D885" s="35" t="s">
        <v>152</v>
      </c>
      <c r="E885" s="35" t="s">
        <v>46</v>
      </c>
      <c r="F885" s="35" t="s">
        <v>106</v>
      </c>
      <c r="G885" s="35" t="s">
        <v>107</v>
      </c>
      <c r="H885" s="34">
        <v>18111.870275199999</v>
      </c>
      <c r="I885" s="34">
        <v>83931.073504200001</v>
      </c>
    </row>
    <row r="886" spans="1:9">
      <c r="A886" s="35" t="s">
        <v>150</v>
      </c>
      <c r="B886" s="35" t="s">
        <v>151</v>
      </c>
      <c r="C886" s="34">
        <v>13356.9078933</v>
      </c>
      <c r="D886" s="35" t="s">
        <v>152</v>
      </c>
      <c r="E886" s="35" t="s">
        <v>46</v>
      </c>
      <c r="F886" s="35" t="s">
        <v>145</v>
      </c>
      <c r="G886" s="35" t="s">
        <v>146</v>
      </c>
      <c r="H886" s="34">
        <v>54279.166349500003</v>
      </c>
      <c r="I886" s="34">
        <v>54053488.491300002</v>
      </c>
    </row>
    <row r="887" spans="1:9">
      <c r="A887" s="35" t="s">
        <v>150</v>
      </c>
      <c r="B887" s="35" t="s">
        <v>151</v>
      </c>
      <c r="C887" s="34">
        <v>2991.8208308899998</v>
      </c>
      <c r="D887" s="35" t="s">
        <v>152</v>
      </c>
      <c r="E887" s="35" t="s">
        <v>46</v>
      </c>
      <c r="F887" s="35" t="s">
        <v>145</v>
      </c>
      <c r="G887" s="35" t="s">
        <v>146</v>
      </c>
      <c r="H887" s="34">
        <v>21022.1157867</v>
      </c>
      <c r="I887" s="34">
        <v>12107469.3442</v>
      </c>
    </row>
    <row r="888" spans="1:9">
      <c r="A888" s="35" t="s">
        <v>150</v>
      </c>
      <c r="B888" s="35" t="s">
        <v>151</v>
      </c>
      <c r="C888" s="34">
        <v>57373.2244919</v>
      </c>
      <c r="D888" s="35" t="s">
        <v>152</v>
      </c>
      <c r="E888" s="35" t="s">
        <v>46</v>
      </c>
      <c r="F888" s="35" t="s">
        <v>104</v>
      </c>
      <c r="G888" s="35" t="s">
        <v>105</v>
      </c>
      <c r="H888" s="34">
        <v>176573.592794</v>
      </c>
      <c r="I888" s="34">
        <v>232181202.009</v>
      </c>
    </row>
    <row r="889" spans="1:9">
      <c r="A889" s="35" t="s">
        <v>150</v>
      </c>
      <c r="B889" s="35" t="s">
        <v>151</v>
      </c>
      <c r="C889" s="34">
        <v>13231.823046699999</v>
      </c>
      <c r="D889" s="35" t="s">
        <v>152</v>
      </c>
      <c r="E889" s="35" t="s">
        <v>46</v>
      </c>
      <c r="F889" s="35" t="s">
        <v>145</v>
      </c>
      <c r="G889" s="35" t="s">
        <v>146</v>
      </c>
      <c r="H889" s="34">
        <v>60420.568264900001</v>
      </c>
      <c r="I889" s="34">
        <v>53547288.0766</v>
      </c>
    </row>
    <row r="890" spans="1:9">
      <c r="A890" s="35" t="s">
        <v>150</v>
      </c>
      <c r="B890" s="35" t="s">
        <v>151</v>
      </c>
      <c r="C890" s="34">
        <v>5.38551193144</v>
      </c>
      <c r="D890" s="35" t="s">
        <v>152</v>
      </c>
      <c r="E890" s="35" t="s">
        <v>46</v>
      </c>
      <c r="F890" s="35" t="s">
        <v>106</v>
      </c>
      <c r="G890" s="35" t="s">
        <v>107</v>
      </c>
      <c r="H890" s="34">
        <v>6047.1755397699999</v>
      </c>
      <c r="I890" s="34">
        <v>21794.393547700001</v>
      </c>
    </row>
    <row r="891" spans="1:9">
      <c r="A891" s="35" t="s">
        <v>150</v>
      </c>
      <c r="B891" s="35" t="s">
        <v>151</v>
      </c>
      <c r="C891" s="34">
        <v>9.2204816067299999E-5</v>
      </c>
      <c r="D891" s="35" t="s">
        <v>152</v>
      </c>
      <c r="E891" s="35" t="s">
        <v>46</v>
      </c>
      <c r="F891" s="35" t="s">
        <v>145</v>
      </c>
      <c r="G891" s="35" t="s">
        <v>146</v>
      </c>
      <c r="H891" s="34">
        <v>8.9085034248399992</v>
      </c>
      <c r="I891" s="34">
        <v>0.37313965207799998</v>
      </c>
    </row>
    <row r="892" spans="1:9">
      <c r="A892" s="35" t="s">
        <v>150</v>
      </c>
      <c r="B892" s="35" t="s">
        <v>151</v>
      </c>
      <c r="C892" s="34">
        <v>2.4427292310199998E-3</v>
      </c>
      <c r="D892" s="35" t="s">
        <v>152</v>
      </c>
      <c r="E892" s="35" t="s">
        <v>44</v>
      </c>
      <c r="F892" s="35" t="s">
        <v>145</v>
      </c>
      <c r="G892" s="35" t="s">
        <v>146</v>
      </c>
      <c r="H892" s="34">
        <v>222.86297040599999</v>
      </c>
      <c r="I892" s="34">
        <v>9.8853744767399991</v>
      </c>
    </row>
    <row r="893" spans="1:9">
      <c r="A893" s="35" t="s">
        <v>150</v>
      </c>
      <c r="B893" s="35" t="s">
        <v>151</v>
      </c>
      <c r="C893" s="34">
        <v>4.7052154496400003E-2</v>
      </c>
      <c r="D893" s="35" t="s">
        <v>152</v>
      </c>
      <c r="E893" s="35" t="s">
        <v>44</v>
      </c>
      <c r="F893" s="35" t="s">
        <v>145</v>
      </c>
      <c r="G893" s="35" t="s">
        <v>146</v>
      </c>
      <c r="H893" s="34">
        <v>2920.69047052</v>
      </c>
      <c r="I893" s="34">
        <v>190.413313612</v>
      </c>
    </row>
    <row r="894" spans="1:9">
      <c r="A894" s="35" t="s">
        <v>150</v>
      </c>
      <c r="B894" s="35" t="s">
        <v>151</v>
      </c>
      <c r="C894" s="34">
        <v>1.4672214665000001E-2</v>
      </c>
      <c r="D894" s="35" t="s">
        <v>152</v>
      </c>
      <c r="E894" s="35" t="s">
        <v>46</v>
      </c>
      <c r="F894" s="35" t="s">
        <v>145</v>
      </c>
      <c r="G894" s="35" t="s">
        <v>146</v>
      </c>
      <c r="H894" s="34">
        <v>5010.2559636599999</v>
      </c>
      <c r="I894" s="34">
        <v>59.376346148000003</v>
      </c>
    </row>
    <row r="895" spans="1:9">
      <c r="A895" s="35" t="s">
        <v>150</v>
      </c>
      <c r="B895" s="35" t="s">
        <v>151</v>
      </c>
      <c r="C895" s="34">
        <v>5.0416472114299997E-2</v>
      </c>
      <c r="D895" s="35" t="s">
        <v>152</v>
      </c>
      <c r="E895" s="35" t="s">
        <v>44</v>
      </c>
      <c r="F895" s="35" t="s">
        <v>145</v>
      </c>
      <c r="G895" s="35" t="s">
        <v>146</v>
      </c>
      <c r="H895" s="34">
        <v>3967.87404707</v>
      </c>
      <c r="I895" s="34">
        <v>204.02822397</v>
      </c>
    </row>
    <row r="896" spans="1:9">
      <c r="A896" s="35" t="s">
        <v>150</v>
      </c>
      <c r="B896" s="35" t="s">
        <v>151</v>
      </c>
      <c r="C896" s="34">
        <v>0.191726539444</v>
      </c>
      <c r="D896" s="35" t="s">
        <v>152</v>
      </c>
      <c r="E896" s="35" t="s">
        <v>44</v>
      </c>
      <c r="F896" s="35" t="s">
        <v>145</v>
      </c>
      <c r="G896" s="35" t="s">
        <v>146</v>
      </c>
      <c r="H896" s="34">
        <v>9712.4201820899998</v>
      </c>
      <c r="I896" s="34">
        <v>775.88977749200001</v>
      </c>
    </row>
    <row r="897" spans="1:9">
      <c r="A897" s="35" t="s">
        <v>150</v>
      </c>
      <c r="B897" s="35" t="s">
        <v>151</v>
      </c>
      <c r="C897" s="34">
        <v>8.3847932195900005E-2</v>
      </c>
      <c r="D897" s="35" t="s">
        <v>152</v>
      </c>
      <c r="E897" s="35" t="s">
        <v>44</v>
      </c>
      <c r="F897" s="35" t="s">
        <v>145</v>
      </c>
      <c r="G897" s="35" t="s">
        <v>146</v>
      </c>
      <c r="H897" s="34">
        <v>3011.1727426399998</v>
      </c>
      <c r="I897" s="34">
        <v>339.32054291200001</v>
      </c>
    </row>
    <row r="898" spans="1:9">
      <c r="A898" s="35" t="s">
        <v>150</v>
      </c>
      <c r="B898" s="35" t="s">
        <v>151</v>
      </c>
      <c r="C898" s="34">
        <v>3.9665815565499999E-3</v>
      </c>
      <c r="D898" s="35" t="s">
        <v>152</v>
      </c>
      <c r="E898" s="35" t="s">
        <v>44</v>
      </c>
      <c r="F898" s="35" t="s">
        <v>145</v>
      </c>
      <c r="G898" s="35" t="s">
        <v>146</v>
      </c>
      <c r="H898" s="34">
        <v>136.90615987999999</v>
      </c>
      <c r="I898" s="34">
        <v>16.052186047100001</v>
      </c>
    </row>
    <row r="899" spans="1:9">
      <c r="A899" s="35" t="s">
        <v>150</v>
      </c>
      <c r="B899" s="35" t="s">
        <v>151</v>
      </c>
      <c r="C899" s="34">
        <v>0.94278378954200004</v>
      </c>
      <c r="D899" s="35" t="s">
        <v>152</v>
      </c>
      <c r="E899" s="35" t="s">
        <v>44</v>
      </c>
      <c r="F899" s="35" t="s">
        <v>145</v>
      </c>
      <c r="G899" s="35" t="s">
        <v>146</v>
      </c>
      <c r="H899" s="34">
        <v>34303.6845187</v>
      </c>
      <c r="I899" s="34">
        <v>3815.3106336400001</v>
      </c>
    </row>
    <row r="900" spans="1:9">
      <c r="A900" s="35" t="s">
        <v>150</v>
      </c>
      <c r="B900" s="35" t="s">
        <v>151</v>
      </c>
      <c r="C900" s="34">
        <v>1.2572074716499999</v>
      </c>
      <c r="D900" s="35" t="s">
        <v>152</v>
      </c>
      <c r="E900" s="35" t="s">
        <v>44</v>
      </c>
      <c r="F900" s="35" t="s">
        <v>145</v>
      </c>
      <c r="G900" s="35" t="s">
        <v>146</v>
      </c>
      <c r="H900" s="34">
        <v>60338.699862200003</v>
      </c>
      <c r="I900" s="34">
        <v>5087.7381309299999</v>
      </c>
    </row>
    <row r="901" spans="1:9">
      <c r="A901" s="35" t="s">
        <v>150</v>
      </c>
      <c r="B901" s="35" t="s">
        <v>151</v>
      </c>
      <c r="C901" s="34">
        <v>2.7431404854299998E-3</v>
      </c>
      <c r="D901" s="35" t="s">
        <v>152</v>
      </c>
      <c r="E901" s="35" t="s">
        <v>44</v>
      </c>
      <c r="F901" s="35" t="s">
        <v>104</v>
      </c>
      <c r="G901" s="35" t="s">
        <v>105</v>
      </c>
      <c r="H901" s="34">
        <v>1467.74911245</v>
      </c>
      <c r="I901" s="34">
        <v>11.101095690999999</v>
      </c>
    </row>
    <row r="902" spans="1:9">
      <c r="A902" s="35" t="s">
        <v>150</v>
      </c>
      <c r="B902" s="35" t="s">
        <v>151</v>
      </c>
      <c r="C902" s="34">
        <v>2.2012733917499999E-2</v>
      </c>
      <c r="D902" s="35" t="s">
        <v>152</v>
      </c>
      <c r="E902" s="35" t="s">
        <v>44</v>
      </c>
      <c r="F902" s="35" t="s">
        <v>145</v>
      </c>
      <c r="G902" s="35" t="s">
        <v>146</v>
      </c>
      <c r="H902" s="34">
        <v>9170.3329765300005</v>
      </c>
      <c r="I902" s="34">
        <v>89.082373628799999</v>
      </c>
    </row>
    <row r="903" spans="1:9">
      <c r="A903" s="35" t="s">
        <v>150</v>
      </c>
      <c r="B903" s="35" t="s">
        <v>151</v>
      </c>
      <c r="C903" s="34">
        <v>2.3597482283000001E-3</v>
      </c>
      <c r="D903" s="35" t="s">
        <v>152</v>
      </c>
      <c r="E903" s="35" t="s">
        <v>44</v>
      </c>
      <c r="F903" s="35" t="s">
        <v>95</v>
      </c>
      <c r="G903" s="35" t="s">
        <v>96</v>
      </c>
      <c r="H903" s="34">
        <v>80.445362648200003</v>
      </c>
      <c r="I903" s="34">
        <v>9.5495622729500003</v>
      </c>
    </row>
    <row r="904" spans="1:9">
      <c r="A904" s="35" t="s">
        <v>150</v>
      </c>
      <c r="B904" s="35" t="s">
        <v>151</v>
      </c>
      <c r="C904" s="34">
        <v>1.5484498299300001E-2</v>
      </c>
      <c r="D904" s="35" t="s">
        <v>152</v>
      </c>
      <c r="E904" s="35" t="s">
        <v>44</v>
      </c>
      <c r="F904" s="35" t="s">
        <v>145</v>
      </c>
      <c r="G904" s="35" t="s">
        <v>146</v>
      </c>
      <c r="H904" s="34">
        <v>511.75913219</v>
      </c>
      <c r="I904" s="34">
        <v>62.663541390100001</v>
      </c>
    </row>
    <row r="905" spans="1:9">
      <c r="A905" s="35" t="s">
        <v>150</v>
      </c>
      <c r="B905" s="35" t="s">
        <v>151</v>
      </c>
      <c r="C905" s="34">
        <v>3.3176205595299997E-2</v>
      </c>
      <c r="D905" s="35" t="s">
        <v>152</v>
      </c>
      <c r="E905" s="35" t="s">
        <v>44</v>
      </c>
      <c r="F905" s="35" t="s">
        <v>145</v>
      </c>
      <c r="G905" s="35" t="s">
        <v>146</v>
      </c>
      <c r="H905" s="34">
        <v>1632.86992201</v>
      </c>
      <c r="I905" s="34">
        <v>134.25934068399999</v>
      </c>
    </row>
    <row r="906" spans="1:9">
      <c r="A906" s="35" t="s">
        <v>150</v>
      </c>
      <c r="B906" s="35" t="s">
        <v>151</v>
      </c>
      <c r="C906" s="34">
        <v>8.5023573159999995E-4</v>
      </c>
      <c r="D906" s="35" t="s">
        <v>152</v>
      </c>
      <c r="E906" s="35" t="s">
        <v>44</v>
      </c>
      <c r="F906" s="35" t="s">
        <v>95</v>
      </c>
      <c r="G906" s="35" t="s">
        <v>96</v>
      </c>
      <c r="H906" s="34">
        <v>48.406482604600001</v>
      </c>
      <c r="I906" s="34">
        <v>3.4407819309800001</v>
      </c>
    </row>
    <row r="907" spans="1:9">
      <c r="A907" s="35" t="s">
        <v>150</v>
      </c>
      <c r="B907" s="35" t="s">
        <v>151</v>
      </c>
      <c r="C907" s="34">
        <v>4.5700443884700001E-2</v>
      </c>
      <c r="D907" s="35" t="s">
        <v>152</v>
      </c>
      <c r="E907" s="35" t="s">
        <v>44</v>
      </c>
      <c r="F907" s="35" t="s">
        <v>145</v>
      </c>
      <c r="G907" s="35" t="s">
        <v>146</v>
      </c>
      <c r="H907" s="34">
        <v>2299.7533591599999</v>
      </c>
      <c r="I907" s="34">
        <v>184.94313484200001</v>
      </c>
    </row>
    <row r="908" spans="1:9">
      <c r="A908" s="35" t="s">
        <v>150</v>
      </c>
      <c r="B908" s="35" t="s">
        <v>151</v>
      </c>
      <c r="C908" s="34">
        <v>1.13768482699E-2</v>
      </c>
      <c r="D908" s="35" t="s">
        <v>152</v>
      </c>
      <c r="E908" s="35" t="s">
        <v>44</v>
      </c>
      <c r="F908" s="35" t="s">
        <v>95</v>
      </c>
      <c r="G908" s="35" t="s">
        <v>96</v>
      </c>
      <c r="H908" s="34">
        <v>368.382706203</v>
      </c>
      <c r="I908" s="34">
        <v>46.0404714879</v>
      </c>
    </row>
    <row r="909" spans="1:9">
      <c r="A909" s="35" t="s">
        <v>150</v>
      </c>
      <c r="B909" s="35" t="s">
        <v>151</v>
      </c>
      <c r="C909" s="34">
        <v>4.7771441177500004E-3</v>
      </c>
      <c r="D909" s="35" t="s">
        <v>152</v>
      </c>
      <c r="E909" s="35" t="s">
        <v>44</v>
      </c>
      <c r="F909" s="35" t="s">
        <v>95</v>
      </c>
      <c r="G909" s="35" t="s">
        <v>96</v>
      </c>
      <c r="H909" s="34">
        <v>304.25226176199999</v>
      </c>
      <c r="I909" s="34">
        <v>19.332416353599999</v>
      </c>
    </row>
    <row r="910" spans="1:9">
      <c r="A910" s="35" t="s">
        <v>150</v>
      </c>
      <c r="B910" s="35" t="s">
        <v>151</v>
      </c>
      <c r="C910" s="34">
        <v>2.15075185997E-3</v>
      </c>
      <c r="D910" s="35" t="s">
        <v>152</v>
      </c>
      <c r="E910" s="35" t="s">
        <v>44</v>
      </c>
      <c r="F910" s="35" t="s">
        <v>145</v>
      </c>
      <c r="G910" s="35" t="s">
        <v>146</v>
      </c>
      <c r="H910" s="34">
        <v>96.045597213799994</v>
      </c>
      <c r="I910" s="34">
        <v>8.7037839775099997</v>
      </c>
    </row>
    <row r="911" spans="1:9">
      <c r="A911" s="35" t="s">
        <v>150</v>
      </c>
      <c r="B911" s="35" t="s">
        <v>151</v>
      </c>
      <c r="C911" s="34">
        <v>2.0631469265000001E-3</v>
      </c>
      <c r="D911" s="35" t="s">
        <v>152</v>
      </c>
      <c r="E911" s="35" t="s">
        <v>44</v>
      </c>
      <c r="F911" s="35" t="s">
        <v>95</v>
      </c>
      <c r="G911" s="35" t="s">
        <v>96</v>
      </c>
      <c r="H911" s="34">
        <v>103.214549945</v>
      </c>
      <c r="I911" s="34">
        <v>8.3492593898699994</v>
      </c>
    </row>
    <row r="912" spans="1:9">
      <c r="A912" s="35" t="s">
        <v>150</v>
      </c>
      <c r="B912" s="35" t="s">
        <v>151</v>
      </c>
      <c r="C912" s="34">
        <v>6.80589821432E-4</v>
      </c>
      <c r="D912" s="35" t="s">
        <v>152</v>
      </c>
      <c r="E912" s="35" t="s">
        <v>44</v>
      </c>
      <c r="F912" s="35" t="s">
        <v>145</v>
      </c>
      <c r="G912" s="35" t="s">
        <v>146</v>
      </c>
      <c r="H912" s="34">
        <v>65.298620371400006</v>
      </c>
      <c r="I912" s="34">
        <v>2.7542492898800002</v>
      </c>
    </row>
    <row r="913" spans="1:9">
      <c r="A913" s="35" t="s">
        <v>150</v>
      </c>
      <c r="B913" s="35" t="s">
        <v>151</v>
      </c>
      <c r="C913" s="34">
        <v>2.14087902667E-3</v>
      </c>
      <c r="D913" s="35" t="s">
        <v>152</v>
      </c>
      <c r="E913" s="35" t="s">
        <v>44</v>
      </c>
      <c r="F913" s="35" t="s">
        <v>95</v>
      </c>
      <c r="G913" s="35" t="s">
        <v>96</v>
      </c>
      <c r="H913" s="34">
        <v>96.535131467300005</v>
      </c>
      <c r="I913" s="34">
        <v>8.6638300386600005</v>
      </c>
    </row>
    <row r="914" spans="1:9">
      <c r="A914" s="35" t="s">
        <v>150</v>
      </c>
      <c r="B914" s="35" t="s">
        <v>151</v>
      </c>
      <c r="C914" s="34">
        <v>2.60248095672E-3</v>
      </c>
      <c r="D914" s="35" t="s">
        <v>152</v>
      </c>
      <c r="E914" s="35" t="s">
        <v>44</v>
      </c>
      <c r="F914" s="35" t="s">
        <v>145</v>
      </c>
      <c r="G914" s="35" t="s">
        <v>146</v>
      </c>
      <c r="H914" s="34">
        <v>153.161155267</v>
      </c>
      <c r="I914" s="34">
        <v>10.531866773899999</v>
      </c>
    </row>
    <row r="915" spans="1:9">
      <c r="A915" s="35" t="s">
        <v>150</v>
      </c>
      <c r="B915" s="35" t="s">
        <v>151</v>
      </c>
      <c r="C915" s="34">
        <v>9.3068183552299998E-5</v>
      </c>
      <c r="D915" s="35" t="s">
        <v>152</v>
      </c>
      <c r="E915" s="35" t="s">
        <v>44</v>
      </c>
      <c r="F915" s="35" t="s">
        <v>95</v>
      </c>
      <c r="G915" s="35" t="s">
        <v>96</v>
      </c>
      <c r="H915" s="34">
        <v>30.120013963600002</v>
      </c>
      <c r="I915" s="34">
        <v>0.37663357633</v>
      </c>
    </row>
    <row r="916" spans="1:9">
      <c r="A916" s="35" t="s">
        <v>150</v>
      </c>
      <c r="B916" s="35" t="s">
        <v>151</v>
      </c>
      <c r="C916" s="34">
        <v>6.5651726231399996E-4</v>
      </c>
      <c r="D916" s="35" t="s">
        <v>152</v>
      </c>
      <c r="E916" s="35" t="s">
        <v>44</v>
      </c>
      <c r="F916" s="35" t="s">
        <v>95</v>
      </c>
      <c r="G916" s="35" t="s">
        <v>96</v>
      </c>
      <c r="H916" s="34">
        <v>30.537600518800001</v>
      </c>
      <c r="I916" s="34">
        <v>2.6568310994100002</v>
      </c>
    </row>
    <row r="917" spans="1:9">
      <c r="A917" s="35" t="s">
        <v>150</v>
      </c>
      <c r="B917" s="35" t="s">
        <v>151</v>
      </c>
      <c r="C917" s="34">
        <v>1.12595331718E-3</v>
      </c>
      <c r="D917" s="35" t="s">
        <v>152</v>
      </c>
      <c r="E917" s="35" t="s">
        <v>44</v>
      </c>
      <c r="F917" s="35" t="s">
        <v>95</v>
      </c>
      <c r="G917" s="35" t="s">
        <v>96</v>
      </c>
      <c r="H917" s="34">
        <v>52.393209437199999</v>
      </c>
      <c r="I917" s="34">
        <v>4.5565714129300003</v>
      </c>
    </row>
    <row r="918" spans="1:9">
      <c r="A918" s="35" t="s">
        <v>150</v>
      </c>
      <c r="B918" s="35" t="s">
        <v>151</v>
      </c>
      <c r="C918" s="34">
        <v>3.9181651149500004E-3</v>
      </c>
      <c r="D918" s="35" t="s">
        <v>152</v>
      </c>
      <c r="E918" s="35" t="s">
        <v>44</v>
      </c>
      <c r="F918" s="35" t="s">
        <v>145</v>
      </c>
      <c r="G918" s="35" t="s">
        <v>146</v>
      </c>
      <c r="H918" s="34">
        <v>199.89365592799999</v>
      </c>
      <c r="I918" s="34">
        <v>15.8562516595</v>
      </c>
    </row>
    <row r="919" spans="1:9">
      <c r="A919" s="35" t="s">
        <v>150</v>
      </c>
      <c r="B919" s="35" t="s">
        <v>151</v>
      </c>
      <c r="C919" s="34">
        <v>9.4736049350499995E-4</v>
      </c>
      <c r="D919" s="35" t="s">
        <v>152</v>
      </c>
      <c r="E919" s="35" t="s">
        <v>44</v>
      </c>
      <c r="F919" s="35" t="s">
        <v>95</v>
      </c>
      <c r="G919" s="35" t="s">
        <v>96</v>
      </c>
      <c r="H919" s="34">
        <v>64.452218216299997</v>
      </c>
      <c r="I919" s="34">
        <v>3.8338318974700001</v>
      </c>
    </row>
    <row r="920" spans="1:9">
      <c r="A920" s="35" t="s">
        <v>150</v>
      </c>
      <c r="B920" s="35" t="s">
        <v>151</v>
      </c>
      <c r="C920" s="34">
        <v>2.2148125053099999E-4</v>
      </c>
      <c r="D920" s="35" t="s">
        <v>152</v>
      </c>
      <c r="E920" s="35" t="s">
        <v>44</v>
      </c>
      <c r="F920" s="35" t="s">
        <v>145</v>
      </c>
      <c r="G920" s="35" t="s">
        <v>146</v>
      </c>
      <c r="H920" s="34">
        <v>7.30528095815</v>
      </c>
      <c r="I920" s="34">
        <v>0.89630282115100002</v>
      </c>
    </row>
    <row r="921" spans="1:9">
      <c r="A921" s="35" t="s">
        <v>150</v>
      </c>
      <c r="B921" s="35" t="s">
        <v>151</v>
      </c>
      <c r="C921" s="34">
        <v>1.1858994737299999E-3</v>
      </c>
      <c r="D921" s="35" t="s">
        <v>152</v>
      </c>
      <c r="E921" s="35" t="s">
        <v>44</v>
      </c>
      <c r="F921" s="35" t="s">
        <v>95</v>
      </c>
      <c r="G921" s="35" t="s">
        <v>96</v>
      </c>
      <c r="H921" s="34">
        <v>36.808998955600003</v>
      </c>
      <c r="I921" s="34">
        <v>4.7991649016000002</v>
      </c>
    </row>
    <row r="922" spans="1:9">
      <c r="A922" s="35" t="s">
        <v>150</v>
      </c>
      <c r="B922" s="35" t="s">
        <v>151</v>
      </c>
      <c r="C922" s="34">
        <v>1.39390718667E-3</v>
      </c>
      <c r="D922" s="35" t="s">
        <v>152</v>
      </c>
      <c r="E922" s="35" t="s">
        <v>44</v>
      </c>
      <c r="F922" s="35" t="s">
        <v>95</v>
      </c>
      <c r="G922" s="35" t="s">
        <v>96</v>
      </c>
      <c r="H922" s="34">
        <v>63.309863979100001</v>
      </c>
      <c r="I922" s="34">
        <v>5.6409422506000002</v>
      </c>
    </row>
    <row r="923" spans="1:9">
      <c r="A923" s="35" t="s">
        <v>150</v>
      </c>
      <c r="B923" s="35" t="s">
        <v>151</v>
      </c>
      <c r="C923" s="34">
        <v>2.6645499022900001E-3</v>
      </c>
      <c r="D923" s="35" t="s">
        <v>152</v>
      </c>
      <c r="E923" s="35" t="s">
        <v>44</v>
      </c>
      <c r="F923" s="35" t="s">
        <v>145</v>
      </c>
      <c r="G923" s="35" t="s">
        <v>146</v>
      </c>
      <c r="H923" s="34">
        <v>112.030652042</v>
      </c>
      <c r="I923" s="34">
        <v>10.7830508849</v>
      </c>
    </row>
    <row r="924" spans="1:9">
      <c r="A924" s="35" t="s">
        <v>150</v>
      </c>
      <c r="B924" s="35" t="s">
        <v>151</v>
      </c>
      <c r="C924" s="34">
        <v>5.7403796383800003E-5</v>
      </c>
      <c r="D924" s="35" t="s">
        <v>152</v>
      </c>
      <c r="E924" s="35" t="s">
        <v>44</v>
      </c>
      <c r="F924" s="35" t="s">
        <v>145</v>
      </c>
      <c r="G924" s="35" t="s">
        <v>146</v>
      </c>
      <c r="H924" s="34">
        <v>19.081957725300001</v>
      </c>
      <c r="I924" s="34">
        <v>0.23230492206600001</v>
      </c>
    </row>
    <row r="925" spans="1:9">
      <c r="A925" s="35" t="s">
        <v>150</v>
      </c>
      <c r="B925" s="35" t="s">
        <v>151</v>
      </c>
      <c r="C925" s="34">
        <v>1.15638877923E-4</v>
      </c>
      <c r="D925" s="35" t="s">
        <v>152</v>
      </c>
      <c r="E925" s="35" t="s">
        <v>44</v>
      </c>
      <c r="F925" s="35" t="s">
        <v>95</v>
      </c>
      <c r="G925" s="35" t="s">
        <v>96</v>
      </c>
      <c r="H925" s="34">
        <v>36.507856063600002</v>
      </c>
      <c r="I925" s="34">
        <v>0.46797393580199997</v>
      </c>
    </row>
    <row r="926" spans="1:9">
      <c r="A926" s="35" t="s">
        <v>150</v>
      </c>
      <c r="B926" s="35" t="s">
        <v>151</v>
      </c>
      <c r="C926" s="34">
        <v>7.7663761197699997E-3</v>
      </c>
      <c r="D926" s="35" t="s">
        <v>152</v>
      </c>
      <c r="E926" s="35" t="s">
        <v>44</v>
      </c>
      <c r="F926" s="35" t="s">
        <v>145</v>
      </c>
      <c r="G926" s="35" t="s">
        <v>146</v>
      </c>
      <c r="H926" s="34">
        <v>453.15467421</v>
      </c>
      <c r="I926" s="34">
        <v>31.429409079100001</v>
      </c>
    </row>
    <row r="927" spans="1:9">
      <c r="A927" s="35" t="s">
        <v>150</v>
      </c>
      <c r="B927" s="35" t="s">
        <v>151</v>
      </c>
      <c r="C927" s="34">
        <v>9.8430871587200006E-4</v>
      </c>
      <c r="D927" s="35" t="s">
        <v>152</v>
      </c>
      <c r="E927" s="35" t="s">
        <v>44</v>
      </c>
      <c r="F927" s="35" t="s">
        <v>145</v>
      </c>
      <c r="G927" s="35" t="s">
        <v>146</v>
      </c>
      <c r="H927" s="34">
        <v>492.43730320499998</v>
      </c>
      <c r="I927" s="34">
        <v>3.9833560484500001</v>
      </c>
    </row>
    <row r="928" spans="1:9">
      <c r="A928" s="35" t="s">
        <v>150</v>
      </c>
      <c r="B928" s="35" t="s">
        <v>151</v>
      </c>
      <c r="C928" s="34">
        <v>6.7496090011600002E-3</v>
      </c>
      <c r="D928" s="35" t="s">
        <v>152</v>
      </c>
      <c r="E928" s="35" t="s">
        <v>46</v>
      </c>
      <c r="F928" s="35" t="s">
        <v>145</v>
      </c>
      <c r="G928" s="35" t="s">
        <v>146</v>
      </c>
      <c r="H928" s="34">
        <v>1155.6240460500001</v>
      </c>
      <c r="I928" s="34">
        <v>27.314698535000002</v>
      </c>
    </row>
    <row r="929" spans="1:9">
      <c r="A929" s="35" t="s">
        <v>150</v>
      </c>
      <c r="B929" s="35" t="s">
        <v>151</v>
      </c>
      <c r="C929" s="34">
        <v>6.3454229454000003E-3</v>
      </c>
      <c r="D929" s="35" t="s">
        <v>152</v>
      </c>
      <c r="E929" s="35" t="s">
        <v>44</v>
      </c>
      <c r="F929" s="35" t="s">
        <v>145</v>
      </c>
      <c r="G929" s="35" t="s">
        <v>146</v>
      </c>
      <c r="H929" s="34">
        <v>1079.71703499</v>
      </c>
      <c r="I929" s="34">
        <v>25.679015599500001</v>
      </c>
    </row>
    <row r="930" spans="1:9">
      <c r="A930" s="35" t="s">
        <v>150</v>
      </c>
      <c r="B930" s="35" t="s">
        <v>151</v>
      </c>
      <c r="C930" s="34">
        <v>3.6066271580200003E-2</v>
      </c>
      <c r="D930" s="35" t="s">
        <v>152</v>
      </c>
      <c r="E930" s="35" t="s">
        <v>46</v>
      </c>
      <c r="F930" s="35" t="s">
        <v>145</v>
      </c>
      <c r="G930" s="35" t="s">
        <v>146</v>
      </c>
      <c r="H930" s="34">
        <v>2928.22007583</v>
      </c>
      <c r="I930" s="34">
        <v>145.95502277599999</v>
      </c>
    </row>
    <row r="931" spans="1:9">
      <c r="A931" s="35" t="s">
        <v>150</v>
      </c>
      <c r="B931" s="35" t="s">
        <v>151</v>
      </c>
      <c r="C931" s="34">
        <v>2.1247396550800001E-2</v>
      </c>
      <c r="D931" s="35" t="s">
        <v>152</v>
      </c>
      <c r="E931" s="35" t="s">
        <v>46</v>
      </c>
      <c r="F931" s="35" t="s">
        <v>145</v>
      </c>
      <c r="G931" s="35" t="s">
        <v>146</v>
      </c>
      <c r="H931" s="34">
        <v>1913.89528094</v>
      </c>
      <c r="I931" s="34">
        <v>85.985163190700007</v>
      </c>
    </row>
    <row r="932" spans="1:9">
      <c r="A932" s="35" t="s">
        <v>153</v>
      </c>
      <c r="B932" s="35" t="s">
        <v>153</v>
      </c>
      <c r="C932" s="34">
        <v>1.7630128982400001E-6</v>
      </c>
      <c r="D932" s="35" t="s">
        <v>154</v>
      </c>
      <c r="E932" s="35" t="s">
        <v>44</v>
      </c>
      <c r="F932" s="35" t="s">
        <v>145</v>
      </c>
      <c r="G932" s="35" t="s">
        <v>146</v>
      </c>
      <c r="H932" s="34">
        <v>2.03854801043</v>
      </c>
      <c r="I932" s="34">
        <v>7.1346600699999999E-3</v>
      </c>
    </row>
    <row r="933" spans="1:9">
      <c r="A933" s="35" t="s">
        <v>153</v>
      </c>
      <c r="B933" s="35" t="s">
        <v>153</v>
      </c>
      <c r="C933" s="34">
        <v>2.0075082191100001E-4</v>
      </c>
      <c r="D933" s="35" t="s">
        <v>154</v>
      </c>
      <c r="E933" s="35" t="s">
        <v>48</v>
      </c>
      <c r="F933" s="35" t="s">
        <v>145</v>
      </c>
      <c r="G933" s="35" t="s">
        <v>146</v>
      </c>
      <c r="H933" s="34">
        <v>11.7854947951</v>
      </c>
      <c r="I933" s="34">
        <v>0.812409752953</v>
      </c>
    </row>
    <row r="934" spans="1:9">
      <c r="A934" s="35" t="s">
        <v>153</v>
      </c>
      <c r="B934" s="35" t="s">
        <v>153</v>
      </c>
      <c r="C934" s="34">
        <v>1.6467705273600001E-4</v>
      </c>
      <c r="D934" s="35" t="s">
        <v>154</v>
      </c>
      <c r="E934" s="35" t="s">
        <v>48</v>
      </c>
      <c r="F934" s="35" t="s">
        <v>106</v>
      </c>
      <c r="G934" s="35" t="s">
        <v>107</v>
      </c>
      <c r="H934" s="34">
        <v>18.830906764600002</v>
      </c>
      <c r="I934" s="34">
        <v>0.66642438848700003</v>
      </c>
    </row>
    <row r="935" spans="1:9">
      <c r="A935" s="35" t="s">
        <v>153</v>
      </c>
      <c r="B935" s="35" t="s">
        <v>153</v>
      </c>
      <c r="C935" s="34">
        <v>3.2067752670300001E-4</v>
      </c>
      <c r="D935" s="35" t="s">
        <v>154</v>
      </c>
      <c r="E935" s="35" t="s">
        <v>48</v>
      </c>
      <c r="F935" s="35" t="s">
        <v>106</v>
      </c>
      <c r="G935" s="35" t="s">
        <v>107</v>
      </c>
      <c r="H935" s="34">
        <v>19.840919978999999</v>
      </c>
      <c r="I935" s="34">
        <v>1.29773590846</v>
      </c>
    </row>
    <row r="936" spans="1:9">
      <c r="A936" s="35" t="s">
        <v>153</v>
      </c>
      <c r="B936" s="35" t="s">
        <v>153</v>
      </c>
      <c r="C936" s="34">
        <v>2.4871198123799999E-6</v>
      </c>
      <c r="D936" s="35" t="s">
        <v>154</v>
      </c>
      <c r="E936" s="35" t="s">
        <v>48</v>
      </c>
      <c r="F936" s="35" t="s">
        <v>106</v>
      </c>
      <c r="G936" s="35" t="s">
        <v>107</v>
      </c>
      <c r="H936" s="34">
        <v>3.15718854605</v>
      </c>
      <c r="I936" s="34">
        <v>1.0065016786000001E-2</v>
      </c>
    </row>
    <row r="937" spans="1:9">
      <c r="A937" s="35" t="s">
        <v>153</v>
      </c>
      <c r="B937" s="35" t="s">
        <v>153</v>
      </c>
      <c r="C937" s="34">
        <v>1.7937094048999999E-4</v>
      </c>
      <c r="D937" s="35" t="s">
        <v>154</v>
      </c>
      <c r="E937" s="35" t="s">
        <v>48</v>
      </c>
      <c r="F937" s="35" t="s">
        <v>106</v>
      </c>
      <c r="G937" s="35" t="s">
        <v>107</v>
      </c>
      <c r="H937" s="34">
        <v>19.557334630300002</v>
      </c>
      <c r="I937" s="34">
        <v>0.72588844251200002</v>
      </c>
    </row>
    <row r="938" spans="1:9">
      <c r="A938" s="35" t="s">
        <v>153</v>
      </c>
      <c r="B938" s="35" t="s">
        <v>153</v>
      </c>
      <c r="C938" s="34">
        <v>1.5829486791799999E-5</v>
      </c>
      <c r="D938" s="35" t="s">
        <v>154</v>
      </c>
      <c r="E938" s="35" t="s">
        <v>48</v>
      </c>
      <c r="F938" s="35" t="s">
        <v>106</v>
      </c>
      <c r="G938" s="35" t="s">
        <v>107</v>
      </c>
      <c r="H938" s="34">
        <v>2.2821836526400001</v>
      </c>
      <c r="I938" s="34">
        <v>6.4059660286499995E-2</v>
      </c>
    </row>
    <row r="939" spans="1:9">
      <c r="A939" s="35" t="s">
        <v>153</v>
      </c>
      <c r="B939" s="35" t="s">
        <v>153</v>
      </c>
      <c r="C939" s="34">
        <v>1.45021896789E-5</v>
      </c>
      <c r="D939" s="35" t="s">
        <v>154</v>
      </c>
      <c r="E939" s="35" t="s">
        <v>48</v>
      </c>
      <c r="F939" s="35" t="s">
        <v>155</v>
      </c>
      <c r="G939" s="35" t="s">
        <v>156</v>
      </c>
      <c r="H939" s="34">
        <v>1.85675243201</v>
      </c>
      <c r="I939" s="34">
        <v>5.86882794411E-2</v>
      </c>
    </row>
    <row r="940" spans="1:9">
      <c r="A940" s="35" t="s">
        <v>153</v>
      </c>
      <c r="B940" s="35" t="s">
        <v>153</v>
      </c>
      <c r="C940" s="34">
        <v>5.9489360899299997E-6</v>
      </c>
      <c r="D940" s="35" t="s">
        <v>154</v>
      </c>
      <c r="E940" s="35" t="s">
        <v>48</v>
      </c>
      <c r="F940" s="35" t="s">
        <v>106</v>
      </c>
      <c r="G940" s="35" t="s">
        <v>107</v>
      </c>
      <c r="H940" s="34">
        <v>2.4091419211399998</v>
      </c>
      <c r="I940" s="34">
        <v>2.4074490221999999E-2</v>
      </c>
    </row>
    <row r="941" spans="1:9">
      <c r="A941" s="35" t="s">
        <v>153</v>
      </c>
      <c r="B941" s="35" t="s">
        <v>153</v>
      </c>
      <c r="C941" s="34">
        <v>1.48062256675E-5</v>
      </c>
      <c r="D941" s="35" t="s">
        <v>154</v>
      </c>
      <c r="E941" s="35" t="s">
        <v>48</v>
      </c>
      <c r="F941" s="35" t="s">
        <v>106</v>
      </c>
      <c r="G941" s="35" t="s">
        <v>107</v>
      </c>
      <c r="H941" s="34">
        <v>1.21348217548</v>
      </c>
      <c r="I941" s="34">
        <v>5.9918669434200003E-2</v>
      </c>
    </row>
    <row r="942" spans="1:9">
      <c r="A942" s="35" t="s">
        <v>153</v>
      </c>
      <c r="B942" s="35" t="s">
        <v>153</v>
      </c>
      <c r="C942" s="34">
        <v>2.8317846890800001E-5</v>
      </c>
      <c r="D942" s="35" t="s">
        <v>154</v>
      </c>
      <c r="E942" s="35" t="s">
        <v>48</v>
      </c>
      <c r="F942" s="35" t="s">
        <v>155</v>
      </c>
      <c r="G942" s="35" t="s">
        <v>156</v>
      </c>
      <c r="H942" s="34">
        <v>3.5196269355599998</v>
      </c>
      <c r="I942" s="34">
        <v>0.11459826055900001</v>
      </c>
    </row>
    <row r="943" spans="1:9">
      <c r="A943" s="35" t="s">
        <v>153</v>
      </c>
      <c r="B943" s="35" t="s">
        <v>153</v>
      </c>
      <c r="C943" s="34">
        <v>2.7053884579599999E-4</v>
      </c>
      <c r="D943" s="35" t="s">
        <v>154</v>
      </c>
      <c r="E943" s="35" t="s">
        <v>48</v>
      </c>
      <c r="F943" s="35" t="s">
        <v>155</v>
      </c>
      <c r="G943" s="35" t="s">
        <v>156</v>
      </c>
      <c r="H943" s="34">
        <v>11.1742178107</v>
      </c>
      <c r="I943" s="34">
        <v>1.09483186562</v>
      </c>
    </row>
    <row r="944" spans="1:9">
      <c r="A944" s="35" t="s">
        <v>153</v>
      </c>
      <c r="B944" s="35" t="s">
        <v>153</v>
      </c>
      <c r="C944" s="34">
        <v>1.7963307282899999E-5</v>
      </c>
      <c r="D944" s="35" t="s">
        <v>154</v>
      </c>
      <c r="E944" s="35" t="s">
        <v>48</v>
      </c>
      <c r="F944" s="35" t="s">
        <v>155</v>
      </c>
      <c r="G944" s="35" t="s">
        <v>156</v>
      </c>
      <c r="H944" s="34">
        <v>3.0174712694100001</v>
      </c>
      <c r="I944" s="34">
        <v>7.2694925445299999E-2</v>
      </c>
    </row>
    <row r="945" spans="1:9">
      <c r="A945" s="35" t="s">
        <v>153</v>
      </c>
      <c r="B945" s="35" t="s">
        <v>153</v>
      </c>
      <c r="C945" s="34">
        <v>7.5823269593499999E-5</v>
      </c>
      <c r="D945" s="35" t="s">
        <v>154</v>
      </c>
      <c r="E945" s="35" t="s">
        <v>48</v>
      </c>
      <c r="F945" s="35" t="s">
        <v>106</v>
      </c>
      <c r="G945" s="35" t="s">
        <v>107</v>
      </c>
      <c r="H945" s="34">
        <v>6.0976558450300002</v>
      </c>
      <c r="I945" s="34">
        <v>0.30684588552199998</v>
      </c>
    </row>
    <row r="946" spans="1:9">
      <c r="A946" s="35" t="s">
        <v>153</v>
      </c>
      <c r="B946" s="35" t="s">
        <v>153</v>
      </c>
      <c r="C946" s="34">
        <v>2.02864743796E-4</v>
      </c>
      <c r="D946" s="35" t="s">
        <v>154</v>
      </c>
      <c r="E946" s="35" t="s">
        <v>48</v>
      </c>
      <c r="F946" s="35" t="s">
        <v>106</v>
      </c>
      <c r="G946" s="35" t="s">
        <v>107</v>
      </c>
      <c r="H946" s="34">
        <v>14.825829132300001</v>
      </c>
      <c r="I946" s="34">
        <v>0.82096449131100002</v>
      </c>
    </row>
    <row r="947" spans="1:9">
      <c r="A947" s="35" t="s">
        <v>153</v>
      </c>
      <c r="B947" s="35" t="s">
        <v>153</v>
      </c>
      <c r="C947" s="34">
        <v>4.5379452117900001E-4</v>
      </c>
      <c r="D947" s="35" t="s">
        <v>154</v>
      </c>
      <c r="E947" s="35" t="s">
        <v>48</v>
      </c>
      <c r="F947" s="35" t="s">
        <v>106</v>
      </c>
      <c r="G947" s="35" t="s">
        <v>107</v>
      </c>
      <c r="H947" s="34">
        <v>17.163429578100001</v>
      </c>
      <c r="I947" s="34">
        <v>1.8364412724800001</v>
      </c>
    </row>
    <row r="948" spans="1:9">
      <c r="A948" s="35" t="s">
        <v>153</v>
      </c>
      <c r="B948" s="35" t="s">
        <v>153</v>
      </c>
      <c r="C948" s="34">
        <v>3.2949773849100001E-4</v>
      </c>
      <c r="D948" s="35" t="s">
        <v>154</v>
      </c>
      <c r="E948" s="35" t="s">
        <v>48</v>
      </c>
      <c r="F948" s="35" t="s">
        <v>147</v>
      </c>
      <c r="G948" s="35" t="s">
        <v>148</v>
      </c>
      <c r="H948" s="34">
        <v>19.916870851100001</v>
      </c>
      <c r="I948" s="34">
        <v>1.33343003918</v>
      </c>
    </row>
    <row r="949" spans="1:9">
      <c r="A949" s="35" t="s">
        <v>153</v>
      </c>
      <c r="B949" s="35" t="s">
        <v>153</v>
      </c>
      <c r="C949" s="34">
        <v>2.79350700333E-5</v>
      </c>
      <c r="D949" s="35" t="s">
        <v>154</v>
      </c>
      <c r="E949" s="35" t="s">
        <v>48</v>
      </c>
      <c r="F949" s="35" t="s">
        <v>145</v>
      </c>
      <c r="G949" s="35" t="s">
        <v>146</v>
      </c>
      <c r="H949" s="34">
        <v>4.2962611669499999</v>
      </c>
      <c r="I949" s="34">
        <v>0.11304921757399999</v>
      </c>
    </row>
    <row r="950" spans="1:9">
      <c r="A950" s="35" t="s">
        <v>153</v>
      </c>
      <c r="B950" s="35" t="s">
        <v>153</v>
      </c>
      <c r="C950" s="34">
        <v>1.15212136216E-5</v>
      </c>
      <c r="D950" s="35" t="s">
        <v>154</v>
      </c>
      <c r="E950" s="35" t="s">
        <v>48</v>
      </c>
      <c r="F950" s="35" t="s">
        <v>145</v>
      </c>
      <c r="G950" s="35" t="s">
        <v>146</v>
      </c>
      <c r="H950" s="34">
        <v>6.6867189406199996</v>
      </c>
      <c r="I950" s="34">
        <v>4.6624697338600002E-2</v>
      </c>
    </row>
    <row r="951" spans="1:9">
      <c r="A951" s="35" t="s">
        <v>153</v>
      </c>
      <c r="B951" s="35" t="s">
        <v>153</v>
      </c>
      <c r="C951" s="34">
        <v>1.1521213855899999E-5</v>
      </c>
      <c r="D951" s="35" t="s">
        <v>154</v>
      </c>
      <c r="E951" s="35" t="s">
        <v>48</v>
      </c>
      <c r="F951" s="35" t="s">
        <v>145</v>
      </c>
      <c r="G951" s="35" t="s">
        <v>146</v>
      </c>
      <c r="H951" s="34">
        <v>6.6867189364400001</v>
      </c>
      <c r="I951" s="34">
        <v>4.6624698286500003E-2</v>
      </c>
    </row>
    <row r="952" spans="1:9">
      <c r="A952" s="35" t="s">
        <v>153</v>
      </c>
      <c r="B952" s="35" t="s">
        <v>153</v>
      </c>
      <c r="C952" s="34">
        <v>2.1521293077499999E-5</v>
      </c>
      <c r="D952" s="35" t="s">
        <v>154</v>
      </c>
      <c r="E952" s="35" t="s">
        <v>48</v>
      </c>
      <c r="F952" s="35" t="s">
        <v>145</v>
      </c>
      <c r="G952" s="35" t="s">
        <v>146</v>
      </c>
      <c r="H952" s="34">
        <v>6.5078149518200004</v>
      </c>
      <c r="I952" s="34">
        <v>8.7093583108900002E-2</v>
      </c>
    </row>
    <row r="953" spans="1:9">
      <c r="A953" s="35" t="s">
        <v>153</v>
      </c>
      <c r="B953" s="35" t="s">
        <v>153</v>
      </c>
      <c r="C953" s="34">
        <v>2.9185890803900001E-5</v>
      </c>
      <c r="D953" s="35" t="s">
        <v>154</v>
      </c>
      <c r="E953" s="35" t="s">
        <v>48</v>
      </c>
      <c r="F953" s="35" t="s">
        <v>145</v>
      </c>
      <c r="G953" s="35" t="s">
        <v>146</v>
      </c>
      <c r="H953" s="34">
        <v>3.4046326973899999</v>
      </c>
      <c r="I953" s="34">
        <v>0.11811110964300001</v>
      </c>
    </row>
    <row r="954" spans="1:9">
      <c r="A954" s="35" t="s">
        <v>153</v>
      </c>
      <c r="B954" s="35" t="s">
        <v>153</v>
      </c>
      <c r="C954" s="34">
        <v>1.5877737839800001E-5</v>
      </c>
      <c r="D954" s="35" t="s">
        <v>154</v>
      </c>
      <c r="E954" s="35" t="s">
        <v>48</v>
      </c>
      <c r="F954" s="35" t="s">
        <v>145</v>
      </c>
      <c r="G954" s="35" t="s">
        <v>146</v>
      </c>
      <c r="H954" s="34">
        <v>2.8571740431000001</v>
      </c>
      <c r="I954" s="34">
        <v>6.4254925350300002E-2</v>
      </c>
    </row>
    <row r="955" spans="1:9">
      <c r="A955" s="35" t="s">
        <v>153</v>
      </c>
      <c r="B955" s="35" t="s">
        <v>153</v>
      </c>
      <c r="C955" s="34">
        <v>9.9851539982400004E-8</v>
      </c>
      <c r="D955" s="35" t="s">
        <v>154</v>
      </c>
      <c r="E955" s="35" t="s">
        <v>48</v>
      </c>
      <c r="F955" s="35" t="s">
        <v>145</v>
      </c>
      <c r="G955" s="35" t="s">
        <v>146</v>
      </c>
      <c r="H955" s="34">
        <v>0.26938132990800001</v>
      </c>
      <c r="I955" s="34">
        <v>4.0408484586400002E-4</v>
      </c>
    </row>
    <row r="956" spans="1:9">
      <c r="A956" s="35" t="s">
        <v>153</v>
      </c>
      <c r="B956" s="35" t="s">
        <v>153</v>
      </c>
      <c r="C956" s="34">
        <v>3.9687083726900002E-4</v>
      </c>
      <c r="D956" s="35" t="s">
        <v>154</v>
      </c>
      <c r="E956" s="35" t="s">
        <v>48</v>
      </c>
      <c r="F956" s="35" t="s">
        <v>145</v>
      </c>
      <c r="G956" s="35" t="s">
        <v>146</v>
      </c>
      <c r="H956" s="34">
        <v>17.419571007599998</v>
      </c>
      <c r="I956" s="34">
        <v>1.6060792966699999</v>
      </c>
    </row>
    <row r="957" spans="1:9">
      <c r="A957" s="35" t="s">
        <v>153</v>
      </c>
      <c r="B957" s="35" t="s">
        <v>153</v>
      </c>
      <c r="C957" s="34">
        <v>4.6965588747299998E-6</v>
      </c>
      <c r="D957" s="35" t="s">
        <v>154</v>
      </c>
      <c r="E957" s="35" t="s">
        <v>48</v>
      </c>
      <c r="F957" s="35" t="s">
        <v>145</v>
      </c>
      <c r="G957" s="35" t="s">
        <v>146</v>
      </c>
      <c r="H957" s="34">
        <v>1.6841865278999999</v>
      </c>
      <c r="I957" s="34">
        <v>1.9006299445399999E-2</v>
      </c>
    </row>
    <row r="958" spans="1:9">
      <c r="A958" s="35" t="s">
        <v>153</v>
      </c>
      <c r="B958" s="35" t="s">
        <v>153</v>
      </c>
      <c r="C958" s="34">
        <v>2.3748473491400001E-4</v>
      </c>
      <c r="D958" s="35" t="s">
        <v>154</v>
      </c>
      <c r="E958" s="35" t="s">
        <v>48</v>
      </c>
      <c r="F958" s="35" t="s">
        <v>145</v>
      </c>
      <c r="G958" s="35" t="s">
        <v>146</v>
      </c>
      <c r="H958" s="34">
        <v>16.584981213199999</v>
      </c>
      <c r="I958" s="34">
        <v>0.96106662470899995</v>
      </c>
    </row>
    <row r="959" spans="1:9">
      <c r="A959" s="35" t="s">
        <v>153</v>
      </c>
      <c r="B959" s="35" t="s">
        <v>153</v>
      </c>
      <c r="C959" s="34">
        <v>8.9859112166399996E-4</v>
      </c>
      <c r="D959" s="35" t="s">
        <v>154</v>
      </c>
      <c r="E959" s="35" t="s">
        <v>48</v>
      </c>
      <c r="F959" s="35" t="s">
        <v>145</v>
      </c>
      <c r="G959" s="35" t="s">
        <v>146</v>
      </c>
      <c r="H959" s="34">
        <v>22.014070554500002</v>
      </c>
      <c r="I959" s="34">
        <v>3.6364692518199999</v>
      </c>
    </row>
    <row r="960" spans="1:9">
      <c r="A960" s="35" t="s">
        <v>153</v>
      </c>
      <c r="B960" s="35" t="s">
        <v>153</v>
      </c>
      <c r="C960" s="34">
        <v>1.2293102334099999E-5</v>
      </c>
      <c r="D960" s="35" t="s">
        <v>154</v>
      </c>
      <c r="E960" s="35" t="s">
        <v>48</v>
      </c>
      <c r="F960" s="35" t="s">
        <v>145</v>
      </c>
      <c r="G960" s="35" t="s">
        <v>146</v>
      </c>
      <c r="H960" s="34">
        <v>1.0922363849800001</v>
      </c>
      <c r="I960" s="34">
        <v>4.9748420131899999E-2</v>
      </c>
    </row>
    <row r="961" spans="1:9">
      <c r="A961" s="35" t="s">
        <v>153</v>
      </c>
      <c r="B961" s="35" t="s">
        <v>153</v>
      </c>
      <c r="C961" s="34">
        <v>1.85355364302E-4</v>
      </c>
      <c r="D961" s="35" t="s">
        <v>154</v>
      </c>
      <c r="E961" s="35" t="s">
        <v>48</v>
      </c>
      <c r="F961" s="35" t="s">
        <v>145</v>
      </c>
      <c r="G961" s="35" t="s">
        <v>146</v>
      </c>
      <c r="H961" s="34">
        <v>15.2164646355</v>
      </c>
      <c r="I961" s="34">
        <v>0.75010654645099994</v>
      </c>
    </row>
    <row r="962" spans="1:9">
      <c r="A962" s="35" t="s">
        <v>153</v>
      </c>
      <c r="B962" s="35" t="s">
        <v>153</v>
      </c>
      <c r="C962" s="34">
        <v>2.3917094618E-6</v>
      </c>
      <c r="D962" s="35" t="s">
        <v>154</v>
      </c>
      <c r="E962" s="35" t="s">
        <v>48</v>
      </c>
      <c r="F962" s="35" t="s">
        <v>145</v>
      </c>
      <c r="G962" s="35" t="s">
        <v>146</v>
      </c>
      <c r="H962" s="34">
        <v>1.4086183674299999</v>
      </c>
      <c r="I962" s="34">
        <v>9.6789047960000006E-3</v>
      </c>
    </row>
    <row r="963" spans="1:9">
      <c r="A963" s="35" t="s">
        <v>153</v>
      </c>
      <c r="B963" s="35" t="s">
        <v>153</v>
      </c>
      <c r="C963" s="34">
        <v>1.2958342098499999E-4</v>
      </c>
      <c r="D963" s="35" t="s">
        <v>154</v>
      </c>
      <c r="E963" s="35" t="s">
        <v>48</v>
      </c>
      <c r="F963" s="35" t="s">
        <v>145</v>
      </c>
      <c r="G963" s="35" t="s">
        <v>146</v>
      </c>
      <c r="H963" s="34">
        <v>9.8713998313199998</v>
      </c>
      <c r="I963" s="34">
        <v>0.52440549944799997</v>
      </c>
    </row>
    <row r="964" spans="1:9">
      <c r="A964" s="35" t="s">
        <v>153</v>
      </c>
      <c r="B964" s="35" t="s">
        <v>153</v>
      </c>
      <c r="C964" s="34">
        <v>2.88425753132E-3</v>
      </c>
      <c r="D964" s="35" t="s">
        <v>154</v>
      </c>
      <c r="E964" s="35" t="s">
        <v>48</v>
      </c>
      <c r="F964" s="35" t="s">
        <v>145</v>
      </c>
      <c r="G964" s="35" t="s">
        <v>146</v>
      </c>
      <c r="H964" s="34">
        <v>74.566885280500003</v>
      </c>
      <c r="I964" s="34">
        <v>11.672176114499999</v>
      </c>
    </row>
    <row r="965" spans="1:9">
      <c r="A965" s="35" t="s">
        <v>153</v>
      </c>
      <c r="B965" s="35" t="s">
        <v>153</v>
      </c>
      <c r="C965" s="34">
        <v>1.83737833794E-3</v>
      </c>
      <c r="D965" s="35" t="s">
        <v>154</v>
      </c>
      <c r="E965" s="35" t="s">
        <v>48</v>
      </c>
      <c r="F965" s="35" t="s">
        <v>145</v>
      </c>
      <c r="G965" s="35" t="s">
        <v>146</v>
      </c>
      <c r="H965" s="34">
        <v>55.374444889700001</v>
      </c>
      <c r="I965" s="34">
        <v>7.4356063272700004</v>
      </c>
    </row>
    <row r="966" spans="1:9">
      <c r="A966" s="35" t="s">
        <v>153</v>
      </c>
      <c r="B966" s="35" t="s">
        <v>153</v>
      </c>
      <c r="C966" s="34">
        <v>1.38164380977E-5</v>
      </c>
      <c r="D966" s="35" t="s">
        <v>154</v>
      </c>
      <c r="E966" s="35" t="s">
        <v>48</v>
      </c>
      <c r="F966" s="35" t="s">
        <v>145</v>
      </c>
      <c r="G966" s="35" t="s">
        <v>146</v>
      </c>
      <c r="H966" s="34">
        <v>4.6705730325600001</v>
      </c>
      <c r="I966" s="34">
        <v>5.5913141250500002E-2</v>
      </c>
    </row>
    <row r="967" spans="1:9">
      <c r="A967" s="35" t="s">
        <v>153</v>
      </c>
      <c r="B967" s="35" t="s">
        <v>153</v>
      </c>
      <c r="C967" s="34">
        <v>2.53186467934E-4</v>
      </c>
      <c r="D967" s="35" t="s">
        <v>154</v>
      </c>
      <c r="E967" s="35" t="s">
        <v>48</v>
      </c>
      <c r="F967" s="35" t="s">
        <v>145</v>
      </c>
      <c r="G967" s="35" t="s">
        <v>146</v>
      </c>
      <c r="H967" s="34">
        <v>24.8837163279</v>
      </c>
      <c r="I967" s="34">
        <v>1.02460928382</v>
      </c>
    </row>
    <row r="968" spans="1:9">
      <c r="A968" s="35" t="s">
        <v>153</v>
      </c>
      <c r="B968" s="35" t="s">
        <v>153</v>
      </c>
      <c r="C968" s="34">
        <v>7.8268366178500001E-5</v>
      </c>
      <c r="D968" s="35" t="s">
        <v>154</v>
      </c>
      <c r="E968" s="35" t="s">
        <v>48</v>
      </c>
      <c r="F968" s="35" t="s">
        <v>145</v>
      </c>
      <c r="G968" s="35" t="s">
        <v>146</v>
      </c>
      <c r="H968" s="34">
        <v>10.430735153500001</v>
      </c>
      <c r="I968" s="34">
        <v>0.31674084034</v>
      </c>
    </row>
    <row r="969" spans="1:9">
      <c r="A969" s="35" t="s">
        <v>153</v>
      </c>
      <c r="B969" s="35" t="s">
        <v>153</v>
      </c>
      <c r="C969" s="34">
        <v>8.3355416660799999E-4</v>
      </c>
      <c r="D969" s="35" t="s">
        <v>154</v>
      </c>
      <c r="E969" s="35" t="s">
        <v>48</v>
      </c>
      <c r="F969" s="35" t="s">
        <v>145</v>
      </c>
      <c r="G969" s="35" t="s">
        <v>146</v>
      </c>
      <c r="H969" s="34">
        <v>41.875811048199999</v>
      </c>
      <c r="I969" s="34">
        <v>3.3732740325599999</v>
      </c>
    </row>
    <row r="970" spans="1:9">
      <c r="A970" s="35" t="s">
        <v>153</v>
      </c>
      <c r="B970" s="35" t="s">
        <v>153</v>
      </c>
      <c r="C970" s="34">
        <v>3.67540070463E-5</v>
      </c>
      <c r="D970" s="35" t="s">
        <v>154</v>
      </c>
      <c r="E970" s="35" t="s">
        <v>48</v>
      </c>
      <c r="F970" s="35" t="s">
        <v>145</v>
      </c>
      <c r="G970" s="35" t="s">
        <v>146</v>
      </c>
      <c r="H970" s="34">
        <v>6.5336352292699997</v>
      </c>
      <c r="I970" s="34">
        <v>0.148738189464</v>
      </c>
    </row>
    <row r="971" spans="1:9">
      <c r="A971" s="35" t="s">
        <v>153</v>
      </c>
      <c r="B971" s="35" t="s">
        <v>153</v>
      </c>
      <c r="C971" s="34">
        <v>1.3252746487600001E-4</v>
      </c>
      <c r="D971" s="35" t="s">
        <v>154</v>
      </c>
      <c r="E971" s="35" t="s">
        <v>48</v>
      </c>
      <c r="F971" s="35" t="s">
        <v>145</v>
      </c>
      <c r="G971" s="35" t="s">
        <v>146</v>
      </c>
      <c r="H971" s="34">
        <v>13.071223942</v>
      </c>
      <c r="I971" s="34">
        <v>0.53631962237899999</v>
      </c>
    </row>
    <row r="972" spans="1:9">
      <c r="A972" s="35" t="s">
        <v>153</v>
      </c>
      <c r="B972" s="35" t="s">
        <v>153</v>
      </c>
      <c r="C972" s="34">
        <v>1.67524868333E-5</v>
      </c>
      <c r="D972" s="35" t="s">
        <v>154</v>
      </c>
      <c r="E972" s="35" t="s">
        <v>48</v>
      </c>
      <c r="F972" s="35" t="s">
        <v>145</v>
      </c>
      <c r="G972" s="35" t="s">
        <v>146</v>
      </c>
      <c r="H972" s="34">
        <v>6.2640412272999999</v>
      </c>
      <c r="I972" s="34">
        <v>6.7794908932599998E-2</v>
      </c>
    </row>
    <row r="973" spans="1:9">
      <c r="A973" s="35" t="s">
        <v>153</v>
      </c>
      <c r="B973" s="35" t="s">
        <v>153</v>
      </c>
      <c r="C973" s="34">
        <v>2.55213675028E-5</v>
      </c>
      <c r="D973" s="35" t="s">
        <v>154</v>
      </c>
      <c r="E973" s="35" t="s">
        <v>48</v>
      </c>
      <c r="F973" s="35" t="s">
        <v>145</v>
      </c>
      <c r="G973" s="35" t="s">
        <v>146</v>
      </c>
      <c r="H973" s="34">
        <v>4.1528635133899998</v>
      </c>
      <c r="I973" s="34">
        <v>0.103281309987</v>
      </c>
    </row>
    <row r="974" spans="1:9">
      <c r="A974" s="35" t="s">
        <v>153</v>
      </c>
      <c r="B974" s="35" t="s">
        <v>153</v>
      </c>
      <c r="C974" s="34">
        <v>6.3588574726400001E-4</v>
      </c>
      <c r="D974" s="35" t="s">
        <v>154</v>
      </c>
      <c r="E974" s="35" t="s">
        <v>48</v>
      </c>
      <c r="F974" s="35" t="s">
        <v>155</v>
      </c>
      <c r="G974" s="35" t="s">
        <v>156</v>
      </c>
      <c r="H974" s="34">
        <v>14.598408366499999</v>
      </c>
      <c r="I974" s="34">
        <v>2.57333832023</v>
      </c>
    </row>
    <row r="975" spans="1:9">
      <c r="A975" s="35" t="s">
        <v>153</v>
      </c>
      <c r="B975" s="35" t="s">
        <v>153</v>
      </c>
      <c r="C975" s="34">
        <v>1.85666578249E-6</v>
      </c>
      <c r="D975" s="35" t="s">
        <v>154</v>
      </c>
      <c r="E975" s="35" t="s">
        <v>48</v>
      </c>
      <c r="F975" s="35" t="s">
        <v>155</v>
      </c>
      <c r="G975" s="35" t="s">
        <v>156</v>
      </c>
      <c r="H975" s="34">
        <v>1.5671691865199999</v>
      </c>
      <c r="I975" s="34">
        <v>7.5136598461200002E-3</v>
      </c>
    </row>
    <row r="976" spans="1:9">
      <c r="A976" s="35" t="s">
        <v>153</v>
      </c>
      <c r="B976" s="35" t="s">
        <v>153</v>
      </c>
      <c r="C976" s="34">
        <v>7.5418167622999998E-7</v>
      </c>
      <c r="D976" s="35" t="s">
        <v>154</v>
      </c>
      <c r="E976" s="35" t="s">
        <v>48</v>
      </c>
      <c r="F976" s="35" t="s">
        <v>155</v>
      </c>
      <c r="G976" s="35" t="s">
        <v>156</v>
      </c>
      <c r="H976" s="34">
        <v>1.12031926275</v>
      </c>
      <c r="I976" s="34">
        <v>3.0520649601099999E-3</v>
      </c>
    </row>
    <row r="977" spans="1:9">
      <c r="A977" s="35" t="s">
        <v>153</v>
      </c>
      <c r="B977" s="35" t="s">
        <v>153</v>
      </c>
      <c r="C977" s="34">
        <v>2.2230590149600001E-7</v>
      </c>
      <c r="D977" s="35" t="s">
        <v>154</v>
      </c>
      <c r="E977" s="35" t="s">
        <v>48</v>
      </c>
      <c r="F977" s="35" t="s">
        <v>155</v>
      </c>
      <c r="G977" s="35" t="s">
        <v>156</v>
      </c>
      <c r="H977" s="34">
        <v>0.56358869708500003</v>
      </c>
      <c r="I977" s="34">
        <v>8.9964006520499998E-4</v>
      </c>
    </row>
    <row r="978" spans="1:9">
      <c r="A978" s="35" t="s">
        <v>153</v>
      </c>
      <c r="B978" s="35" t="s">
        <v>153</v>
      </c>
      <c r="C978" s="34">
        <v>8.6662409389600004E-3</v>
      </c>
      <c r="D978" s="35" t="s">
        <v>154</v>
      </c>
      <c r="E978" s="35" t="s">
        <v>48</v>
      </c>
      <c r="F978" s="35" t="s">
        <v>145</v>
      </c>
      <c r="G978" s="35" t="s">
        <v>146</v>
      </c>
      <c r="H978" s="34">
        <v>229.26130523200001</v>
      </c>
      <c r="I978" s="34">
        <v>35.071032801900003</v>
      </c>
    </row>
    <row r="979" spans="1:9">
      <c r="A979" s="35" t="s">
        <v>153</v>
      </c>
      <c r="B979" s="35" t="s">
        <v>153</v>
      </c>
      <c r="C979" s="34">
        <v>4.02543760547E-4</v>
      </c>
      <c r="D979" s="35" t="s">
        <v>154</v>
      </c>
      <c r="E979" s="35" t="s">
        <v>48</v>
      </c>
      <c r="F979" s="35" t="s">
        <v>145</v>
      </c>
      <c r="G979" s="35" t="s">
        <v>146</v>
      </c>
      <c r="H979" s="34">
        <v>28.1475310368</v>
      </c>
      <c r="I979" s="34">
        <v>1.62903680267</v>
      </c>
    </row>
    <row r="980" spans="1:9">
      <c r="A980" s="35" t="s">
        <v>153</v>
      </c>
      <c r="B980" s="35" t="s">
        <v>153</v>
      </c>
      <c r="C980" s="34">
        <v>5.0353625046099999E-4</v>
      </c>
      <c r="D980" s="35" t="s">
        <v>154</v>
      </c>
      <c r="E980" s="35" t="s">
        <v>48</v>
      </c>
      <c r="F980" s="35" t="s">
        <v>145</v>
      </c>
      <c r="G980" s="35" t="s">
        <v>146</v>
      </c>
      <c r="H980" s="34">
        <v>31.948237324200001</v>
      </c>
      <c r="I980" s="34">
        <v>2.0377389090900002</v>
      </c>
    </row>
    <row r="981" spans="1:9">
      <c r="A981" s="35" t="s">
        <v>153</v>
      </c>
      <c r="B981" s="35" t="s">
        <v>153</v>
      </c>
      <c r="C981" s="34">
        <v>2.0732915232699999E-3</v>
      </c>
      <c r="D981" s="35" t="s">
        <v>154</v>
      </c>
      <c r="E981" s="35" t="s">
        <v>48</v>
      </c>
      <c r="F981" s="35" t="s">
        <v>145</v>
      </c>
      <c r="G981" s="35" t="s">
        <v>146</v>
      </c>
      <c r="H981" s="34">
        <v>131.20779753599999</v>
      </c>
      <c r="I981" s="34">
        <v>8.3903131164300007</v>
      </c>
    </row>
    <row r="982" spans="1:9">
      <c r="A982" s="35" t="s">
        <v>153</v>
      </c>
      <c r="B982" s="35" t="s">
        <v>153</v>
      </c>
      <c r="C982" s="34">
        <v>8.8987209614000001E-2</v>
      </c>
      <c r="D982" s="35" t="s">
        <v>154</v>
      </c>
      <c r="E982" s="35" t="s">
        <v>48</v>
      </c>
      <c r="F982" s="35" t="s">
        <v>106</v>
      </c>
      <c r="G982" s="35" t="s">
        <v>107</v>
      </c>
      <c r="H982" s="34">
        <v>211.01237325700001</v>
      </c>
      <c r="I982" s="34">
        <v>360.11846073800001</v>
      </c>
    </row>
    <row r="983" spans="1:9">
      <c r="A983" s="35" t="s">
        <v>153</v>
      </c>
      <c r="B983" s="35" t="s">
        <v>153</v>
      </c>
      <c r="C983" s="34">
        <v>1.69117262063E-3</v>
      </c>
      <c r="D983" s="35" t="s">
        <v>154</v>
      </c>
      <c r="E983" s="35" t="s">
        <v>48</v>
      </c>
      <c r="F983" s="35" t="s">
        <v>106</v>
      </c>
      <c r="G983" s="35" t="s">
        <v>107</v>
      </c>
      <c r="H983" s="34">
        <v>39.683786307600002</v>
      </c>
      <c r="I983" s="34">
        <v>6.8439327811900004</v>
      </c>
    </row>
    <row r="984" spans="1:9">
      <c r="A984" s="35" t="s">
        <v>153</v>
      </c>
      <c r="B984" s="35" t="s">
        <v>153</v>
      </c>
      <c r="C984" s="34">
        <v>4.5226495068199999E-4</v>
      </c>
      <c r="D984" s="35" t="s">
        <v>154</v>
      </c>
      <c r="E984" s="35" t="s">
        <v>48</v>
      </c>
      <c r="F984" s="35" t="s">
        <v>106</v>
      </c>
      <c r="G984" s="35" t="s">
        <v>107</v>
      </c>
      <c r="H984" s="34">
        <v>29.307532454899999</v>
      </c>
      <c r="I984" s="34">
        <v>1.8302513202899999</v>
      </c>
    </row>
    <row r="985" spans="1:9">
      <c r="A985" s="35" t="s">
        <v>153</v>
      </c>
      <c r="B985" s="35" t="s">
        <v>153</v>
      </c>
      <c r="C985" s="34">
        <v>8.3710274469400003E-3</v>
      </c>
      <c r="D985" s="35" t="s">
        <v>154</v>
      </c>
      <c r="E985" s="35" t="s">
        <v>48</v>
      </c>
      <c r="F985" s="35" t="s">
        <v>106</v>
      </c>
      <c r="G985" s="35" t="s">
        <v>107</v>
      </c>
      <c r="H985" s="34">
        <v>196.755976371</v>
      </c>
      <c r="I985" s="34">
        <v>33.876346185700001</v>
      </c>
    </row>
    <row r="986" spans="1:9">
      <c r="A986" s="35" t="s">
        <v>153</v>
      </c>
      <c r="B986" s="35" t="s">
        <v>153</v>
      </c>
      <c r="C986" s="34">
        <v>2.2270934866399999E-3</v>
      </c>
      <c r="D986" s="35" t="s">
        <v>154</v>
      </c>
      <c r="E986" s="35" t="s">
        <v>48</v>
      </c>
      <c r="F986" s="35" t="s">
        <v>106</v>
      </c>
      <c r="G986" s="35" t="s">
        <v>107</v>
      </c>
      <c r="H986" s="34">
        <v>81.535548837500002</v>
      </c>
      <c r="I986" s="34">
        <v>9.0127275796900008</v>
      </c>
    </row>
    <row r="987" spans="1:9">
      <c r="A987" s="35" t="s">
        <v>153</v>
      </c>
      <c r="B987" s="35" t="s">
        <v>153</v>
      </c>
      <c r="C987" s="34">
        <v>7.6254820639599999E-3</v>
      </c>
      <c r="D987" s="35" t="s">
        <v>154</v>
      </c>
      <c r="E987" s="35" t="s">
        <v>48</v>
      </c>
      <c r="F987" s="35" t="s">
        <v>106</v>
      </c>
      <c r="G987" s="35" t="s">
        <v>107</v>
      </c>
      <c r="H987" s="34">
        <v>78.377932835799996</v>
      </c>
      <c r="I987" s="34">
        <v>30.859231064399999</v>
      </c>
    </row>
    <row r="988" spans="1:9">
      <c r="A988" s="35" t="s">
        <v>153</v>
      </c>
      <c r="B988" s="35" t="s">
        <v>153</v>
      </c>
      <c r="C988" s="34">
        <v>3.6213168783400001E-4</v>
      </c>
      <c r="D988" s="35" t="s">
        <v>154</v>
      </c>
      <c r="E988" s="35" t="s">
        <v>48</v>
      </c>
      <c r="F988" s="35" t="s">
        <v>106</v>
      </c>
      <c r="G988" s="35" t="s">
        <v>107</v>
      </c>
      <c r="H988" s="34">
        <v>23.4577751922</v>
      </c>
      <c r="I988" s="34">
        <v>1.46549494667</v>
      </c>
    </row>
    <row r="989" spans="1:9">
      <c r="A989" s="35" t="s">
        <v>153</v>
      </c>
      <c r="B989" s="35" t="s">
        <v>153</v>
      </c>
      <c r="C989" s="34">
        <v>0.31685794930700001</v>
      </c>
      <c r="D989" s="35" t="s">
        <v>154</v>
      </c>
      <c r="E989" s="35" t="s">
        <v>48</v>
      </c>
      <c r="F989" s="35" t="s">
        <v>106</v>
      </c>
      <c r="G989" s="35" t="s">
        <v>107</v>
      </c>
      <c r="H989" s="34">
        <v>537.03231591899998</v>
      </c>
      <c r="I989" s="34">
        <v>1282.27862714</v>
      </c>
    </row>
    <row r="990" spans="1:9">
      <c r="A990" s="35" t="s">
        <v>153</v>
      </c>
      <c r="B990" s="35" t="s">
        <v>153</v>
      </c>
      <c r="C990" s="34">
        <v>6.6313355117500004E-3</v>
      </c>
      <c r="D990" s="35" t="s">
        <v>154</v>
      </c>
      <c r="E990" s="35" t="s">
        <v>48</v>
      </c>
      <c r="F990" s="35" t="s">
        <v>106</v>
      </c>
      <c r="G990" s="35" t="s">
        <v>107</v>
      </c>
      <c r="H990" s="34">
        <v>96.910380072400002</v>
      </c>
      <c r="I990" s="34">
        <v>26.8360627048</v>
      </c>
    </row>
    <row r="991" spans="1:9">
      <c r="A991" s="35" t="s">
        <v>153</v>
      </c>
      <c r="B991" s="35" t="s">
        <v>153</v>
      </c>
      <c r="C991" s="34">
        <v>1.4548163260299999E-3</v>
      </c>
      <c r="D991" s="35" t="s">
        <v>154</v>
      </c>
      <c r="E991" s="35" t="s">
        <v>48</v>
      </c>
      <c r="F991" s="35" t="s">
        <v>147</v>
      </c>
      <c r="G991" s="35" t="s">
        <v>148</v>
      </c>
      <c r="H991" s="34">
        <v>84.720716194800005</v>
      </c>
      <c r="I991" s="34">
        <v>5.8874327924100003</v>
      </c>
    </row>
    <row r="992" spans="1:9">
      <c r="A992" s="35" t="s">
        <v>153</v>
      </c>
      <c r="B992" s="35" t="s">
        <v>153</v>
      </c>
      <c r="C992" s="34">
        <v>3.2991638577400002E-4</v>
      </c>
      <c r="D992" s="35" t="s">
        <v>154</v>
      </c>
      <c r="E992" s="35" t="s">
        <v>48</v>
      </c>
      <c r="F992" s="35" t="s">
        <v>147</v>
      </c>
      <c r="G992" s="35" t="s">
        <v>148</v>
      </c>
      <c r="H992" s="34">
        <v>14.628422603000001</v>
      </c>
      <c r="I992" s="34">
        <v>1.33512424463</v>
      </c>
    </row>
    <row r="993" spans="1:9">
      <c r="A993" s="35" t="s">
        <v>153</v>
      </c>
      <c r="B993" s="35" t="s">
        <v>153</v>
      </c>
      <c r="C993" s="34">
        <v>1.73195692964E-3</v>
      </c>
      <c r="D993" s="35" t="s">
        <v>154</v>
      </c>
      <c r="E993" s="35" t="s">
        <v>48</v>
      </c>
      <c r="F993" s="35" t="s">
        <v>147</v>
      </c>
      <c r="G993" s="35" t="s">
        <v>148</v>
      </c>
      <c r="H993" s="34">
        <v>77.548872509999995</v>
      </c>
      <c r="I993" s="34">
        <v>7.0089810240499997</v>
      </c>
    </row>
    <row r="994" spans="1:9">
      <c r="A994" s="35" t="s">
        <v>153</v>
      </c>
      <c r="B994" s="35" t="s">
        <v>153</v>
      </c>
      <c r="C994" s="34">
        <v>2.3075704976100002E-3</v>
      </c>
      <c r="D994" s="35" t="s">
        <v>154</v>
      </c>
      <c r="E994" s="35" t="s">
        <v>48</v>
      </c>
      <c r="F994" s="35" t="s">
        <v>147</v>
      </c>
      <c r="G994" s="35" t="s">
        <v>148</v>
      </c>
      <c r="H994" s="34">
        <v>76.418106562299997</v>
      </c>
      <c r="I994" s="34">
        <v>9.3384064883800004</v>
      </c>
    </row>
    <row r="995" spans="1:9">
      <c r="A995" s="35" t="s">
        <v>153</v>
      </c>
      <c r="B995" s="35" t="s">
        <v>153</v>
      </c>
      <c r="C995" s="34">
        <v>1.36682050818E-3</v>
      </c>
      <c r="D995" s="35" t="s">
        <v>154</v>
      </c>
      <c r="E995" s="35" t="s">
        <v>48</v>
      </c>
      <c r="F995" s="35" t="s">
        <v>147</v>
      </c>
      <c r="G995" s="35" t="s">
        <v>148</v>
      </c>
      <c r="H995" s="34">
        <v>69.338686383500004</v>
      </c>
      <c r="I995" s="34">
        <v>5.5313263517899998</v>
      </c>
    </row>
    <row r="996" spans="1:9">
      <c r="A996" s="35" t="s">
        <v>153</v>
      </c>
      <c r="B996" s="35" t="s">
        <v>153</v>
      </c>
      <c r="C996" s="34">
        <v>4.9523611107899997E-4</v>
      </c>
      <c r="D996" s="35" t="s">
        <v>154</v>
      </c>
      <c r="E996" s="35" t="s">
        <v>48</v>
      </c>
      <c r="F996" s="35" t="s">
        <v>147</v>
      </c>
      <c r="G996" s="35" t="s">
        <v>148</v>
      </c>
      <c r="H996" s="34">
        <v>28.306965717499999</v>
      </c>
      <c r="I996" s="34">
        <v>2.0041494367200001</v>
      </c>
    </row>
    <row r="997" spans="1:9">
      <c r="A997" s="35" t="s">
        <v>153</v>
      </c>
      <c r="B997" s="35" t="s">
        <v>153</v>
      </c>
      <c r="C997" s="34">
        <v>3.7614844352499999E-3</v>
      </c>
      <c r="D997" s="35" t="s">
        <v>154</v>
      </c>
      <c r="E997" s="35" t="s">
        <v>48</v>
      </c>
      <c r="F997" s="35" t="s">
        <v>147</v>
      </c>
      <c r="G997" s="35" t="s">
        <v>148</v>
      </c>
      <c r="H997" s="34">
        <v>95.108533152800007</v>
      </c>
      <c r="I997" s="34">
        <v>15.222187444499999</v>
      </c>
    </row>
    <row r="998" spans="1:9">
      <c r="A998" s="35" t="s">
        <v>153</v>
      </c>
      <c r="B998" s="35" t="s">
        <v>153</v>
      </c>
      <c r="C998" s="34">
        <v>7.7241558540300001E-2</v>
      </c>
      <c r="D998" s="35" t="s">
        <v>154</v>
      </c>
      <c r="E998" s="35" t="s">
        <v>48</v>
      </c>
      <c r="F998" s="35" t="s">
        <v>145</v>
      </c>
      <c r="G998" s="35" t="s">
        <v>146</v>
      </c>
      <c r="H998" s="34">
        <v>117.742247655</v>
      </c>
      <c r="I998" s="34">
        <v>312.58549725500001</v>
      </c>
    </row>
    <row r="999" spans="1:9">
      <c r="A999" s="35" t="s">
        <v>153</v>
      </c>
      <c r="B999" s="35" t="s">
        <v>153</v>
      </c>
      <c r="C999" s="34">
        <v>2.09772902362E-2</v>
      </c>
      <c r="D999" s="35" t="s">
        <v>154</v>
      </c>
      <c r="E999" s="35" t="s">
        <v>48</v>
      </c>
      <c r="F999" s="35" t="s">
        <v>145</v>
      </c>
      <c r="G999" s="35" t="s">
        <v>146</v>
      </c>
      <c r="H999" s="34">
        <v>112.89709554</v>
      </c>
      <c r="I999" s="34">
        <v>84.892081716800007</v>
      </c>
    </row>
    <row r="1000" spans="1:9">
      <c r="A1000" s="35" t="s">
        <v>153</v>
      </c>
      <c r="B1000" s="35" t="s">
        <v>153</v>
      </c>
      <c r="C1000" s="34">
        <v>0.51234677304499998</v>
      </c>
      <c r="D1000" s="35" t="s">
        <v>154</v>
      </c>
      <c r="E1000" s="35" t="s">
        <v>48</v>
      </c>
      <c r="F1000" s="35" t="s">
        <v>145</v>
      </c>
      <c r="G1000" s="35" t="s">
        <v>146</v>
      </c>
      <c r="H1000" s="34">
        <v>454.60941979799998</v>
      </c>
      <c r="I1000" s="34">
        <v>2073.3938289900002</v>
      </c>
    </row>
    <row r="1001" spans="1:9">
      <c r="A1001" s="35" t="s">
        <v>153</v>
      </c>
      <c r="B1001" s="35" t="s">
        <v>153</v>
      </c>
      <c r="C1001" s="34">
        <v>0.26174855515899997</v>
      </c>
      <c r="D1001" s="35" t="s">
        <v>154</v>
      </c>
      <c r="E1001" s="35" t="s">
        <v>48</v>
      </c>
      <c r="F1001" s="35" t="s">
        <v>145</v>
      </c>
      <c r="G1001" s="35" t="s">
        <v>146</v>
      </c>
      <c r="H1001" s="34">
        <v>742.60699446000001</v>
      </c>
      <c r="I1001" s="34">
        <v>1059.2588215000001</v>
      </c>
    </row>
    <row r="1002" spans="1:9">
      <c r="A1002" s="35" t="s">
        <v>153</v>
      </c>
      <c r="B1002" s="35" t="s">
        <v>153</v>
      </c>
      <c r="C1002" s="34">
        <v>1.7818576463500001E-4</v>
      </c>
      <c r="D1002" s="35" t="s">
        <v>154</v>
      </c>
      <c r="E1002" s="35" t="s">
        <v>48</v>
      </c>
      <c r="F1002" s="35" t="s">
        <v>145</v>
      </c>
      <c r="G1002" s="35" t="s">
        <v>146</v>
      </c>
      <c r="H1002" s="34">
        <v>12.3886720667</v>
      </c>
      <c r="I1002" s="34">
        <v>0.72109220599500001</v>
      </c>
    </row>
    <row r="1003" spans="1:9">
      <c r="A1003" s="35" t="s">
        <v>153</v>
      </c>
      <c r="B1003" s="35" t="s">
        <v>153</v>
      </c>
      <c r="C1003" s="34">
        <v>2.79084421678E-4</v>
      </c>
      <c r="D1003" s="35" t="s">
        <v>154</v>
      </c>
      <c r="E1003" s="35" t="s">
        <v>48</v>
      </c>
      <c r="F1003" s="35" t="s">
        <v>145</v>
      </c>
      <c r="G1003" s="35" t="s">
        <v>146</v>
      </c>
      <c r="H1003" s="34">
        <v>12.391847590099999</v>
      </c>
      <c r="I1003" s="34">
        <v>1.1294145842600001</v>
      </c>
    </row>
    <row r="1004" spans="1:9">
      <c r="A1004" s="35" t="s">
        <v>153</v>
      </c>
      <c r="B1004" s="35" t="s">
        <v>153</v>
      </c>
      <c r="C1004" s="34">
        <v>2.5573184058399999E-2</v>
      </c>
      <c r="D1004" s="35" t="s">
        <v>154</v>
      </c>
      <c r="E1004" s="35" t="s">
        <v>48</v>
      </c>
      <c r="F1004" s="35" t="s">
        <v>145</v>
      </c>
      <c r="G1004" s="35" t="s">
        <v>146</v>
      </c>
      <c r="H1004" s="34">
        <v>117.959748502</v>
      </c>
      <c r="I1004" s="34">
        <v>103.491004148</v>
      </c>
    </row>
    <row r="1005" spans="1:9">
      <c r="A1005" s="35" t="s">
        <v>153</v>
      </c>
      <c r="B1005" s="35" t="s">
        <v>153</v>
      </c>
      <c r="C1005" s="34">
        <v>4.7967912282699997E-2</v>
      </c>
      <c r="D1005" s="35" t="s">
        <v>154</v>
      </c>
      <c r="E1005" s="35" t="s">
        <v>48</v>
      </c>
      <c r="F1005" s="35" t="s">
        <v>145</v>
      </c>
      <c r="G1005" s="35" t="s">
        <v>146</v>
      </c>
      <c r="H1005" s="34">
        <v>469.09915810799998</v>
      </c>
      <c r="I1005" s="34">
        <v>194.11925389000001</v>
      </c>
    </row>
    <row r="1006" spans="1:9">
      <c r="A1006" s="35" t="s">
        <v>153</v>
      </c>
      <c r="B1006" s="35" t="s">
        <v>153</v>
      </c>
      <c r="C1006" s="34">
        <v>0.119093606036</v>
      </c>
      <c r="D1006" s="35" t="s">
        <v>154</v>
      </c>
      <c r="E1006" s="35" t="s">
        <v>48</v>
      </c>
      <c r="F1006" s="35" t="s">
        <v>145</v>
      </c>
      <c r="G1006" s="35" t="s">
        <v>146</v>
      </c>
      <c r="H1006" s="34">
        <v>489.667410856</v>
      </c>
      <c r="I1006" s="34">
        <v>481.95472445399997</v>
      </c>
    </row>
    <row r="1007" spans="1:9">
      <c r="A1007" s="35" t="s">
        <v>153</v>
      </c>
      <c r="B1007" s="35" t="s">
        <v>153</v>
      </c>
      <c r="C1007" s="34">
        <v>4.1175997960800001E-4</v>
      </c>
      <c r="D1007" s="35" t="s">
        <v>154</v>
      </c>
      <c r="E1007" s="35" t="s">
        <v>48</v>
      </c>
      <c r="F1007" s="35" t="s">
        <v>145</v>
      </c>
      <c r="G1007" s="35" t="s">
        <v>146</v>
      </c>
      <c r="H1007" s="34">
        <v>29.1211970208</v>
      </c>
      <c r="I1007" s="34">
        <v>1.6663335179600001</v>
      </c>
    </row>
    <row r="1008" spans="1:9">
      <c r="A1008" s="35" t="s">
        <v>153</v>
      </c>
      <c r="B1008" s="35" t="s">
        <v>153</v>
      </c>
      <c r="C1008" s="34">
        <v>1.1728742698499999E-2</v>
      </c>
      <c r="D1008" s="35" t="s">
        <v>154</v>
      </c>
      <c r="E1008" s="35" t="s">
        <v>48</v>
      </c>
      <c r="F1008" s="35" t="s">
        <v>145</v>
      </c>
      <c r="G1008" s="35" t="s">
        <v>146</v>
      </c>
      <c r="H1008" s="34">
        <v>127.60949165</v>
      </c>
      <c r="I1008" s="34">
        <v>47.464537716300001</v>
      </c>
    </row>
    <row r="1009" spans="1:9">
      <c r="A1009" s="35" t="s">
        <v>153</v>
      </c>
      <c r="B1009" s="35" t="s">
        <v>153</v>
      </c>
      <c r="C1009" s="34">
        <v>1.6643748352200001E-3</v>
      </c>
      <c r="D1009" s="35" t="s">
        <v>154</v>
      </c>
      <c r="E1009" s="35" t="s">
        <v>48</v>
      </c>
      <c r="F1009" s="35" t="s">
        <v>155</v>
      </c>
      <c r="G1009" s="35" t="s">
        <v>156</v>
      </c>
      <c r="H1009" s="34">
        <v>42.570769821500001</v>
      </c>
      <c r="I1009" s="34">
        <v>6.7354859912</v>
      </c>
    </row>
    <row r="1010" spans="1:9">
      <c r="A1010" s="35" t="s">
        <v>153</v>
      </c>
      <c r="B1010" s="35" t="s">
        <v>153</v>
      </c>
      <c r="C1010" s="34">
        <v>22.653042409800001</v>
      </c>
      <c r="D1010" s="35" t="s">
        <v>154</v>
      </c>
      <c r="E1010" s="35" t="s">
        <v>48</v>
      </c>
      <c r="F1010" s="35" t="s">
        <v>155</v>
      </c>
      <c r="G1010" s="35" t="s">
        <v>156</v>
      </c>
      <c r="H1010" s="34">
        <v>1648.99599347</v>
      </c>
      <c r="I1010" s="34">
        <v>91673.610163200006</v>
      </c>
    </row>
    <row r="1011" spans="1:9">
      <c r="A1011" s="35" t="s">
        <v>153</v>
      </c>
      <c r="B1011" s="35" t="s">
        <v>153</v>
      </c>
      <c r="C1011" s="34">
        <v>375.26649427900003</v>
      </c>
      <c r="D1011" s="35" t="s">
        <v>154</v>
      </c>
      <c r="E1011" s="35" t="s">
        <v>48</v>
      </c>
      <c r="F1011" s="35" t="s">
        <v>147</v>
      </c>
      <c r="G1011" s="35" t="s">
        <v>148</v>
      </c>
      <c r="H1011" s="34">
        <v>8623.96445632</v>
      </c>
      <c r="I1011" s="34">
        <v>1518649.62249</v>
      </c>
    </row>
    <row r="1012" spans="1:9">
      <c r="A1012" s="35" t="s">
        <v>153</v>
      </c>
      <c r="B1012" s="35" t="s">
        <v>153</v>
      </c>
      <c r="C1012" s="34">
        <v>302.22938834500002</v>
      </c>
      <c r="D1012" s="35" t="s">
        <v>154</v>
      </c>
      <c r="E1012" s="35" t="s">
        <v>48</v>
      </c>
      <c r="F1012" s="35" t="s">
        <v>147</v>
      </c>
      <c r="G1012" s="35" t="s">
        <v>148</v>
      </c>
      <c r="H1012" s="34">
        <v>7310.3654171199996</v>
      </c>
      <c r="I1012" s="34">
        <v>1223078.94126</v>
      </c>
    </row>
    <row r="1013" spans="1:9">
      <c r="A1013" s="35" t="s">
        <v>153</v>
      </c>
      <c r="B1013" s="35" t="s">
        <v>153</v>
      </c>
      <c r="C1013" s="34">
        <v>338.22868356399999</v>
      </c>
      <c r="D1013" s="35" t="s">
        <v>154</v>
      </c>
      <c r="E1013" s="35" t="s">
        <v>48</v>
      </c>
      <c r="F1013" s="35" t="s">
        <v>145</v>
      </c>
      <c r="G1013" s="35" t="s">
        <v>146</v>
      </c>
      <c r="H1013" s="34">
        <v>10729.9828954</v>
      </c>
      <c r="I1013" s="34">
        <v>1368762.92032</v>
      </c>
    </row>
    <row r="1014" spans="1:9">
      <c r="A1014" s="35" t="s">
        <v>153</v>
      </c>
      <c r="B1014" s="35" t="s">
        <v>153</v>
      </c>
      <c r="C1014" s="34">
        <v>20.684842640300001</v>
      </c>
      <c r="D1014" s="35" t="s">
        <v>154</v>
      </c>
      <c r="E1014" s="35" t="s">
        <v>48</v>
      </c>
      <c r="F1014" s="35" t="s">
        <v>106</v>
      </c>
      <c r="G1014" s="35" t="s">
        <v>107</v>
      </c>
      <c r="H1014" s="34">
        <v>2402.4570431100001</v>
      </c>
      <c r="I1014" s="34">
        <v>83708.588285399994</v>
      </c>
    </row>
    <row r="1015" spans="1:9">
      <c r="A1015" s="35" t="s">
        <v>153</v>
      </c>
      <c r="B1015" s="35" t="s">
        <v>153</v>
      </c>
      <c r="C1015" s="34">
        <v>266.44839199900002</v>
      </c>
      <c r="D1015" s="35" t="s">
        <v>154</v>
      </c>
      <c r="E1015" s="35" t="s">
        <v>48</v>
      </c>
      <c r="F1015" s="35" t="s">
        <v>131</v>
      </c>
      <c r="G1015" s="35" t="s">
        <v>132</v>
      </c>
      <c r="H1015" s="34">
        <v>7578.5704474599997</v>
      </c>
      <c r="I1015" s="34">
        <v>1078278.3864</v>
      </c>
    </row>
    <row r="1016" spans="1:9">
      <c r="A1016" s="35" t="s">
        <v>153</v>
      </c>
      <c r="B1016" s="35" t="s">
        <v>153</v>
      </c>
      <c r="C1016" s="34">
        <v>389.35555707200001</v>
      </c>
      <c r="D1016" s="35" t="s">
        <v>154</v>
      </c>
      <c r="E1016" s="35" t="s">
        <v>48</v>
      </c>
      <c r="F1016" s="35" t="s">
        <v>147</v>
      </c>
      <c r="G1016" s="35" t="s">
        <v>148</v>
      </c>
      <c r="H1016" s="34">
        <v>7465.2451924200004</v>
      </c>
      <c r="I1016" s="34">
        <v>1575666.0367300001</v>
      </c>
    </row>
    <row r="1017" spans="1:9">
      <c r="A1017" s="35" t="s">
        <v>153</v>
      </c>
      <c r="B1017" s="35" t="s">
        <v>153</v>
      </c>
      <c r="C1017" s="34">
        <v>489.76383928400003</v>
      </c>
      <c r="D1017" s="35" t="s">
        <v>154</v>
      </c>
      <c r="E1017" s="35" t="s">
        <v>48</v>
      </c>
      <c r="F1017" s="35" t="s">
        <v>131</v>
      </c>
      <c r="G1017" s="35" t="s">
        <v>132</v>
      </c>
      <c r="H1017" s="34">
        <v>8104.6128928999997</v>
      </c>
      <c r="I1017" s="34">
        <v>1982003.9384600001</v>
      </c>
    </row>
    <row r="1018" spans="1:9">
      <c r="A1018" s="35" t="s">
        <v>153</v>
      </c>
      <c r="B1018" s="35" t="s">
        <v>153</v>
      </c>
      <c r="C1018" s="34">
        <v>290.99555349399998</v>
      </c>
      <c r="D1018" s="35" t="s">
        <v>154</v>
      </c>
      <c r="E1018" s="35" t="s">
        <v>48</v>
      </c>
      <c r="F1018" s="35" t="s">
        <v>131</v>
      </c>
      <c r="G1018" s="35" t="s">
        <v>132</v>
      </c>
      <c r="H1018" s="34">
        <v>6681.5594339999998</v>
      </c>
      <c r="I1018" s="34">
        <v>1177617.2245499999</v>
      </c>
    </row>
    <row r="1019" spans="1:9">
      <c r="A1019" s="35" t="s">
        <v>153</v>
      </c>
      <c r="B1019" s="35" t="s">
        <v>153</v>
      </c>
      <c r="C1019" s="34">
        <v>761.61265858000002</v>
      </c>
      <c r="D1019" s="35" t="s">
        <v>154</v>
      </c>
      <c r="E1019" s="35" t="s">
        <v>48</v>
      </c>
      <c r="F1019" s="35" t="s">
        <v>145</v>
      </c>
      <c r="G1019" s="35" t="s">
        <v>146</v>
      </c>
      <c r="H1019" s="34">
        <v>8300.08272382</v>
      </c>
      <c r="I1019" s="34">
        <v>3082137.0787499999</v>
      </c>
    </row>
    <row r="1020" spans="1:9">
      <c r="A1020" s="35" t="s">
        <v>153</v>
      </c>
      <c r="B1020" s="35" t="s">
        <v>153</v>
      </c>
      <c r="C1020" s="34">
        <v>595.75211098299997</v>
      </c>
      <c r="D1020" s="35" t="s">
        <v>154</v>
      </c>
      <c r="E1020" s="35" t="s">
        <v>48</v>
      </c>
      <c r="F1020" s="35" t="s">
        <v>145</v>
      </c>
      <c r="G1020" s="35" t="s">
        <v>146</v>
      </c>
      <c r="H1020" s="34">
        <v>7684.4662663600002</v>
      </c>
      <c r="I1020" s="34">
        <v>2410923.2564900001</v>
      </c>
    </row>
    <row r="1021" spans="1:9">
      <c r="A1021" s="35" t="s">
        <v>153</v>
      </c>
      <c r="B1021" s="35" t="s">
        <v>153</v>
      </c>
      <c r="C1021" s="34">
        <v>28.351168687200001</v>
      </c>
      <c r="D1021" s="35" t="s">
        <v>154</v>
      </c>
      <c r="E1021" s="35" t="s">
        <v>48</v>
      </c>
      <c r="F1021" s="35" t="s">
        <v>145</v>
      </c>
      <c r="G1021" s="35" t="s">
        <v>146</v>
      </c>
      <c r="H1021" s="34">
        <v>2068.1600497999998</v>
      </c>
      <c r="I1021" s="34">
        <v>114733.109084</v>
      </c>
    </row>
    <row r="1022" spans="1:9">
      <c r="A1022" s="35" t="s">
        <v>153</v>
      </c>
      <c r="B1022" s="35" t="s">
        <v>153</v>
      </c>
      <c r="C1022" s="34">
        <v>65.454316144399996</v>
      </c>
      <c r="D1022" s="35" t="s">
        <v>154</v>
      </c>
      <c r="E1022" s="35" t="s">
        <v>48</v>
      </c>
      <c r="F1022" s="35" t="s">
        <v>145</v>
      </c>
      <c r="G1022" s="35" t="s">
        <v>146</v>
      </c>
      <c r="H1022" s="34">
        <v>3519.8902507900002</v>
      </c>
      <c r="I1022" s="34">
        <v>264884.21966300003</v>
      </c>
    </row>
    <row r="1023" spans="1:9">
      <c r="A1023" s="35" t="s">
        <v>153</v>
      </c>
      <c r="B1023" s="35" t="s">
        <v>153</v>
      </c>
      <c r="C1023" s="34">
        <v>1.2373260157899999</v>
      </c>
      <c r="D1023" s="35" t="s">
        <v>154</v>
      </c>
      <c r="E1023" s="35" t="s">
        <v>48</v>
      </c>
      <c r="F1023" s="35" t="s">
        <v>155</v>
      </c>
      <c r="G1023" s="35" t="s">
        <v>156</v>
      </c>
      <c r="H1023" s="34">
        <v>373.245566182</v>
      </c>
      <c r="I1023" s="34">
        <v>5007.2807335999996</v>
      </c>
    </row>
    <row r="1024" spans="1:9">
      <c r="A1024" s="35" t="s">
        <v>153</v>
      </c>
      <c r="B1024" s="35" t="s">
        <v>153</v>
      </c>
      <c r="C1024" s="34">
        <v>140.27198475599999</v>
      </c>
      <c r="D1024" s="35" t="s">
        <v>154</v>
      </c>
      <c r="E1024" s="35" t="s">
        <v>48</v>
      </c>
      <c r="F1024" s="35" t="s">
        <v>145</v>
      </c>
      <c r="G1024" s="35" t="s">
        <v>146</v>
      </c>
      <c r="H1024" s="34">
        <v>3933.5567543000002</v>
      </c>
      <c r="I1024" s="34">
        <v>567660.58239300002</v>
      </c>
    </row>
    <row r="1025" spans="1:9">
      <c r="A1025" s="35" t="s">
        <v>153</v>
      </c>
      <c r="B1025" s="35" t="s">
        <v>153</v>
      </c>
      <c r="C1025" s="34">
        <v>80.114554197100006</v>
      </c>
      <c r="D1025" s="35" t="s">
        <v>154</v>
      </c>
      <c r="E1025" s="35" t="s">
        <v>48</v>
      </c>
      <c r="F1025" s="35" t="s">
        <v>155</v>
      </c>
      <c r="G1025" s="35" t="s">
        <v>156</v>
      </c>
      <c r="H1025" s="34">
        <v>3612.8000263899999</v>
      </c>
      <c r="I1025" s="34">
        <v>324212.09817999997</v>
      </c>
    </row>
    <row r="1026" spans="1:9">
      <c r="A1026" s="35" t="s">
        <v>153</v>
      </c>
      <c r="B1026" s="35" t="s">
        <v>153</v>
      </c>
      <c r="C1026" s="34">
        <v>803.49897109999995</v>
      </c>
      <c r="D1026" s="35" t="s">
        <v>154</v>
      </c>
      <c r="E1026" s="35" t="s">
        <v>48</v>
      </c>
      <c r="F1026" s="35" t="s">
        <v>155</v>
      </c>
      <c r="G1026" s="35" t="s">
        <v>156</v>
      </c>
      <c r="H1026" s="34">
        <v>10144.131656699999</v>
      </c>
      <c r="I1026" s="34">
        <v>3251644.9715900002</v>
      </c>
    </row>
    <row r="1027" spans="1:9">
      <c r="A1027" s="35" t="s">
        <v>153</v>
      </c>
      <c r="B1027" s="35" t="s">
        <v>153</v>
      </c>
      <c r="C1027" s="34">
        <v>2099.6211084900001</v>
      </c>
      <c r="D1027" s="35" t="s">
        <v>154</v>
      </c>
      <c r="E1027" s="35" t="s">
        <v>48</v>
      </c>
      <c r="F1027" s="35" t="s">
        <v>145</v>
      </c>
      <c r="G1027" s="35" t="s">
        <v>146</v>
      </c>
      <c r="H1027" s="34">
        <v>26913.215762799999</v>
      </c>
      <c r="I1027" s="34">
        <v>8496865.1675000004</v>
      </c>
    </row>
    <row r="1028" spans="1:9">
      <c r="A1028" s="35" t="s">
        <v>153</v>
      </c>
      <c r="B1028" s="35" t="s">
        <v>153</v>
      </c>
      <c r="C1028" s="34">
        <v>1029.99131491</v>
      </c>
      <c r="D1028" s="35" t="s">
        <v>154</v>
      </c>
      <c r="E1028" s="35" t="s">
        <v>48</v>
      </c>
      <c r="F1028" s="35" t="s">
        <v>155</v>
      </c>
      <c r="G1028" s="35" t="s">
        <v>156</v>
      </c>
      <c r="H1028" s="34">
        <v>12317.178882800001</v>
      </c>
      <c r="I1028" s="34">
        <v>4168226.96777</v>
      </c>
    </row>
    <row r="1029" spans="1:9">
      <c r="A1029" s="35" t="s">
        <v>153</v>
      </c>
      <c r="B1029" s="35" t="s">
        <v>153</v>
      </c>
      <c r="C1029" s="34">
        <v>1619.3610969700001</v>
      </c>
      <c r="D1029" s="35" t="s">
        <v>154</v>
      </c>
      <c r="E1029" s="35" t="s">
        <v>48</v>
      </c>
      <c r="F1029" s="35" t="s">
        <v>106</v>
      </c>
      <c r="G1029" s="35" t="s">
        <v>107</v>
      </c>
      <c r="H1029" s="34">
        <v>23387.669643000001</v>
      </c>
      <c r="I1029" s="34">
        <v>6553321.8554600002</v>
      </c>
    </row>
    <row r="1030" spans="1:9">
      <c r="A1030" s="35" t="s">
        <v>153</v>
      </c>
      <c r="B1030" s="35" t="s">
        <v>153</v>
      </c>
      <c r="C1030" s="34">
        <v>460.69128999600002</v>
      </c>
      <c r="D1030" s="35" t="s">
        <v>154</v>
      </c>
      <c r="E1030" s="35" t="s">
        <v>48</v>
      </c>
      <c r="F1030" s="35" t="s">
        <v>131</v>
      </c>
      <c r="G1030" s="35" t="s">
        <v>132</v>
      </c>
      <c r="H1030" s="34">
        <v>9369.9813080799995</v>
      </c>
      <c r="I1030" s="34">
        <v>1864351.50566</v>
      </c>
    </row>
    <row r="1031" spans="1:9">
      <c r="A1031" s="35" t="s">
        <v>153</v>
      </c>
      <c r="B1031" s="35" t="s">
        <v>153</v>
      </c>
      <c r="C1031" s="34">
        <v>2164.4813286200001</v>
      </c>
      <c r="D1031" s="35" t="s">
        <v>154</v>
      </c>
      <c r="E1031" s="35" t="s">
        <v>48</v>
      </c>
      <c r="F1031" s="35" t="s">
        <v>147</v>
      </c>
      <c r="G1031" s="35" t="s">
        <v>148</v>
      </c>
      <c r="H1031" s="34">
        <v>32896.264478800003</v>
      </c>
      <c r="I1031" s="34">
        <v>8759345.1658900008</v>
      </c>
    </row>
    <row r="1032" spans="1:9">
      <c r="A1032" s="35" t="s">
        <v>153</v>
      </c>
      <c r="B1032" s="35" t="s">
        <v>153</v>
      </c>
      <c r="C1032" s="34">
        <v>907.66032524000002</v>
      </c>
      <c r="D1032" s="35" t="s">
        <v>154</v>
      </c>
      <c r="E1032" s="35" t="s">
        <v>48</v>
      </c>
      <c r="F1032" s="35" t="s">
        <v>147</v>
      </c>
      <c r="G1032" s="35" t="s">
        <v>148</v>
      </c>
      <c r="H1032" s="34">
        <v>18890.6980788</v>
      </c>
      <c r="I1032" s="34">
        <v>3673171.0165599999</v>
      </c>
    </row>
    <row r="1033" spans="1:9">
      <c r="A1033" s="35" t="s">
        <v>153</v>
      </c>
      <c r="B1033" s="35" t="s">
        <v>153</v>
      </c>
      <c r="C1033" s="34">
        <v>419.903297882</v>
      </c>
      <c r="D1033" s="35" t="s">
        <v>154</v>
      </c>
      <c r="E1033" s="35" t="s">
        <v>48</v>
      </c>
      <c r="F1033" s="35" t="s">
        <v>147</v>
      </c>
      <c r="G1033" s="35" t="s">
        <v>148</v>
      </c>
      <c r="H1033" s="34">
        <v>10371.2099392</v>
      </c>
      <c r="I1033" s="34">
        <v>1699288.35782</v>
      </c>
    </row>
    <row r="1034" spans="1:9">
      <c r="A1034" s="35" t="s">
        <v>153</v>
      </c>
      <c r="B1034" s="35" t="s">
        <v>153</v>
      </c>
      <c r="C1034" s="34">
        <v>118.43478974200001</v>
      </c>
      <c r="D1034" s="35" t="s">
        <v>154</v>
      </c>
      <c r="E1034" s="35" t="s">
        <v>48</v>
      </c>
      <c r="F1034" s="35" t="s">
        <v>131</v>
      </c>
      <c r="G1034" s="35" t="s">
        <v>132</v>
      </c>
      <c r="H1034" s="34">
        <v>5396.8353194000001</v>
      </c>
      <c r="I1034" s="34">
        <v>479288.58950300002</v>
      </c>
    </row>
    <row r="1035" spans="1:9">
      <c r="A1035" s="35" t="s">
        <v>153</v>
      </c>
      <c r="B1035" s="35" t="s">
        <v>153</v>
      </c>
      <c r="C1035" s="34">
        <v>4414.3435001400003</v>
      </c>
      <c r="D1035" s="35" t="s">
        <v>154</v>
      </c>
      <c r="E1035" s="35" t="s">
        <v>48</v>
      </c>
      <c r="F1035" s="35" t="s">
        <v>147</v>
      </c>
      <c r="G1035" s="35" t="s">
        <v>148</v>
      </c>
      <c r="H1035" s="34">
        <v>35753.673873799999</v>
      </c>
      <c r="I1035" s="34">
        <v>17864214.3442</v>
      </c>
    </row>
    <row r="1036" spans="1:9">
      <c r="A1036" s="35" t="s">
        <v>153</v>
      </c>
      <c r="B1036" s="35" t="s">
        <v>153</v>
      </c>
      <c r="C1036" s="34">
        <v>814.863175028</v>
      </c>
      <c r="D1036" s="35" t="s">
        <v>154</v>
      </c>
      <c r="E1036" s="35" t="s">
        <v>48</v>
      </c>
      <c r="F1036" s="35" t="s">
        <v>145</v>
      </c>
      <c r="G1036" s="35" t="s">
        <v>146</v>
      </c>
      <c r="H1036" s="34">
        <v>16958.943739599999</v>
      </c>
      <c r="I1036" s="34">
        <v>3297634.27324</v>
      </c>
    </row>
    <row r="1037" spans="1:9">
      <c r="A1037" s="35" t="s">
        <v>153</v>
      </c>
      <c r="B1037" s="35" t="s">
        <v>153</v>
      </c>
      <c r="C1037" s="34">
        <v>316.68284528200002</v>
      </c>
      <c r="D1037" s="35" t="s">
        <v>154</v>
      </c>
      <c r="E1037" s="35" t="s">
        <v>48</v>
      </c>
      <c r="F1037" s="35" t="s">
        <v>145</v>
      </c>
      <c r="G1037" s="35" t="s">
        <v>146</v>
      </c>
      <c r="H1037" s="34">
        <v>10783.011790500001</v>
      </c>
      <c r="I1037" s="34">
        <v>1281570.0062899999</v>
      </c>
    </row>
    <row r="1038" spans="1:9">
      <c r="A1038" s="35" t="s">
        <v>153</v>
      </c>
      <c r="B1038" s="35" t="s">
        <v>153</v>
      </c>
      <c r="C1038" s="34">
        <v>4425.6094619300002</v>
      </c>
      <c r="D1038" s="35" t="s">
        <v>154</v>
      </c>
      <c r="E1038" s="35" t="s">
        <v>48</v>
      </c>
      <c r="F1038" s="35" t="s">
        <v>145</v>
      </c>
      <c r="G1038" s="35" t="s">
        <v>146</v>
      </c>
      <c r="H1038" s="34">
        <v>41875.858298200001</v>
      </c>
      <c r="I1038" s="34">
        <v>17909806.074000001</v>
      </c>
    </row>
    <row r="1039" spans="1:9">
      <c r="A1039" s="35" t="s">
        <v>153</v>
      </c>
      <c r="B1039" s="35" t="s">
        <v>153</v>
      </c>
      <c r="C1039" s="34">
        <v>3.7359602994799998E-2</v>
      </c>
      <c r="D1039" s="35" t="s">
        <v>154</v>
      </c>
      <c r="E1039" s="35" t="s">
        <v>48</v>
      </c>
      <c r="F1039" s="35" t="s">
        <v>155</v>
      </c>
      <c r="G1039" s="35" t="s">
        <v>156</v>
      </c>
      <c r="H1039" s="34">
        <v>70.2352250048</v>
      </c>
      <c r="I1039" s="34">
        <v>151.188949318</v>
      </c>
    </row>
    <row r="1040" spans="1:9">
      <c r="A1040" s="35" t="s">
        <v>153</v>
      </c>
      <c r="B1040" s="35" t="s">
        <v>153</v>
      </c>
      <c r="C1040" s="34">
        <v>625.358749794</v>
      </c>
      <c r="D1040" s="35" t="s">
        <v>154</v>
      </c>
      <c r="E1040" s="35" t="s">
        <v>48</v>
      </c>
      <c r="F1040" s="35" t="s">
        <v>145</v>
      </c>
      <c r="G1040" s="35" t="s">
        <v>146</v>
      </c>
      <c r="H1040" s="34">
        <v>13470.0782779</v>
      </c>
      <c r="I1040" s="34">
        <v>2530737.0729100001</v>
      </c>
    </row>
    <row r="1041" spans="1:9">
      <c r="A1041" s="35" t="s">
        <v>153</v>
      </c>
      <c r="B1041" s="35" t="s">
        <v>153</v>
      </c>
      <c r="C1041" s="34">
        <v>2121.7470718200002</v>
      </c>
      <c r="D1041" s="35" t="s">
        <v>154</v>
      </c>
      <c r="E1041" s="35" t="s">
        <v>48</v>
      </c>
      <c r="F1041" s="35" t="s">
        <v>155</v>
      </c>
      <c r="G1041" s="35" t="s">
        <v>156</v>
      </c>
      <c r="H1041" s="34">
        <v>17638.3139667</v>
      </c>
      <c r="I1041" s="34">
        <v>8586405.7642999999</v>
      </c>
    </row>
    <row r="1042" spans="1:9">
      <c r="A1042" s="35" t="s">
        <v>153</v>
      </c>
      <c r="B1042" s="35" t="s">
        <v>153</v>
      </c>
      <c r="C1042" s="34">
        <v>9501.8705079299998</v>
      </c>
      <c r="D1042" s="35" t="s">
        <v>154</v>
      </c>
      <c r="E1042" s="35" t="s">
        <v>48</v>
      </c>
      <c r="F1042" s="35" t="s">
        <v>145</v>
      </c>
      <c r="G1042" s="35" t="s">
        <v>146</v>
      </c>
      <c r="H1042" s="34">
        <v>116373.311877</v>
      </c>
      <c r="I1042" s="34">
        <v>38452705.689800002</v>
      </c>
    </row>
    <row r="1043" spans="1:9">
      <c r="A1043" s="35" t="s">
        <v>153</v>
      </c>
      <c r="B1043" s="35" t="s">
        <v>153</v>
      </c>
      <c r="C1043" s="34">
        <v>7611.4118234799998</v>
      </c>
      <c r="D1043" s="35" t="s">
        <v>154</v>
      </c>
      <c r="E1043" s="35" t="s">
        <v>48</v>
      </c>
      <c r="F1043" s="35" t="s">
        <v>145</v>
      </c>
      <c r="G1043" s="35" t="s">
        <v>146</v>
      </c>
      <c r="H1043" s="34">
        <v>89008.596403500007</v>
      </c>
      <c r="I1043" s="34">
        <v>30802290.821400002</v>
      </c>
    </row>
    <row r="1044" spans="1:9">
      <c r="A1044" s="35" t="s">
        <v>153</v>
      </c>
      <c r="B1044" s="35" t="s">
        <v>153</v>
      </c>
      <c r="C1044" s="34">
        <v>15986.836760599999</v>
      </c>
      <c r="D1044" s="35" t="s">
        <v>154</v>
      </c>
      <c r="E1044" s="35" t="s">
        <v>48</v>
      </c>
      <c r="F1044" s="35" t="s">
        <v>155</v>
      </c>
      <c r="G1044" s="35" t="s">
        <v>156</v>
      </c>
      <c r="H1044" s="34">
        <v>121290.392301</v>
      </c>
      <c r="I1044" s="34">
        <v>64696433.0185</v>
      </c>
    </row>
    <row r="1045" spans="1:9">
      <c r="A1045" s="35" t="s">
        <v>153</v>
      </c>
      <c r="B1045" s="35" t="s">
        <v>153</v>
      </c>
      <c r="C1045" s="34">
        <v>1065.9122744700001</v>
      </c>
      <c r="D1045" s="35" t="s">
        <v>154</v>
      </c>
      <c r="E1045" s="35" t="s">
        <v>48</v>
      </c>
      <c r="F1045" s="35" t="s">
        <v>106</v>
      </c>
      <c r="G1045" s="35" t="s">
        <v>107</v>
      </c>
      <c r="H1045" s="34">
        <v>17979.394041799998</v>
      </c>
      <c r="I1045" s="34">
        <v>4313593.9336400004</v>
      </c>
    </row>
    <row r="1046" spans="1:9">
      <c r="A1046" s="35" t="s">
        <v>153</v>
      </c>
      <c r="B1046" s="35" t="s">
        <v>153</v>
      </c>
      <c r="C1046" s="34">
        <v>1425.6046137999999</v>
      </c>
      <c r="D1046" s="35" t="s">
        <v>154</v>
      </c>
      <c r="E1046" s="35" t="s">
        <v>48</v>
      </c>
      <c r="F1046" s="35" t="s">
        <v>145</v>
      </c>
      <c r="G1046" s="35" t="s">
        <v>146</v>
      </c>
      <c r="H1046" s="34">
        <v>61271.903071100001</v>
      </c>
      <c r="I1046" s="34">
        <v>5769217.1871499997</v>
      </c>
    </row>
    <row r="1047" spans="1:9">
      <c r="A1047" s="35" t="s">
        <v>153</v>
      </c>
      <c r="B1047" s="35" t="s">
        <v>153</v>
      </c>
      <c r="C1047" s="34">
        <v>49284.087463800002</v>
      </c>
      <c r="D1047" s="35" t="s">
        <v>154</v>
      </c>
      <c r="E1047" s="35" t="s">
        <v>48</v>
      </c>
      <c r="F1047" s="35" t="s">
        <v>106</v>
      </c>
      <c r="G1047" s="35" t="s">
        <v>107</v>
      </c>
      <c r="H1047" s="34">
        <v>295959.70337100001</v>
      </c>
      <c r="I1047" s="34">
        <v>199445625.875</v>
      </c>
    </row>
    <row r="1048" spans="1:9">
      <c r="A1048" s="35" t="s">
        <v>153</v>
      </c>
      <c r="B1048" s="35" t="s">
        <v>153</v>
      </c>
      <c r="C1048" s="34">
        <v>27930.196744000001</v>
      </c>
      <c r="D1048" s="35" t="s">
        <v>154</v>
      </c>
      <c r="E1048" s="35" t="s">
        <v>48</v>
      </c>
      <c r="F1048" s="35" t="s">
        <v>145</v>
      </c>
      <c r="G1048" s="35" t="s">
        <v>146</v>
      </c>
      <c r="H1048" s="34">
        <v>258140.93569300001</v>
      </c>
      <c r="I1048" s="34">
        <v>113029496.072</v>
      </c>
    </row>
    <row r="1049" spans="1:9">
      <c r="A1049" s="35" t="s">
        <v>153</v>
      </c>
      <c r="B1049" s="35" t="s">
        <v>153</v>
      </c>
      <c r="C1049" s="34">
        <v>1441.3596988700001</v>
      </c>
      <c r="D1049" s="35" t="s">
        <v>154</v>
      </c>
      <c r="E1049" s="35" t="s">
        <v>48</v>
      </c>
      <c r="F1049" s="35" t="s">
        <v>131</v>
      </c>
      <c r="G1049" s="35" t="s">
        <v>132</v>
      </c>
      <c r="H1049" s="34">
        <v>17720.085592799998</v>
      </c>
      <c r="I1049" s="34">
        <v>5832975.7543500001</v>
      </c>
    </row>
    <row r="1050" spans="1:9">
      <c r="A1050" s="35" t="s">
        <v>153</v>
      </c>
      <c r="B1050" s="35" t="s">
        <v>153</v>
      </c>
      <c r="C1050" s="34">
        <v>814.45836649700004</v>
      </c>
      <c r="D1050" s="35" t="s">
        <v>154</v>
      </c>
      <c r="E1050" s="35" t="s">
        <v>48</v>
      </c>
      <c r="F1050" s="35" t="s">
        <v>145</v>
      </c>
      <c r="G1050" s="35" t="s">
        <v>146</v>
      </c>
      <c r="H1050" s="34">
        <v>13829.5990709</v>
      </c>
      <c r="I1050" s="34">
        <v>3295996.07124</v>
      </c>
    </row>
    <row r="1051" spans="1:9">
      <c r="A1051" s="35" t="s">
        <v>153</v>
      </c>
      <c r="B1051" s="35" t="s">
        <v>153</v>
      </c>
      <c r="C1051" s="34">
        <v>388.540929603</v>
      </c>
      <c r="D1051" s="35" t="s">
        <v>154</v>
      </c>
      <c r="E1051" s="35" t="s">
        <v>48</v>
      </c>
      <c r="F1051" s="35" t="s">
        <v>145</v>
      </c>
      <c r="G1051" s="35" t="s">
        <v>146</v>
      </c>
      <c r="H1051" s="34">
        <v>6228.4699809900003</v>
      </c>
      <c r="I1051" s="34">
        <v>1572369.3563300001</v>
      </c>
    </row>
    <row r="1052" spans="1:9">
      <c r="A1052" s="35" t="s">
        <v>153</v>
      </c>
      <c r="B1052" s="35" t="s">
        <v>153</v>
      </c>
      <c r="C1052" s="34">
        <v>593.65178978799997</v>
      </c>
      <c r="D1052" s="35" t="s">
        <v>154</v>
      </c>
      <c r="E1052" s="35" t="s">
        <v>48</v>
      </c>
      <c r="F1052" s="35" t="s">
        <v>145</v>
      </c>
      <c r="G1052" s="35" t="s">
        <v>146</v>
      </c>
      <c r="H1052" s="34">
        <v>11389.499023799999</v>
      </c>
      <c r="I1052" s="34">
        <v>2402423.5581700001</v>
      </c>
    </row>
    <row r="1053" spans="1:9">
      <c r="A1053" s="35" t="s">
        <v>153</v>
      </c>
      <c r="B1053" s="35" t="s">
        <v>153</v>
      </c>
      <c r="C1053" s="34">
        <v>279.92047947600003</v>
      </c>
      <c r="D1053" s="35" t="s">
        <v>154</v>
      </c>
      <c r="E1053" s="35" t="s">
        <v>48</v>
      </c>
      <c r="F1053" s="35" t="s">
        <v>131</v>
      </c>
      <c r="G1053" s="35" t="s">
        <v>132</v>
      </c>
      <c r="H1053" s="34">
        <v>6738.2688122899999</v>
      </c>
      <c r="I1053" s="34">
        <v>1132797.99013</v>
      </c>
    </row>
    <row r="1054" spans="1:9">
      <c r="A1054" s="35" t="s">
        <v>153</v>
      </c>
      <c r="B1054" s="35" t="s">
        <v>153</v>
      </c>
      <c r="C1054" s="34">
        <v>2.1486133902300001E-6</v>
      </c>
      <c r="D1054" s="35" t="s">
        <v>154</v>
      </c>
      <c r="E1054" s="35" t="s">
        <v>46</v>
      </c>
      <c r="F1054" s="35" t="s">
        <v>145</v>
      </c>
      <c r="G1054" s="35" t="s">
        <v>146</v>
      </c>
      <c r="H1054" s="34">
        <v>0.79947949272999996</v>
      </c>
      <c r="I1054" s="34">
        <v>8.6951298975200004E-3</v>
      </c>
    </row>
    <row r="1055" spans="1:9">
      <c r="A1055" s="35" t="s">
        <v>153</v>
      </c>
      <c r="B1055" s="35" t="s">
        <v>153</v>
      </c>
      <c r="C1055" s="34">
        <v>7.4149258464100004E-3</v>
      </c>
      <c r="D1055" s="35" t="s">
        <v>154</v>
      </c>
      <c r="E1055" s="35" t="s">
        <v>46</v>
      </c>
      <c r="F1055" s="35" t="s">
        <v>147</v>
      </c>
      <c r="G1055" s="35" t="s">
        <v>148</v>
      </c>
      <c r="H1055" s="34">
        <v>138.43175902199999</v>
      </c>
      <c r="I1055" s="34">
        <v>30.007140283199998</v>
      </c>
    </row>
    <row r="1056" spans="1:9">
      <c r="A1056" s="35" t="s">
        <v>153</v>
      </c>
      <c r="B1056" s="35" t="s">
        <v>153</v>
      </c>
      <c r="C1056" s="34">
        <v>2.9703281041900001E-5</v>
      </c>
      <c r="D1056" s="35" t="s">
        <v>154</v>
      </c>
      <c r="E1056" s="35" t="s">
        <v>46</v>
      </c>
      <c r="F1056" s="35" t="s">
        <v>147</v>
      </c>
      <c r="G1056" s="35" t="s">
        <v>148</v>
      </c>
      <c r="H1056" s="34">
        <v>4.8999178300999997</v>
      </c>
      <c r="I1056" s="34">
        <v>0.120204913651</v>
      </c>
    </row>
    <row r="1057" spans="1:9">
      <c r="A1057" s="35" t="s">
        <v>153</v>
      </c>
      <c r="B1057" s="35" t="s">
        <v>153</v>
      </c>
      <c r="C1057" s="34">
        <v>1.9284568624500001E-4</v>
      </c>
      <c r="D1057" s="35" t="s">
        <v>154</v>
      </c>
      <c r="E1057" s="35" t="s">
        <v>46</v>
      </c>
      <c r="F1057" s="35" t="s">
        <v>147</v>
      </c>
      <c r="G1057" s="35" t="s">
        <v>148</v>
      </c>
      <c r="H1057" s="34">
        <v>10.6941051469</v>
      </c>
      <c r="I1057" s="34">
        <v>0.78041880391200003</v>
      </c>
    </row>
    <row r="1058" spans="1:9">
      <c r="A1058" s="35" t="s">
        <v>153</v>
      </c>
      <c r="B1058" s="35" t="s">
        <v>153</v>
      </c>
      <c r="C1058" s="34">
        <v>9.7601814884699998E-4</v>
      </c>
      <c r="D1058" s="35" t="s">
        <v>154</v>
      </c>
      <c r="E1058" s="35" t="s">
        <v>46</v>
      </c>
      <c r="F1058" s="35" t="s">
        <v>147</v>
      </c>
      <c r="G1058" s="35" t="s">
        <v>148</v>
      </c>
      <c r="H1058" s="34">
        <v>26.993185065999999</v>
      </c>
      <c r="I1058" s="34">
        <v>3.9498053140399998</v>
      </c>
    </row>
    <row r="1059" spans="1:9">
      <c r="A1059" s="35" t="s">
        <v>153</v>
      </c>
      <c r="B1059" s="35" t="s">
        <v>153</v>
      </c>
      <c r="C1059" s="34">
        <v>5.3770694416499997E-4</v>
      </c>
      <c r="D1059" s="35" t="s">
        <v>154</v>
      </c>
      <c r="E1059" s="35" t="s">
        <v>46</v>
      </c>
      <c r="F1059" s="35" t="s">
        <v>147</v>
      </c>
      <c r="G1059" s="35" t="s">
        <v>148</v>
      </c>
      <c r="H1059" s="34">
        <v>27.191840728100001</v>
      </c>
      <c r="I1059" s="34">
        <v>2.1760228003600002</v>
      </c>
    </row>
    <row r="1060" spans="1:9">
      <c r="A1060" s="35" t="s">
        <v>153</v>
      </c>
      <c r="B1060" s="35" t="s">
        <v>153</v>
      </c>
      <c r="C1060" s="34">
        <v>4.0020532925099999E-4</v>
      </c>
      <c r="D1060" s="35" t="s">
        <v>154</v>
      </c>
      <c r="E1060" s="35" t="s">
        <v>46</v>
      </c>
      <c r="F1060" s="35" t="s">
        <v>147</v>
      </c>
      <c r="G1060" s="35" t="s">
        <v>148</v>
      </c>
      <c r="H1060" s="34">
        <v>24.7981179286</v>
      </c>
      <c r="I1060" s="34">
        <v>1.6195735069599999</v>
      </c>
    </row>
    <row r="1061" spans="1:9">
      <c r="A1061" s="35" t="s">
        <v>153</v>
      </c>
      <c r="B1061" s="35" t="s">
        <v>153</v>
      </c>
      <c r="C1061" s="34">
        <v>2.53966853963E-5</v>
      </c>
      <c r="D1061" s="35" t="s">
        <v>154</v>
      </c>
      <c r="E1061" s="35" t="s">
        <v>46</v>
      </c>
      <c r="F1061" s="35" t="s">
        <v>147</v>
      </c>
      <c r="G1061" s="35" t="s">
        <v>148</v>
      </c>
      <c r="H1061" s="34">
        <v>5.2867959068800001</v>
      </c>
      <c r="I1061" s="34">
        <v>0.10277673940400001</v>
      </c>
    </row>
    <row r="1062" spans="1:9">
      <c r="A1062" s="35" t="s">
        <v>153</v>
      </c>
      <c r="B1062" s="35" t="s">
        <v>153</v>
      </c>
      <c r="C1062" s="34">
        <v>7.97005473457E-4</v>
      </c>
      <c r="D1062" s="35" t="s">
        <v>154</v>
      </c>
      <c r="E1062" s="35" t="s">
        <v>46</v>
      </c>
      <c r="F1062" s="35" t="s">
        <v>147</v>
      </c>
      <c r="G1062" s="35" t="s">
        <v>148</v>
      </c>
      <c r="H1062" s="34">
        <v>24.6226742958</v>
      </c>
      <c r="I1062" s="34">
        <v>3.2253667189500002</v>
      </c>
    </row>
    <row r="1063" spans="1:9">
      <c r="A1063" s="35" t="s">
        <v>153</v>
      </c>
      <c r="B1063" s="35" t="s">
        <v>153</v>
      </c>
      <c r="C1063" s="34">
        <v>2.6352438690700002E-3</v>
      </c>
      <c r="D1063" s="35" t="s">
        <v>154</v>
      </c>
      <c r="E1063" s="35" t="s">
        <v>46</v>
      </c>
      <c r="F1063" s="35" t="s">
        <v>147</v>
      </c>
      <c r="G1063" s="35" t="s">
        <v>148</v>
      </c>
      <c r="H1063" s="34">
        <v>27.655461799000001</v>
      </c>
      <c r="I1063" s="34">
        <v>10.6644535761</v>
      </c>
    </row>
    <row r="1064" spans="1:9">
      <c r="A1064" s="35" t="s">
        <v>153</v>
      </c>
      <c r="B1064" s="35" t="s">
        <v>153</v>
      </c>
      <c r="C1064" s="34">
        <v>2.00929667538E-6</v>
      </c>
      <c r="D1064" s="35" t="s">
        <v>154</v>
      </c>
      <c r="E1064" s="35" t="s">
        <v>46</v>
      </c>
      <c r="F1064" s="35" t="s">
        <v>147</v>
      </c>
      <c r="G1064" s="35" t="s">
        <v>148</v>
      </c>
      <c r="H1064" s="34">
        <v>0.87571950161699996</v>
      </c>
      <c r="I1064" s="34">
        <v>8.1313351552899996E-3</v>
      </c>
    </row>
    <row r="1065" spans="1:9">
      <c r="A1065" s="35" t="s">
        <v>153</v>
      </c>
      <c r="B1065" s="35" t="s">
        <v>153</v>
      </c>
      <c r="C1065" s="34">
        <v>1.0250046635700001E-3</v>
      </c>
      <c r="D1065" s="35" t="s">
        <v>154</v>
      </c>
      <c r="E1065" s="35" t="s">
        <v>46</v>
      </c>
      <c r="F1065" s="35" t="s">
        <v>147</v>
      </c>
      <c r="G1065" s="35" t="s">
        <v>148</v>
      </c>
      <c r="H1065" s="34">
        <v>19.904770796699999</v>
      </c>
      <c r="I1065" s="34">
        <v>4.1480467057399997</v>
      </c>
    </row>
    <row r="1066" spans="1:9">
      <c r="A1066" s="35" t="s">
        <v>153</v>
      </c>
      <c r="B1066" s="35" t="s">
        <v>153</v>
      </c>
      <c r="C1066" s="34">
        <v>1.0565411905800001E-4</v>
      </c>
      <c r="D1066" s="35" t="s">
        <v>154</v>
      </c>
      <c r="E1066" s="35" t="s">
        <v>46</v>
      </c>
      <c r="F1066" s="35" t="s">
        <v>145</v>
      </c>
      <c r="G1066" s="35" t="s">
        <v>146</v>
      </c>
      <c r="H1066" s="34">
        <v>8.335784919</v>
      </c>
      <c r="I1066" s="34">
        <v>0.42756705026300001</v>
      </c>
    </row>
    <row r="1067" spans="1:9">
      <c r="A1067" s="35" t="s">
        <v>153</v>
      </c>
      <c r="B1067" s="35" t="s">
        <v>153</v>
      </c>
      <c r="C1067" s="34">
        <v>4.7911752635699997E-7</v>
      </c>
      <c r="D1067" s="35" t="s">
        <v>154</v>
      </c>
      <c r="E1067" s="35" t="s">
        <v>46</v>
      </c>
      <c r="F1067" s="35" t="s">
        <v>145</v>
      </c>
      <c r="G1067" s="35" t="s">
        <v>146</v>
      </c>
      <c r="H1067" s="34">
        <v>0.50294376712900002</v>
      </c>
      <c r="I1067" s="34">
        <v>1.9389198386199999E-3</v>
      </c>
    </row>
    <row r="1068" spans="1:9">
      <c r="A1068" s="35" t="s">
        <v>153</v>
      </c>
      <c r="B1068" s="35" t="s">
        <v>153</v>
      </c>
      <c r="C1068" s="34">
        <v>2.3828777137400001E-3</v>
      </c>
      <c r="D1068" s="35" t="s">
        <v>154</v>
      </c>
      <c r="E1068" s="35" t="s">
        <v>46</v>
      </c>
      <c r="F1068" s="35" t="s">
        <v>145</v>
      </c>
      <c r="G1068" s="35" t="s">
        <v>146</v>
      </c>
      <c r="H1068" s="34">
        <v>58.199164721899997</v>
      </c>
      <c r="I1068" s="34">
        <v>9.6431639796299997</v>
      </c>
    </row>
    <row r="1069" spans="1:9">
      <c r="A1069" s="35" t="s">
        <v>153</v>
      </c>
      <c r="B1069" s="35" t="s">
        <v>153</v>
      </c>
      <c r="C1069" s="34">
        <v>9.7002280007399996E-4</v>
      </c>
      <c r="D1069" s="35" t="s">
        <v>154</v>
      </c>
      <c r="E1069" s="35" t="s">
        <v>46</v>
      </c>
      <c r="F1069" s="35" t="s">
        <v>145</v>
      </c>
      <c r="G1069" s="35" t="s">
        <v>146</v>
      </c>
      <c r="H1069" s="34">
        <v>22.556871524200002</v>
      </c>
      <c r="I1069" s="34">
        <v>3.9255429983500001</v>
      </c>
    </row>
    <row r="1070" spans="1:9">
      <c r="A1070" s="35" t="s">
        <v>153</v>
      </c>
      <c r="B1070" s="35" t="s">
        <v>153</v>
      </c>
      <c r="C1070" s="34">
        <v>3.50319525021E-3</v>
      </c>
      <c r="D1070" s="35" t="s">
        <v>154</v>
      </c>
      <c r="E1070" s="35" t="s">
        <v>46</v>
      </c>
      <c r="F1070" s="35" t="s">
        <v>145</v>
      </c>
      <c r="G1070" s="35" t="s">
        <v>146</v>
      </c>
      <c r="H1070" s="34">
        <v>39.765858872499997</v>
      </c>
      <c r="I1070" s="34">
        <v>14.176928197200001</v>
      </c>
    </row>
    <row r="1071" spans="1:9">
      <c r="A1071" s="35" t="s">
        <v>153</v>
      </c>
      <c r="B1071" s="35" t="s">
        <v>153</v>
      </c>
      <c r="C1071" s="34">
        <v>1.2200626031500001E-3</v>
      </c>
      <c r="D1071" s="35" t="s">
        <v>154</v>
      </c>
      <c r="E1071" s="35" t="s">
        <v>46</v>
      </c>
      <c r="F1071" s="35" t="s">
        <v>145</v>
      </c>
      <c r="G1071" s="35" t="s">
        <v>146</v>
      </c>
      <c r="H1071" s="34">
        <v>28.397275973500001</v>
      </c>
      <c r="I1071" s="34">
        <v>4.9374181813</v>
      </c>
    </row>
    <row r="1072" spans="1:9">
      <c r="A1072" s="35" t="s">
        <v>153</v>
      </c>
      <c r="B1072" s="35" t="s">
        <v>153</v>
      </c>
      <c r="C1072" s="34">
        <v>4.6432824744699997E-4</v>
      </c>
      <c r="D1072" s="35" t="s">
        <v>154</v>
      </c>
      <c r="E1072" s="35" t="s">
        <v>46</v>
      </c>
      <c r="F1072" s="35" t="s">
        <v>145</v>
      </c>
      <c r="G1072" s="35" t="s">
        <v>146</v>
      </c>
      <c r="H1072" s="34">
        <v>19.6293034545</v>
      </c>
      <c r="I1072" s="34">
        <v>1.87906975028</v>
      </c>
    </row>
    <row r="1073" spans="1:9">
      <c r="A1073" s="35" t="s">
        <v>153</v>
      </c>
      <c r="B1073" s="35" t="s">
        <v>153</v>
      </c>
      <c r="C1073" s="34">
        <v>7.5387308752299998E-4</v>
      </c>
      <c r="D1073" s="35" t="s">
        <v>154</v>
      </c>
      <c r="E1073" s="35" t="s">
        <v>46</v>
      </c>
      <c r="F1073" s="35" t="s">
        <v>145</v>
      </c>
      <c r="G1073" s="35" t="s">
        <v>146</v>
      </c>
      <c r="H1073" s="34">
        <v>24.687043357899999</v>
      </c>
      <c r="I1073" s="34">
        <v>3.0508161459199998</v>
      </c>
    </row>
    <row r="1074" spans="1:9">
      <c r="A1074" s="35" t="s">
        <v>153</v>
      </c>
      <c r="B1074" s="35" t="s">
        <v>153</v>
      </c>
      <c r="C1074" s="34">
        <v>7.3331620192799995E-5</v>
      </c>
      <c r="D1074" s="35" t="s">
        <v>154</v>
      </c>
      <c r="E1074" s="35" t="s">
        <v>46</v>
      </c>
      <c r="F1074" s="35" t="s">
        <v>145</v>
      </c>
      <c r="G1074" s="35" t="s">
        <v>146</v>
      </c>
      <c r="H1074" s="34">
        <v>8.1482366111500006</v>
      </c>
      <c r="I1074" s="34">
        <v>0.29676253814199999</v>
      </c>
    </row>
    <row r="1075" spans="1:9">
      <c r="A1075" s="35" t="s">
        <v>153</v>
      </c>
      <c r="B1075" s="35" t="s">
        <v>153</v>
      </c>
      <c r="C1075" s="34">
        <v>9.5152833363400003E-5</v>
      </c>
      <c r="D1075" s="35" t="s">
        <v>154</v>
      </c>
      <c r="E1075" s="35" t="s">
        <v>46</v>
      </c>
      <c r="F1075" s="35" t="s">
        <v>145</v>
      </c>
      <c r="G1075" s="35" t="s">
        <v>146</v>
      </c>
      <c r="H1075" s="34">
        <v>12.740438951</v>
      </c>
      <c r="I1075" s="34">
        <v>0.38506985480599998</v>
      </c>
    </row>
    <row r="1076" spans="1:9">
      <c r="A1076" s="35" t="s">
        <v>153</v>
      </c>
      <c r="B1076" s="35" t="s">
        <v>153</v>
      </c>
      <c r="C1076" s="34">
        <v>1.6292881209200001E-6</v>
      </c>
      <c r="D1076" s="35" t="s">
        <v>154</v>
      </c>
      <c r="E1076" s="35" t="s">
        <v>46</v>
      </c>
      <c r="F1076" s="35" t="s">
        <v>145</v>
      </c>
      <c r="G1076" s="35" t="s">
        <v>146</v>
      </c>
      <c r="H1076" s="34">
        <v>1.43631253366</v>
      </c>
      <c r="I1076" s="34">
        <v>6.5934950960900001E-3</v>
      </c>
    </row>
    <row r="1077" spans="1:9">
      <c r="A1077" s="35" t="s">
        <v>153</v>
      </c>
      <c r="B1077" s="35" t="s">
        <v>153</v>
      </c>
      <c r="C1077" s="34">
        <v>7.7966267136500006E-5</v>
      </c>
      <c r="D1077" s="35" t="s">
        <v>154</v>
      </c>
      <c r="E1077" s="35" t="s">
        <v>46</v>
      </c>
      <c r="F1077" s="35" t="s">
        <v>145</v>
      </c>
      <c r="G1077" s="35" t="s">
        <v>146</v>
      </c>
      <c r="H1077" s="34">
        <v>10.7570720331</v>
      </c>
      <c r="I1077" s="34">
        <v>0.31551828889200001</v>
      </c>
    </row>
    <row r="1078" spans="1:9">
      <c r="A1078" s="35" t="s">
        <v>153</v>
      </c>
      <c r="B1078" s="35" t="s">
        <v>153</v>
      </c>
      <c r="C1078" s="34">
        <v>4.1024598446699997E-5</v>
      </c>
      <c r="D1078" s="35" t="s">
        <v>154</v>
      </c>
      <c r="E1078" s="35" t="s">
        <v>46</v>
      </c>
      <c r="F1078" s="35" t="s">
        <v>145</v>
      </c>
      <c r="G1078" s="35" t="s">
        <v>146</v>
      </c>
      <c r="H1078" s="34">
        <v>7.8088233243799996</v>
      </c>
      <c r="I1078" s="34">
        <v>0.16602065969999999</v>
      </c>
    </row>
    <row r="1079" spans="1:9">
      <c r="A1079" s="35" t="s">
        <v>153</v>
      </c>
      <c r="B1079" s="35" t="s">
        <v>153</v>
      </c>
      <c r="C1079" s="34">
        <v>5.6306792672699998E-7</v>
      </c>
      <c r="D1079" s="35" t="s">
        <v>154</v>
      </c>
      <c r="E1079" s="35" t="s">
        <v>46</v>
      </c>
      <c r="F1079" s="35" t="s">
        <v>145</v>
      </c>
      <c r="G1079" s="35" t="s">
        <v>146</v>
      </c>
      <c r="H1079" s="34">
        <v>0.37890163354599998</v>
      </c>
      <c r="I1079" s="34">
        <v>2.2786550555200001E-3</v>
      </c>
    </row>
    <row r="1080" spans="1:9">
      <c r="A1080" s="35" t="s">
        <v>153</v>
      </c>
      <c r="B1080" s="35" t="s">
        <v>153</v>
      </c>
      <c r="C1080" s="34">
        <v>9.9874186771700005E-7</v>
      </c>
      <c r="D1080" s="35" t="s">
        <v>154</v>
      </c>
      <c r="E1080" s="35" t="s">
        <v>46</v>
      </c>
      <c r="F1080" s="35" t="s">
        <v>145</v>
      </c>
      <c r="G1080" s="35" t="s">
        <v>146</v>
      </c>
      <c r="H1080" s="34">
        <v>0.38405450649400003</v>
      </c>
      <c r="I1080" s="34">
        <v>4.0417649416900001E-3</v>
      </c>
    </row>
    <row r="1081" spans="1:9">
      <c r="A1081" s="35" t="s">
        <v>153</v>
      </c>
      <c r="B1081" s="35" t="s">
        <v>153</v>
      </c>
      <c r="C1081" s="34">
        <v>1.7852236654799999E-5</v>
      </c>
      <c r="D1081" s="35" t="s">
        <v>154</v>
      </c>
      <c r="E1081" s="35" t="s">
        <v>46</v>
      </c>
      <c r="F1081" s="35" t="s">
        <v>145</v>
      </c>
      <c r="G1081" s="35" t="s">
        <v>146</v>
      </c>
      <c r="H1081" s="34">
        <v>3.5646978954100002</v>
      </c>
      <c r="I1081" s="34">
        <v>7.2245438560799999E-2</v>
      </c>
    </row>
    <row r="1082" spans="1:9">
      <c r="A1082" s="35" t="s">
        <v>153</v>
      </c>
      <c r="B1082" s="35" t="s">
        <v>153</v>
      </c>
      <c r="C1082" s="34">
        <v>1.8239096374099999E-7</v>
      </c>
      <c r="D1082" s="35" t="s">
        <v>154</v>
      </c>
      <c r="E1082" s="35" t="s">
        <v>46</v>
      </c>
      <c r="F1082" s="35" t="s">
        <v>145</v>
      </c>
      <c r="G1082" s="35" t="s">
        <v>146</v>
      </c>
      <c r="H1082" s="34">
        <v>0.21199730365300001</v>
      </c>
      <c r="I1082" s="34">
        <v>7.3811004300400004E-4</v>
      </c>
    </row>
    <row r="1083" spans="1:9">
      <c r="A1083" s="35" t="s">
        <v>153</v>
      </c>
      <c r="B1083" s="35" t="s">
        <v>153</v>
      </c>
      <c r="C1083" s="34">
        <v>1.04222230426E-5</v>
      </c>
      <c r="D1083" s="35" t="s">
        <v>154</v>
      </c>
      <c r="E1083" s="35" t="s">
        <v>46</v>
      </c>
      <c r="F1083" s="35" t="s">
        <v>145</v>
      </c>
      <c r="G1083" s="35" t="s">
        <v>146</v>
      </c>
      <c r="H1083" s="34">
        <v>0.97704942044700005</v>
      </c>
      <c r="I1083" s="34">
        <v>4.2177240255599997E-2</v>
      </c>
    </row>
    <row r="1084" spans="1:9">
      <c r="A1084" s="35" t="s">
        <v>153</v>
      </c>
      <c r="B1084" s="35" t="s">
        <v>153</v>
      </c>
      <c r="C1084" s="34">
        <v>1.88577977915E-6</v>
      </c>
      <c r="D1084" s="35" t="s">
        <v>154</v>
      </c>
      <c r="E1084" s="35" t="s">
        <v>46</v>
      </c>
      <c r="F1084" s="35" t="s">
        <v>145</v>
      </c>
      <c r="G1084" s="35" t="s">
        <v>146</v>
      </c>
      <c r="H1084" s="34">
        <v>0.408386813392</v>
      </c>
      <c r="I1084" s="34">
        <v>7.6314800104899999E-3</v>
      </c>
    </row>
    <row r="1085" spans="1:9">
      <c r="A1085" s="35" t="s">
        <v>153</v>
      </c>
      <c r="B1085" s="35" t="s">
        <v>153</v>
      </c>
      <c r="C1085" s="34">
        <v>1.61868357203E-6</v>
      </c>
      <c r="D1085" s="35" t="s">
        <v>154</v>
      </c>
      <c r="E1085" s="35" t="s">
        <v>46</v>
      </c>
      <c r="F1085" s="35" t="s">
        <v>145</v>
      </c>
      <c r="G1085" s="35" t="s">
        <v>146</v>
      </c>
      <c r="H1085" s="34">
        <v>0.40259914022600002</v>
      </c>
      <c r="I1085" s="34">
        <v>6.5505800093000003E-3</v>
      </c>
    </row>
    <row r="1086" spans="1:9">
      <c r="A1086" s="35" t="s">
        <v>153</v>
      </c>
      <c r="B1086" s="35" t="s">
        <v>153</v>
      </c>
      <c r="C1086" s="34">
        <v>1.1393176510400001E-6</v>
      </c>
      <c r="D1086" s="35" t="s">
        <v>154</v>
      </c>
      <c r="E1086" s="35" t="s">
        <v>46</v>
      </c>
      <c r="F1086" s="35" t="s">
        <v>145</v>
      </c>
      <c r="G1086" s="35" t="s">
        <v>146</v>
      </c>
      <c r="H1086" s="34">
        <v>0.38792996008399999</v>
      </c>
      <c r="I1086" s="34">
        <v>4.6106549532799997E-3</v>
      </c>
    </row>
    <row r="1087" spans="1:9">
      <c r="A1087" s="35" t="s">
        <v>153</v>
      </c>
      <c r="B1087" s="35" t="s">
        <v>153</v>
      </c>
      <c r="C1087" s="34">
        <v>3.3514046639800002E-4</v>
      </c>
      <c r="D1087" s="35" t="s">
        <v>154</v>
      </c>
      <c r="E1087" s="35" t="s">
        <v>46</v>
      </c>
      <c r="F1087" s="35" t="s">
        <v>145</v>
      </c>
      <c r="G1087" s="35" t="s">
        <v>146</v>
      </c>
      <c r="H1087" s="34">
        <v>31.182203402199999</v>
      </c>
      <c r="I1087" s="34">
        <v>1.3562653488500001</v>
      </c>
    </row>
    <row r="1088" spans="1:9">
      <c r="A1088" s="35" t="s">
        <v>153</v>
      </c>
      <c r="B1088" s="35" t="s">
        <v>153</v>
      </c>
      <c r="C1088" s="34">
        <v>6.3582025127599997E-3</v>
      </c>
      <c r="D1088" s="35" t="s">
        <v>154</v>
      </c>
      <c r="E1088" s="35" t="s">
        <v>46</v>
      </c>
      <c r="F1088" s="35" t="s">
        <v>145</v>
      </c>
      <c r="G1088" s="35" t="s">
        <v>146</v>
      </c>
      <c r="H1088" s="34">
        <v>90.591518162400007</v>
      </c>
      <c r="I1088" s="34">
        <v>25.7307326737</v>
      </c>
    </row>
    <row r="1089" spans="1:9">
      <c r="A1089" s="35" t="s">
        <v>153</v>
      </c>
      <c r="B1089" s="35" t="s">
        <v>153</v>
      </c>
      <c r="C1089" s="34">
        <v>8.2962139604100002E-4</v>
      </c>
      <c r="D1089" s="35" t="s">
        <v>154</v>
      </c>
      <c r="E1089" s="35" t="s">
        <v>46</v>
      </c>
      <c r="F1089" s="35" t="s">
        <v>145</v>
      </c>
      <c r="G1089" s="35" t="s">
        <v>146</v>
      </c>
      <c r="H1089" s="34">
        <v>37.384568167700003</v>
      </c>
      <c r="I1089" s="34">
        <v>3.3573586747299999</v>
      </c>
    </row>
    <row r="1090" spans="1:9">
      <c r="A1090" s="35" t="s">
        <v>153</v>
      </c>
      <c r="B1090" s="35" t="s">
        <v>153</v>
      </c>
      <c r="C1090" s="34">
        <v>1.16296075398E-3</v>
      </c>
      <c r="D1090" s="35" t="s">
        <v>154</v>
      </c>
      <c r="E1090" s="35" t="s">
        <v>46</v>
      </c>
      <c r="F1090" s="35" t="s">
        <v>145</v>
      </c>
      <c r="G1090" s="35" t="s">
        <v>146</v>
      </c>
      <c r="H1090" s="34">
        <v>26.922054792699999</v>
      </c>
      <c r="I1090" s="34">
        <v>4.7063351962300004</v>
      </c>
    </row>
    <row r="1091" spans="1:9">
      <c r="A1091" s="35" t="s">
        <v>153</v>
      </c>
      <c r="B1091" s="35" t="s">
        <v>153</v>
      </c>
      <c r="C1091" s="34">
        <v>3.8133922091300001E-7</v>
      </c>
      <c r="D1091" s="35" t="s">
        <v>154</v>
      </c>
      <c r="E1091" s="35" t="s">
        <v>46</v>
      </c>
      <c r="F1091" s="35" t="s">
        <v>145</v>
      </c>
      <c r="G1091" s="35" t="s">
        <v>146</v>
      </c>
      <c r="H1091" s="34">
        <v>0.27461734770399998</v>
      </c>
      <c r="I1091" s="34">
        <v>1.5432250752699999E-3</v>
      </c>
    </row>
    <row r="1092" spans="1:9">
      <c r="A1092" s="35" t="s">
        <v>153</v>
      </c>
      <c r="B1092" s="35" t="s">
        <v>153</v>
      </c>
      <c r="C1092" s="34">
        <v>1.4268155573199999E-3</v>
      </c>
      <c r="D1092" s="35" t="s">
        <v>154</v>
      </c>
      <c r="E1092" s="35" t="s">
        <v>46</v>
      </c>
      <c r="F1092" s="35" t="s">
        <v>145</v>
      </c>
      <c r="G1092" s="35" t="s">
        <v>146</v>
      </c>
      <c r="H1092" s="34">
        <v>34.525964302799999</v>
      </c>
      <c r="I1092" s="34">
        <v>5.7741177017099998</v>
      </c>
    </row>
    <row r="1093" spans="1:9">
      <c r="A1093" s="35" t="s">
        <v>153</v>
      </c>
      <c r="B1093" s="35" t="s">
        <v>153</v>
      </c>
      <c r="C1093" s="34">
        <v>6.6053772862800003E-5</v>
      </c>
      <c r="D1093" s="35" t="s">
        <v>154</v>
      </c>
      <c r="E1093" s="35" t="s">
        <v>46</v>
      </c>
      <c r="F1093" s="35" t="s">
        <v>145</v>
      </c>
      <c r="G1093" s="35" t="s">
        <v>146</v>
      </c>
      <c r="H1093" s="34">
        <v>5.4384619649700001</v>
      </c>
      <c r="I1093" s="34">
        <v>0.26731013493299999</v>
      </c>
    </row>
    <row r="1094" spans="1:9">
      <c r="A1094" s="35" t="s">
        <v>153</v>
      </c>
      <c r="B1094" s="35" t="s">
        <v>153</v>
      </c>
      <c r="C1094" s="34">
        <v>2.13329704517E-4</v>
      </c>
      <c r="D1094" s="35" t="s">
        <v>154</v>
      </c>
      <c r="E1094" s="35" t="s">
        <v>46</v>
      </c>
      <c r="F1094" s="35" t="s">
        <v>145</v>
      </c>
      <c r="G1094" s="35" t="s">
        <v>146</v>
      </c>
      <c r="H1094" s="34">
        <v>15.6729788792</v>
      </c>
      <c r="I1094" s="34">
        <v>0.86331468481200002</v>
      </c>
    </row>
    <row r="1095" spans="1:9">
      <c r="A1095" s="35" t="s">
        <v>153</v>
      </c>
      <c r="B1095" s="35" t="s">
        <v>153</v>
      </c>
      <c r="C1095" s="34">
        <v>8.1094313943099999E-3</v>
      </c>
      <c r="D1095" s="35" t="s">
        <v>154</v>
      </c>
      <c r="E1095" s="35" t="s">
        <v>46</v>
      </c>
      <c r="F1095" s="35" t="s">
        <v>145</v>
      </c>
      <c r="G1095" s="35" t="s">
        <v>146</v>
      </c>
      <c r="H1095" s="34">
        <v>101.09100060999999</v>
      </c>
      <c r="I1095" s="34">
        <v>32.817704520100001</v>
      </c>
    </row>
    <row r="1096" spans="1:9">
      <c r="A1096" s="35" t="s">
        <v>153</v>
      </c>
      <c r="B1096" s="35" t="s">
        <v>153</v>
      </c>
      <c r="C1096" s="34">
        <v>8.8096491516200006E-5</v>
      </c>
      <c r="D1096" s="35" t="s">
        <v>154</v>
      </c>
      <c r="E1096" s="35" t="s">
        <v>46</v>
      </c>
      <c r="F1096" s="35" t="s">
        <v>145</v>
      </c>
      <c r="G1096" s="35" t="s">
        <v>146</v>
      </c>
      <c r="H1096" s="34">
        <v>11.3166600569</v>
      </c>
      <c r="I1096" s="34">
        <v>0.35651385248299999</v>
      </c>
    </row>
    <row r="1097" spans="1:9">
      <c r="A1097" s="35" t="s">
        <v>153</v>
      </c>
      <c r="B1097" s="35" t="s">
        <v>153</v>
      </c>
      <c r="C1097" s="34">
        <v>2.04074230588E-4</v>
      </c>
      <c r="D1097" s="35" t="s">
        <v>154</v>
      </c>
      <c r="E1097" s="35" t="s">
        <v>46</v>
      </c>
      <c r="F1097" s="35" t="s">
        <v>145</v>
      </c>
      <c r="G1097" s="35" t="s">
        <v>146</v>
      </c>
      <c r="H1097" s="34">
        <v>23.732371457100001</v>
      </c>
      <c r="I1097" s="34">
        <v>0.82585911070200002</v>
      </c>
    </row>
    <row r="1098" spans="1:9">
      <c r="A1098" s="35" t="s">
        <v>153</v>
      </c>
      <c r="B1098" s="35" t="s">
        <v>153</v>
      </c>
      <c r="C1098" s="34">
        <v>7.4061141444199999E-4</v>
      </c>
      <c r="D1098" s="35" t="s">
        <v>154</v>
      </c>
      <c r="E1098" s="35" t="s">
        <v>46</v>
      </c>
      <c r="F1098" s="35" t="s">
        <v>145</v>
      </c>
      <c r="G1098" s="35" t="s">
        <v>146</v>
      </c>
      <c r="H1098" s="34">
        <v>94.784787747300001</v>
      </c>
      <c r="I1098" s="34">
        <v>2.9971480590400001</v>
      </c>
    </row>
    <row r="1099" spans="1:9">
      <c r="A1099" s="35" t="s">
        <v>153</v>
      </c>
      <c r="B1099" s="35" t="s">
        <v>153</v>
      </c>
      <c r="C1099" s="34">
        <v>2.1531253985900001E-3</v>
      </c>
      <c r="D1099" s="35" t="s">
        <v>154</v>
      </c>
      <c r="E1099" s="35" t="s">
        <v>46</v>
      </c>
      <c r="F1099" s="35" t="s">
        <v>145</v>
      </c>
      <c r="G1099" s="35" t="s">
        <v>146</v>
      </c>
      <c r="H1099" s="34">
        <v>96.451126240799994</v>
      </c>
      <c r="I1099" s="34">
        <v>8.7133893474999997</v>
      </c>
    </row>
    <row r="1100" spans="1:9">
      <c r="A1100" s="35" t="s">
        <v>153</v>
      </c>
      <c r="B1100" s="35" t="s">
        <v>153</v>
      </c>
      <c r="C1100" s="34">
        <v>3.7198830120200002E-5</v>
      </c>
      <c r="D1100" s="35" t="s">
        <v>154</v>
      </c>
      <c r="E1100" s="35" t="s">
        <v>46</v>
      </c>
      <c r="F1100" s="35" t="s">
        <v>145</v>
      </c>
      <c r="G1100" s="35" t="s">
        <v>146</v>
      </c>
      <c r="H1100" s="34">
        <v>7.7601287857400001</v>
      </c>
      <c r="I1100" s="34">
        <v>0.15053832457800001</v>
      </c>
    </row>
    <row r="1101" spans="1:9">
      <c r="A1101" s="35" t="s">
        <v>153</v>
      </c>
      <c r="B1101" s="35" t="s">
        <v>153</v>
      </c>
      <c r="C1101" s="34">
        <v>7.2659993507399997E-4</v>
      </c>
      <c r="D1101" s="35" t="s">
        <v>154</v>
      </c>
      <c r="E1101" s="35" t="s">
        <v>46</v>
      </c>
      <c r="F1101" s="35" t="s">
        <v>145</v>
      </c>
      <c r="G1101" s="35" t="s">
        <v>146</v>
      </c>
      <c r="H1101" s="34">
        <v>32.526960312299998</v>
      </c>
      <c r="I1101" s="34">
        <v>2.9404456137700001</v>
      </c>
    </row>
    <row r="1102" spans="1:9">
      <c r="A1102" s="35" t="s">
        <v>153</v>
      </c>
      <c r="B1102" s="35" t="s">
        <v>153</v>
      </c>
      <c r="C1102" s="34">
        <v>2.3399895315700001E-7</v>
      </c>
      <c r="D1102" s="35" t="s">
        <v>154</v>
      </c>
      <c r="E1102" s="35" t="s">
        <v>46</v>
      </c>
      <c r="F1102" s="35" t="s">
        <v>145</v>
      </c>
      <c r="G1102" s="35" t="s">
        <v>146</v>
      </c>
      <c r="H1102" s="34">
        <v>0.37706130569200003</v>
      </c>
      <c r="I1102" s="34">
        <v>9.4696016641799999E-4</v>
      </c>
    </row>
    <row r="1103" spans="1:9">
      <c r="A1103" s="35" t="s">
        <v>153</v>
      </c>
      <c r="B1103" s="35" t="s">
        <v>153</v>
      </c>
      <c r="C1103" s="34">
        <v>4.7500166471999998E-2</v>
      </c>
      <c r="D1103" s="35" t="s">
        <v>154</v>
      </c>
      <c r="E1103" s="35" t="s">
        <v>46</v>
      </c>
      <c r="F1103" s="35" t="s">
        <v>145</v>
      </c>
      <c r="G1103" s="35" t="s">
        <v>146</v>
      </c>
      <c r="H1103" s="34">
        <v>152.45673070500001</v>
      </c>
      <c r="I1103" s="34">
        <v>192.22635375199999</v>
      </c>
    </row>
    <row r="1104" spans="1:9">
      <c r="A1104" s="35" t="s">
        <v>153</v>
      </c>
      <c r="B1104" s="35" t="s">
        <v>153</v>
      </c>
      <c r="C1104" s="34">
        <v>5.6743544165399999E-2</v>
      </c>
      <c r="D1104" s="35" t="s">
        <v>154</v>
      </c>
      <c r="E1104" s="35" t="s">
        <v>46</v>
      </c>
      <c r="F1104" s="35" t="s">
        <v>145</v>
      </c>
      <c r="G1104" s="35" t="s">
        <v>146</v>
      </c>
      <c r="H1104" s="34">
        <v>161.28705667700001</v>
      </c>
      <c r="I1104" s="34">
        <v>229.63297613500001</v>
      </c>
    </row>
    <row r="1105" spans="1:9">
      <c r="A1105" s="35" t="s">
        <v>153</v>
      </c>
      <c r="B1105" s="35" t="s">
        <v>153</v>
      </c>
      <c r="C1105" s="34">
        <v>1.2691493648900001E-4</v>
      </c>
      <c r="D1105" s="35" t="s">
        <v>154</v>
      </c>
      <c r="E1105" s="35" t="s">
        <v>46</v>
      </c>
      <c r="F1105" s="35" t="s">
        <v>145</v>
      </c>
      <c r="G1105" s="35" t="s">
        <v>146</v>
      </c>
      <c r="H1105" s="34">
        <v>7.9209673622999999</v>
      </c>
      <c r="I1105" s="34">
        <v>0.51360652582699995</v>
      </c>
    </row>
    <row r="1106" spans="1:9">
      <c r="A1106" s="35" t="s">
        <v>153</v>
      </c>
      <c r="B1106" s="35" t="s">
        <v>153</v>
      </c>
      <c r="C1106" s="34">
        <v>8.5585439424599995E-7</v>
      </c>
      <c r="D1106" s="35" t="s">
        <v>154</v>
      </c>
      <c r="E1106" s="35" t="s">
        <v>46</v>
      </c>
      <c r="F1106" s="35" t="s">
        <v>145</v>
      </c>
      <c r="G1106" s="35" t="s">
        <v>146</v>
      </c>
      <c r="H1106" s="34">
        <v>0.385491772196</v>
      </c>
      <c r="I1106" s="34">
        <v>3.4635198519899998E-3</v>
      </c>
    </row>
    <row r="1107" spans="1:9">
      <c r="A1107" s="35" t="s">
        <v>153</v>
      </c>
      <c r="B1107" s="35" t="s">
        <v>153</v>
      </c>
      <c r="C1107" s="34">
        <v>1.54323450402E-4</v>
      </c>
      <c r="D1107" s="35" t="s">
        <v>154</v>
      </c>
      <c r="E1107" s="35" t="s">
        <v>46</v>
      </c>
      <c r="F1107" s="35" t="s">
        <v>145</v>
      </c>
      <c r="G1107" s="35" t="s">
        <v>146</v>
      </c>
      <c r="H1107" s="34">
        <v>29.275094453299999</v>
      </c>
      <c r="I1107" s="34">
        <v>0.62452484638500005</v>
      </c>
    </row>
    <row r="1108" spans="1:9">
      <c r="A1108" s="35" t="s">
        <v>153</v>
      </c>
      <c r="B1108" s="35" t="s">
        <v>153</v>
      </c>
      <c r="C1108" s="34">
        <v>1.3220492273499999E-6</v>
      </c>
      <c r="D1108" s="35" t="s">
        <v>154</v>
      </c>
      <c r="E1108" s="35" t="s">
        <v>46</v>
      </c>
      <c r="F1108" s="35" t="s">
        <v>145</v>
      </c>
      <c r="G1108" s="35" t="s">
        <v>146</v>
      </c>
      <c r="H1108" s="34">
        <v>6.1199344703399996</v>
      </c>
      <c r="I1108" s="34">
        <v>5.3501434064299998E-3</v>
      </c>
    </row>
    <row r="1109" spans="1:9">
      <c r="A1109" s="35" t="s">
        <v>153</v>
      </c>
      <c r="B1109" s="35" t="s">
        <v>153</v>
      </c>
      <c r="C1109" s="34">
        <v>1.56386074079E-6</v>
      </c>
      <c r="D1109" s="35" t="s">
        <v>154</v>
      </c>
      <c r="E1109" s="35" t="s">
        <v>46</v>
      </c>
      <c r="F1109" s="35" t="s">
        <v>145</v>
      </c>
      <c r="G1109" s="35" t="s">
        <v>146</v>
      </c>
      <c r="H1109" s="34">
        <v>0.39889803458200002</v>
      </c>
      <c r="I1109" s="34">
        <v>6.3287198825900002E-3</v>
      </c>
    </row>
    <row r="1110" spans="1:9">
      <c r="A1110" s="35" t="s">
        <v>153</v>
      </c>
      <c r="B1110" s="35" t="s">
        <v>153</v>
      </c>
      <c r="C1110" s="34">
        <v>1.51159977919E-4</v>
      </c>
      <c r="D1110" s="35" t="s">
        <v>154</v>
      </c>
      <c r="E1110" s="35" t="s">
        <v>46</v>
      </c>
      <c r="F1110" s="35" t="s">
        <v>145</v>
      </c>
      <c r="G1110" s="35" t="s">
        <v>146</v>
      </c>
      <c r="H1110" s="34">
        <v>43.222018413100002</v>
      </c>
      <c r="I1110" s="34">
        <v>0.61172272745099998</v>
      </c>
    </row>
    <row r="1111" spans="1:9">
      <c r="A1111" s="35" t="s">
        <v>153</v>
      </c>
      <c r="B1111" s="35" t="s">
        <v>153</v>
      </c>
      <c r="C1111" s="34">
        <v>4.4681029541199999E-3</v>
      </c>
      <c r="D1111" s="35" t="s">
        <v>154</v>
      </c>
      <c r="E1111" s="35" t="s">
        <v>46</v>
      </c>
      <c r="F1111" s="35" t="s">
        <v>145</v>
      </c>
      <c r="G1111" s="35" t="s">
        <v>146</v>
      </c>
      <c r="H1111" s="34">
        <v>38.40379385</v>
      </c>
      <c r="I1111" s="34">
        <v>18.0817711358</v>
      </c>
    </row>
    <row r="1112" spans="1:9">
      <c r="A1112" s="35" t="s">
        <v>153</v>
      </c>
      <c r="B1112" s="35" t="s">
        <v>153</v>
      </c>
      <c r="C1112" s="34">
        <v>4.2954970527700001E-6</v>
      </c>
      <c r="D1112" s="35" t="s">
        <v>154</v>
      </c>
      <c r="E1112" s="35" t="s">
        <v>46</v>
      </c>
      <c r="F1112" s="35" t="s">
        <v>106</v>
      </c>
      <c r="G1112" s="35" t="s">
        <v>107</v>
      </c>
      <c r="H1112" s="34">
        <v>0.52865496430400005</v>
      </c>
      <c r="I1112" s="34">
        <v>1.7383259835400001E-2</v>
      </c>
    </row>
    <row r="1113" spans="1:9">
      <c r="A1113" s="35" t="s">
        <v>153</v>
      </c>
      <c r="B1113" s="35" t="s">
        <v>153</v>
      </c>
      <c r="C1113" s="34">
        <v>2.8719328110799998E-6</v>
      </c>
      <c r="D1113" s="35" t="s">
        <v>154</v>
      </c>
      <c r="E1113" s="35" t="s">
        <v>46</v>
      </c>
      <c r="F1113" s="35" t="s">
        <v>106</v>
      </c>
      <c r="G1113" s="35" t="s">
        <v>107</v>
      </c>
      <c r="H1113" s="34">
        <v>0.474575691859</v>
      </c>
      <c r="I1113" s="34">
        <v>1.16222997412E-2</v>
      </c>
    </row>
    <row r="1114" spans="1:9">
      <c r="A1114" s="35" t="s">
        <v>153</v>
      </c>
      <c r="B1114" s="35" t="s">
        <v>153</v>
      </c>
      <c r="C1114" s="34">
        <v>5.3110709390199995E-4</v>
      </c>
      <c r="D1114" s="35" t="s">
        <v>154</v>
      </c>
      <c r="E1114" s="35" t="s">
        <v>46</v>
      </c>
      <c r="F1114" s="35" t="s">
        <v>106</v>
      </c>
      <c r="G1114" s="35" t="s">
        <v>107</v>
      </c>
      <c r="H1114" s="34">
        <v>21.885709855399998</v>
      </c>
      <c r="I1114" s="34">
        <v>2.1493141539399998</v>
      </c>
    </row>
    <row r="1115" spans="1:9">
      <c r="A1115" s="35" t="s">
        <v>153</v>
      </c>
      <c r="B1115" s="35" t="s">
        <v>153</v>
      </c>
      <c r="C1115" s="34">
        <v>3.20570456936E-4</v>
      </c>
      <c r="D1115" s="35" t="s">
        <v>154</v>
      </c>
      <c r="E1115" s="35" t="s">
        <v>46</v>
      </c>
      <c r="F1115" s="35" t="s">
        <v>145</v>
      </c>
      <c r="G1115" s="35" t="s">
        <v>146</v>
      </c>
      <c r="H1115" s="34">
        <v>155.28931264799999</v>
      </c>
      <c r="I1115" s="34">
        <v>1.29730261248</v>
      </c>
    </row>
    <row r="1116" spans="1:9">
      <c r="A1116" s="35" t="s">
        <v>153</v>
      </c>
      <c r="B1116" s="35" t="s">
        <v>153</v>
      </c>
      <c r="C1116" s="34">
        <v>7.6633350196499998E-3</v>
      </c>
      <c r="D1116" s="35" t="s">
        <v>154</v>
      </c>
      <c r="E1116" s="35" t="s">
        <v>46</v>
      </c>
      <c r="F1116" s="35" t="s">
        <v>106</v>
      </c>
      <c r="G1116" s="35" t="s">
        <v>107</v>
      </c>
      <c r="H1116" s="34">
        <v>105.079204365</v>
      </c>
      <c r="I1116" s="34">
        <v>31.012416541299999</v>
      </c>
    </row>
    <row r="1117" spans="1:9">
      <c r="A1117" s="35" t="s">
        <v>153</v>
      </c>
      <c r="B1117" s="35" t="s">
        <v>153</v>
      </c>
      <c r="C1117" s="34">
        <v>2.4046780730999999E-3</v>
      </c>
      <c r="D1117" s="35" t="s">
        <v>154</v>
      </c>
      <c r="E1117" s="35" t="s">
        <v>46</v>
      </c>
      <c r="F1117" s="35" t="s">
        <v>155</v>
      </c>
      <c r="G1117" s="35" t="s">
        <v>156</v>
      </c>
      <c r="H1117" s="34">
        <v>34.149553740100004</v>
      </c>
      <c r="I1117" s="34">
        <v>9.7313869039400007</v>
      </c>
    </row>
    <row r="1118" spans="1:9">
      <c r="A1118" s="35" t="s">
        <v>153</v>
      </c>
      <c r="B1118" s="35" t="s">
        <v>153</v>
      </c>
      <c r="C1118" s="34">
        <v>6.2185930883200003E-7</v>
      </c>
      <c r="D1118" s="35" t="s">
        <v>154</v>
      </c>
      <c r="E1118" s="35" t="s">
        <v>46</v>
      </c>
      <c r="F1118" s="35" t="s">
        <v>155</v>
      </c>
      <c r="G1118" s="35" t="s">
        <v>156</v>
      </c>
      <c r="H1118" s="34">
        <v>0.62691848354199997</v>
      </c>
      <c r="I1118" s="34">
        <v>2.5165753377800002E-3</v>
      </c>
    </row>
    <row r="1119" spans="1:9">
      <c r="A1119" s="35" t="s">
        <v>153</v>
      </c>
      <c r="B1119" s="35" t="s">
        <v>153</v>
      </c>
      <c r="C1119" s="34">
        <v>3.2043020562999999E-7</v>
      </c>
      <c r="D1119" s="35" t="s">
        <v>154</v>
      </c>
      <c r="E1119" s="35" t="s">
        <v>46</v>
      </c>
      <c r="F1119" s="35" t="s">
        <v>155</v>
      </c>
      <c r="G1119" s="35" t="s">
        <v>156</v>
      </c>
      <c r="H1119" s="34">
        <v>0.424439990263</v>
      </c>
      <c r="I1119" s="34">
        <v>1.2967350355899999E-3</v>
      </c>
    </row>
    <row r="1120" spans="1:9">
      <c r="A1120" s="35" t="s">
        <v>153</v>
      </c>
      <c r="B1120" s="35" t="s">
        <v>153</v>
      </c>
      <c r="C1120" s="34">
        <v>3.0088005700899998E-5</v>
      </c>
      <c r="D1120" s="35" t="s">
        <v>154</v>
      </c>
      <c r="E1120" s="35" t="s">
        <v>46</v>
      </c>
      <c r="F1120" s="35" t="s">
        <v>106</v>
      </c>
      <c r="G1120" s="35" t="s">
        <v>107</v>
      </c>
      <c r="H1120" s="34">
        <v>2.0501460203000001</v>
      </c>
      <c r="I1120" s="34">
        <v>0.12176183910799999</v>
      </c>
    </row>
    <row r="1121" spans="1:9">
      <c r="A1121" s="35" t="s">
        <v>153</v>
      </c>
      <c r="B1121" s="35" t="s">
        <v>153</v>
      </c>
      <c r="C1121" s="34">
        <v>2.14923045922E-6</v>
      </c>
      <c r="D1121" s="35" t="s">
        <v>154</v>
      </c>
      <c r="E1121" s="35" t="s">
        <v>46</v>
      </c>
      <c r="F1121" s="35" t="s">
        <v>155</v>
      </c>
      <c r="G1121" s="35" t="s">
        <v>156</v>
      </c>
      <c r="H1121" s="34">
        <v>2.7388643339700001</v>
      </c>
      <c r="I1121" s="34">
        <v>8.6976270871000003E-3</v>
      </c>
    </row>
    <row r="1122" spans="1:9">
      <c r="A1122" s="35" t="s">
        <v>153</v>
      </c>
      <c r="B1122" s="35" t="s">
        <v>153</v>
      </c>
      <c r="C1122" s="34">
        <v>5.8003668949099998E-5</v>
      </c>
      <c r="D1122" s="35" t="s">
        <v>154</v>
      </c>
      <c r="E1122" s="35" t="s">
        <v>46</v>
      </c>
      <c r="F1122" s="35" t="s">
        <v>155</v>
      </c>
      <c r="G1122" s="35" t="s">
        <v>156</v>
      </c>
      <c r="H1122" s="34">
        <v>7.8208191897099999</v>
      </c>
      <c r="I1122" s="34">
        <v>0.23473252020999999</v>
      </c>
    </row>
    <row r="1123" spans="1:9">
      <c r="A1123" s="35" t="s">
        <v>153</v>
      </c>
      <c r="B1123" s="35" t="s">
        <v>153</v>
      </c>
      <c r="C1123" s="34">
        <v>1.1246019561E-3</v>
      </c>
      <c r="D1123" s="35" t="s">
        <v>154</v>
      </c>
      <c r="E1123" s="35" t="s">
        <v>46</v>
      </c>
      <c r="F1123" s="35" t="s">
        <v>155</v>
      </c>
      <c r="G1123" s="35" t="s">
        <v>156</v>
      </c>
      <c r="H1123" s="34">
        <v>43.201441540200001</v>
      </c>
      <c r="I1123" s="34">
        <v>4.5511026486699997</v>
      </c>
    </row>
    <row r="1124" spans="1:9">
      <c r="A1124" s="35" t="s">
        <v>153</v>
      </c>
      <c r="B1124" s="35" t="s">
        <v>153</v>
      </c>
      <c r="C1124" s="34">
        <v>1.26229776754E-3</v>
      </c>
      <c r="D1124" s="35" t="s">
        <v>154</v>
      </c>
      <c r="E1124" s="35" t="s">
        <v>46</v>
      </c>
      <c r="F1124" s="35" t="s">
        <v>155</v>
      </c>
      <c r="G1124" s="35" t="s">
        <v>156</v>
      </c>
      <c r="H1124" s="34">
        <v>46.131673970400001</v>
      </c>
      <c r="I1124" s="34">
        <v>5.1083378275399998</v>
      </c>
    </row>
    <row r="1125" spans="1:9">
      <c r="A1125" s="35" t="s">
        <v>153</v>
      </c>
      <c r="B1125" s="35" t="s">
        <v>153</v>
      </c>
      <c r="C1125" s="34">
        <v>5.9923603504000004E-4</v>
      </c>
      <c r="D1125" s="35" t="s">
        <v>154</v>
      </c>
      <c r="E1125" s="35" t="s">
        <v>46</v>
      </c>
      <c r="F1125" s="35" t="s">
        <v>106</v>
      </c>
      <c r="G1125" s="35" t="s">
        <v>107</v>
      </c>
      <c r="H1125" s="34">
        <v>26.317808951500002</v>
      </c>
      <c r="I1125" s="34">
        <v>2.4250221969300001</v>
      </c>
    </row>
    <row r="1126" spans="1:9">
      <c r="A1126" s="35" t="s">
        <v>153</v>
      </c>
      <c r="B1126" s="35" t="s">
        <v>153</v>
      </c>
      <c r="C1126" s="34">
        <v>4.74230521649E-5</v>
      </c>
      <c r="D1126" s="35" t="s">
        <v>154</v>
      </c>
      <c r="E1126" s="35" t="s">
        <v>46</v>
      </c>
      <c r="F1126" s="35" t="s">
        <v>106</v>
      </c>
      <c r="G1126" s="35" t="s">
        <v>107</v>
      </c>
      <c r="H1126" s="34">
        <v>49.595087638199999</v>
      </c>
      <c r="I1126" s="34">
        <v>0.191914283223</v>
      </c>
    </row>
    <row r="1127" spans="1:9">
      <c r="A1127" s="35" t="s">
        <v>153</v>
      </c>
      <c r="B1127" s="35" t="s">
        <v>153</v>
      </c>
      <c r="C1127" s="34">
        <v>3.05326009179E-3</v>
      </c>
      <c r="D1127" s="35" t="s">
        <v>154</v>
      </c>
      <c r="E1127" s="35" t="s">
        <v>46</v>
      </c>
      <c r="F1127" s="35" t="s">
        <v>106</v>
      </c>
      <c r="G1127" s="35" t="s">
        <v>107</v>
      </c>
      <c r="H1127" s="34">
        <v>69.235323546100005</v>
      </c>
      <c r="I1127" s="34">
        <v>12.356105211699999</v>
      </c>
    </row>
    <row r="1128" spans="1:9">
      <c r="A1128" s="35" t="s">
        <v>153</v>
      </c>
      <c r="B1128" s="35" t="s">
        <v>153</v>
      </c>
      <c r="C1128" s="34">
        <v>6.0153352550699998E-7</v>
      </c>
      <c r="D1128" s="35" t="s">
        <v>154</v>
      </c>
      <c r="E1128" s="35" t="s">
        <v>46</v>
      </c>
      <c r="F1128" s="35" t="s">
        <v>147</v>
      </c>
      <c r="G1128" s="35" t="s">
        <v>148</v>
      </c>
      <c r="H1128" s="34">
        <v>0.40043068820299998</v>
      </c>
      <c r="I1128" s="34">
        <v>2.4343198109899999E-3</v>
      </c>
    </row>
    <row r="1129" spans="1:9">
      <c r="A1129" s="35" t="s">
        <v>153</v>
      </c>
      <c r="B1129" s="35" t="s">
        <v>153</v>
      </c>
      <c r="C1129" s="34">
        <v>2.8115154138199998E-7</v>
      </c>
      <c r="D1129" s="35" t="s">
        <v>154</v>
      </c>
      <c r="E1129" s="35" t="s">
        <v>46</v>
      </c>
      <c r="F1129" s="35" t="s">
        <v>147</v>
      </c>
      <c r="G1129" s="35" t="s">
        <v>148</v>
      </c>
      <c r="H1129" s="34">
        <v>0.37522892193599999</v>
      </c>
      <c r="I1129" s="34">
        <v>1.13777992091E-3</v>
      </c>
    </row>
    <row r="1130" spans="1:9">
      <c r="A1130" s="35" t="s">
        <v>153</v>
      </c>
      <c r="B1130" s="35" t="s">
        <v>153</v>
      </c>
      <c r="C1130" s="34">
        <v>1.1224845936099999E-5</v>
      </c>
      <c r="D1130" s="35" t="s">
        <v>154</v>
      </c>
      <c r="E1130" s="35" t="s">
        <v>46</v>
      </c>
      <c r="F1130" s="35" t="s">
        <v>147</v>
      </c>
      <c r="G1130" s="35" t="s">
        <v>148</v>
      </c>
      <c r="H1130" s="34">
        <v>1.06311871597</v>
      </c>
      <c r="I1130" s="34">
        <v>4.5425339866899998E-2</v>
      </c>
    </row>
    <row r="1131" spans="1:9">
      <c r="A1131" s="35" t="s">
        <v>153</v>
      </c>
      <c r="B1131" s="35" t="s">
        <v>153</v>
      </c>
      <c r="C1131" s="34">
        <v>8.6367033442699995E-7</v>
      </c>
      <c r="D1131" s="35" t="s">
        <v>154</v>
      </c>
      <c r="E1131" s="35" t="s">
        <v>46</v>
      </c>
      <c r="F1131" s="35" t="s">
        <v>131</v>
      </c>
      <c r="G1131" s="35" t="s">
        <v>132</v>
      </c>
      <c r="H1131" s="34">
        <v>0.38464226116</v>
      </c>
      <c r="I1131" s="34">
        <v>3.4951498397099998E-3</v>
      </c>
    </row>
    <row r="1132" spans="1:9">
      <c r="A1132" s="35" t="s">
        <v>153</v>
      </c>
      <c r="B1132" s="35" t="s">
        <v>153</v>
      </c>
      <c r="C1132" s="34">
        <v>7.7590275137999997E-5</v>
      </c>
      <c r="D1132" s="35" t="s">
        <v>154</v>
      </c>
      <c r="E1132" s="35" t="s">
        <v>46</v>
      </c>
      <c r="F1132" s="35" t="s">
        <v>131</v>
      </c>
      <c r="G1132" s="35" t="s">
        <v>132</v>
      </c>
      <c r="H1132" s="34">
        <v>13.972361423200001</v>
      </c>
      <c r="I1132" s="34">
        <v>0.313996703258</v>
      </c>
    </row>
    <row r="1133" spans="1:9">
      <c r="A1133" s="35" t="s">
        <v>153</v>
      </c>
      <c r="B1133" s="35" t="s">
        <v>153</v>
      </c>
      <c r="C1133" s="34">
        <v>3.6371272009099999E-4</v>
      </c>
      <c r="D1133" s="35" t="s">
        <v>154</v>
      </c>
      <c r="E1133" s="35" t="s">
        <v>46</v>
      </c>
      <c r="F1133" s="35" t="s">
        <v>131</v>
      </c>
      <c r="G1133" s="35" t="s">
        <v>132</v>
      </c>
      <c r="H1133" s="34">
        <v>30.105200659200001</v>
      </c>
      <c r="I1133" s="34">
        <v>1.47189315721</v>
      </c>
    </row>
    <row r="1134" spans="1:9">
      <c r="A1134" s="35" t="s">
        <v>153</v>
      </c>
      <c r="B1134" s="35" t="s">
        <v>153</v>
      </c>
      <c r="C1134" s="34">
        <v>2.2394048666500001E-6</v>
      </c>
      <c r="D1134" s="35" t="s">
        <v>154</v>
      </c>
      <c r="E1134" s="35" t="s">
        <v>46</v>
      </c>
      <c r="F1134" s="35" t="s">
        <v>147</v>
      </c>
      <c r="G1134" s="35" t="s">
        <v>148</v>
      </c>
      <c r="H1134" s="34">
        <v>0.45899850891499999</v>
      </c>
      <c r="I1134" s="34">
        <v>9.0625499669500006E-3</v>
      </c>
    </row>
    <row r="1135" spans="1:9">
      <c r="A1135" s="35" t="s">
        <v>153</v>
      </c>
      <c r="B1135" s="35" t="s">
        <v>153</v>
      </c>
      <c r="C1135" s="34">
        <v>5.8725447211500002E-6</v>
      </c>
      <c r="D1135" s="35" t="s">
        <v>154</v>
      </c>
      <c r="E1135" s="35" t="s">
        <v>46</v>
      </c>
      <c r="F1135" s="35" t="s">
        <v>131</v>
      </c>
      <c r="G1135" s="35" t="s">
        <v>132</v>
      </c>
      <c r="H1135" s="34">
        <v>2.8756562624300002</v>
      </c>
      <c r="I1135" s="34">
        <v>2.3765345320600002E-2</v>
      </c>
    </row>
    <row r="1136" spans="1:9">
      <c r="A1136" s="35" t="s">
        <v>153</v>
      </c>
      <c r="B1136" s="35" t="s">
        <v>153</v>
      </c>
      <c r="C1136" s="34">
        <v>8.1397150740999998E-5</v>
      </c>
      <c r="D1136" s="35" t="s">
        <v>154</v>
      </c>
      <c r="E1136" s="35" t="s">
        <v>46</v>
      </c>
      <c r="F1136" s="35" t="s">
        <v>131</v>
      </c>
      <c r="G1136" s="35" t="s">
        <v>132</v>
      </c>
      <c r="H1136" s="34">
        <v>3.9838404438700001</v>
      </c>
      <c r="I1136" s="34">
        <v>0.329402582241</v>
      </c>
    </row>
    <row r="1137" spans="1:9">
      <c r="A1137" s="35" t="s">
        <v>153</v>
      </c>
      <c r="B1137" s="35" t="s">
        <v>153</v>
      </c>
      <c r="C1137" s="34">
        <v>2.0044637707199999E-4</v>
      </c>
      <c r="D1137" s="35" t="s">
        <v>154</v>
      </c>
      <c r="E1137" s="35" t="s">
        <v>46</v>
      </c>
      <c r="F1137" s="35" t="s">
        <v>131</v>
      </c>
      <c r="G1137" s="35" t="s">
        <v>132</v>
      </c>
      <c r="H1137" s="34">
        <v>59.742589719900003</v>
      </c>
      <c r="I1137" s="34">
        <v>0.81117770840100001</v>
      </c>
    </row>
    <row r="1138" spans="1:9">
      <c r="A1138" s="35" t="s">
        <v>153</v>
      </c>
      <c r="B1138" s="35" t="s">
        <v>153</v>
      </c>
      <c r="C1138" s="34">
        <v>5.2706927391799998E-3</v>
      </c>
      <c r="D1138" s="35" t="s">
        <v>154</v>
      </c>
      <c r="E1138" s="35" t="s">
        <v>46</v>
      </c>
      <c r="F1138" s="35" t="s">
        <v>131</v>
      </c>
      <c r="G1138" s="35" t="s">
        <v>132</v>
      </c>
      <c r="H1138" s="34">
        <v>92.665652352799995</v>
      </c>
      <c r="I1138" s="34">
        <v>21.329736762100001</v>
      </c>
    </row>
    <row r="1139" spans="1:9">
      <c r="A1139" s="35" t="s">
        <v>153</v>
      </c>
      <c r="B1139" s="35" t="s">
        <v>153</v>
      </c>
      <c r="C1139" s="34">
        <v>3.9197758892899998E-6</v>
      </c>
      <c r="D1139" s="35" t="s">
        <v>154</v>
      </c>
      <c r="E1139" s="35" t="s">
        <v>46</v>
      </c>
      <c r="F1139" s="35" t="s">
        <v>147</v>
      </c>
      <c r="G1139" s="35" t="s">
        <v>148</v>
      </c>
      <c r="H1139" s="34">
        <v>0.50692920905700001</v>
      </c>
      <c r="I1139" s="34">
        <v>1.5862770232000001E-2</v>
      </c>
    </row>
    <row r="1140" spans="1:9">
      <c r="A1140" s="35" t="s">
        <v>153</v>
      </c>
      <c r="B1140" s="35" t="s">
        <v>153</v>
      </c>
      <c r="C1140" s="34">
        <v>4.6030424582499998E-4</v>
      </c>
      <c r="D1140" s="35" t="s">
        <v>154</v>
      </c>
      <c r="E1140" s="35" t="s">
        <v>46</v>
      </c>
      <c r="F1140" s="35" t="s">
        <v>147</v>
      </c>
      <c r="G1140" s="35" t="s">
        <v>148</v>
      </c>
      <c r="H1140" s="34">
        <v>12.728137805799999</v>
      </c>
      <c r="I1140" s="34">
        <v>1.8627851934699999</v>
      </c>
    </row>
    <row r="1141" spans="1:9">
      <c r="A1141" s="35" t="s">
        <v>153</v>
      </c>
      <c r="B1141" s="35" t="s">
        <v>153</v>
      </c>
      <c r="C1141" s="34">
        <v>2.1005831535700001E-3</v>
      </c>
      <c r="D1141" s="35" t="s">
        <v>154</v>
      </c>
      <c r="E1141" s="35" t="s">
        <v>46</v>
      </c>
      <c r="F1141" s="35" t="s">
        <v>147</v>
      </c>
      <c r="G1141" s="35" t="s">
        <v>148</v>
      </c>
      <c r="H1141" s="34">
        <v>63.812568065000001</v>
      </c>
      <c r="I1141" s="34">
        <v>8.50075842581</v>
      </c>
    </row>
    <row r="1142" spans="1:9">
      <c r="A1142" s="35" t="s">
        <v>153</v>
      </c>
      <c r="B1142" s="35" t="s">
        <v>153</v>
      </c>
      <c r="C1142" s="34">
        <v>7.2063934915900002E-4</v>
      </c>
      <c r="D1142" s="35" t="s">
        <v>154</v>
      </c>
      <c r="E1142" s="35" t="s">
        <v>46</v>
      </c>
      <c r="F1142" s="35" t="s">
        <v>147</v>
      </c>
      <c r="G1142" s="35" t="s">
        <v>148</v>
      </c>
      <c r="H1142" s="34">
        <v>16.822637196999999</v>
      </c>
      <c r="I1142" s="34">
        <v>2.9163239783799999</v>
      </c>
    </row>
    <row r="1143" spans="1:9">
      <c r="A1143" s="35" t="s">
        <v>153</v>
      </c>
      <c r="B1143" s="35" t="s">
        <v>153</v>
      </c>
      <c r="C1143" s="34">
        <v>1.6802969130099999E-4</v>
      </c>
      <c r="D1143" s="35" t="s">
        <v>154</v>
      </c>
      <c r="E1143" s="35" t="s">
        <v>46</v>
      </c>
      <c r="F1143" s="35" t="s">
        <v>147</v>
      </c>
      <c r="G1143" s="35" t="s">
        <v>148</v>
      </c>
      <c r="H1143" s="34">
        <v>5.7021089475100002</v>
      </c>
      <c r="I1143" s="34">
        <v>0.67999203539399999</v>
      </c>
    </row>
    <row r="1144" spans="1:9">
      <c r="A1144" s="35" t="s">
        <v>153</v>
      </c>
      <c r="B1144" s="35" t="s">
        <v>153</v>
      </c>
      <c r="C1144" s="34">
        <v>3.03301944121E-3</v>
      </c>
      <c r="D1144" s="35" t="s">
        <v>154</v>
      </c>
      <c r="E1144" s="35" t="s">
        <v>46</v>
      </c>
      <c r="F1144" s="35" t="s">
        <v>147</v>
      </c>
      <c r="G1144" s="35" t="s">
        <v>148</v>
      </c>
      <c r="H1144" s="34">
        <v>67.992278095499998</v>
      </c>
      <c r="I1144" s="34">
        <v>12.274194204900001</v>
      </c>
    </row>
    <row r="1145" spans="1:9">
      <c r="A1145" s="35" t="s">
        <v>153</v>
      </c>
      <c r="B1145" s="35" t="s">
        <v>153</v>
      </c>
      <c r="C1145" s="34">
        <v>1.7287554883399999E-4</v>
      </c>
      <c r="D1145" s="35" t="s">
        <v>154</v>
      </c>
      <c r="E1145" s="35" t="s">
        <v>46</v>
      </c>
      <c r="F1145" s="35" t="s">
        <v>147</v>
      </c>
      <c r="G1145" s="35" t="s">
        <v>148</v>
      </c>
      <c r="H1145" s="34">
        <v>17.1153567759</v>
      </c>
      <c r="I1145" s="34">
        <v>0.699602525074</v>
      </c>
    </row>
    <row r="1146" spans="1:9">
      <c r="A1146" s="35" t="s">
        <v>153</v>
      </c>
      <c r="B1146" s="35" t="s">
        <v>153</v>
      </c>
      <c r="C1146" s="34">
        <v>1.32801957191E-3</v>
      </c>
      <c r="D1146" s="35" t="s">
        <v>154</v>
      </c>
      <c r="E1146" s="35" t="s">
        <v>46</v>
      </c>
      <c r="F1146" s="35" t="s">
        <v>147</v>
      </c>
      <c r="G1146" s="35" t="s">
        <v>148</v>
      </c>
      <c r="H1146" s="34">
        <v>39.901872416300002</v>
      </c>
      <c r="I1146" s="34">
        <v>5.3743045336400002</v>
      </c>
    </row>
    <row r="1147" spans="1:9">
      <c r="A1147" s="35" t="s">
        <v>153</v>
      </c>
      <c r="B1147" s="35" t="s">
        <v>153</v>
      </c>
      <c r="C1147" s="34">
        <v>1.2323054953800001E-4</v>
      </c>
      <c r="D1147" s="35" t="s">
        <v>154</v>
      </c>
      <c r="E1147" s="35" t="s">
        <v>46</v>
      </c>
      <c r="F1147" s="35" t="s">
        <v>147</v>
      </c>
      <c r="G1147" s="35" t="s">
        <v>148</v>
      </c>
      <c r="H1147" s="34">
        <v>13.961000457800001</v>
      </c>
      <c r="I1147" s="34">
        <v>0.49869634083199998</v>
      </c>
    </row>
    <row r="1148" spans="1:9">
      <c r="A1148" s="35" t="s">
        <v>153</v>
      </c>
      <c r="B1148" s="35" t="s">
        <v>153</v>
      </c>
      <c r="C1148" s="34">
        <v>3.6059289613299998E-5</v>
      </c>
      <c r="D1148" s="35" t="s">
        <v>154</v>
      </c>
      <c r="E1148" s="35" t="s">
        <v>46</v>
      </c>
      <c r="F1148" s="35" t="s">
        <v>147</v>
      </c>
      <c r="G1148" s="35" t="s">
        <v>148</v>
      </c>
      <c r="H1148" s="34">
        <v>16.262335928199999</v>
      </c>
      <c r="I1148" s="34">
        <v>0.14592676775899999</v>
      </c>
    </row>
    <row r="1149" spans="1:9">
      <c r="A1149" s="35" t="s">
        <v>153</v>
      </c>
      <c r="B1149" s="35" t="s">
        <v>153</v>
      </c>
      <c r="C1149" s="34">
        <v>5.1046363119800002E-5</v>
      </c>
      <c r="D1149" s="35" t="s">
        <v>154</v>
      </c>
      <c r="E1149" s="35" t="s">
        <v>46</v>
      </c>
      <c r="F1149" s="35" t="s">
        <v>147</v>
      </c>
      <c r="G1149" s="35" t="s">
        <v>148</v>
      </c>
      <c r="H1149" s="34">
        <v>8.0731168724900009</v>
      </c>
      <c r="I1149" s="34">
        <v>0.20657730243200001</v>
      </c>
    </row>
    <row r="1150" spans="1:9">
      <c r="A1150" s="35" t="s">
        <v>153</v>
      </c>
      <c r="B1150" s="35" t="s">
        <v>153</v>
      </c>
      <c r="C1150" s="34">
        <v>3.1080718016299998E-6</v>
      </c>
      <c r="D1150" s="35" t="s">
        <v>154</v>
      </c>
      <c r="E1150" s="35" t="s">
        <v>46</v>
      </c>
      <c r="F1150" s="35" t="s">
        <v>147</v>
      </c>
      <c r="G1150" s="35" t="s">
        <v>148</v>
      </c>
      <c r="H1150" s="34">
        <v>1.54185620816</v>
      </c>
      <c r="I1150" s="34">
        <v>1.25779203317E-2</v>
      </c>
    </row>
    <row r="1151" spans="1:9">
      <c r="A1151" s="35" t="s">
        <v>153</v>
      </c>
      <c r="B1151" s="35" t="s">
        <v>153</v>
      </c>
      <c r="C1151" s="34">
        <v>6.0834210805399999E-5</v>
      </c>
      <c r="D1151" s="35" t="s">
        <v>154</v>
      </c>
      <c r="E1151" s="35" t="s">
        <v>46</v>
      </c>
      <c r="F1151" s="35" t="s">
        <v>147</v>
      </c>
      <c r="G1151" s="35" t="s">
        <v>148</v>
      </c>
      <c r="H1151" s="34">
        <v>10.914318675100001</v>
      </c>
      <c r="I1151" s="34">
        <v>0.24618731669999999</v>
      </c>
    </row>
    <row r="1152" spans="1:9">
      <c r="A1152" s="35" t="s">
        <v>153</v>
      </c>
      <c r="B1152" s="35" t="s">
        <v>153</v>
      </c>
      <c r="C1152" s="34">
        <v>3.3512112768999999E-2</v>
      </c>
      <c r="D1152" s="35" t="s">
        <v>154</v>
      </c>
      <c r="E1152" s="35" t="s">
        <v>46</v>
      </c>
      <c r="F1152" s="35" t="s">
        <v>145</v>
      </c>
      <c r="G1152" s="35" t="s">
        <v>146</v>
      </c>
      <c r="H1152" s="34">
        <v>103.33577501400001</v>
      </c>
      <c r="I1152" s="34">
        <v>135.61870878799999</v>
      </c>
    </row>
    <row r="1153" spans="1:9">
      <c r="A1153" s="35" t="s">
        <v>153</v>
      </c>
      <c r="B1153" s="35" t="s">
        <v>153</v>
      </c>
      <c r="C1153" s="34">
        <v>3.2518550595599999E-5</v>
      </c>
      <c r="D1153" s="35" t="s">
        <v>154</v>
      </c>
      <c r="E1153" s="35" t="s">
        <v>46</v>
      </c>
      <c r="F1153" s="35" t="s">
        <v>145</v>
      </c>
      <c r="G1153" s="35" t="s">
        <v>146</v>
      </c>
      <c r="H1153" s="34">
        <v>3.8529789488700001</v>
      </c>
      <c r="I1153" s="34">
        <v>0.13159790532499999</v>
      </c>
    </row>
    <row r="1154" spans="1:9">
      <c r="A1154" s="35" t="s">
        <v>153</v>
      </c>
      <c r="B1154" s="35" t="s">
        <v>153</v>
      </c>
      <c r="C1154" s="34">
        <v>6.2114977545200002E-5</v>
      </c>
      <c r="D1154" s="35" t="s">
        <v>154</v>
      </c>
      <c r="E1154" s="35" t="s">
        <v>46</v>
      </c>
      <c r="F1154" s="35" t="s">
        <v>145</v>
      </c>
      <c r="G1154" s="35" t="s">
        <v>146</v>
      </c>
      <c r="H1154" s="34">
        <v>5.5070070146300001</v>
      </c>
      <c r="I1154" s="34">
        <v>0.25137039580600001</v>
      </c>
    </row>
    <row r="1155" spans="1:9">
      <c r="A1155" s="35" t="s">
        <v>153</v>
      </c>
      <c r="B1155" s="35" t="s">
        <v>153</v>
      </c>
      <c r="C1155" s="34">
        <v>3.23220231481E-5</v>
      </c>
      <c r="D1155" s="35" t="s">
        <v>154</v>
      </c>
      <c r="E1155" s="35" t="s">
        <v>46</v>
      </c>
      <c r="F1155" s="35" t="s">
        <v>145</v>
      </c>
      <c r="G1155" s="35" t="s">
        <v>146</v>
      </c>
      <c r="H1155" s="34">
        <v>5.1030236049999997</v>
      </c>
      <c r="I1155" s="34">
        <v>0.13080258696200001</v>
      </c>
    </row>
    <row r="1156" spans="1:9">
      <c r="A1156" s="35" t="s">
        <v>153</v>
      </c>
      <c r="B1156" s="35" t="s">
        <v>153</v>
      </c>
      <c r="C1156" s="34">
        <v>1.73002914245E-3</v>
      </c>
      <c r="D1156" s="35" t="s">
        <v>154</v>
      </c>
      <c r="E1156" s="35" t="s">
        <v>46</v>
      </c>
      <c r="F1156" s="35" t="s">
        <v>145</v>
      </c>
      <c r="G1156" s="35" t="s">
        <v>146</v>
      </c>
      <c r="H1156" s="34">
        <v>31.326105320300002</v>
      </c>
      <c r="I1156" s="34">
        <v>7.0011795460400004</v>
      </c>
    </row>
    <row r="1157" spans="1:9">
      <c r="A1157" s="35" t="s">
        <v>153</v>
      </c>
      <c r="B1157" s="35" t="s">
        <v>153</v>
      </c>
      <c r="C1157" s="34">
        <v>6.44136963635E-2</v>
      </c>
      <c r="D1157" s="35" t="s">
        <v>154</v>
      </c>
      <c r="E1157" s="35" t="s">
        <v>46</v>
      </c>
      <c r="F1157" s="35" t="s">
        <v>145</v>
      </c>
      <c r="G1157" s="35" t="s">
        <v>146</v>
      </c>
      <c r="H1157" s="34">
        <v>241.309203666</v>
      </c>
      <c r="I1157" s="34">
        <v>260.67298081899997</v>
      </c>
    </row>
    <row r="1158" spans="1:9">
      <c r="A1158" s="35" t="s">
        <v>153</v>
      </c>
      <c r="B1158" s="35" t="s">
        <v>153</v>
      </c>
      <c r="C1158" s="34">
        <v>1.6760169164E-7</v>
      </c>
      <c r="D1158" s="35" t="s">
        <v>154</v>
      </c>
      <c r="E1158" s="35" t="s">
        <v>46</v>
      </c>
      <c r="F1158" s="35" t="s">
        <v>145</v>
      </c>
      <c r="G1158" s="35" t="s">
        <v>146</v>
      </c>
      <c r="H1158" s="34">
        <v>0.19023712471400001</v>
      </c>
      <c r="I1158" s="34">
        <v>6.7825998221899999E-4</v>
      </c>
    </row>
    <row r="1159" spans="1:9">
      <c r="A1159" s="35" t="s">
        <v>153</v>
      </c>
      <c r="B1159" s="35" t="s">
        <v>153</v>
      </c>
      <c r="C1159" s="34">
        <v>1.3338352929100001E-6</v>
      </c>
      <c r="D1159" s="35" t="s">
        <v>154</v>
      </c>
      <c r="E1159" s="35" t="s">
        <v>46</v>
      </c>
      <c r="F1159" s="35" t="s">
        <v>145</v>
      </c>
      <c r="G1159" s="35" t="s">
        <v>146</v>
      </c>
      <c r="H1159" s="34">
        <v>0.39774485931699999</v>
      </c>
      <c r="I1159" s="34">
        <v>5.3978399215199998E-3</v>
      </c>
    </row>
    <row r="1160" spans="1:9">
      <c r="A1160" s="35" t="s">
        <v>153</v>
      </c>
      <c r="B1160" s="35" t="s">
        <v>153</v>
      </c>
      <c r="C1160" s="34">
        <v>8.7290284074000003E-6</v>
      </c>
      <c r="D1160" s="35" t="s">
        <v>154</v>
      </c>
      <c r="E1160" s="35" t="s">
        <v>46</v>
      </c>
      <c r="F1160" s="35" t="s">
        <v>145</v>
      </c>
      <c r="G1160" s="35" t="s">
        <v>146</v>
      </c>
      <c r="H1160" s="34">
        <v>2.6462448267399998</v>
      </c>
      <c r="I1160" s="34">
        <v>3.5325124671799997E-2</v>
      </c>
    </row>
    <row r="1161" spans="1:9">
      <c r="A1161" s="35" t="s">
        <v>153</v>
      </c>
      <c r="B1161" s="35" t="s">
        <v>153</v>
      </c>
      <c r="C1161" s="34">
        <v>9.6350343679899997E-7</v>
      </c>
      <c r="D1161" s="35" t="s">
        <v>154</v>
      </c>
      <c r="E1161" s="35" t="s">
        <v>46</v>
      </c>
      <c r="F1161" s="35" t="s">
        <v>145</v>
      </c>
      <c r="G1161" s="35" t="s">
        <v>146</v>
      </c>
      <c r="H1161" s="34">
        <v>0.67153926706199996</v>
      </c>
      <c r="I1161" s="34">
        <v>3.8991600712100002E-3</v>
      </c>
    </row>
    <row r="1162" spans="1:9">
      <c r="A1162" s="35" t="s">
        <v>153</v>
      </c>
      <c r="B1162" s="35" t="s">
        <v>153</v>
      </c>
      <c r="C1162" s="34">
        <v>1.6044353441E-4</v>
      </c>
      <c r="D1162" s="35" t="s">
        <v>154</v>
      </c>
      <c r="E1162" s="35" t="s">
        <v>46</v>
      </c>
      <c r="F1162" s="35" t="s">
        <v>147</v>
      </c>
      <c r="G1162" s="35" t="s">
        <v>148</v>
      </c>
      <c r="H1162" s="34">
        <v>79.180189583100002</v>
      </c>
      <c r="I1162" s="34">
        <v>0.64929194766099996</v>
      </c>
    </row>
    <row r="1163" spans="1:9">
      <c r="A1163" s="35" t="s">
        <v>153</v>
      </c>
      <c r="B1163" s="35" t="s">
        <v>153</v>
      </c>
      <c r="C1163" s="34">
        <v>1.20580006E-6</v>
      </c>
      <c r="D1163" s="35" t="s">
        <v>154</v>
      </c>
      <c r="E1163" s="35" t="s">
        <v>46</v>
      </c>
      <c r="F1163" s="35" t="s">
        <v>147</v>
      </c>
      <c r="G1163" s="35" t="s">
        <v>148</v>
      </c>
      <c r="H1163" s="34">
        <v>1.4752290966999999</v>
      </c>
      <c r="I1163" s="34">
        <v>4.8796997169300001E-3</v>
      </c>
    </row>
    <row r="1164" spans="1:9">
      <c r="A1164" s="35" t="s">
        <v>153</v>
      </c>
      <c r="B1164" s="35" t="s">
        <v>153</v>
      </c>
      <c r="C1164" s="34">
        <v>1.09059968822E-7</v>
      </c>
      <c r="D1164" s="35" t="s">
        <v>154</v>
      </c>
      <c r="E1164" s="35" t="s">
        <v>46</v>
      </c>
      <c r="F1164" s="35" t="s">
        <v>147</v>
      </c>
      <c r="G1164" s="35" t="s">
        <v>148</v>
      </c>
      <c r="H1164" s="34">
        <v>0.17335919041200001</v>
      </c>
      <c r="I1164" s="34">
        <v>4.41350035255E-4</v>
      </c>
    </row>
    <row r="1165" spans="1:9">
      <c r="A1165" s="35" t="s">
        <v>153</v>
      </c>
      <c r="B1165" s="35" t="s">
        <v>153</v>
      </c>
      <c r="C1165" s="34">
        <v>9.8404723866899997E-4</v>
      </c>
      <c r="D1165" s="35" t="s">
        <v>154</v>
      </c>
      <c r="E1165" s="35" t="s">
        <v>46</v>
      </c>
      <c r="F1165" s="35" t="s">
        <v>147</v>
      </c>
      <c r="G1165" s="35" t="s">
        <v>148</v>
      </c>
      <c r="H1165" s="34">
        <v>21.819830615899999</v>
      </c>
      <c r="I1165" s="34">
        <v>3.9822978877500002</v>
      </c>
    </row>
    <row r="1166" spans="1:9">
      <c r="A1166" s="35" t="s">
        <v>153</v>
      </c>
      <c r="B1166" s="35" t="s">
        <v>153</v>
      </c>
      <c r="C1166" s="34">
        <v>7.0255255256700003E-4</v>
      </c>
      <c r="D1166" s="35" t="s">
        <v>154</v>
      </c>
      <c r="E1166" s="35" t="s">
        <v>46</v>
      </c>
      <c r="F1166" s="35" t="s">
        <v>147</v>
      </c>
      <c r="G1166" s="35" t="s">
        <v>148</v>
      </c>
      <c r="H1166" s="34">
        <v>26.7106953563</v>
      </c>
      <c r="I1166" s="34">
        <v>2.8431293094300001</v>
      </c>
    </row>
    <row r="1167" spans="1:9">
      <c r="A1167" s="35" t="s">
        <v>153</v>
      </c>
      <c r="B1167" s="35" t="s">
        <v>153</v>
      </c>
      <c r="C1167" s="34">
        <v>1.1033209981E-4</v>
      </c>
      <c r="D1167" s="35" t="s">
        <v>154</v>
      </c>
      <c r="E1167" s="35" t="s">
        <v>46</v>
      </c>
      <c r="F1167" s="35" t="s">
        <v>147</v>
      </c>
      <c r="G1167" s="35" t="s">
        <v>148</v>
      </c>
      <c r="H1167" s="34">
        <v>6.9779996182400001</v>
      </c>
      <c r="I1167" s="34">
        <v>0.44649816671300002</v>
      </c>
    </row>
    <row r="1168" spans="1:9">
      <c r="A1168" s="35" t="s">
        <v>153</v>
      </c>
      <c r="B1168" s="35" t="s">
        <v>153</v>
      </c>
      <c r="C1168" s="34">
        <v>2.1060732362100001E-2</v>
      </c>
      <c r="D1168" s="35" t="s">
        <v>154</v>
      </c>
      <c r="E1168" s="35" t="s">
        <v>46</v>
      </c>
      <c r="F1168" s="35" t="s">
        <v>147</v>
      </c>
      <c r="G1168" s="35" t="s">
        <v>148</v>
      </c>
      <c r="H1168" s="34">
        <v>120.963662292</v>
      </c>
      <c r="I1168" s="34">
        <v>85.229760019899999</v>
      </c>
    </row>
    <row r="1169" spans="1:9">
      <c r="A1169" s="35" t="s">
        <v>153</v>
      </c>
      <c r="B1169" s="35" t="s">
        <v>153</v>
      </c>
      <c r="C1169" s="34">
        <v>1.7011467950200001E-2</v>
      </c>
      <c r="D1169" s="35" t="s">
        <v>154</v>
      </c>
      <c r="E1169" s="35" t="s">
        <v>46</v>
      </c>
      <c r="F1169" s="35" t="s">
        <v>147</v>
      </c>
      <c r="G1169" s="35" t="s">
        <v>148</v>
      </c>
      <c r="H1169" s="34">
        <v>111.216216665</v>
      </c>
      <c r="I1169" s="34">
        <v>68.842968328699996</v>
      </c>
    </row>
    <row r="1170" spans="1:9">
      <c r="A1170" s="35" t="s">
        <v>153</v>
      </c>
      <c r="B1170" s="35" t="s">
        <v>153</v>
      </c>
      <c r="C1170" s="34">
        <v>7.9471374961799998E-2</v>
      </c>
      <c r="D1170" s="35" t="s">
        <v>154</v>
      </c>
      <c r="E1170" s="35" t="s">
        <v>46</v>
      </c>
      <c r="F1170" s="35" t="s">
        <v>131</v>
      </c>
      <c r="G1170" s="35" t="s">
        <v>132</v>
      </c>
      <c r="H1170" s="34">
        <v>122.83485456299999</v>
      </c>
      <c r="I1170" s="34">
        <v>321.60924416099999</v>
      </c>
    </row>
    <row r="1171" spans="1:9">
      <c r="A1171" s="35" t="s">
        <v>153</v>
      </c>
      <c r="B1171" s="35" t="s">
        <v>153</v>
      </c>
      <c r="C1171" s="34">
        <v>2.12623429278E-4</v>
      </c>
      <c r="D1171" s="35" t="s">
        <v>154</v>
      </c>
      <c r="E1171" s="35" t="s">
        <v>46</v>
      </c>
      <c r="F1171" s="35" t="s">
        <v>131</v>
      </c>
      <c r="G1171" s="35" t="s">
        <v>132</v>
      </c>
      <c r="H1171" s="34">
        <v>19.878812560299998</v>
      </c>
      <c r="I1171" s="34">
        <v>0.860456490327</v>
      </c>
    </row>
    <row r="1172" spans="1:9">
      <c r="A1172" s="35" t="s">
        <v>153</v>
      </c>
      <c r="B1172" s="35" t="s">
        <v>153</v>
      </c>
      <c r="C1172" s="34">
        <v>1.29162184354E-3</v>
      </c>
      <c r="D1172" s="35" t="s">
        <v>154</v>
      </c>
      <c r="E1172" s="35" t="s">
        <v>46</v>
      </c>
      <c r="F1172" s="35" t="s">
        <v>131</v>
      </c>
      <c r="G1172" s="35" t="s">
        <v>132</v>
      </c>
      <c r="H1172" s="34">
        <v>37.987121096800003</v>
      </c>
      <c r="I1172" s="34">
        <v>5.2270081528499999</v>
      </c>
    </row>
    <row r="1173" spans="1:9">
      <c r="A1173" s="35" t="s">
        <v>153</v>
      </c>
      <c r="B1173" s="35" t="s">
        <v>153</v>
      </c>
      <c r="C1173" s="34">
        <v>8.3637087091699997E-3</v>
      </c>
      <c r="D1173" s="35" t="s">
        <v>154</v>
      </c>
      <c r="E1173" s="35" t="s">
        <v>46</v>
      </c>
      <c r="F1173" s="35" t="s">
        <v>131</v>
      </c>
      <c r="G1173" s="35" t="s">
        <v>132</v>
      </c>
      <c r="H1173" s="34">
        <v>62.472147022199998</v>
      </c>
      <c r="I1173" s="34">
        <v>33.846728304800003</v>
      </c>
    </row>
    <row r="1174" spans="1:9">
      <c r="A1174" s="35" t="s">
        <v>153</v>
      </c>
      <c r="B1174" s="35" t="s">
        <v>153</v>
      </c>
      <c r="C1174" s="34">
        <v>4.1860956147699996E-3</v>
      </c>
      <c r="D1174" s="35" t="s">
        <v>154</v>
      </c>
      <c r="E1174" s="35" t="s">
        <v>46</v>
      </c>
      <c r="F1174" s="35" t="s">
        <v>131</v>
      </c>
      <c r="G1174" s="35" t="s">
        <v>132</v>
      </c>
      <c r="H1174" s="34">
        <v>51.636741553</v>
      </c>
      <c r="I1174" s="34">
        <v>16.940527923400001</v>
      </c>
    </row>
    <row r="1175" spans="1:9">
      <c r="A1175" s="35" t="s">
        <v>153</v>
      </c>
      <c r="B1175" s="35" t="s">
        <v>153</v>
      </c>
      <c r="C1175" s="34">
        <v>2.2788794695399999E-3</v>
      </c>
      <c r="D1175" s="35" t="s">
        <v>154</v>
      </c>
      <c r="E1175" s="35" t="s">
        <v>46</v>
      </c>
      <c r="F1175" s="35" t="s">
        <v>131</v>
      </c>
      <c r="G1175" s="35" t="s">
        <v>132</v>
      </c>
      <c r="H1175" s="34">
        <v>87.987030787999998</v>
      </c>
      <c r="I1175" s="34">
        <v>9.2222980171900009</v>
      </c>
    </row>
    <row r="1176" spans="1:9">
      <c r="A1176" s="35" t="s">
        <v>153</v>
      </c>
      <c r="B1176" s="35" t="s">
        <v>153</v>
      </c>
      <c r="C1176" s="34">
        <v>3.7181325093999999E-3</v>
      </c>
      <c r="D1176" s="35" t="s">
        <v>154</v>
      </c>
      <c r="E1176" s="35" t="s">
        <v>46</v>
      </c>
      <c r="F1176" s="35" t="s">
        <v>131</v>
      </c>
      <c r="G1176" s="35" t="s">
        <v>132</v>
      </c>
      <c r="H1176" s="34">
        <v>90.784946867399995</v>
      </c>
      <c r="I1176" s="34">
        <v>15.046748425000001</v>
      </c>
    </row>
    <row r="1177" spans="1:9">
      <c r="A1177" s="35" t="s">
        <v>153</v>
      </c>
      <c r="B1177" s="35" t="s">
        <v>153</v>
      </c>
      <c r="C1177" s="34">
        <v>8.1199959782799998E-4</v>
      </c>
      <c r="D1177" s="35" t="s">
        <v>154</v>
      </c>
      <c r="E1177" s="35" t="s">
        <v>46</v>
      </c>
      <c r="F1177" s="35" t="s">
        <v>131</v>
      </c>
      <c r="G1177" s="35" t="s">
        <v>132</v>
      </c>
      <c r="H1177" s="34">
        <v>16.8581257357</v>
      </c>
      <c r="I1177" s="34">
        <v>3.28604578746</v>
      </c>
    </row>
    <row r="1178" spans="1:9">
      <c r="A1178" s="35" t="s">
        <v>153</v>
      </c>
      <c r="B1178" s="35" t="s">
        <v>153</v>
      </c>
      <c r="C1178" s="34">
        <v>1.08971945468E-5</v>
      </c>
      <c r="D1178" s="35" t="s">
        <v>154</v>
      </c>
      <c r="E1178" s="35" t="s">
        <v>46</v>
      </c>
      <c r="F1178" s="35" t="s">
        <v>131</v>
      </c>
      <c r="G1178" s="35" t="s">
        <v>132</v>
      </c>
      <c r="H1178" s="34">
        <v>2.20267267433</v>
      </c>
      <c r="I1178" s="34">
        <v>4.4099381737699998E-2</v>
      </c>
    </row>
    <row r="1179" spans="1:9">
      <c r="A1179" s="35" t="s">
        <v>153</v>
      </c>
      <c r="B1179" s="35" t="s">
        <v>153</v>
      </c>
      <c r="C1179" s="34">
        <v>2.4005334974999998E-3</v>
      </c>
      <c r="D1179" s="35" t="s">
        <v>154</v>
      </c>
      <c r="E1179" s="35" t="s">
        <v>46</v>
      </c>
      <c r="F1179" s="35" t="s">
        <v>131</v>
      </c>
      <c r="G1179" s="35" t="s">
        <v>132</v>
      </c>
      <c r="H1179" s="34">
        <v>72.531740181700002</v>
      </c>
      <c r="I1179" s="34">
        <v>9.7146144015600004</v>
      </c>
    </row>
    <row r="1180" spans="1:9">
      <c r="A1180" s="35" t="s">
        <v>153</v>
      </c>
      <c r="B1180" s="35" t="s">
        <v>153</v>
      </c>
      <c r="C1180" s="34">
        <v>1.0306625398500001E-3</v>
      </c>
      <c r="D1180" s="35" t="s">
        <v>154</v>
      </c>
      <c r="E1180" s="35" t="s">
        <v>46</v>
      </c>
      <c r="F1180" s="35" t="s">
        <v>131</v>
      </c>
      <c r="G1180" s="35" t="s">
        <v>132</v>
      </c>
      <c r="H1180" s="34">
        <v>27.718195447999999</v>
      </c>
      <c r="I1180" s="34">
        <v>4.17094331873</v>
      </c>
    </row>
    <row r="1181" spans="1:9">
      <c r="A1181" s="35" t="s">
        <v>153</v>
      </c>
      <c r="B1181" s="35" t="s">
        <v>153</v>
      </c>
      <c r="C1181" s="34">
        <v>3.2361472718800002E-6</v>
      </c>
      <c r="D1181" s="35" t="s">
        <v>154</v>
      </c>
      <c r="E1181" s="35" t="s">
        <v>46</v>
      </c>
      <c r="F1181" s="35" t="s">
        <v>131</v>
      </c>
      <c r="G1181" s="35" t="s">
        <v>132</v>
      </c>
      <c r="H1181" s="34">
        <v>2.2333739745900001</v>
      </c>
      <c r="I1181" s="34">
        <v>1.3096223371E-2</v>
      </c>
    </row>
    <row r="1182" spans="1:9">
      <c r="A1182" s="35" t="s">
        <v>153</v>
      </c>
      <c r="B1182" s="35" t="s">
        <v>153</v>
      </c>
      <c r="C1182" s="34">
        <v>1.59373707416E-6</v>
      </c>
      <c r="D1182" s="35" t="s">
        <v>154</v>
      </c>
      <c r="E1182" s="35" t="s">
        <v>46</v>
      </c>
      <c r="F1182" s="35" t="s">
        <v>131</v>
      </c>
      <c r="G1182" s="35" t="s">
        <v>132</v>
      </c>
      <c r="H1182" s="34">
        <v>0.40718998136399998</v>
      </c>
      <c r="I1182" s="34">
        <v>6.4496251141999998E-3</v>
      </c>
    </row>
    <row r="1183" spans="1:9">
      <c r="A1183" s="35" t="s">
        <v>153</v>
      </c>
      <c r="B1183" s="35" t="s">
        <v>153</v>
      </c>
      <c r="C1183" s="34">
        <v>5.9553359402899998E-2</v>
      </c>
      <c r="D1183" s="35" t="s">
        <v>154</v>
      </c>
      <c r="E1183" s="35" t="s">
        <v>46</v>
      </c>
      <c r="F1183" s="35" t="s">
        <v>131</v>
      </c>
      <c r="G1183" s="35" t="s">
        <v>132</v>
      </c>
      <c r="H1183" s="34">
        <v>171.424083744</v>
      </c>
      <c r="I1183" s="34">
        <v>241.00389497500001</v>
      </c>
    </row>
    <row r="1184" spans="1:9">
      <c r="A1184" s="35" t="s">
        <v>153</v>
      </c>
      <c r="B1184" s="35" t="s">
        <v>153</v>
      </c>
      <c r="C1184" s="34">
        <v>4.1625222595899998E-4</v>
      </c>
      <c r="D1184" s="35" t="s">
        <v>154</v>
      </c>
      <c r="E1184" s="35" t="s">
        <v>46</v>
      </c>
      <c r="F1184" s="35" t="s">
        <v>131</v>
      </c>
      <c r="G1184" s="35" t="s">
        <v>132</v>
      </c>
      <c r="H1184" s="34">
        <v>10.104944916899999</v>
      </c>
      <c r="I1184" s="34">
        <v>1.6845129939600001</v>
      </c>
    </row>
    <row r="1185" spans="1:9">
      <c r="A1185" s="35" t="s">
        <v>153</v>
      </c>
      <c r="B1185" s="35" t="s">
        <v>153</v>
      </c>
      <c r="C1185" s="34">
        <v>1.9557577122899998E-3</v>
      </c>
      <c r="D1185" s="35" t="s">
        <v>154</v>
      </c>
      <c r="E1185" s="35" t="s">
        <v>46</v>
      </c>
      <c r="F1185" s="35" t="s">
        <v>131</v>
      </c>
      <c r="G1185" s="35" t="s">
        <v>132</v>
      </c>
      <c r="H1185" s="34">
        <v>74.868270036200002</v>
      </c>
      <c r="I1185" s="34">
        <v>7.9146706586300004</v>
      </c>
    </row>
    <row r="1186" spans="1:9">
      <c r="A1186" s="35" t="s">
        <v>153</v>
      </c>
      <c r="B1186" s="35" t="s">
        <v>153</v>
      </c>
      <c r="C1186" s="34">
        <v>3.7859719157399998E-3</v>
      </c>
      <c r="D1186" s="35" t="s">
        <v>154</v>
      </c>
      <c r="E1186" s="35" t="s">
        <v>46</v>
      </c>
      <c r="F1186" s="35" t="s">
        <v>131</v>
      </c>
      <c r="G1186" s="35" t="s">
        <v>132</v>
      </c>
      <c r="H1186" s="34">
        <v>80.607307491599997</v>
      </c>
      <c r="I1186" s="34">
        <v>15.321284762299999</v>
      </c>
    </row>
    <row r="1187" spans="1:9">
      <c r="A1187" s="35" t="s">
        <v>153</v>
      </c>
      <c r="B1187" s="35" t="s">
        <v>153</v>
      </c>
      <c r="C1187" s="34">
        <v>9.4589177538800004E-4</v>
      </c>
      <c r="D1187" s="35" t="s">
        <v>154</v>
      </c>
      <c r="E1187" s="35" t="s">
        <v>46</v>
      </c>
      <c r="F1187" s="35" t="s">
        <v>131</v>
      </c>
      <c r="G1187" s="35" t="s">
        <v>132</v>
      </c>
      <c r="H1187" s="34">
        <v>50.321685055400003</v>
      </c>
      <c r="I1187" s="34">
        <v>3.8278882061199999</v>
      </c>
    </row>
    <row r="1188" spans="1:9">
      <c r="A1188" s="35" t="s">
        <v>153</v>
      </c>
      <c r="B1188" s="35" t="s">
        <v>153</v>
      </c>
      <c r="C1188" s="34">
        <v>1.78770552707E-2</v>
      </c>
      <c r="D1188" s="35" t="s">
        <v>154</v>
      </c>
      <c r="E1188" s="35" t="s">
        <v>46</v>
      </c>
      <c r="F1188" s="35" t="s">
        <v>131</v>
      </c>
      <c r="G1188" s="35" t="s">
        <v>132</v>
      </c>
      <c r="H1188" s="34">
        <v>268.36242410400001</v>
      </c>
      <c r="I1188" s="34">
        <v>72.345875935799995</v>
      </c>
    </row>
    <row r="1189" spans="1:9">
      <c r="A1189" s="35" t="s">
        <v>153</v>
      </c>
      <c r="B1189" s="35" t="s">
        <v>153</v>
      </c>
      <c r="C1189" s="34">
        <v>6.7058791395499999E-6</v>
      </c>
      <c r="D1189" s="35" t="s">
        <v>154</v>
      </c>
      <c r="E1189" s="35" t="s">
        <v>46</v>
      </c>
      <c r="F1189" s="35" t="s">
        <v>131</v>
      </c>
      <c r="G1189" s="35" t="s">
        <v>132</v>
      </c>
      <c r="H1189" s="34">
        <v>3.6392188713400002</v>
      </c>
      <c r="I1189" s="34">
        <v>2.7137730063699999E-2</v>
      </c>
    </row>
    <row r="1190" spans="1:9">
      <c r="A1190" s="35" t="s">
        <v>153</v>
      </c>
      <c r="B1190" s="35" t="s">
        <v>153</v>
      </c>
      <c r="C1190" s="34">
        <v>3.0859347556000002E-5</v>
      </c>
      <c r="D1190" s="35" t="s">
        <v>154</v>
      </c>
      <c r="E1190" s="35" t="s">
        <v>46</v>
      </c>
      <c r="F1190" s="35" t="s">
        <v>131</v>
      </c>
      <c r="G1190" s="35" t="s">
        <v>132</v>
      </c>
      <c r="H1190" s="34">
        <v>4.0350517417300003</v>
      </c>
      <c r="I1190" s="34">
        <v>0.12488334884799999</v>
      </c>
    </row>
    <row r="1191" spans="1:9">
      <c r="A1191" s="35" t="s">
        <v>153</v>
      </c>
      <c r="B1191" s="35" t="s">
        <v>153</v>
      </c>
      <c r="C1191" s="34">
        <v>2.0340671345300001E-3</v>
      </c>
      <c r="D1191" s="35" t="s">
        <v>154</v>
      </c>
      <c r="E1191" s="35" t="s">
        <v>46</v>
      </c>
      <c r="F1191" s="35" t="s">
        <v>131</v>
      </c>
      <c r="G1191" s="35" t="s">
        <v>132</v>
      </c>
      <c r="H1191" s="34">
        <v>45.948460592700002</v>
      </c>
      <c r="I1191" s="34">
        <v>8.2315776469799999</v>
      </c>
    </row>
    <row r="1192" spans="1:9">
      <c r="A1192" s="35" t="s">
        <v>153</v>
      </c>
      <c r="B1192" s="35" t="s">
        <v>153</v>
      </c>
      <c r="C1192" s="34">
        <v>1.0175793830800001E-2</v>
      </c>
      <c r="D1192" s="35" t="s">
        <v>154</v>
      </c>
      <c r="E1192" s="35" t="s">
        <v>46</v>
      </c>
      <c r="F1192" s="35" t="s">
        <v>131</v>
      </c>
      <c r="G1192" s="35" t="s">
        <v>132</v>
      </c>
      <c r="H1192" s="34">
        <v>291.754521909</v>
      </c>
      <c r="I1192" s="34">
        <v>41.179976617100003</v>
      </c>
    </row>
    <row r="1193" spans="1:9">
      <c r="A1193" s="35" t="s">
        <v>153</v>
      </c>
      <c r="B1193" s="35" t="s">
        <v>153</v>
      </c>
      <c r="C1193" s="34">
        <v>2.5153397966900002E-4</v>
      </c>
      <c r="D1193" s="35" t="s">
        <v>154</v>
      </c>
      <c r="E1193" s="35" t="s">
        <v>46</v>
      </c>
      <c r="F1193" s="35" t="s">
        <v>131</v>
      </c>
      <c r="G1193" s="35" t="s">
        <v>132</v>
      </c>
      <c r="H1193" s="34">
        <v>16.0874721456</v>
      </c>
      <c r="I1193" s="34">
        <v>1.01792190107</v>
      </c>
    </row>
    <row r="1194" spans="1:9">
      <c r="A1194" s="35" t="s">
        <v>153</v>
      </c>
      <c r="B1194" s="35" t="s">
        <v>153</v>
      </c>
      <c r="C1194" s="34">
        <v>6.4286319351799997E-6</v>
      </c>
      <c r="D1194" s="35" t="s">
        <v>154</v>
      </c>
      <c r="E1194" s="35" t="s">
        <v>46</v>
      </c>
      <c r="F1194" s="35" t="s">
        <v>131</v>
      </c>
      <c r="G1194" s="35" t="s">
        <v>132</v>
      </c>
      <c r="H1194" s="34">
        <v>1.52509403577</v>
      </c>
      <c r="I1194" s="34">
        <v>2.60157504341E-2</v>
      </c>
    </row>
    <row r="1195" spans="1:9">
      <c r="A1195" s="35" t="s">
        <v>153</v>
      </c>
      <c r="B1195" s="35" t="s">
        <v>153</v>
      </c>
      <c r="C1195" s="34">
        <v>2.60946132154E-4</v>
      </c>
      <c r="D1195" s="35" t="s">
        <v>154</v>
      </c>
      <c r="E1195" s="35" t="s">
        <v>46</v>
      </c>
      <c r="F1195" s="35" t="s">
        <v>131</v>
      </c>
      <c r="G1195" s="35" t="s">
        <v>132</v>
      </c>
      <c r="H1195" s="34">
        <v>63.809822738699999</v>
      </c>
      <c r="I1195" s="34">
        <v>1.05601153081</v>
      </c>
    </row>
    <row r="1196" spans="1:9">
      <c r="A1196" s="35" t="s">
        <v>153</v>
      </c>
      <c r="B1196" s="35" t="s">
        <v>153</v>
      </c>
      <c r="C1196" s="34">
        <v>4.5980319223500002E-6</v>
      </c>
      <c r="D1196" s="35" t="s">
        <v>154</v>
      </c>
      <c r="E1196" s="35" t="s">
        <v>46</v>
      </c>
      <c r="F1196" s="35" t="s">
        <v>131</v>
      </c>
      <c r="G1196" s="35" t="s">
        <v>132</v>
      </c>
      <c r="H1196" s="34">
        <v>0.77558807623299997</v>
      </c>
      <c r="I1196" s="34">
        <v>1.8607575015399998E-2</v>
      </c>
    </row>
    <row r="1197" spans="1:9">
      <c r="A1197" s="35" t="s">
        <v>153</v>
      </c>
      <c r="B1197" s="35" t="s">
        <v>153</v>
      </c>
      <c r="C1197" s="34">
        <v>1.2079708811800001E-6</v>
      </c>
      <c r="D1197" s="35" t="s">
        <v>154</v>
      </c>
      <c r="E1197" s="35" t="s">
        <v>46</v>
      </c>
      <c r="F1197" s="35" t="s">
        <v>131</v>
      </c>
      <c r="G1197" s="35" t="s">
        <v>132</v>
      </c>
      <c r="H1197" s="34">
        <v>0.41740463673099998</v>
      </c>
      <c r="I1197" s="34">
        <v>4.8884847185599999E-3</v>
      </c>
    </row>
    <row r="1198" spans="1:9">
      <c r="A1198" s="35" t="s">
        <v>153</v>
      </c>
      <c r="B1198" s="35" t="s">
        <v>153</v>
      </c>
      <c r="C1198" s="34">
        <v>1.6486984549499999E-4</v>
      </c>
      <c r="D1198" s="35" t="s">
        <v>154</v>
      </c>
      <c r="E1198" s="35" t="s">
        <v>46</v>
      </c>
      <c r="F1198" s="35" t="s">
        <v>131</v>
      </c>
      <c r="G1198" s="35" t="s">
        <v>132</v>
      </c>
      <c r="H1198" s="34">
        <v>18.719342124400001</v>
      </c>
      <c r="I1198" s="34">
        <v>0.66720459310000002</v>
      </c>
    </row>
    <row r="1199" spans="1:9">
      <c r="A1199" s="35" t="s">
        <v>153</v>
      </c>
      <c r="B1199" s="35" t="s">
        <v>153</v>
      </c>
      <c r="C1199" s="34">
        <v>1.5091866993800001E-4</v>
      </c>
      <c r="D1199" s="35" t="s">
        <v>154</v>
      </c>
      <c r="E1199" s="35" t="s">
        <v>46</v>
      </c>
      <c r="F1199" s="35" t="s">
        <v>145</v>
      </c>
      <c r="G1199" s="35" t="s">
        <v>146</v>
      </c>
      <c r="H1199" s="34">
        <v>17.938849544699998</v>
      </c>
      <c r="I1199" s="34">
        <v>0.61074618869800001</v>
      </c>
    </row>
    <row r="1200" spans="1:9">
      <c r="A1200" s="35" t="s">
        <v>153</v>
      </c>
      <c r="B1200" s="35" t="s">
        <v>153</v>
      </c>
      <c r="C1200" s="34">
        <v>1.1344138378500001E-6</v>
      </c>
      <c r="D1200" s="35" t="s">
        <v>154</v>
      </c>
      <c r="E1200" s="35" t="s">
        <v>46</v>
      </c>
      <c r="F1200" s="35" t="s">
        <v>145</v>
      </c>
      <c r="G1200" s="35" t="s">
        <v>146</v>
      </c>
      <c r="H1200" s="34">
        <v>0.39176249691100001</v>
      </c>
      <c r="I1200" s="34">
        <v>4.5908099253799996E-3</v>
      </c>
    </row>
    <row r="1201" spans="1:9">
      <c r="A1201" s="35" t="s">
        <v>153</v>
      </c>
      <c r="B1201" s="35" t="s">
        <v>153</v>
      </c>
      <c r="C1201" s="34">
        <v>3.6294686434399999E-3</v>
      </c>
      <c r="D1201" s="35" t="s">
        <v>154</v>
      </c>
      <c r="E1201" s="35" t="s">
        <v>46</v>
      </c>
      <c r="F1201" s="35" t="s">
        <v>131</v>
      </c>
      <c r="G1201" s="35" t="s">
        <v>132</v>
      </c>
      <c r="H1201" s="34">
        <v>44.753445399199997</v>
      </c>
      <c r="I1201" s="34">
        <v>14.6879384896</v>
      </c>
    </row>
    <row r="1202" spans="1:9">
      <c r="A1202" s="35" t="s">
        <v>153</v>
      </c>
      <c r="B1202" s="35" t="s">
        <v>153</v>
      </c>
      <c r="C1202" s="34">
        <v>1.9824523415800002E-6</v>
      </c>
      <c r="D1202" s="35" t="s">
        <v>154</v>
      </c>
      <c r="E1202" s="35" t="s">
        <v>46</v>
      </c>
      <c r="F1202" s="35" t="s">
        <v>131</v>
      </c>
      <c r="G1202" s="35" t="s">
        <v>132</v>
      </c>
      <c r="H1202" s="34">
        <v>0.80566665259500003</v>
      </c>
      <c r="I1202" s="34">
        <v>8.0226999906299994E-3</v>
      </c>
    </row>
    <row r="1203" spans="1:9">
      <c r="A1203" s="35" t="s">
        <v>153</v>
      </c>
      <c r="B1203" s="35" t="s">
        <v>153</v>
      </c>
      <c r="C1203" s="34">
        <v>1.20470171995E-6</v>
      </c>
      <c r="D1203" s="35" t="s">
        <v>154</v>
      </c>
      <c r="E1203" s="35" t="s">
        <v>46</v>
      </c>
      <c r="F1203" s="35" t="s">
        <v>145</v>
      </c>
      <c r="G1203" s="35" t="s">
        <v>146</v>
      </c>
      <c r="H1203" s="34">
        <v>0.39112667818300001</v>
      </c>
      <c r="I1203" s="34">
        <v>4.8752548924500001E-3</v>
      </c>
    </row>
    <row r="1204" spans="1:9">
      <c r="A1204" s="35" t="s">
        <v>153</v>
      </c>
      <c r="B1204" s="35" t="s">
        <v>153</v>
      </c>
      <c r="C1204" s="34">
        <v>1.4376100284200001E-3</v>
      </c>
      <c r="D1204" s="35" t="s">
        <v>154</v>
      </c>
      <c r="E1204" s="35" t="s">
        <v>46</v>
      </c>
      <c r="F1204" s="35" t="s">
        <v>145</v>
      </c>
      <c r="G1204" s="35" t="s">
        <v>146</v>
      </c>
      <c r="H1204" s="34">
        <v>32.344893619899999</v>
      </c>
      <c r="I1204" s="34">
        <v>5.8178013764100003</v>
      </c>
    </row>
    <row r="1205" spans="1:9">
      <c r="A1205" s="35" t="s">
        <v>153</v>
      </c>
      <c r="B1205" s="35" t="s">
        <v>153</v>
      </c>
      <c r="C1205" s="34">
        <v>1.7752284895900001E-3</v>
      </c>
      <c r="D1205" s="35" t="s">
        <v>154</v>
      </c>
      <c r="E1205" s="35" t="s">
        <v>46</v>
      </c>
      <c r="F1205" s="35" t="s">
        <v>145</v>
      </c>
      <c r="G1205" s="35" t="s">
        <v>146</v>
      </c>
      <c r="H1205" s="34">
        <v>79.051387237699998</v>
      </c>
      <c r="I1205" s="34">
        <v>7.1840948143399999</v>
      </c>
    </row>
    <row r="1206" spans="1:9">
      <c r="A1206" s="35" t="s">
        <v>153</v>
      </c>
      <c r="B1206" s="35" t="s">
        <v>153</v>
      </c>
      <c r="C1206" s="34">
        <v>4.0631378428600002E-4</v>
      </c>
      <c r="D1206" s="35" t="s">
        <v>154</v>
      </c>
      <c r="E1206" s="35" t="s">
        <v>46</v>
      </c>
      <c r="F1206" s="35" t="s">
        <v>145</v>
      </c>
      <c r="G1206" s="35" t="s">
        <v>146</v>
      </c>
      <c r="H1206" s="34">
        <v>25.986980780100001</v>
      </c>
      <c r="I1206" s="34">
        <v>1.64429354745</v>
      </c>
    </row>
    <row r="1207" spans="1:9">
      <c r="A1207" s="35" t="s">
        <v>153</v>
      </c>
      <c r="B1207" s="35" t="s">
        <v>153</v>
      </c>
      <c r="C1207" s="34">
        <v>1.14104616171E-4</v>
      </c>
      <c r="D1207" s="35" t="s">
        <v>154</v>
      </c>
      <c r="E1207" s="35" t="s">
        <v>46</v>
      </c>
      <c r="F1207" s="35" t="s">
        <v>145</v>
      </c>
      <c r="G1207" s="35" t="s">
        <v>146</v>
      </c>
      <c r="H1207" s="34">
        <v>14.999959821399999</v>
      </c>
      <c r="I1207" s="34">
        <v>0.46176499877900001</v>
      </c>
    </row>
    <row r="1208" spans="1:9">
      <c r="A1208" s="35" t="s">
        <v>153</v>
      </c>
      <c r="B1208" s="35" t="s">
        <v>153</v>
      </c>
      <c r="C1208" s="34">
        <v>3.6445376796499999E-2</v>
      </c>
      <c r="D1208" s="35" t="s">
        <v>154</v>
      </c>
      <c r="E1208" s="35" t="s">
        <v>46</v>
      </c>
      <c r="F1208" s="35" t="s">
        <v>131</v>
      </c>
      <c r="G1208" s="35" t="s">
        <v>132</v>
      </c>
      <c r="H1208" s="34">
        <v>94.862504490099994</v>
      </c>
      <c r="I1208" s="34">
        <v>147.48920715599999</v>
      </c>
    </row>
    <row r="1209" spans="1:9">
      <c r="A1209" s="35" t="s">
        <v>153</v>
      </c>
      <c r="B1209" s="35" t="s">
        <v>153</v>
      </c>
      <c r="C1209" s="34">
        <v>9.8012070958400005E-2</v>
      </c>
      <c r="D1209" s="35" t="s">
        <v>154</v>
      </c>
      <c r="E1209" s="35" t="s">
        <v>46</v>
      </c>
      <c r="F1209" s="35" t="s">
        <v>131</v>
      </c>
      <c r="G1209" s="35" t="s">
        <v>132</v>
      </c>
      <c r="H1209" s="34">
        <v>439.011491052</v>
      </c>
      <c r="I1209" s="34">
        <v>396.64077883099998</v>
      </c>
    </row>
    <row r="1210" spans="1:9">
      <c r="A1210" s="35" t="s">
        <v>153</v>
      </c>
      <c r="B1210" s="35" t="s">
        <v>153</v>
      </c>
      <c r="C1210" s="34">
        <v>7.0817931100900004E-5</v>
      </c>
      <c r="D1210" s="35" t="s">
        <v>154</v>
      </c>
      <c r="E1210" s="35" t="s">
        <v>46</v>
      </c>
      <c r="F1210" s="35" t="s">
        <v>145</v>
      </c>
      <c r="G1210" s="35" t="s">
        <v>146</v>
      </c>
      <c r="H1210" s="34">
        <v>8.8161140661699999</v>
      </c>
      <c r="I1210" s="34">
        <v>0.28658999929700002</v>
      </c>
    </row>
    <row r="1211" spans="1:9">
      <c r="A1211" s="35" t="s">
        <v>153</v>
      </c>
      <c r="B1211" s="35" t="s">
        <v>153</v>
      </c>
      <c r="C1211" s="34">
        <v>9.4717419320199997E-6</v>
      </c>
      <c r="D1211" s="35" t="s">
        <v>154</v>
      </c>
      <c r="E1211" s="35" t="s">
        <v>46</v>
      </c>
      <c r="F1211" s="35" t="s">
        <v>145</v>
      </c>
      <c r="G1211" s="35" t="s">
        <v>146</v>
      </c>
      <c r="H1211" s="34">
        <v>1.0890278225200001</v>
      </c>
      <c r="I1211" s="34">
        <v>3.83307796689E-2</v>
      </c>
    </row>
    <row r="1212" spans="1:9">
      <c r="A1212" s="35" t="s">
        <v>153</v>
      </c>
      <c r="B1212" s="35" t="s">
        <v>153</v>
      </c>
      <c r="C1212" s="34">
        <v>1.7866200731200001E-6</v>
      </c>
      <c r="D1212" s="35" t="s">
        <v>154</v>
      </c>
      <c r="E1212" s="35" t="s">
        <v>46</v>
      </c>
      <c r="F1212" s="35" t="s">
        <v>145</v>
      </c>
      <c r="G1212" s="35" t="s">
        <v>146</v>
      </c>
      <c r="H1212" s="34">
        <v>0.40552535862400002</v>
      </c>
      <c r="I1212" s="34">
        <v>7.2301949173000004E-3</v>
      </c>
    </row>
    <row r="1213" spans="1:9">
      <c r="A1213" s="35" t="s">
        <v>153</v>
      </c>
      <c r="B1213" s="35" t="s">
        <v>153</v>
      </c>
      <c r="C1213" s="34">
        <v>1.7551891421399999E-8</v>
      </c>
      <c r="D1213" s="35" t="s">
        <v>154</v>
      </c>
      <c r="E1213" s="35" t="s">
        <v>46</v>
      </c>
      <c r="F1213" s="35" t="s">
        <v>145</v>
      </c>
      <c r="G1213" s="35" t="s">
        <v>146</v>
      </c>
      <c r="H1213" s="34">
        <v>0.13282351696700001</v>
      </c>
      <c r="I1213" s="34">
        <v>7.1029984523799996E-5</v>
      </c>
    </row>
    <row r="1214" spans="1:9">
      <c r="A1214" s="35" t="s">
        <v>153</v>
      </c>
      <c r="B1214" s="35" t="s">
        <v>153</v>
      </c>
      <c r="C1214" s="34">
        <v>2.5971392188E-2</v>
      </c>
      <c r="D1214" s="35" t="s">
        <v>154</v>
      </c>
      <c r="E1214" s="35" t="s">
        <v>46</v>
      </c>
      <c r="F1214" s="35" t="s">
        <v>145</v>
      </c>
      <c r="G1214" s="35" t="s">
        <v>146</v>
      </c>
      <c r="H1214" s="34">
        <v>93.151823301500002</v>
      </c>
      <c r="I1214" s="34">
        <v>105.102495275</v>
      </c>
    </row>
    <row r="1215" spans="1:9">
      <c r="A1215" s="35" t="s">
        <v>153</v>
      </c>
      <c r="B1215" s="35" t="s">
        <v>153</v>
      </c>
      <c r="C1215" s="34">
        <v>1.26100815147E-4</v>
      </c>
      <c r="D1215" s="35" t="s">
        <v>154</v>
      </c>
      <c r="E1215" s="35" t="s">
        <v>46</v>
      </c>
      <c r="F1215" s="35" t="s">
        <v>145</v>
      </c>
      <c r="G1215" s="35" t="s">
        <v>146</v>
      </c>
      <c r="H1215" s="34">
        <v>14.863105038600001</v>
      </c>
      <c r="I1215" s="34">
        <v>0.51031189364899998</v>
      </c>
    </row>
    <row r="1216" spans="1:9">
      <c r="A1216" s="35" t="s">
        <v>153</v>
      </c>
      <c r="B1216" s="35" t="s">
        <v>153</v>
      </c>
      <c r="C1216" s="34">
        <v>9.5507609692199998E-5</v>
      </c>
      <c r="D1216" s="35" t="s">
        <v>154</v>
      </c>
      <c r="E1216" s="35" t="s">
        <v>46</v>
      </c>
      <c r="F1216" s="35" t="s">
        <v>145</v>
      </c>
      <c r="G1216" s="35" t="s">
        <v>146</v>
      </c>
      <c r="H1216" s="34">
        <v>11.6375682544</v>
      </c>
      <c r="I1216" s="34">
        <v>0.38650558367100002</v>
      </c>
    </row>
    <row r="1217" spans="1:9">
      <c r="A1217" s="35" t="s">
        <v>153</v>
      </c>
      <c r="B1217" s="35" t="s">
        <v>153</v>
      </c>
      <c r="C1217" s="34">
        <v>1.14108076685E-5</v>
      </c>
      <c r="D1217" s="35" t="s">
        <v>154</v>
      </c>
      <c r="E1217" s="35" t="s">
        <v>46</v>
      </c>
      <c r="F1217" s="35" t="s">
        <v>145</v>
      </c>
      <c r="G1217" s="35" t="s">
        <v>146</v>
      </c>
      <c r="H1217" s="34">
        <v>1.35712832631</v>
      </c>
      <c r="I1217" s="34">
        <v>4.6177900297899997E-2</v>
      </c>
    </row>
    <row r="1218" spans="1:9">
      <c r="A1218" s="35" t="s">
        <v>153</v>
      </c>
      <c r="B1218" s="35" t="s">
        <v>153</v>
      </c>
      <c r="C1218" s="34">
        <v>2.7373580242699998E-6</v>
      </c>
      <c r="D1218" s="35" t="s">
        <v>154</v>
      </c>
      <c r="E1218" s="35" t="s">
        <v>46</v>
      </c>
      <c r="F1218" s="35" t="s">
        <v>145</v>
      </c>
      <c r="G1218" s="35" t="s">
        <v>146</v>
      </c>
      <c r="H1218" s="34">
        <v>1.48380738512</v>
      </c>
      <c r="I1218" s="34">
        <v>1.1077694900899999E-2</v>
      </c>
    </row>
    <row r="1219" spans="1:9">
      <c r="A1219" s="35" t="s">
        <v>153</v>
      </c>
      <c r="B1219" s="35" t="s">
        <v>153</v>
      </c>
      <c r="C1219" s="34">
        <v>2.59288535407E-3</v>
      </c>
      <c r="D1219" s="35" t="s">
        <v>154</v>
      </c>
      <c r="E1219" s="35" t="s">
        <v>46</v>
      </c>
      <c r="F1219" s="35" t="s">
        <v>145</v>
      </c>
      <c r="G1219" s="35" t="s">
        <v>146</v>
      </c>
      <c r="H1219" s="34">
        <v>54.151698245699997</v>
      </c>
      <c r="I1219" s="34">
        <v>10.493034747699999</v>
      </c>
    </row>
    <row r="1220" spans="1:9">
      <c r="A1220" s="35" t="s">
        <v>153</v>
      </c>
      <c r="B1220" s="35" t="s">
        <v>153</v>
      </c>
      <c r="C1220" s="34">
        <v>9.3850414614700002E-6</v>
      </c>
      <c r="D1220" s="35" t="s">
        <v>154</v>
      </c>
      <c r="E1220" s="35" t="s">
        <v>46</v>
      </c>
      <c r="F1220" s="35" t="s">
        <v>145</v>
      </c>
      <c r="G1220" s="35" t="s">
        <v>146</v>
      </c>
      <c r="H1220" s="34">
        <v>4.4817324279599999</v>
      </c>
      <c r="I1220" s="34">
        <v>3.7979915312799997E-2</v>
      </c>
    </row>
    <row r="1221" spans="1:9">
      <c r="A1221" s="35" t="s">
        <v>153</v>
      </c>
      <c r="B1221" s="35" t="s">
        <v>153</v>
      </c>
      <c r="C1221" s="34">
        <v>8.2872558062299997E-4</v>
      </c>
      <c r="D1221" s="35" t="s">
        <v>154</v>
      </c>
      <c r="E1221" s="35" t="s">
        <v>46</v>
      </c>
      <c r="F1221" s="35" t="s">
        <v>145</v>
      </c>
      <c r="G1221" s="35" t="s">
        <v>146</v>
      </c>
      <c r="H1221" s="34">
        <v>41.2426636219</v>
      </c>
      <c r="I1221" s="34">
        <v>3.3537334383499999</v>
      </c>
    </row>
    <row r="1222" spans="1:9">
      <c r="A1222" s="35" t="s">
        <v>153</v>
      </c>
      <c r="B1222" s="35" t="s">
        <v>153</v>
      </c>
      <c r="C1222" s="34">
        <v>2.50094093228E-7</v>
      </c>
      <c r="D1222" s="35" t="s">
        <v>154</v>
      </c>
      <c r="E1222" s="35" t="s">
        <v>46</v>
      </c>
      <c r="F1222" s="35" t="s">
        <v>145</v>
      </c>
      <c r="G1222" s="35" t="s">
        <v>146</v>
      </c>
      <c r="H1222" s="34">
        <v>0.37692829924900001</v>
      </c>
      <c r="I1222" s="34">
        <v>1.0120948873800001E-3</v>
      </c>
    </row>
    <row r="1223" spans="1:9">
      <c r="A1223" s="35" t="s">
        <v>153</v>
      </c>
      <c r="B1223" s="35" t="s">
        <v>153</v>
      </c>
      <c r="C1223" s="34">
        <v>5.6788522065899995E-7</v>
      </c>
      <c r="D1223" s="35" t="s">
        <v>154</v>
      </c>
      <c r="E1223" s="35" t="s">
        <v>46</v>
      </c>
      <c r="F1223" s="35" t="s">
        <v>145</v>
      </c>
      <c r="G1223" s="35" t="s">
        <v>146</v>
      </c>
      <c r="H1223" s="34">
        <v>0.37858854859300001</v>
      </c>
      <c r="I1223" s="34">
        <v>2.29814995241E-3</v>
      </c>
    </row>
    <row r="1224" spans="1:9">
      <c r="A1224" s="35" t="s">
        <v>153</v>
      </c>
      <c r="B1224" s="35" t="s">
        <v>153</v>
      </c>
      <c r="C1224" s="34">
        <v>3.5750441219399998E-6</v>
      </c>
      <c r="D1224" s="35" t="s">
        <v>154</v>
      </c>
      <c r="E1224" s="35" t="s">
        <v>46</v>
      </c>
      <c r="F1224" s="35" t="s">
        <v>145</v>
      </c>
      <c r="G1224" s="35" t="s">
        <v>146</v>
      </c>
      <c r="H1224" s="34">
        <v>0.48573590531600003</v>
      </c>
      <c r="I1224" s="34">
        <v>1.4467690265300001E-2</v>
      </c>
    </row>
    <row r="1225" spans="1:9">
      <c r="A1225" s="35" t="s">
        <v>153</v>
      </c>
      <c r="B1225" s="35" t="s">
        <v>153</v>
      </c>
      <c r="C1225" s="34">
        <v>8.3364692184799997E-8</v>
      </c>
      <c r="D1225" s="35" t="s">
        <v>154</v>
      </c>
      <c r="E1225" s="35" t="s">
        <v>46</v>
      </c>
      <c r="F1225" s="35" t="s">
        <v>145</v>
      </c>
      <c r="G1225" s="35" t="s">
        <v>146</v>
      </c>
      <c r="H1225" s="34">
        <v>0.374329877463</v>
      </c>
      <c r="I1225" s="34">
        <v>3.3736493996899998E-4</v>
      </c>
    </row>
    <row r="1226" spans="1:9">
      <c r="A1226" s="35" t="s">
        <v>153</v>
      </c>
      <c r="B1226" s="35" t="s">
        <v>153</v>
      </c>
      <c r="C1226" s="34">
        <v>5.7211078566300005E-7</v>
      </c>
      <c r="D1226" s="35" t="s">
        <v>154</v>
      </c>
      <c r="E1226" s="35" t="s">
        <v>46</v>
      </c>
      <c r="F1226" s="35" t="s">
        <v>145</v>
      </c>
      <c r="G1226" s="35" t="s">
        <v>146</v>
      </c>
      <c r="H1226" s="34">
        <v>0.37763530850999999</v>
      </c>
      <c r="I1226" s="34">
        <v>2.3152502072800001E-3</v>
      </c>
    </row>
    <row r="1227" spans="1:9">
      <c r="A1227" s="35" t="s">
        <v>153</v>
      </c>
      <c r="B1227" s="35" t="s">
        <v>153</v>
      </c>
      <c r="C1227" s="34">
        <v>1.5381606027099999E-6</v>
      </c>
      <c r="D1227" s="35" t="s">
        <v>154</v>
      </c>
      <c r="E1227" s="35" t="s">
        <v>46</v>
      </c>
      <c r="F1227" s="35" t="s">
        <v>145</v>
      </c>
      <c r="G1227" s="35" t="s">
        <v>146</v>
      </c>
      <c r="H1227" s="34">
        <v>0.39988754320699998</v>
      </c>
      <c r="I1227" s="34">
        <v>6.2247151137500003E-3</v>
      </c>
    </row>
    <row r="1228" spans="1:9">
      <c r="A1228" s="35" t="s">
        <v>153</v>
      </c>
      <c r="B1228" s="35" t="s">
        <v>153</v>
      </c>
      <c r="C1228" s="34">
        <v>1.6945229779100001E-4</v>
      </c>
      <c r="D1228" s="35" t="s">
        <v>154</v>
      </c>
      <c r="E1228" s="35" t="s">
        <v>46</v>
      </c>
      <c r="F1228" s="35" t="s">
        <v>145</v>
      </c>
      <c r="G1228" s="35" t="s">
        <v>146</v>
      </c>
      <c r="H1228" s="34">
        <v>36.101582147099997</v>
      </c>
      <c r="I1228" s="34">
        <v>0.68574911960499996</v>
      </c>
    </row>
    <row r="1229" spans="1:9">
      <c r="A1229" s="35" t="s">
        <v>153</v>
      </c>
      <c r="B1229" s="35" t="s">
        <v>153</v>
      </c>
      <c r="C1229" s="34">
        <v>8.0592182869599995E-7</v>
      </c>
      <c r="D1229" s="35" t="s">
        <v>154</v>
      </c>
      <c r="E1229" s="35" t="s">
        <v>46</v>
      </c>
      <c r="F1229" s="35" t="s">
        <v>145</v>
      </c>
      <c r="G1229" s="35" t="s">
        <v>146</v>
      </c>
      <c r="H1229" s="34">
        <v>0.66119778688899999</v>
      </c>
      <c r="I1229" s="34">
        <v>3.26144992841E-3</v>
      </c>
    </row>
    <row r="1230" spans="1:9">
      <c r="A1230" s="35" t="s">
        <v>153</v>
      </c>
      <c r="B1230" s="35" t="s">
        <v>153</v>
      </c>
      <c r="C1230" s="34">
        <v>1.2153509823E-4</v>
      </c>
      <c r="D1230" s="35" t="s">
        <v>154</v>
      </c>
      <c r="E1230" s="35" t="s">
        <v>46</v>
      </c>
      <c r="F1230" s="35" t="s">
        <v>145</v>
      </c>
      <c r="G1230" s="35" t="s">
        <v>146</v>
      </c>
      <c r="H1230" s="34">
        <v>35.058048905299998</v>
      </c>
      <c r="I1230" s="34">
        <v>0.49183509281900001</v>
      </c>
    </row>
    <row r="1231" spans="1:9">
      <c r="A1231" s="35" t="s">
        <v>153</v>
      </c>
      <c r="B1231" s="35" t="s">
        <v>153</v>
      </c>
      <c r="C1231" s="34">
        <v>7.7707228530599996E-7</v>
      </c>
      <c r="D1231" s="35" t="s">
        <v>154</v>
      </c>
      <c r="E1231" s="35" t="s">
        <v>46</v>
      </c>
      <c r="F1231" s="35" t="s">
        <v>145</v>
      </c>
      <c r="G1231" s="35" t="s">
        <v>146</v>
      </c>
      <c r="H1231" s="34">
        <v>0.84235032058199999</v>
      </c>
      <c r="I1231" s="34">
        <v>3.1446999684600001E-3</v>
      </c>
    </row>
    <row r="1232" spans="1:9">
      <c r="A1232" s="35" t="s">
        <v>153</v>
      </c>
      <c r="B1232" s="35" t="s">
        <v>153</v>
      </c>
      <c r="C1232" s="34">
        <v>3.7123975793299998E-6</v>
      </c>
      <c r="D1232" s="35" t="s">
        <v>154</v>
      </c>
      <c r="E1232" s="35" t="s">
        <v>46</v>
      </c>
      <c r="F1232" s="35" t="s">
        <v>145</v>
      </c>
      <c r="G1232" s="35" t="s">
        <v>146</v>
      </c>
      <c r="H1232" s="34">
        <v>0.50508757317999997</v>
      </c>
      <c r="I1232" s="34">
        <v>1.5023539986400001E-2</v>
      </c>
    </row>
    <row r="1233" spans="1:9">
      <c r="A1233" s="35" t="s">
        <v>153</v>
      </c>
      <c r="B1233" s="35" t="s">
        <v>153</v>
      </c>
      <c r="C1233" s="34">
        <v>1.4384501502000001E-7</v>
      </c>
      <c r="D1233" s="35" t="s">
        <v>154</v>
      </c>
      <c r="E1233" s="35" t="s">
        <v>46</v>
      </c>
      <c r="F1233" s="35" t="s">
        <v>145</v>
      </c>
      <c r="G1233" s="35" t="s">
        <v>146</v>
      </c>
      <c r="H1233" s="34">
        <v>0.374482793162</v>
      </c>
      <c r="I1233" s="34">
        <v>5.8212012286600002E-4</v>
      </c>
    </row>
    <row r="1234" spans="1:9">
      <c r="A1234" s="35" t="s">
        <v>153</v>
      </c>
      <c r="B1234" s="35" t="s">
        <v>153</v>
      </c>
      <c r="C1234" s="34">
        <v>5.2761250001000001E-6</v>
      </c>
      <c r="D1234" s="35" t="s">
        <v>154</v>
      </c>
      <c r="E1234" s="35" t="s">
        <v>46</v>
      </c>
      <c r="F1234" s="35" t="s">
        <v>145</v>
      </c>
      <c r="G1234" s="35" t="s">
        <v>146</v>
      </c>
      <c r="H1234" s="34">
        <v>0.81902551190200001</v>
      </c>
      <c r="I1234" s="34">
        <v>2.1351720342099999E-2</v>
      </c>
    </row>
    <row r="1235" spans="1:9">
      <c r="A1235" s="35" t="s">
        <v>153</v>
      </c>
      <c r="B1235" s="35" t="s">
        <v>153</v>
      </c>
      <c r="C1235" s="34">
        <v>9.4576830024499999E-6</v>
      </c>
      <c r="D1235" s="35" t="s">
        <v>154</v>
      </c>
      <c r="E1235" s="35" t="s">
        <v>46</v>
      </c>
      <c r="F1235" s="35" t="s">
        <v>145</v>
      </c>
      <c r="G1235" s="35" t="s">
        <v>146</v>
      </c>
      <c r="H1235" s="34">
        <v>0.90320947205199997</v>
      </c>
      <c r="I1235" s="34">
        <v>3.82738851995E-2</v>
      </c>
    </row>
    <row r="1236" spans="1:9">
      <c r="A1236" s="35" t="s">
        <v>153</v>
      </c>
      <c r="B1236" s="35" t="s">
        <v>153</v>
      </c>
      <c r="C1236" s="34">
        <v>3.5843733996199999E-6</v>
      </c>
      <c r="D1236" s="35" t="s">
        <v>154</v>
      </c>
      <c r="E1236" s="35" t="s">
        <v>46</v>
      </c>
      <c r="F1236" s="35" t="s">
        <v>145</v>
      </c>
      <c r="G1236" s="35" t="s">
        <v>146</v>
      </c>
      <c r="H1236" s="34">
        <v>1.7248764235</v>
      </c>
      <c r="I1236" s="34">
        <v>1.45054445125E-2</v>
      </c>
    </row>
    <row r="1237" spans="1:9">
      <c r="A1237" s="35" t="s">
        <v>153</v>
      </c>
      <c r="B1237" s="35" t="s">
        <v>153</v>
      </c>
      <c r="C1237" s="34">
        <v>1.9612507107099999E-5</v>
      </c>
      <c r="D1237" s="35" t="s">
        <v>154</v>
      </c>
      <c r="E1237" s="35" t="s">
        <v>46</v>
      </c>
      <c r="F1237" s="35" t="s">
        <v>145</v>
      </c>
      <c r="G1237" s="35" t="s">
        <v>146</v>
      </c>
      <c r="H1237" s="34">
        <v>2.0804679948000002</v>
      </c>
      <c r="I1237" s="34">
        <v>7.9369000345799995E-2</v>
      </c>
    </row>
    <row r="1238" spans="1:9">
      <c r="A1238" s="35" t="s">
        <v>153</v>
      </c>
      <c r="B1238" s="35" t="s">
        <v>153</v>
      </c>
      <c r="C1238" s="34">
        <v>6.0943638534500003E-6</v>
      </c>
      <c r="D1238" s="35" t="s">
        <v>154</v>
      </c>
      <c r="E1238" s="35" t="s">
        <v>46</v>
      </c>
      <c r="F1238" s="35" t="s">
        <v>145</v>
      </c>
      <c r="G1238" s="35" t="s">
        <v>146</v>
      </c>
      <c r="H1238" s="34">
        <v>2.0724926947600002</v>
      </c>
      <c r="I1238" s="34">
        <v>2.4663015500799999E-2</v>
      </c>
    </row>
    <row r="1239" spans="1:9">
      <c r="A1239" s="35" t="s">
        <v>153</v>
      </c>
      <c r="B1239" s="35" t="s">
        <v>153</v>
      </c>
      <c r="C1239" s="34">
        <v>1.7877891820700001E-3</v>
      </c>
      <c r="D1239" s="35" t="s">
        <v>154</v>
      </c>
      <c r="E1239" s="35" t="s">
        <v>46</v>
      </c>
      <c r="F1239" s="35" t="s">
        <v>145</v>
      </c>
      <c r="G1239" s="35" t="s">
        <v>146</v>
      </c>
      <c r="H1239" s="34">
        <v>39.605505611700003</v>
      </c>
      <c r="I1239" s="34">
        <v>7.2349261333700001</v>
      </c>
    </row>
    <row r="1240" spans="1:9">
      <c r="A1240" s="35" t="s">
        <v>153</v>
      </c>
      <c r="B1240" s="35" t="s">
        <v>153</v>
      </c>
      <c r="C1240" s="34">
        <v>1.15951926208E-5</v>
      </c>
      <c r="D1240" s="35" t="s">
        <v>154</v>
      </c>
      <c r="E1240" s="35" t="s">
        <v>46</v>
      </c>
      <c r="F1240" s="35" t="s">
        <v>145</v>
      </c>
      <c r="G1240" s="35" t="s">
        <v>146</v>
      </c>
      <c r="H1240" s="34">
        <v>3.09452986822</v>
      </c>
      <c r="I1240" s="34">
        <v>4.6924079726600003E-2</v>
      </c>
    </row>
    <row r="1241" spans="1:9">
      <c r="A1241" s="35" t="s">
        <v>153</v>
      </c>
      <c r="B1241" s="35" t="s">
        <v>153</v>
      </c>
      <c r="C1241" s="34">
        <v>1.4288400671700001E-5</v>
      </c>
      <c r="D1241" s="35" t="s">
        <v>154</v>
      </c>
      <c r="E1241" s="35" t="s">
        <v>46</v>
      </c>
      <c r="F1241" s="35" t="s">
        <v>145</v>
      </c>
      <c r="G1241" s="35" t="s">
        <v>146</v>
      </c>
      <c r="H1241" s="34">
        <v>8.5990782508399999</v>
      </c>
      <c r="I1241" s="34">
        <v>5.7823106024200002E-2</v>
      </c>
    </row>
    <row r="1242" spans="1:9">
      <c r="A1242" s="35" t="s">
        <v>153</v>
      </c>
      <c r="B1242" s="35" t="s">
        <v>153</v>
      </c>
      <c r="C1242" s="34">
        <v>3.77464775525E-5</v>
      </c>
      <c r="D1242" s="35" t="s">
        <v>154</v>
      </c>
      <c r="E1242" s="35" t="s">
        <v>46</v>
      </c>
      <c r="F1242" s="35" t="s">
        <v>145</v>
      </c>
      <c r="G1242" s="35" t="s">
        <v>146</v>
      </c>
      <c r="H1242" s="34">
        <v>6.32974695374</v>
      </c>
      <c r="I1242" s="34">
        <v>0.15275457510599999</v>
      </c>
    </row>
    <row r="1243" spans="1:9">
      <c r="A1243" s="35" t="s">
        <v>153</v>
      </c>
      <c r="B1243" s="35" t="s">
        <v>153</v>
      </c>
      <c r="C1243" s="34">
        <v>8.5090932461600005E-4</v>
      </c>
      <c r="D1243" s="35" t="s">
        <v>154</v>
      </c>
      <c r="E1243" s="35" t="s">
        <v>46</v>
      </c>
      <c r="F1243" s="35" t="s">
        <v>145</v>
      </c>
      <c r="G1243" s="35" t="s">
        <v>146</v>
      </c>
      <c r="H1243" s="34">
        <v>23.006548991700001</v>
      </c>
      <c r="I1243" s="34">
        <v>3.4435078652</v>
      </c>
    </row>
    <row r="1244" spans="1:9">
      <c r="A1244" s="35" t="s">
        <v>153</v>
      </c>
      <c r="B1244" s="35" t="s">
        <v>153</v>
      </c>
      <c r="C1244" s="34">
        <v>6.2298569921699995E-5</v>
      </c>
      <c r="D1244" s="35" t="s">
        <v>154</v>
      </c>
      <c r="E1244" s="35" t="s">
        <v>46</v>
      </c>
      <c r="F1244" s="35" t="s">
        <v>145</v>
      </c>
      <c r="G1244" s="35" t="s">
        <v>146</v>
      </c>
      <c r="H1244" s="34">
        <v>7.6691595119900002</v>
      </c>
      <c r="I1244" s="34">
        <v>0.25211336779400001</v>
      </c>
    </row>
    <row r="1245" spans="1:9">
      <c r="A1245" s="35" t="s">
        <v>153</v>
      </c>
      <c r="B1245" s="35" t="s">
        <v>153</v>
      </c>
      <c r="C1245" s="34">
        <v>3.2855504105700001E-7</v>
      </c>
      <c r="D1245" s="35" t="s">
        <v>154</v>
      </c>
      <c r="E1245" s="35" t="s">
        <v>46</v>
      </c>
      <c r="F1245" s="35" t="s">
        <v>145</v>
      </c>
      <c r="G1245" s="35" t="s">
        <v>146</v>
      </c>
      <c r="H1245" s="34">
        <v>0.37929433057700002</v>
      </c>
      <c r="I1245" s="34">
        <v>1.3296150780100001E-3</v>
      </c>
    </row>
    <row r="1246" spans="1:9">
      <c r="A1246" s="35" t="s">
        <v>153</v>
      </c>
      <c r="B1246" s="35" t="s">
        <v>153</v>
      </c>
      <c r="C1246" s="34">
        <v>5.1816885388499999E-7</v>
      </c>
      <c r="D1246" s="35" t="s">
        <v>154</v>
      </c>
      <c r="E1246" s="35" t="s">
        <v>46</v>
      </c>
      <c r="F1246" s="35" t="s">
        <v>145</v>
      </c>
      <c r="G1246" s="35" t="s">
        <v>146</v>
      </c>
      <c r="H1246" s="34">
        <v>0.37687977400900002</v>
      </c>
      <c r="I1246" s="34">
        <v>2.09695495423E-3</v>
      </c>
    </row>
    <row r="1247" spans="1:9">
      <c r="A1247" s="35" t="s">
        <v>153</v>
      </c>
      <c r="B1247" s="35" t="s">
        <v>153</v>
      </c>
      <c r="C1247" s="34">
        <v>4.2764058289500003E-8</v>
      </c>
      <c r="D1247" s="35" t="s">
        <v>154</v>
      </c>
      <c r="E1247" s="35" t="s">
        <v>46</v>
      </c>
      <c r="F1247" s="35" t="s">
        <v>145</v>
      </c>
      <c r="G1247" s="35" t="s">
        <v>146</v>
      </c>
      <c r="H1247" s="34">
        <v>0.34616992516400003</v>
      </c>
      <c r="I1247" s="34">
        <v>1.73060003937E-4</v>
      </c>
    </row>
    <row r="1248" spans="1:9">
      <c r="A1248" s="35" t="s">
        <v>153</v>
      </c>
      <c r="B1248" s="35" t="s">
        <v>153</v>
      </c>
      <c r="C1248" s="34">
        <v>2.18749138781E-4</v>
      </c>
      <c r="D1248" s="35" t="s">
        <v>154</v>
      </c>
      <c r="E1248" s="35" t="s">
        <v>46</v>
      </c>
      <c r="F1248" s="35" t="s">
        <v>145</v>
      </c>
      <c r="G1248" s="35" t="s">
        <v>146</v>
      </c>
      <c r="H1248" s="34">
        <v>52.951935769400002</v>
      </c>
      <c r="I1248" s="34">
        <v>0.88524635717099998</v>
      </c>
    </row>
    <row r="1249" spans="1:9">
      <c r="A1249" s="35" t="s">
        <v>153</v>
      </c>
      <c r="B1249" s="35" t="s">
        <v>153</v>
      </c>
      <c r="C1249" s="34">
        <v>2.8629888910100001E-6</v>
      </c>
      <c r="D1249" s="35" t="s">
        <v>154</v>
      </c>
      <c r="E1249" s="35" t="s">
        <v>46</v>
      </c>
      <c r="F1249" s="35" t="s">
        <v>145</v>
      </c>
      <c r="G1249" s="35" t="s">
        <v>146</v>
      </c>
      <c r="H1249" s="34">
        <v>0.47684986636400001</v>
      </c>
      <c r="I1249" s="34">
        <v>1.15861049809E-2</v>
      </c>
    </row>
    <row r="1250" spans="1:9">
      <c r="A1250" s="35" t="s">
        <v>153</v>
      </c>
      <c r="B1250" s="35" t="s">
        <v>153</v>
      </c>
      <c r="C1250" s="34">
        <v>1.4516452180500001E-6</v>
      </c>
      <c r="D1250" s="35" t="s">
        <v>154</v>
      </c>
      <c r="E1250" s="35" t="s">
        <v>46</v>
      </c>
      <c r="F1250" s="35" t="s">
        <v>145</v>
      </c>
      <c r="G1250" s="35" t="s">
        <v>146</v>
      </c>
      <c r="H1250" s="34">
        <v>0.90087418038099998</v>
      </c>
      <c r="I1250" s="34">
        <v>5.8745997737000002E-3</v>
      </c>
    </row>
    <row r="1251" spans="1:9">
      <c r="A1251" s="35" t="s">
        <v>153</v>
      </c>
      <c r="B1251" s="35" t="s">
        <v>153</v>
      </c>
      <c r="C1251" s="34">
        <v>6.35284449427E-7</v>
      </c>
      <c r="D1251" s="35" t="s">
        <v>154</v>
      </c>
      <c r="E1251" s="35" t="s">
        <v>46</v>
      </c>
      <c r="F1251" s="35" t="s">
        <v>145</v>
      </c>
      <c r="G1251" s="35" t="s">
        <v>146</v>
      </c>
      <c r="H1251" s="34">
        <v>0.43750311312200002</v>
      </c>
      <c r="I1251" s="34">
        <v>2.5709049542099998E-3</v>
      </c>
    </row>
    <row r="1252" spans="1:9">
      <c r="A1252" s="35" t="s">
        <v>153</v>
      </c>
      <c r="B1252" s="35" t="s">
        <v>153</v>
      </c>
      <c r="C1252" s="34">
        <v>1.5902620397199999E-3</v>
      </c>
      <c r="D1252" s="35" t="s">
        <v>154</v>
      </c>
      <c r="E1252" s="35" t="s">
        <v>46</v>
      </c>
      <c r="F1252" s="35" t="s">
        <v>145</v>
      </c>
      <c r="G1252" s="35" t="s">
        <v>146</v>
      </c>
      <c r="H1252" s="34">
        <v>39.149503121199999</v>
      </c>
      <c r="I1252" s="34">
        <v>6.4355621487299999</v>
      </c>
    </row>
    <row r="1253" spans="1:9">
      <c r="A1253" s="35" t="s">
        <v>153</v>
      </c>
      <c r="B1253" s="35" t="s">
        <v>153</v>
      </c>
      <c r="C1253" s="34">
        <v>1.1593444269000001E-2</v>
      </c>
      <c r="D1253" s="35" t="s">
        <v>154</v>
      </c>
      <c r="E1253" s="35" t="s">
        <v>46</v>
      </c>
      <c r="F1253" s="35" t="s">
        <v>145</v>
      </c>
      <c r="G1253" s="35" t="s">
        <v>146</v>
      </c>
      <c r="H1253" s="34">
        <v>138.43823995899999</v>
      </c>
      <c r="I1253" s="34">
        <v>46.9170043978</v>
      </c>
    </row>
    <row r="1254" spans="1:9">
      <c r="A1254" s="35" t="s">
        <v>153</v>
      </c>
      <c r="B1254" s="35" t="s">
        <v>153</v>
      </c>
      <c r="C1254" s="34">
        <v>5.3483750209199997E-6</v>
      </c>
      <c r="D1254" s="35" t="s">
        <v>154</v>
      </c>
      <c r="E1254" s="35" t="s">
        <v>46</v>
      </c>
      <c r="F1254" s="35" t="s">
        <v>145</v>
      </c>
      <c r="G1254" s="35" t="s">
        <v>146</v>
      </c>
      <c r="H1254" s="34">
        <v>1.9131027780800001</v>
      </c>
      <c r="I1254" s="34">
        <v>2.16441058028E-2</v>
      </c>
    </row>
    <row r="1255" spans="1:9">
      <c r="A1255" s="35" t="s">
        <v>153</v>
      </c>
      <c r="B1255" s="35" t="s">
        <v>153</v>
      </c>
      <c r="C1255" s="34">
        <v>1.8515544097999999E-4</v>
      </c>
      <c r="D1255" s="35" t="s">
        <v>154</v>
      </c>
      <c r="E1255" s="35" t="s">
        <v>46</v>
      </c>
      <c r="F1255" s="35" t="s">
        <v>145</v>
      </c>
      <c r="G1255" s="35" t="s">
        <v>146</v>
      </c>
      <c r="H1255" s="34">
        <v>17.197772068900001</v>
      </c>
      <c r="I1255" s="34">
        <v>0.74929748547300001</v>
      </c>
    </row>
    <row r="1256" spans="1:9">
      <c r="A1256" s="35" t="s">
        <v>153</v>
      </c>
      <c r="B1256" s="35" t="s">
        <v>153</v>
      </c>
      <c r="C1256" s="34">
        <v>2.7524158316899998E-4</v>
      </c>
      <c r="D1256" s="35" t="s">
        <v>154</v>
      </c>
      <c r="E1256" s="35" t="s">
        <v>46</v>
      </c>
      <c r="F1256" s="35" t="s">
        <v>145</v>
      </c>
      <c r="G1256" s="35" t="s">
        <v>146</v>
      </c>
      <c r="H1256" s="34">
        <v>15.6864799895</v>
      </c>
      <c r="I1256" s="34">
        <v>1.11386316856</v>
      </c>
    </row>
    <row r="1257" spans="1:9">
      <c r="A1257" s="35" t="s">
        <v>153</v>
      </c>
      <c r="B1257" s="35" t="s">
        <v>153</v>
      </c>
      <c r="C1257" s="34">
        <v>3.3416248622899998E-4</v>
      </c>
      <c r="D1257" s="35" t="s">
        <v>154</v>
      </c>
      <c r="E1257" s="35" t="s">
        <v>46</v>
      </c>
      <c r="F1257" s="35" t="s">
        <v>145</v>
      </c>
      <c r="G1257" s="35" t="s">
        <v>146</v>
      </c>
      <c r="H1257" s="34">
        <v>18.331722891199998</v>
      </c>
      <c r="I1257" s="34">
        <v>1.3523076035199999</v>
      </c>
    </row>
    <row r="1258" spans="1:9">
      <c r="A1258" s="35" t="s">
        <v>153</v>
      </c>
      <c r="B1258" s="35" t="s">
        <v>153</v>
      </c>
      <c r="C1258" s="34">
        <v>1.2293291240099999E-3</v>
      </c>
      <c r="D1258" s="35" t="s">
        <v>154</v>
      </c>
      <c r="E1258" s="35" t="s">
        <v>46</v>
      </c>
      <c r="F1258" s="35" t="s">
        <v>145</v>
      </c>
      <c r="G1258" s="35" t="s">
        <v>146</v>
      </c>
      <c r="H1258" s="34">
        <v>47.9129041769</v>
      </c>
      <c r="I1258" s="34">
        <v>4.9749184607499997</v>
      </c>
    </row>
    <row r="1259" spans="1:9">
      <c r="A1259" s="35" t="s">
        <v>153</v>
      </c>
      <c r="B1259" s="35" t="s">
        <v>153</v>
      </c>
      <c r="C1259" s="34">
        <v>1.8996726032100002E-2</v>
      </c>
      <c r="D1259" s="35" t="s">
        <v>154</v>
      </c>
      <c r="E1259" s="35" t="s">
        <v>46</v>
      </c>
      <c r="F1259" s="35" t="s">
        <v>145</v>
      </c>
      <c r="G1259" s="35" t="s">
        <v>146</v>
      </c>
      <c r="H1259" s="34">
        <v>249.617645592</v>
      </c>
      <c r="I1259" s="34">
        <v>76.877022747599995</v>
      </c>
    </row>
    <row r="1260" spans="1:9">
      <c r="A1260" s="35" t="s">
        <v>153</v>
      </c>
      <c r="B1260" s="35" t="s">
        <v>153</v>
      </c>
      <c r="C1260" s="34">
        <v>6.2932182229600002E-7</v>
      </c>
      <c r="D1260" s="35" t="s">
        <v>154</v>
      </c>
      <c r="E1260" s="35" t="s">
        <v>46</v>
      </c>
      <c r="F1260" s="35" t="s">
        <v>145</v>
      </c>
      <c r="G1260" s="35" t="s">
        <v>146</v>
      </c>
      <c r="H1260" s="34">
        <v>0.38830888925099999</v>
      </c>
      <c r="I1260" s="34">
        <v>2.5467750583099999E-3</v>
      </c>
    </row>
    <row r="1261" spans="1:9">
      <c r="A1261" s="35" t="s">
        <v>153</v>
      </c>
      <c r="B1261" s="35" t="s">
        <v>153</v>
      </c>
      <c r="C1261" s="34">
        <v>4.8665240748199997E-6</v>
      </c>
      <c r="D1261" s="35" t="s">
        <v>154</v>
      </c>
      <c r="E1261" s="35" t="s">
        <v>46</v>
      </c>
      <c r="F1261" s="35" t="s">
        <v>145</v>
      </c>
      <c r="G1261" s="35" t="s">
        <v>146</v>
      </c>
      <c r="H1261" s="34">
        <v>2.6410705531300001</v>
      </c>
      <c r="I1261" s="34">
        <v>1.9694124207000001E-2</v>
      </c>
    </row>
    <row r="1262" spans="1:9">
      <c r="A1262" s="35" t="s">
        <v>153</v>
      </c>
      <c r="B1262" s="35" t="s">
        <v>153</v>
      </c>
      <c r="C1262" s="34">
        <v>7.8070223953199997E-7</v>
      </c>
      <c r="D1262" s="35" t="s">
        <v>154</v>
      </c>
      <c r="E1262" s="35" t="s">
        <v>46</v>
      </c>
      <c r="F1262" s="35" t="s">
        <v>145</v>
      </c>
      <c r="G1262" s="35" t="s">
        <v>146</v>
      </c>
      <c r="H1262" s="34">
        <v>1.0575796658900001</v>
      </c>
      <c r="I1262" s="34">
        <v>3.1593898720300002E-3</v>
      </c>
    </row>
    <row r="1263" spans="1:9">
      <c r="A1263" s="35" t="s">
        <v>153</v>
      </c>
      <c r="B1263" s="35" t="s">
        <v>153</v>
      </c>
      <c r="C1263" s="34">
        <v>2.9432718545300002E-7</v>
      </c>
      <c r="D1263" s="35" t="s">
        <v>154</v>
      </c>
      <c r="E1263" s="35" t="s">
        <v>46</v>
      </c>
      <c r="F1263" s="35" t="s">
        <v>155</v>
      </c>
      <c r="G1263" s="35" t="s">
        <v>156</v>
      </c>
      <c r="H1263" s="34">
        <v>0.35367358848800001</v>
      </c>
      <c r="I1263" s="34">
        <v>1.19109986074E-3</v>
      </c>
    </row>
    <row r="1264" spans="1:9">
      <c r="A1264" s="35" t="s">
        <v>153</v>
      </c>
      <c r="B1264" s="35" t="s">
        <v>153</v>
      </c>
      <c r="C1264" s="34">
        <v>2.5246510188499998E-6</v>
      </c>
      <c r="D1264" s="35" t="s">
        <v>154</v>
      </c>
      <c r="E1264" s="35" t="s">
        <v>46</v>
      </c>
      <c r="F1264" s="35" t="s">
        <v>145</v>
      </c>
      <c r="G1264" s="35" t="s">
        <v>146</v>
      </c>
      <c r="H1264" s="34">
        <v>0.43362164172599998</v>
      </c>
      <c r="I1264" s="34">
        <v>1.0216900189899999E-2</v>
      </c>
    </row>
    <row r="1265" spans="1:9">
      <c r="A1265" s="35" t="s">
        <v>153</v>
      </c>
      <c r="B1265" s="35" t="s">
        <v>153</v>
      </c>
      <c r="C1265" s="34">
        <v>2.72916532126E-4</v>
      </c>
      <c r="D1265" s="35" t="s">
        <v>154</v>
      </c>
      <c r="E1265" s="35" t="s">
        <v>46</v>
      </c>
      <c r="F1265" s="35" t="s">
        <v>145</v>
      </c>
      <c r="G1265" s="35" t="s">
        <v>146</v>
      </c>
      <c r="H1265" s="34">
        <v>52.248278433999999</v>
      </c>
      <c r="I1265" s="34">
        <v>1.10445402081</v>
      </c>
    </row>
    <row r="1266" spans="1:9">
      <c r="A1266" s="35" t="s">
        <v>153</v>
      </c>
      <c r="B1266" s="35" t="s">
        <v>153</v>
      </c>
      <c r="C1266" s="34">
        <v>7.9605119369699998E-7</v>
      </c>
      <c r="D1266" s="35" t="s">
        <v>154</v>
      </c>
      <c r="E1266" s="35" t="s">
        <v>46</v>
      </c>
      <c r="F1266" s="35" t="s">
        <v>145</v>
      </c>
      <c r="G1266" s="35" t="s">
        <v>146</v>
      </c>
      <c r="H1266" s="34">
        <v>0.38053912624800001</v>
      </c>
      <c r="I1266" s="34">
        <v>3.2215048857699999E-3</v>
      </c>
    </row>
    <row r="1267" spans="1:9">
      <c r="A1267" s="35" t="s">
        <v>153</v>
      </c>
      <c r="B1267" s="35" t="s">
        <v>153</v>
      </c>
      <c r="C1267" s="34">
        <v>8.3506019051499998E-5</v>
      </c>
      <c r="D1267" s="35" t="s">
        <v>154</v>
      </c>
      <c r="E1267" s="35" t="s">
        <v>46</v>
      </c>
      <c r="F1267" s="35" t="s">
        <v>155</v>
      </c>
      <c r="G1267" s="35" t="s">
        <v>156</v>
      </c>
      <c r="H1267" s="34">
        <v>29.877381335900001</v>
      </c>
      <c r="I1267" s="34">
        <v>0.337936869508</v>
      </c>
    </row>
    <row r="1268" spans="1:9">
      <c r="A1268" s="35" t="s">
        <v>153</v>
      </c>
      <c r="B1268" s="35" t="s">
        <v>153</v>
      </c>
      <c r="C1268" s="34">
        <v>1.66714092736E-6</v>
      </c>
      <c r="D1268" s="35" t="s">
        <v>154</v>
      </c>
      <c r="E1268" s="35" t="s">
        <v>46</v>
      </c>
      <c r="F1268" s="35" t="s">
        <v>155</v>
      </c>
      <c r="G1268" s="35" t="s">
        <v>156</v>
      </c>
      <c r="H1268" s="34">
        <v>0.40871100357099999</v>
      </c>
      <c r="I1268" s="34">
        <v>6.7466799689500003E-3</v>
      </c>
    </row>
    <row r="1269" spans="1:9">
      <c r="A1269" s="35" t="s">
        <v>153</v>
      </c>
      <c r="B1269" s="35" t="s">
        <v>153</v>
      </c>
      <c r="C1269" s="34">
        <v>3.3183068625600002E-4</v>
      </c>
      <c r="D1269" s="35" t="s">
        <v>154</v>
      </c>
      <c r="E1269" s="35" t="s">
        <v>46</v>
      </c>
      <c r="F1269" s="35" t="s">
        <v>155</v>
      </c>
      <c r="G1269" s="35" t="s">
        <v>156</v>
      </c>
      <c r="H1269" s="34">
        <v>29.5111386389</v>
      </c>
      <c r="I1269" s="34">
        <v>1.3428711438200001</v>
      </c>
    </row>
    <row r="1270" spans="1:9">
      <c r="A1270" s="35" t="s">
        <v>153</v>
      </c>
      <c r="B1270" s="35" t="s">
        <v>153</v>
      </c>
      <c r="C1270" s="34">
        <v>1.11638626933E-3</v>
      </c>
      <c r="D1270" s="35" t="s">
        <v>154</v>
      </c>
      <c r="E1270" s="35" t="s">
        <v>46</v>
      </c>
      <c r="F1270" s="35" t="s">
        <v>155</v>
      </c>
      <c r="G1270" s="35" t="s">
        <v>156</v>
      </c>
      <c r="H1270" s="34">
        <v>31.8671571016</v>
      </c>
      <c r="I1270" s="34">
        <v>4.5178549439299998</v>
      </c>
    </row>
    <row r="1271" spans="1:9">
      <c r="A1271" s="35" t="s">
        <v>153</v>
      </c>
      <c r="B1271" s="35" t="s">
        <v>153</v>
      </c>
      <c r="C1271" s="34">
        <v>5.0852456487600001E-3</v>
      </c>
      <c r="D1271" s="35" t="s">
        <v>154</v>
      </c>
      <c r="E1271" s="35" t="s">
        <v>46</v>
      </c>
      <c r="F1271" s="35" t="s">
        <v>155</v>
      </c>
      <c r="G1271" s="35" t="s">
        <v>156</v>
      </c>
      <c r="H1271" s="34">
        <v>62.219700598300001</v>
      </c>
      <c r="I1271" s="34">
        <v>20.579259013200002</v>
      </c>
    </row>
    <row r="1272" spans="1:9">
      <c r="A1272" s="35" t="s">
        <v>153</v>
      </c>
      <c r="B1272" s="35" t="s">
        <v>153</v>
      </c>
      <c r="C1272" s="34">
        <v>2.1310098740200001E-4</v>
      </c>
      <c r="D1272" s="35" t="s">
        <v>154</v>
      </c>
      <c r="E1272" s="35" t="s">
        <v>46</v>
      </c>
      <c r="F1272" s="35" t="s">
        <v>155</v>
      </c>
      <c r="G1272" s="35" t="s">
        <v>156</v>
      </c>
      <c r="H1272" s="34">
        <v>24.336810954400001</v>
      </c>
      <c r="I1272" s="34">
        <v>0.862389099489</v>
      </c>
    </row>
    <row r="1273" spans="1:9">
      <c r="A1273" s="35" t="s">
        <v>153</v>
      </c>
      <c r="B1273" s="35" t="s">
        <v>153</v>
      </c>
      <c r="C1273" s="34">
        <v>8.2978872087899997E-4</v>
      </c>
      <c r="D1273" s="35" t="s">
        <v>154</v>
      </c>
      <c r="E1273" s="35" t="s">
        <v>46</v>
      </c>
      <c r="F1273" s="35" t="s">
        <v>155</v>
      </c>
      <c r="G1273" s="35" t="s">
        <v>156</v>
      </c>
      <c r="H1273" s="34">
        <v>27.5443772687</v>
      </c>
      <c r="I1273" s="34">
        <v>3.35803581432</v>
      </c>
    </row>
    <row r="1274" spans="1:9">
      <c r="A1274" s="35" t="s">
        <v>153</v>
      </c>
      <c r="B1274" s="35" t="s">
        <v>153</v>
      </c>
      <c r="C1274" s="34">
        <v>6.8536800357699998E-3</v>
      </c>
      <c r="D1274" s="35" t="s">
        <v>154</v>
      </c>
      <c r="E1274" s="35" t="s">
        <v>46</v>
      </c>
      <c r="F1274" s="35" t="s">
        <v>155</v>
      </c>
      <c r="G1274" s="35" t="s">
        <v>156</v>
      </c>
      <c r="H1274" s="34">
        <v>101.923728811</v>
      </c>
      <c r="I1274" s="34">
        <v>27.7358590698</v>
      </c>
    </row>
    <row r="1275" spans="1:9">
      <c r="A1275" s="35" t="s">
        <v>153</v>
      </c>
      <c r="B1275" s="35" t="s">
        <v>153</v>
      </c>
      <c r="C1275" s="34">
        <v>2.8261256539400002E-4</v>
      </c>
      <c r="D1275" s="35" t="s">
        <v>154</v>
      </c>
      <c r="E1275" s="35" t="s">
        <v>46</v>
      </c>
      <c r="F1275" s="35" t="s">
        <v>155</v>
      </c>
      <c r="G1275" s="35" t="s">
        <v>156</v>
      </c>
      <c r="H1275" s="34">
        <v>29.864790766500001</v>
      </c>
      <c r="I1275" s="34">
        <v>1.14369247532</v>
      </c>
    </row>
    <row r="1276" spans="1:9">
      <c r="A1276" s="35" t="s">
        <v>153</v>
      </c>
      <c r="B1276" s="35" t="s">
        <v>153</v>
      </c>
      <c r="C1276" s="34">
        <v>1.95163652008E-3</v>
      </c>
      <c r="D1276" s="35" t="s">
        <v>154</v>
      </c>
      <c r="E1276" s="35" t="s">
        <v>46</v>
      </c>
      <c r="F1276" s="35" t="s">
        <v>155</v>
      </c>
      <c r="G1276" s="35" t="s">
        <v>156</v>
      </c>
      <c r="H1276" s="34">
        <v>49.150246145799997</v>
      </c>
      <c r="I1276" s="34">
        <v>7.8979927854899996</v>
      </c>
    </row>
    <row r="1277" spans="1:9">
      <c r="A1277" s="35" t="s">
        <v>153</v>
      </c>
      <c r="B1277" s="35" t="s">
        <v>153</v>
      </c>
      <c r="C1277" s="34">
        <v>3.1277333530700002E-2</v>
      </c>
      <c r="D1277" s="35" t="s">
        <v>154</v>
      </c>
      <c r="E1277" s="35" t="s">
        <v>46</v>
      </c>
      <c r="F1277" s="35" t="s">
        <v>155</v>
      </c>
      <c r="G1277" s="35" t="s">
        <v>156</v>
      </c>
      <c r="H1277" s="34">
        <v>121.376534451</v>
      </c>
      <c r="I1277" s="34">
        <v>126.574878074</v>
      </c>
    </row>
    <row r="1278" spans="1:9">
      <c r="A1278" s="35" t="s">
        <v>153</v>
      </c>
      <c r="B1278" s="35" t="s">
        <v>153</v>
      </c>
      <c r="C1278" s="34">
        <v>8.0063155620899997E-4</v>
      </c>
      <c r="D1278" s="35" t="s">
        <v>154</v>
      </c>
      <c r="E1278" s="35" t="s">
        <v>46</v>
      </c>
      <c r="F1278" s="35" t="s">
        <v>155</v>
      </c>
      <c r="G1278" s="35" t="s">
        <v>156</v>
      </c>
      <c r="H1278" s="34">
        <v>21.801924892999999</v>
      </c>
      <c r="I1278" s="34">
        <v>3.24004095522</v>
      </c>
    </row>
    <row r="1279" spans="1:9">
      <c r="A1279" s="35" t="s">
        <v>153</v>
      </c>
      <c r="B1279" s="35" t="s">
        <v>153</v>
      </c>
      <c r="C1279" s="34">
        <v>2.2171691428100001E-5</v>
      </c>
      <c r="D1279" s="35" t="s">
        <v>154</v>
      </c>
      <c r="E1279" s="35" t="s">
        <v>46</v>
      </c>
      <c r="F1279" s="35" t="s">
        <v>155</v>
      </c>
      <c r="G1279" s="35" t="s">
        <v>156</v>
      </c>
      <c r="H1279" s="34">
        <v>6.2334663669400001</v>
      </c>
      <c r="I1279" s="34">
        <v>8.97256518511E-2</v>
      </c>
    </row>
    <row r="1280" spans="1:9">
      <c r="A1280" s="35" t="s">
        <v>153</v>
      </c>
      <c r="B1280" s="35" t="s">
        <v>153</v>
      </c>
      <c r="C1280" s="34">
        <v>1.0008277138899999E-4</v>
      </c>
      <c r="D1280" s="35" t="s">
        <v>154</v>
      </c>
      <c r="E1280" s="35" t="s">
        <v>46</v>
      </c>
      <c r="F1280" s="35" t="s">
        <v>155</v>
      </c>
      <c r="G1280" s="35" t="s">
        <v>156</v>
      </c>
      <c r="H1280" s="34">
        <v>13.886192594200001</v>
      </c>
      <c r="I1280" s="34">
        <v>0.405020606166</v>
      </c>
    </row>
    <row r="1281" spans="1:9">
      <c r="A1281" s="35" t="s">
        <v>153</v>
      </c>
      <c r="B1281" s="35" t="s">
        <v>153</v>
      </c>
      <c r="C1281" s="34">
        <v>2.26891053372E-4</v>
      </c>
      <c r="D1281" s="35" t="s">
        <v>154</v>
      </c>
      <c r="E1281" s="35" t="s">
        <v>46</v>
      </c>
      <c r="F1281" s="35" t="s">
        <v>155</v>
      </c>
      <c r="G1281" s="35" t="s">
        <v>156</v>
      </c>
      <c r="H1281" s="34">
        <v>24.1197168546</v>
      </c>
      <c r="I1281" s="34">
        <v>0.91819551652200004</v>
      </c>
    </row>
    <row r="1282" spans="1:9">
      <c r="A1282" s="35" t="s">
        <v>153</v>
      </c>
      <c r="B1282" s="35" t="s">
        <v>153</v>
      </c>
      <c r="C1282" s="34">
        <v>5.77876639414E-4</v>
      </c>
      <c r="D1282" s="35" t="s">
        <v>154</v>
      </c>
      <c r="E1282" s="35" t="s">
        <v>46</v>
      </c>
      <c r="F1282" s="35" t="s">
        <v>155</v>
      </c>
      <c r="G1282" s="35" t="s">
        <v>156</v>
      </c>
      <c r="H1282" s="34">
        <v>19.0334007704</v>
      </c>
      <c r="I1282" s="34">
        <v>2.3385837895699999</v>
      </c>
    </row>
    <row r="1283" spans="1:9">
      <c r="A1283" s="35" t="s">
        <v>153</v>
      </c>
      <c r="B1283" s="35" t="s">
        <v>153</v>
      </c>
      <c r="C1283" s="34">
        <v>3.4542067809699997E-2</v>
      </c>
      <c r="D1283" s="35" t="s">
        <v>154</v>
      </c>
      <c r="E1283" s="35" t="s">
        <v>46</v>
      </c>
      <c r="F1283" s="35" t="s">
        <v>155</v>
      </c>
      <c r="G1283" s="35" t="s">
        <v>156</v>
      </c>
      <c r="H1283" s="34">
        <v>77.674667378099997</v>
      </c>
      <c r="I1283" s="34">
        <v>139.78678895900001</v>
      </c>
    </row>
    <row r="1284" spans="1:9">
      <c r="A1284" s="35" t="s">
        <v>153</v>
      </c>
      <c r="B1284" s="35" t="s">
        <v>153</v>
      </c>
      <c r="C1284" s="34">
        <v>2.4194002781000001E-5</v>
      </c>
      <c r="D1284" s="35" t="s">
        <v>154</v>
      </c>
      <c r="E1284" s="35" t="s">
        <v>46</v>
      </c>
      <c r="F1284" s="35" t="s">
        <v>155</v>
      </c>
      <c r="G1284" s="35" t="s">
        <v>156</v>
      </c>
      <c r="H1284" s="34">
        <v>4.5128896209500002</v>
      </c>
      <c r="I1284" s="34">
        <v>9.7909655537799997E-2</v>
      </c>
    </row>
    <row r="1285" spans="1:9">
      <c r="A1285" s="35" t="s">
        <v>153</v>
      </c>
      <c r="B1285" s="35" t="s">
        <v>153</v>
      </c>
      <c r="C1285" s="34">
        <v>4.07015934516E-7</v>
      </c>
      <c r="D1285" s="35" t="s">
        <v>154</v>
      </c>
      <c r="E1285" s="35" t="s">
        <v>46</v>
      </c>
      <c r="F1285" s="35" t="s">
        <v>155</v>
      </c>
      <c r="G1285" s="35" t="s">
        <v>156</v>
      </c>
      <c r="H1285" s="34">
        <v>0.37915658431600002</v>
      </c>
      <c r="I1285" s="34">
        <v>1.64713504862E-3</v>
      </c>
    </row>
    <row r="1286" spans="1:9">
      <c r="A1286" s="35" t="s">
        <v>153</v>
      </c>
      <c r="B1286" s="35" t="s">
        <v>153</v>
      </c>
      <c r="C1286" s="34">
        <v>4.5330911285300002E-5</v>
      </c>
      <c r="D1286" s="35" t="s">
        <v>154</v>
      </c>
      <c r="E1286" s="35" t="s">
        <v>46</v>
      </c>
      <c r="F1286" s="35" t="s">
        <v>155</v>
      </c>
      <c r="G1286" s="35" t="s">
        <v>156</v>
      </c>
      <c r="H1286" s="34">
        <v>3.7077474883099999</v>
      </c>
      <c r="I1286" s="34">
        <v>0.183447689468</v>
      </c>
    </row>
    <row r="1287" spans="1:9">
      <c r="A1287" s="35" t="s">
        <v>153</v>
      </c>
      <c r="B1287" s="35" t="s">
        <v>153</v>
      </c>
      <c r="C1287" s="34">
        <v>7.1579982252699994E-5</v>
      </c>
      <c r="D1287" s="35" t="s">
        <v>154</v>
      </c>
      <c r="E1287" s="35" t="s">
        <v>46</v>
      </c>
      <c r="F1287" s="35" t="s">
        <v>155</v>
      </c>
      <c r="G1287" s="35" t="s">
        <v>156</v>
      </c>
      <c r="H1287" s="34">
        <v>11.8459521228</v>
      </c>
      <c r="I1287" s="34">
        <v>0.289673910895</v>
      </c>
    </row>
    <row r="1288" spans="1:9">
      <c r="A1288" s="35" t="s">
        <v>153</v>
      </c>
      <c r="B1288" s="35" t="s">
        <v>153</v>
      </c>
      <c r="C1288" s="34">
        <v>1.3015491185600001E-3</v>
      </c>
      <c r="D1288" s="35" t="s">
        <v>154</v>
      </c>
      <c r="E1288" s="35" t="s">
        <v>46</v>
      </c>
      <c r="F1288" s="35" t="s">
        <v>155</v>
      </c>
      <c r="G1288" s="35" t="s">
        <v>156</v>
      </c>
      <c r="H1288" s="34">
        <v>32.913203324400001</v>
      </c>
      <c r="I1288" s="34">
        <v>5.2671824095300002</v>
      </c>
    </row>
    <row r="1289" spans="1:9">
      <c r="A1289" s="35" t="s">
        <v>153</v>
      </c>
      <c r="B1289" s="35" t="s">
        <v>153</v>
      </c>
      <c r="C1289" s="34">
        <v>1.5559483651900001E-7</v>
      </c>
      <c r="D1289" s="35" t="s">
        <v>154</v>
      </c>
      <c r="E1289" s="35" t="s">
        <v>46</v>
      </c>
      <c r="F1289" s="35" t="s">
        <v>155</v>
      </c>
      <c r="G1289" s="35" t="s">
        <v>156</v>
      </c>
      <c r="H1289" s="34">
        <v>0.400571454193</v>
      </c>
      <c r="I1289" s="34">
        <v>6.2966996345800003E-4</v>
      </c>
    </row>
    <row r="1290" spans="1:9">
      <c r="A1290" s="35" t="s">
        <v>153</v>
      </c>
      <c r="B1290" s="35" t="s">
        <v>153</v>
      </c>
      <c r="C1290" s="34">
        <v>9.3918314850999999E-4</v>
      </c>
      <c r="D1290" s="35" t="s">
        <v>154</v>
      </c>
      <c r="E1290" s="35" t="s">
        <v>46</v>
      </c>
      <c r="F1290" s="35" t="s">
        <v>155</v>
      </c>
      <c r="G1290" s="35" t="s">
        <v>156</v>
      </c>
      <c r="H1290" s="34">
        <v>22.587674231499999</v>
      </c>
      <c r="I1290" s="34">
        <v>3.8007393563599998</v>
      </c>
    </row>
    <row r="1291" spans="1:9">
      <c r="A1291" s="35" t="s">
        <v>153</v>
      </c>
      <c r="B1291" s="35" t="s">
        <v>153</v>
      </c>
      <c r="C1291" s="34">
        <v>0.84895161275499997</v>
      </c>
      <c r="D1291" s="35" t="s">
        <v>154</v>
      </c>
      <c r="E1291" s="35" t="s">
        <v>46</v>
      </c>
      <c r="F1291" s="35" t="s">
        <v>147</v>
      </c>
      <c r="G1291" s="35" t="s">
        <v>148</v>
      </c>
      <c r="H1291" s="34">
        <v>715.51205838099997</v>
      </c>
      <c r="I1291" s="34">
        <v>3435.58528639</v>
      </c>
    </row>
    <row r="1292" spans="1:9">
      <c r="A1292" s="35" t="s">
        <v>153</v>
      </c>
      <c r="B1292" s="35" t="s">
        <v>153</v>
      </c>
      <c r="C1292" s="34">
        <v>7.49988382052E-4</v>
      </c>
      <c r="D1292" s="35" t="s">
        <v>154</v>
      </c>
      <c r="E1292" s="35" t="s">
        <v>46</v>
      </c>
      <c r="F1292" s="35" t="s">
        <v>147</v>
      </c>
      <c r="G1292" s="35" t="s">
        <v>148</v>
      </c>
      <c r="H1292" s="34">
        <v>113.38653503499999</v>
      </c>
      <c r="I1292" s="34">
        <v>3.0350953006300001</v>
      </c>
    </row>
    <row r="1293" spans="1:9">
      <c r="A1293" s="35" t="s">
        <v>153</v>
      </c>
      <c r="B1293" s="35" t="s">
        <v>153</v>
      </c>
      <c r="C1293" s="34">
        <v>8.6227307755799995E-2</v>
      </c>
      <c r="D1293" s="35" t="s">
        <v>154</v>
      </c>
      <c r="E1293" s="35" t="s">
        <v>46</v>
      </c>
      <c r="F1293" s="35" t="s">
        <v>147</v>
      </c>
      <c r="G1293" s="35" t="s">
        <v>148</v>
      </c>
      <c r="H1293" s="34">
        <v>256.70349881800001</v>
      </c>
      <c r="I1293" s="34">
        <v>348.94953417800002</v>
      </c>
    </row>
    <row r="1294" spans="1:9">
      <c r="A1294" s="35" t="s">
        <v>153</v>
      </c>
      <c r="B1294" s="35" t="s">
        <v>153</v>
      </c>
      <c r="C1294" s="34">
        <v>8.3125174173799998E-2</v>
      </c>
      <c r="D1294" s="35" t="s">
        <v>154</v>
      </c>
      <c r="E1294" s="35" t="s">
        <v>46</v>
      </c>
      <c r="F1294" s="35" t="s">
        <v>147</v>
      </c>
      <c r="G1294" s="35" t="s">
        <v>148</v>
      </c>
      <c r="H1294" s="34">
        <v>643.05565238199995</v>
      </c>
      <c r="I1294" s="34">
        <v>336.395644968</v>
      </c>
    </row>
    <row r="1295" spans="1:9">
      <c r="A1295" s="35" t="s">
        <v>153</v>
      </c>
      <c r="B1295" s="35" t="s">
        <v>153</v>
      </c>
      <c r="C1295" s="34">
        <v>0.27106401530000002</v>
      </c>
      <c r="D1295" s="35" t="s">
        <v>154</v>
      </c>
      <c r="E1295" s="35" t="s">
        <v>46</v>
      </c>
      <c r="F1295" s="35" t="s">
        <v>145</v>
      </c>
      <c r="G1295" s="35" t="s">
        <v>146</v>
      </c>
      <c r="H1295" s="34">
        <v>485.10431382199999</v>
      </c>
      <c r="I1295" s="34">
        <v>1096.9571512</v>
      </c>
    </row>
    <row r="1296" spans="1:9">
      <c r="A1296" s="35" t="s">
        <v>153</v>
      </c>
      <c r="B1296" s="35" t="s">
        <v>153</v>
      </c>
      <c r="C1296" s="34">
        <v>3.3027777106600001E-2</v>
      </c>
      <c r="D1296" s="35" t="s">
        <v>154</v>
      </c>
      <c r="E1296" s="35" t="s">
        <v>46</v>
      </c>
      <c r="F1296" s="35" t="s">
        <v>145</v>
      </c>
      <c r="G1296" s="35" t="s">
        <v>146</v>
      </c>
      <c r="H1296" s="34">
        <v>216.19097292699999</v>
      </c>
      <c r="I1296" s="34">
        <v>133.65867190200001</v>
      </c>
    </row>
    <row r="1297" spans="1:9">
      <c r="A1297" s="35" t="s">
        <v>153</v>
      </c>
      <c r="B1297" s="35" t="s">
        <v>153</v>
      </c>
      <c r="C1297" s="34">
        <v>1.3419102439399999E-2</v>
      </c>
      <c r="D1297" s="35" t="s">
        <v>154</v>
      </c>
      <c r="E1297" s="35" t="s">
        <v>46</v>
      </c>
      <c r="F1297" s="35" t="s">
        <v>145</v>
      </c>
      <c r="G1297" s="35" t="s">
        <v>146</v>
      </c>
      <c r="H1297" s="34">
        <v>153.47916211500001</v>
      </c>
      <c r="I1297" s="34">
        <v>54.305180889699997</v>
      </c>
    </row>
    <row r="1298" spans="1:9">
      <c r="A1298" s="35" t="s">
        <v>153</v>
      </c>
      <c r="B1298" s="35" t="s">
        <v>153</v>
      </c>
      <c r="C1298" s="34">
        <v>3.4607365012199998E-3</v>
      </c>
      <c r="D1298" s="35" t="s">
        <v>154</v>
      </c>
      <c r="E1298" s="35" t="s">
        <v>46</v>
      </c>
      <c r="F1298" s="35" t="s">
        <v>145</v>
      </c>
      <c r="G1298" s="35" t="s">
        <v>146</v>
      </c>
      <c r="H1298" s="34">
        <v>330.69536398499997</v>
      </c>
      <c r="I1298" s="34">
        <v>14.005103736200001</v>
      </c>
    </row>
    <row r="1299" spans="1:9">
      <c r="A1299" s="35" t="s">
        <v>153</v>
      </c>
      <c r="B1299" s="35" t="s">
        <v>153</v>
      </c>
      <c r="C1299" s="34">
        <v>2.6221521807900001E-3</v>
      </c>
      <c r="D1299" s="35" t="s">
        <v>154</v>
      </c>
      <c r="E1299" s="35" t="s">
        <v>46</v>
      </c>
      <c r="F1299" s="35" t="s">
        <v>145</v>
      </c>
      <c r="G1299" s="35" t="s">
        <v>146</v>
      </c>
      <c r="H1299" s="34">
        <v>571.15926297399994</v>
      </c>
      <c r="I1299" s="34">
        <v>10.611473393300001</v>
      </c>
    </row>
    <row r="1300" spans="1:9">
      <c r="A1300" s="35" t="s">
        <v>153</v>
      </c>
      <c r="B1300" s="35" t="s">
        <v>153</v>
      </c>
      <c r="C1300" s="34">
        <v>2.1283905434999999E-4</v>
      </c>
      <c r="D1300" s="35" t="s">
        <v>154</v>
      </c>
      <c r="E1300" s="35" t="s">
        <v>46</v>
      </c>
      <c r="F1300" s="35" t="s">
        <v>106</v>
      </c>
      <c r="G1300" s="35" t="s">
        <v>107</v>
      </c>
      <c r="H1300" s="34">
        <v>66.006947048599997</v>
      </c>
      <c r="I1300" s="34">
        <v>0.86132909403400004</v>
      </c>
    </row>
    <row r="1301" spans="1:9">
      <c r="A1301" s="35" t="s">
        <v>153</v>
      </c>
      <c r="B1301" s="35" t="s">
        <v>153</v>
      </c>
      <c r="C1301" s="34">
        <v>7.0857106922700003E-3</v>
      </c>
      <c r="D1301" s="35" t="s">
        <v>154</v>
      </c>
      <c r="E1301" s="35" t="s">
        <v>46</v>
      </c>
      <c r="F1301" s="35" t="s">
        <v>145</v>
      </c>
      <c r="G1301" s="35" t="s">
        <v>146</v>
      </c>
      <c r="H1301" s="34">
        <v>420.66182272600003</v>
      </c>
      <c r="I1301" s="34">
        <v>28.674853822300001</v>
      </c>
    </row>
    <row r="1302" spans="1:9">
      <c r="A1302" s="35" t="s">
        <v>153</v>
      </c>
      <c r="B1302" s="35" t="s">
        <v>153</v>
      </c>
      <c r="C1302" s="34">
        <v>5.9561793477399998E-3</v>
      </c>
      <c r="D1302" s="35" t="s">
        <v>154</v>
      </c>
      <c r="E1302" s="35" t="s">
        <v>46</v>
      </c>
      <c r="F1302" s="35" t="s">
        <v>145</v>
      </c>
      <c r="G1302" s="35" t="s">
        <v>146</v>
      </c>
      <c r="H1302" s="34">
        <v>390.46721874999997</v>
      </c>
      <c r="I1302" s="34">
        <v>24.103802646399998</v>
      </c>
    </row>
    <row r="1303" spans="1:9">
      <c r="A1303" s="35" t="s">
        <v>153</v>
      </c>
      <c r="B1303" s="35" t="s">
        <v>153</v>
      </c>
      <c r="C1303" s="34">
        <v>2.9328935049900001E-4</v>
      </c>
      <c r="D1303" s="35" t="s">
        <v>154</v>
      </c>
      <c r="E1303" s="35" t="s">
        <v>46</v>
      </c>
      <c r="F1303" s="35" t="s">
        <v>155</v>
      </c>
      <c r="G1303" s="35" t="s">
        <v>156</v>
      </c>
      <c r="H1303" s="34">
        <v>15.287721340899999</v>
      </c>
      <c r="I1303" s="34">
        <v>1.18689989169</v>
      </c>
    </row>
    <row r="1304" spans="1:9">
      <c r="A1304" s="35" t="s">
        <v>153</v>
      </c>
      <c r="B1304" s="35" t="s">
        <v>153</v>
      </c>
      <c r="C1304" s="34">
        <v>3.1112576283400001E-2</v>
      </c>
      <c r="D1304" s="35" t="s">
        <v>154</v>
      </c>
      <c r="E1304" s="35" t="s">
        <v>46</v>
      </c>
      <c r="F1304" s="35" t="s">
        <v>155</v>
      </c>
      <c r="G1304" s="35" t="s">
        <v>156</v>
      </c>
      <c r="H1304" s="34">
        <v>176.70385709799999</v>
      </c>
      <c r="I1304" s="34">
        <v>125.90812914999999</v>
      </c>
    </row>
    <row r="1305" spans="1:9">
      <c r="A1305" s="35" t="s">
        <v>153</v>
      </c>
      <c r="B1305" s="35" t="s">
        <v>153</v>
      </c>
      <c r="C1305" s="34">
        <v>5.98837102605E-3</v>
      </c>
      <c r="D1305" s="35" t="s">
        <v>154</v>
      </c>
      <c r="E1305" s="35" t="s">
        <v>46</v>
      </c>
      <c r="F1305" s="35" t="s">
        <v>155</v>
      </c>
      <c r="G1305" s="35" t="s">
        <v>156</v>
      </c>
      <c r="H1305" s="34">
        <v>97.732691858400003</v>
      </c>
      <c r="I1305" s="34">
        <v>24.234077746499999</v>
      </c>
    </row>
    <row r="1306" spans="1:9">
      <c r="A1306" s="35" t="s">
        <v>153</v>
      </c>
      <c r="B1306" s="35" t="s">
        <v>153</v>
      </c>
      <c r="C1306" s="34">
        <v>1.7498259432700001E-3</v>
      </c>
      <c r="D1306" s="35" t="s">
        <v>154</v>
      </c>
      <c r="E1306" s="35" t="s">
        <v>46</v>
      </c>
      <c r="F1306" s="35" t="s">
        <v>106</v>
      </c>
      <c r="G1306" s="35" t="s">
        <v>107</v>
      </c>
      <c r="H1306" s="34">
        <v>25.991732714600001</v>
      </c>
      <c r="I1306" s="34">
        <v>7.0812943565899999</v>
      </c>
    </row>
    <row r="1307" spans="1:9">
      <c r="A1307" s="35" t="s">
        <v>153</v>
      </c>
      <c r="B1307" s="35" t="s">
        <v>153</v>
      </c>
      <c r="C1307" s="34">
        <v>1.22790087462E-2</v>
      </c>
      <c r="D1307" s="35" t="s">
        <v>154</v>
      </c>
      <c r="E1307" s="35" t="s">
        <v>46</v>
      </c>
      <c r="F1307" s="35" t="s">
        <v>155</v>
      </c>
      <c r="G1307" s="35" t="s">
        <v>156</v>
      </c>
      <c r="H1307" s="34">
        <v>128.41505650799999</v>
      </c>
      <c r="I1307" s="34">
        <v>49.691385405200002</v>
      </c>
    </row>
    <row r="1308" spans="1:9">
      <c r="A1308" s="35" t="s">
        <v>153</v>
      </c>
      <c r="B1308" s="35" t="s">
        <v>153</v>
      </c>
      <c r="C1308" s="34">
        <v>6.1640487574200001E-3</v>
      </c>
      <c r="D1308" s="35" t="s">
        <v>154</v>
      </c>
      <c r="E1308" s="35" t="s">
        <v>46</v>
      </c>
      <c r="F1308" s="35" t="s">
        <v>155</v>
      </c>
      <c r="G1308" s="35" t="s">
        <v>156</v>
      </c>
      <c r="H1308" s="34">
        <v>382.59526026899999</v>
      </c>
      <c r="I1308" s="34">
        <v>24.945020302</v>
      </c>
    </row>
    <row r="1309" spans="1:9">
      <c r="A1309" s="35" t="s">
        <v>153</v>
      </c>
      <c r="B1309" s="35" t="s">
        <v>153</v>
      </c>
      <c r="C1309" s="34">
        <v>1.81461107607E-4</v>
      </c>
      <c r="D1309" s="35" t="s">
        <v>154</v>
      </c>
      <c r="E1309" s="35" t="s">
        <v>46</v>
      </c>
      <c r="F1309" s="35" t="s">
        <v>155</v>
      </c>
      <c r="G1309" s="35" t="s">
        <v>156</v>
      </c>
      <c r="H1309" s="34">
        <v>14.4988436982</v>
      </c>
      <c r="I1309" s="34">
        <v>0.73434704873400003</v>
      </c>
    </row>
    <row r="1310" spans="1:9">
      <c r="A1310" s="35" t="s">
        <v>153</v>
      </c>
      <c r="B1310" s="35" t="s">
        <v>153</v>
      </c>
      <c r="C1310" s="34">
        <v>7.5798130608200004E-4</v>
      </c>
      <c r="D1310" s="35" t="s">
        <v>154</v>
      </c>
      <c r="E1310" s="35" t="s">
        <v>46</v>
      </c>
      <c r="F1310" s="35" t="s">
        <v>106</v>
      </c>
      <c r="G1310" s="35" t="s">
        <v>107</v>
      </c>
      <c r="H1310" s="34">
        <v>179.02403786299999</v>
      </c>
      <c r="I1310" s="34">
        <v>3.0674415165800002</v>
      </c>
    </row>
    <row r="1311" spans="1:9">
      <c r="A1311" s="35" t="s">
        <v>153</v>
      </c>
      <c r="B1311" s="35" t="s">
        <v>153</v>
      </c>
      <c r="C1311" s="34">
        <v>0.128973803936</v>
      </c>
      <c r="D1311" s="35" t="s">
        <v>154</v>
      </c>
      <c r="E1311" s="35" t="s">
        <v>46</v>
      </c>
      <c r="F1311" s="35" t="s">
        <v>106</v>
      </c>
      <c r="G1311" s="35" t="s">
        <v>107</v>
      </c>
      <c r="H1311" s="34">
        <v>528.713723974</v>
      </c>
      <c r="I1311" s="34">
        <v>521.93846678</v>
      </c>
    </row>
    <row r="1312" spans="1:9">
      <c r="A1312" s="35" t="s">
        <v>153</v>
      </c>
      <c r="B1312" s="35" t="s">
        <v>153</v>
      </c>
      <c r="C1312" s="34">
        <v>0.10252093385699999</v>
      </c>
      <c r="D1312" s="35" t="s">
        <v>154</v>
      </c>
      <c r="E1312" s="35" t="s">
        <v>46</v>
      </c>
      <c r="F1312" s="35" t="s">
        <v>147</v>
      </c>
      <c r="G1312" s="35" t="s">
        <v>148</v>
      </c>
      <c r="H1312" s="34">
        <v>276.60479786500002</v>
      </c>
      <c r="I1312" s="34">
        <v>414.88749961100001</v>
      </c>
    </row>
    <row r="1313" spans="1:9">
      <c r="A1313" s="35" t="s">
        <v>153</v>
      </c>
      <c r="B1313" s="35" t="s">
        <v>153</v>
      </c>
      <c r="C1313" s="34">
        <v>1.1349337169699999E-3</v>
      </c>
      <c r="D1313" s="35" t="s">
        <v>154</v>
      </c>
      <c r="E1313" s="35" t="s">
        <v>46</v>
      </c>
      <c r="F1313" s="35" t="s">
        <v>147</v>
      </c>
      <c r="G1313" s="35" t="s">
        <v>148</v>
      </c>
      <c r="H1313" s="34">
        <v>81.827688284900006</v>
      </c>
      <c r="I1313" s="34">
        <v>4.59291380152</v>
      </c>
    </row>
    <row r="1314" spans="1:9">
      <c r="A1314" s="35" t="s">
        <v>153</v>
      </c>
      <c r="B1314" s="35" t="s">
        <v>153</v>
      </c>
      <c r="C1314" s="34">
        <v>4.1374026378399997E-3</v>
      </c>
      <c r="D1314" s="35" t="s">
        <v>154</v>
      </c>
      <c r="E1314" s="35" t="s">
        <v>46</v>
      </c>
      <c r="F1314" s="35" t="s">
        <v>131</v>
      </c>
      <c r="G1314" s="35" t="s">
        <v>132</v>
      </c>
      <c r="H1314" s="34">
        <v>454.96668198200001</v>
      </c>
      <c r="I1314" s="34">
        <v>16.743474437</v>
      </c>
    </row>
    <row r="1315" spans="1:9">
      <c r="A1315" s="35" t="s">
        <v>153</v>
      </c>
      <c r="B1315" s="35" t="s">
        <v>153</v>
      </c>
      <c r="C1315" s="34">
        <v>3.4241254787399998E-2</v>
      </c>
      <c r="D1315" s="35" t="s">
        <v>154</v>
      </c>
      <c r="E1315" s="35" t="s">
        <v>46</v>
      </c>
      <c r="F1315" s="35" t="s">
        <v>131</v>
      </c>
      <c r="G1315" s="35" t="s">
        <v>132</v>
      </c>
      <c r="H1315" s="34">
        <v>122.88827592600001</v>
      </c>
      <c r="I1315" s="34">
        <v>138.569441848</v>
      </c>
    </row>
    <row r="1316" spans="1:9">
      <c r="A1316" s="35" t="s">
        <v>153</v>
      </c>
      <c r="B1316" s="35" t="s">
        <v>153</v>
      </c>
      <c r="C1316" s="34">
        <v>8.16002161483E-2</v>
      </c>
      <c r="D1316" s="35" t="s">
        <v>154</v>
      </c>
      <c r="E1316" s="35" t="s">
        <v>46</v>
      </c>
      <c r="F1316" s="35" t="s">
        <v>147</v>
      </c>
      <c r="G1316" s="35" t="s">
        <v>148</v>
      </c>
      <c r="H1316" s="34">
        <v>723.71291750499995</v>
      </c>
      <c r="I1316" s="34">
        <v>330.22435878900001</v>
      </c>
    </row>
    <row r="1317" spans="1:9">
      <c r="A1317" s="35" t="s">
        <v>153</v>
      </c>
      <c r="B1317" s="35" t="s">
        <v>153</v>
      </c>
      <c r="C1317" s="34">
        <v>7.6158962593200004E-4</v>
      </c>
      <c r="D1317" s="35" t="s">
        <v>154</v>
      </c>
      <c r="E1317" s="35" t="s">
        <v>46</v>
      </c>
      <c r="F1317" s="35" t="s">
        <v>147</v>
      </c>
      <c r="G1317" s="35" t="s">
        <v>148</v>
      </c>
      <c r="H1317" s="34">
        <v>107.871958789</v>
      </c>
      <c r="I1317" s="34">
        <v>3.08204386894</v>
      </c>
    </row>
    <row r="1318" spans="1:9">
      <c r="A1318" s="35" t="s">
        <v>153</v>
      </c>
      <c r="B1318" s="35" t="s">
        <v>153</v>
      </c>
      <c r="C1318" s="34">
        <v>7.8684791293399999E-3</v>
      </c>
      <c r="D1318" s="35" t="s">
        <v>154</v>
      </c>
      <c r="E1318" s="35" t="s">
        <v>46</v>
      </c>
      <c r="F1318" s="35" t="s">
        <v>147</v>
      </c>
      <c r="G1318" s="35" t="s">
        <v>148</v>
      </c>
      <c r="H1318" s="34">
        <v>140.81439170199999</v>
      </c>
      <c r="I1318" s="34">
        <v>31.842605299100001</v>
      </c>
    </row>
    <row r="1319" spans="1:9">
      <c r="A1319" s="35" t="s">
        <v>153</v>
      </c>
      <c r="B1319" s="35" t="s">
        <v>153</v>
      </c>
      <c r="C1319" s="34">
        <v>7.0471182144899998E-4</v>
      </c>
      <c r="D1319" s="35" t="s">
        <v>154</v>
      </c>
      <c r="E1319" s="35" t="s">
        <v>46</v>
      </c>
      <c r="F1319" s="35" t="s">
        <v>147</v>
      </c>
      <c r="G1319" s="35" t="s">
        <v>148</v>
      </c>
      <c r="H1319" s="34">
        <v>95.399200375600003</v>
      </c>
      <c r="I1319" s="34">
        <v>2.8518675605700001</v>
      </c>
    </row>
    <row r="1320" spans="1:9">
      <c r="A1320" s="35" t="s">
        <v>153</v>
      </c>
      <c r="B1320" s="35" t="s">
        <v>153</v>
      </c>
      <c r="C1320" s="34">
        <v>4.1579513972699999E-3</v>
      </c>
      <c r="D1320" s="35" t="s">
        <v>154</v>
      </c>
      <c r="E1320" s="35" t="s">
        <v>46</v>
      </c>
      <c r="F1320" s="35" t="s">
        <v>147</v>
      </c>
      <c r="G1320" s="35" t="s">
        <v>148</v>
      </c>
      <c r="H1320" s="34">
        <v>477.27004557499998</v>
      </c>
      <c r="I1320" s="34">
        <v>16.8266323161</v>
      </c>
    </row>
    <row r="1321" spans="1:9">
      <c r="A1321" s="35" t="s">
        <v>153</v>
      </c>
      <c r="B1321" s="35" t="s">
        <v>153</v>
      </c>
      <c r="C1321" s="34">
        <v>0.154829883562</v>
      </c>
      <c r="D1321" s="35" t="s">
        <v>154</v>
      </c>
      <c r="E1321" s="35" t="s">
        <v>46</v>
      </c>
      <c r="F1321" s="35" t="s">
        <v>147</v>
      </c>
      <c r="G1321" s="35" t="s">
        <v>148</v>
      </c>
      <c r="H1321" s="34">
        <v>247.260436954</v>
      </c>
      <c r="I1321" s="34">
        <v>626.57430867300002</v>
      </c>
    </row>
    <row r="1322" spans="1:9">
      <c r="A1322" s="35" t="s">
        <v>153</v>
      </c>
      <c r="B1322" s="35" t="s">
        <v>153</v>
      </c>
      <c r="C1322" s="34">
        <v>0.17943107794300001</v>
      </c>
      <c r="D1322" s="35" t="s">
        <v>154</v>
      </c>
      <c r="E1322" s="35" t="s">
        <v>46</v>
      </c>
      <c r="F1322" s="35" t="s">
        <v>131</v>
      </c>
      <c r="G1322" s="35" t="s">
        <v>132</v>
      </c>
      <c r="H1322" s="34">
        <v>378.407698837</v>
      </c>
      <c r="I1322" s="34">
        <v>726.13181015199996</v>
      </c>
    </row>
    <row r="1323" spans="1:9">
      <c r="A1323" s="35" t="s">
        <v>153</v>
      </c>
      <c r="B1323" s="35" t="s">
        <v>153</v>
      </c>
      <c r="C1323" s="34">
        <v>0.158248847729</v>
      </c>
      <c r="D1323" s="35" t="s">
        <v>154</v>
      </c>
      <c r="E1323" s="35" t="s">
        <v>46</v>
      </c>
      <c r="F1323" s="35" t="s">
        <v>131</v>
      </c>
      <c r="G1323" s="35" t="s">
        <v>132</v>
      </c>
      <c r="H1323" s="34">
        <v>517.85406980499999</v>
      </c>
      <c r="I1323" s="34">
        <v>640.41036576900001</v>
      </c>
    </row>
    <row r="1324" spans="1:9">
      <c r="A1324" s="35" t="s">
        <v>153</v>
      </c>
      <c r="B1324" s="35" t="s">
        <v>153</v>
      </c>
      <c r="C1324" s="34">
        <v>9.9325743197300004E-2</v>
      </c>
      <c r="D1324" s="35" t="s">
        <v>154</v>
      </c>
      <c r="E1324" s="35" t="s">
        <v>46</v>
      </c>
      <c r="F1324" s="35" t="s">
        <v>131</v>
      </c>
      <c r="G1324" s="35" t="s">
        <v>132</v>
      </c>
      <c r="H1324" s="34">
        <v>228.210531936</v>
      </c>
      <c r="I1324" s="34">
        <v>401.95702176700001</v>
      </c>
    </row>
    <row r="1325" spans="1:9">
      <c r="A1325" s="35" t="s">
        <v>153</v>
      </c>
      <c r="B1325" s="35" t="s">
        <v>153</v>
      </c>
      <c r="C1325" s="34">
        <v>1.9022566090200001E-2</v>
      </c>
      <c r="D1325" s="35" t="s">
        <v>154</v>
      </c>
      <c r="E1325" s="35" t="s">
        <v>46</v>
      </c>
      <c r="F1325" s="35" t="s">
        <v>131</v>
      </c>
      <c r="G1325" s="35" t="s">
        <v>132</v>
      </c>
      <c r="H1325" s="34">
        <v>146.37126552500001</v>
      </c>
      <c r="I1325" s="34">
        <v>76.981593752799995</v>
      </c>
    </row>
    <row r="1326" spans="1:9">
      <c r="A1326" s="35" t="s">
        <v>153</v>
      </c>
      <c r="B1326" s="35" t="s">
        <v>153</v>
      </c>
      <c r="C1326" s="34">
        <v>0.125563948679</v>
      </c>
      <c r="D1326" s="35" t="s">
        <v>154</v>
      </c>
      <c r="E1326" s="35" t="s">
        <v>46</v>
      </c>
      <c r="F1326" s="35" t="s">
        <v>131</v>
      </c>
      <c r="G1326" s="35" t="s">
        <v>132</v>
      </c>
      <c r="H1326" s="34">
        <v>313.44173939000001</v>
      </c>
      <c r="I1326" s="34">
        <v>508.13927213400001</v>
      </c>
    </row>
    <row r="1327" spans="1:9">
      <c r="A1327" s="35" t="s">
        <v>153</v>
      </c>
      <c r="B1327" s="35" t="s">
        <v>153</v>
      </c>
      <c r="C1327" s="34">
        <v>7.0745003599500006E-2</v>
      </c>
      <c r="D1327" s="35" t="s">
        <v>154</v>
      </c>
      <c r="E1327" s="35" t="s">
        <v>46</v>
      </c>
      <c r="F1327" s="35" t="s">
        <v>131</v>
      </c>
      <c r="G1327" s="35" t="s">
        <v>132</v>
      </c>
      <c r="H1327" s="34">
        <v>226.12807744599999</v>
      </c>
      <c r="I1327" s="34">
        <v>286.29487216899997</v>
      </c>
    </row>
    <row r="1328" spans="1:9">
      <c r="A1328" s="35" t="s">
        <v>153</v>
      </c>
      <c r="B1328" s="35" t="s">
        <v>153</v>
      </c>
      <c r="C1328" s="34">
        <v>0.18521636452599999</v>
      </c>
      <c r="D1328" s="35" t="s">
        <v>154</v>
      </c>
      <c r="E1328" s="35" t="s">
        <v>46</v>
      </c>
      <c r="F1328" s="35" t="s">
        <v>131</v>
      </c>
      <c r="G1328" s="35" t="s">
        <v>132</v>
      </c>
      <c r="H1328" s="34">
        <v>461.512170965</v>
      </c>
      <c r="I1328" s="34">
        <v>749.54403431699996</v>
      </c>
    </row>
    <row r="1329" spans="1:9">
      <c r="A1329" s="35" t="s">
        <v>153</v>
      </c>
      <c r="B1329" s="35" t="s">
        <v>153</v>
      </c>
      <c r="C1329" s="34">
        <v>0.134474197465</v>
      </c>
      <c r="D1329" s="35" t="s">
        <v>154</v>
      </c>
      <c r="E1329" s="35" t="s">
        <v>46</v>
      </c>
      <c r="F1329" s="35" t="s">
        <v>131</v>
      </c>
      <c r="G1329" s="35" t="s">
        <v>132</v>
      </c>
      <c r="H1329" s="34">
        <v>322.93722399900003</v>
      </c>
      <c r="I1329" s="34">
        <v>544.19776965699998</v>
      </c>
    </row>
    <row r="1330" spans="1:9">
      <c r="A1330" s="35" t="s">
        <v>153</v>
      </c>
      <c r="B1330" s="35" t="s">
        <v>153</v>
      </c>
      <c r="C1330" s="34">
        <v>0.244114552806</v>
      </c>
      <c r="D1330" s="35" t="s">
        <v>154</v>
      </c>
      <c r="E1330" s="35" t="s">
        <v>46</v>
      </c>
      <c r="F1330" s="35" t="s">
        <v>145</v>
      </c>
      <c r="G1330" s="35" t="s">
        <v>146</v>
      </c>
      <c r="H1330" s="34">
        <v>640.33552181699997</v>
      </c>
      <c r="I1330" s="34">
        <v>987.896545823</v>
      </c>
    </row>
    <row r="1331" spans="1:9">
      <c r="A1331" s="35" t="s">
        <v>153</v>
      </c>
      <c r="B1331" s="35" t="s">
        <v>153</v>
      </c>
      <c r="C1331" s="34">
        <v>2.7321086044300002E-4</v>
      </c>
      <c r="D1331" s="35" t="s">
        <v>154</v>
      </c>
      <c r="E1331" s="35" t="s">
        <v>46</v>
      </c>
      <c r="F1331" s="35" t="s">
        <v>145</v>
      </c>
      <c r="G1331" s="35" t="s">
        <v>146</v>
      </c>
      <c r="H1331" s="34">
        <v>48.378080014600002</v>
      </c>
      <c r="I1331" s="34">
        <v>1.1056451252599999</v>
      </c>
    </row>
    <row r="1332" spans="1:9">
      <c r="A1332" s="35" t="s">
        <v>153</v>
      </c>
      <c r="B1332" s="35" t="s">
        <v>153</v>
      </c>
      <c r="C1332" s="34">
        <v>3.27817546661</v>
      </c>
      <c r="D1332" s="35" t="s">
        <v>154</v>
      </c>
      <c r="E1332" s="35" t="s">
        <v>46</v>
      </c>
      <c r="F1332" s="35" t="s">
        <v>131</v>
      </c>
      <c r="G1332" s="35" t="s">
        <v>132</v>
      </c>
      <c r="H1332" s="34">
        <v>1207.0974701099999</v>
      </c>
      <c r="I1332" s="34">
        <v>13266.305440800001</v>
      </c>
    </row>
    <row r="1333" spans="1:9">
      <c r="A1333" s="35" t="s">
        <v>153</v>
      </c>
      <c r="B1333" s="35" t="s">
        <v>153</v>
      </c>
      <c r="C1333" s="34">
        <v>0.12710734423200001</v>
      </c>
      <c r="D1333" s="35" t="s">
        <v>154</v>
      </c>
      <c r="E1333" s="35" t="s">
        <v>46</v>
      </c>
      <c r="F1333" s="35" t="s">
        <v>131</v>
      </c>
      <c r="G1333" s="35" t="s">
        <v>132</v>
      </c>
      <c r="H1333" s="34">
        <v>236.68806389900001</v>
      </c>
      <c r="I1333" s="34">
        <v>514.38517233799996</v>
      </c>
    </row>
    <row r="1334" spans="1:9">
      <c r="A1334" s="35" t="s">
        <v>153</v>
      </c>
      <c r="B1334" s="35" t="s">
        <v>153</v>
      </c>
      <c r="C1334" s="34">
        <v>5.7290768451400002E-5</v>
      </c>
      <c r="D1334" s="35" t="s">
        <v>154</v>
      </c>
      <c r="E1334" s="35" t="s">
        <v>46</v>
      </c>
      <c r="F1334" s="35" t="s">
        <v>145</v>
      </c>
      <c r="G1334" s="35" t="s">
        <v>146</v>
      </c>
      <c r="H1334" s="34">
        <v>3.5134623872200001</v>
      </c>
      <c r="I1334" s="34">
        <v>0.23184751425200001</v>
      </c>
    </row>
    <row r="1335" spans="1:9">
      <c r="A1335" s="35" t="s">
        <v>153</v>
      </c>
      <c r="B1335" s="35" t="s">
        <v>153</v>
      </c>
      <c r="C1335" s="34">
        <v>0.13340723246</v>
      </c>
      <c r="D1335" s="35" t="s">
        <v>154</v>
      </c>
      <c r="E1335" s="35" t="s">
        <v>46</v>
      </c>
      <c r="F1335" s="35" t="s">
        <v>145</v>
      </c>
      <c r="G1335" s="35" t="s">
        <v>146</v>
      </c>
      <c r="H1335" s="34">
        <v>302.63234740199999</v>
      </c>
      <c r="I1335" s="34">
        <v>539.87991547599995</v>
      </c>
    </row>
    <row r="1336" spans="1:9">
      <c r="A1336" s="35" t="s">
        <v>153</v>
      </c>
      <c r="B1336" s="35" t="s">
        <v>153</v>
      </c>
      <c r="C1336" s="34">
        <v>1.4201296229299999E-3</v>
      </c>
      <c r="D1336" s="35" t="s">
        <v>154</v>
      </c>
      <c r="E1336" s="35" t="s">
        <v>46</v>
      </c>
      <c r="F1336" s="35" t="s">
        <v>145</v>
      </c>
      <c r="G1336" s="35" t="s">
        <v>146</v>
      </c>
      <c r="H1336" s="34">
        <v>284.06116851199999</v>
      </c>
      <c r="I1336" s="34">
        <v>5.7470606851900001</v>
      </c>
    </row>
    <row r="1337" spans="1:9">
      <c r="A1337" s="35" t="s">
        <v>153</v>
      </c>
      <c r="B1337" s="35" t="s">
        <v>153</v>
      </c>
      <c r="C1337" s="34">
        <v>7.0699819119000001E-2</v>
      </c>
      <c r="D1337" s="35" t="s">
        <v>154</v>
      </c>
      <c r="E1337" s="35" t="s">
        <v>46</v>
      </c>
      <c r="F1337" s="35" t="s">
        <v>145</v>
      </c>
      <c r="G1337" s="35" t="s">
        <v>146</v>
      </c>
      <c r="H1337" s="34">
        <v>349.12606889</v>
      </c>
      <c r="I1337" s="34">
        <v>286.11201706399999</v>
      </c>
    </row>
    <row r="1338" spans="1:9">
      <c r="A1338" s="35" t="s">
        <v>153</v>
      </c>
      <c r="B1338" s="35" t="s">
        <v>153</v>
      </c>
      <c r="C1338" s="34">
        <v>2.4504943471999999E-2</v>
      </c>
      <c r="D1338" s="35" t="s">
        <v>154</v>
      </c>
      <c r="E1338" s="35" t="s">
        <v>46</v>
      </c>
      <c r="F1338" s="35" t="s">
        <v>145</v>
      </c>
      <c r="G1338" s="35" t="s">
        <v>146</v>
      </c>
      <c r="H1338" s="34">
        <v>213.779710048</v>
      </c>
      <c r="I1338" s="34">
        <v>99.167987870100006</v>
      </c>
    </row>
    <row r="1339" spans="1:9">
      <c r="A1339" s="35" t="s">
        <v>153</v>
      </c>
      <c r="B1339" s="35" t="s">
        <v>153</v>
      </c>
      <c r="C1339" s="34">
        <v>1.5281057426099999E-5</v>
      </c>
      <c r="D1339" s="35" t="s">
        <v>154</v>
      </c>
      <c r="E1339" s="35" t="s">
        <v>46</v>
      </c>
      <c r="F1339" s="35" t="s">
        <v>145</v>
      </c>
      <c r="G1339" s="35" t="s">
        <v>146</v>
      </c>
      <c r="H1339" s="34">
        <v>3.9519008950200001</v>
      </c>
      <c r="I1339" s="34">
        <v>6.1840245385700002E-2</v>
      </c>
    </row>
    <row r="1340" spans="1:9">
      <c r="A1340" s="35" t="s">
        <v>153</v>
      </c>
      <c r="B1340" s="35" t="s">
        <v>153</v>
      </c>
      <c r="C1340" s="34">
        <v>5.8279919965899998E-2</v>
      </c>
      <c r="D1340" s="35" t="s">
        <v>154</v>
      </c>
      <c r="E1340" s="35" t="s">
        <v>46</v>
      </c>
      <c r="F1340" s="35" t="s">
        <v>145</v>
      </c>
      <c r="G1340" s="35" t="s">
        <v>146</v>
      </c>
      <c r="H1340" s="34">
        <v>579.82792551</v>
      </c>
      <c r="I1340" s="34">
        <v>235.85046841100001</v>
      </c>
    </row>
    <row r="1341" spans="1:9">
      <c r="A1341" s="35" t="s">
        <v>153</v>
      </c>
      <c r="B1341" s="35" t="s">
        <v>153</v>
      </c>
      <c r="C1341" s="34">
        <v>6.1966052724300003E-2</v>
      </c>
      <c r="D1341" s="35" t="s">
        <v>154</v>
      </c>
      <c r="E1341" s="35" t="s">
        <v>46</v>
      </c>
      <c r="F1341" s="35" t="s">
        <v>145</v>
      </c>
      <c r="G1341" s="35" t="s">
        <v>146</v>
      </c>
      <c r="H1341" s="34">
        <v>321.73117857400001</v>
      </c>
      <c r="I1341" s="34">
        <v>250.767718438</v>
      </c>
    </row>
    <row r="1342" spans="1:9">
      <c r="A1342" s="35" t="s">
        <v>153</v>
      </c>
      <c r="B1342" s="35" t="s">
        <v>153</v>
      </c>
      <c r="C1342" s="34">
        <v>9.9618215329700006E-3</v>
      </c>
      <c r="D1342" s="35" t="s">
        <v>154</v>
      </c>
      <c r="E1342" s="35" t="s">
        <v>46</v>
      </c>
      <c r="F1342" s="35" t="s">
        <v>145</v>
      </c>
      <c r="G1342" s="35" t="s">
        <v>146</v>
      </c>
      <c r="H1342" s="34">
        <v>463.62090712100002</v>
      </c>
      <c r="I1342" s="34">
        <v>40.314061449500002</v>
      </c>
    </row>
    <row r="1343" spans="1:9">
      <c r="A1343" s="35" t="s">
        <v>153</v>
      </c>
      <c r="B1343" s="35" t="s">
        <v>153</v>
      </c>
      <c r="C1343" s="34">
        <v>2.30441320951E-3</v>
      </c>
      <c r="D1343" s="35" t="s">
        <v>154</v>
      </c>
      <c r="E1343" s="35" t="s">
        <v>46</v>
      </c>
      <c r="F1343" s="35" t="s">
        <v>145</v>
      </c>
      <c r="G1343" s="35" t="s">
        <v>146</v>
      </c>
      <c r="H1343" s="34">
        <v>119.455013992</v>
      </c>
      <c r="I1343" s="34">
        <v>9.3256293967800001</v>
      </c>
    </row>
    <row r="1344" spans="1:9">
      <c r="A1344" s="35" t="s">
        <v>153</v>
      </c>
      <c r="B1344" s="35" t="s">
        <v>153</v>
      </c>
      <c r="C1344" s="34">
        <v>1.6415352251700002E-5</v>
      </c>
      <c r="D1344" s="35" t="s">
        <v>154</v>
      </c>
      <c r="E1344" s="35" t="s">
        <v>46</v>
      </c>
      <c r="F1344" s="35" t="s">
        <v>145</v>
      </c>
      <c r="G1344" s="35" t="s">
        <v>146</v>
      </c>
      <c r="H1344" s="34">
        <v>14.140521743900001</v>
      </c>
      <c r="I1344" s="34">
        <v>6.6430573685700003E-2</v>
      </c>
    </row>
    <row r="1345" spans="1:9">
      <c r="A1345" s="35" t="s">
        <v>153</v>
      </c>
      <c r="B1345" s="35" t="s">
        <v>153</v>
      </c>
      <c r="C1345" s="34">
        <v>5.9601260445300001E-2</v>
      </c>
      <c r="D1345" s="35" t="s">
        <v>154</v>
      </c>
      <c r="E1345" s="35" t="s">
        <v>46</v>
      </c>
      <c r="F1345" s="35" t="s">
        <v>145</v>
      </c>
      <c r="G1345" s="35" t="s">
        <v>146</v>
      </c>
      <c r="H1345" s="34">
        <v>223.258785101</v>
      </c>
      <c r="I1345" s="34">
        <v>241.197743616</v>
      </c>
    </row>
    <row r="1346" spans="1:9">
      <c r="A1346" s="35" t="s">
        <v>153</v>
      </c>
      <c r="B1346" s="35" t="s">
        <v>153</v>
      </c>
      <c r="C1346" s="34">
        <v>3.76071149226E-3</v>
      </c>
      <c r="D1346" s="35" t="s">
        <v>154</v>
      </c>
      <c r="E1346" s="35" t="s">
        <v>46</v>
      </c>
      <c r="F1346" s="35" t="s">
        <v>145</v>
      </c>
      <c r="G1346" s="35" t="s">
        <v>146</v>
      </c>
      <c r="H1346" s="34">
        <v>180.40039842199999</v>
      </c>
      <c r="I1346" s="34">
        <v>15.2190594552</v>
      </c>
    </row>
    <row r="1347" spans="1:9">
      <c r="A1347" s="35" t="s">
        <v>153</v>
      </c>
      <c r="B1347" s="35" t="s">
        <v>153</v>
      </c>
      <c r="C1347" s="34">
        <v>1.0004261488700001E-3</v>
      </c>
      <c r="D1347" s="35" t="s">
        <v>154</v>
      </c>
      <c r="E1347" s="35" t="s">
        <v>46</v>
      </c>
      <c r="F1347" s="35" t="s">
        <v>145</v>
      </c>
      <c r="G1347" s="35" t="s">
        <v>146</v>
      </c>
      <c r="H1347" s="34">
        <v>54.557258994500003</v>
      </c>
      <c r="I1347" s="34">
        <v>4.0485809857000001</v>
      </c>
    </row>
    <row r="1348" spans="1:9">
      <c r="A1348" s="35" t="s">
        <v>153</v>
      </c>
      <c r="B1348" s="35" t="s">
        <v>153</v>
      </c>
      <c r="C1348" s="34">
        <v>1.0729059192100001E-3</v>
      </c>
      <c r="D1348" s="35" t="s">
        <v>154</v>
      </c>
      <c r="E1348" s="35" t="s">
        <v>46</v>
      </c>
      <c r="F1348" s="35" t="s">
        <v>145</v>
      </c>
      <c r="G1348" s="35" t="s">
        <v>146</v>
      </c>
      <c r="H1348" s="34">
        <v>59.190409697200003</v>
      </c>
      <c r="I1348" s="34">
        <v>4.3418962097699998</v>
      </c>
    </row>
    <row r="1349" spans="1:9">
      <c r="A1349" s="35" t="s">
        <v>153</v>
      </c>
      <c r="B1349" s="35" t="s">
        <v>153</v>
      </c>
      <c r="C1349" s="34">
        <v>6.9347366853100001E-2</v>
      </c>
      <c r="D1349" s="35" t="s">
        <v>154</v>
      </c>
      <c r="E1349" s="35" t="s">
        <v>46</v>
      </c>
      <c r="F1349" s="35" t="s">
        <v>145</v>
      </c>
      <c r="G1349" s="35" t="s">
        <v>146</v>
      </c>
      <c r="H1349" s="34">
        <v>575.33973122199995</v>
      </c>
      <c r="I1349" s="34">
        <v>280.63883692600001</v>
      </c>
    </row>
    <row r="1350" spans="1:9">
      <c r="A1350" s="35" t="s">
        <v>153</v>
      </c>
      <c r="B1350" s="35" t="s">
        <v>153</v>
      </c>
      <c r="C1350" s="34">
        <v>0.183211514267</v>
      </c>
      <c r="D1350" s="35" t="s">
        <v>154</v>
      </c>
      <c r="E1350" s="35" t="s">
        <v>46</v>
      </c>
      <c r="F1350" s="35" t="s">
        <v>145</v>
      </c>
      <c r="G1350" s="35" t="s">
        <v>146</v>
      </c>
      <c r="H1350" s="34">
        <v>634.05996821099995</v>
      </c>
      <c r="I1350" s="34">
        <v>741.43069316799995</v>
      </c>
    </row>
    <row r="1351" spans="1:9">
      <c r="A1351" s="35" t="s">
        <v>153</v>
      </c>
      <c r="B1351" s="35" t="s">
        <v>153</v>
      </c>
      <c r="C1351" s="34">
        <v>1.41412200368E-2</v>
      </c>
      <c r="D1351" s="35" t="s">
        <v>154</v>
      </c>
      <c r="E1351" s="35" t="s">
        <v>46</v>
      </c>
      <c r="F1351" s="35" t="s">
        <v>145</v>
      </c>
      <c r="G1351" s="35" t="s">
        <v>146</v>
      </c>
      <c r="H1351" s="34">
        <v>71.033594682900002</v>
      </c>
      <c r="I1351" s="34">
        <v>57.2274871264</v>
      </c>
    </row>
    <row r="1352" spans="1:9">
      <c r="A1352" s="35" t="s">
        <v>153</v>
      </c>
      <c r="B1352" s="35" t="s">
        <v>153</v>
      </c>
      <c r="C1352" s="34">
        <v>4.88204425849E-4</v>
      </c>
      <c r="D1352" s="35" t="s">
        <v>154</v>
      </c>
      <c r="E1352" s="35" t="s">
        <v>46</v>
      </c>
      <c r="F1352" s="35" t="s">
        <v>145</v>
      </c>
      <c r="G1352" s="35" t="s">
        <v>146</v>
      </c>
      <c r="H1352" s="34">
        <v>30.9591437572</v>
      </c>
      <c r="I1352" s="34">
        <v>1.97569321619</v>
      </c>
    </row>
    <row r="1353" spans="1:9">
      <c r="A1353" s="35" t="s">
        <v>153</v>
      </c>
      <c r="B1353" s="35" t="s">
        <v>153</v>
      </c>
      <c r="C1353" s="34">
        <v>2.02955893719E-3</v>
      </c>
      <c r="D1353" s="35" t="s">
        <v>154</v>
      </c>
      <c r="E1353" s="35" t="s">
        <v>46</v>
      </c>
      <c r="F1353" s="35" t="s">
        <v>145</v>
      </c>
      <c r="G1353" s="35" t="s">
        <v>146</v>
      </c>
      <c r="H1353" s="34">
        <v>274.57296848800001</v>
      </c>
      <c r="I1353" s="34">
        <v>8.2133336195899993</v>
      </c>
    </row>
    <row r="1354" spans="1:9">
      <c r="A1354" s="35" t="s">
        <v>153</v>
      </c>
      <c r="B1354" s="35" t="s">
        <v>153</v>
      </c>
      <c r="C1354" s="34">
        <v>9.7667729084399994E-4</v>
      </c>
      <c r="D1354" s="35" t="s">
        <v>154</v>
      </c>
      <c r="E1354" s="35" t="s">
        <v>46</v>
      </c>
      <c r="F1354" s="35" t="s">
        <v>145</v>
      </c>
      <c r="G1354" s="35" t="s">
        <v>146</v>
      </c>
      <c r="H1354" s="34">
        <v>30.4424776434</v>
      </c>
      <c r="I1354" s="34">
        <v>3.9524727670600002</v>
      </c>
    </row>
    <row r="1355" spans="1:9">
      <c r="A1355" s="35" t="s">
        <v>153</v>
      </c>
      <c r="B1355" s="35" t="s">
        <v>153</v>
      </c>
      <c r="C1355" s="34">
        <v>4.49282764161E-3</v>
      </c>
      <c r="D1355" s="35" t="s">
        <v>154</v>
      </c>
      <c r="E1355" s="35" t="s">
        <v>46</v>
      </c>
      <c r="F1355" s="35" t="s">
        <v>145</v>
      </c>
      <c r="G1355" s="35" t="s">
        <v>146</v>
      </c>
      <c r="H1355" s="34">
        <v>335.24689293799997</v>
      </c>
      <c r="I1355" s="34">
        <v>18.1818283962</v>
      </c>
    </row>
    <row r="1356" spans="1:9">
      <c r="A1356" s="35" t="s">
        <v>153</v>
      </c>
      <c r="B1356" s="35" t="s">
        <v>153</v>
      </c>
      <c r="C1356" s="34">
        <v>1.99795489542E-3</v>
      </c>
      <c r="D1356" s="35" t="s">
        <v>154</v>
      </c>
      <c r="E1356" s="35" t="s">
        <v>46</v>
      </c>
      <c r="F1356" s="35" t="s">
        <v>145</v>
      </c>
      <c r="G1356" s="35" t="s">
        <v>146</v>
      </c>
      <c r="H1356" s="34">
        <v>222.013432247</v>
      </c>
      <c r="I1356" s="34">
        <v>8.0854366001799995</v>
      </c>
    </row>
    <row r="1357" spans="1:9">
      <c r="A1357" s="35" t="s">
        <v>153</v>
      </c>
      <c r="B1357" s="35" t="s">
        <v>153</v>
      </c>
      <c r="C1357" s="34">
        <v>6.1464667383099995E-4</v>
      </c>
      <c r="D1357" s="35" t="s">
        <v>154</v>
      </c>
      <c r="E1357" s="35" t="s">
        <v>46</v>
      </c>
      <c r="F1357" s="35" t="s">
        <v>145</v>
      </c>
      <c r="G1357" s="35" t="s">
        <v>146</v>
      </c>
      <c r="H1357" s="34">
        <v>84.477353873200002</v>
      </c>
      <c r="I1357" s="34">
        <v>2.4873868395000001</v>
      </c>
    </row>
    <row r="1358" spans="1:9">
      <c r="A1358" s="35" t="s">
        <v>153</v>
      </c>
      <c r="B1358" s="35" t="s">
        <v>153</v>
      </c>
      <c r="C1358" s="34">
        <v>1.68121880308E-2</v>
      </c>
      <c r="D1358" s="35" t="s">
        <v>154</v>
      </c>
      <c r="E1358" s="35" t="s">
        <v>46</v>
      </c>
      <c r="F1358" s="35" t="s">
        <v>145</v>
      </c>
      <c r="G1358" s="35" t="s">
        <v>146</v>
      </c>
      <c r="H1358" s="34">
        <v>186.8847275</v>
      </c>
      <c r="I1358" s="34">
        <v>68.036511106999995</v>
      </c>
    </row>
    <row r="1359" spans="1:9">
      <c r="A1359" s="35" t="s">
        <v>153</v>
      </c>
      <c r="B1359" s="35" t="s">
        <v>153</v>
      </c>
      <c r="C1359" s="34">
        <v>8.5000126400399997E-3</v>
      </c>
      <c r="D1359" s="35" t="s">
        <v>154</v>
      </c>
      <c r="E1359" s="35" t="s">
        <v>46</v>
      </c>
      <c r="F1359" s="35" t="s">
        <v>145</v>
      </c>
      <c r="G1359" s="35" t="s">
        <v>146</v>
      </c>
      <c r="H1359" s="34">
        <v>445.65670910799997</v>
      </c>
      <c r="I1359" s="34">
        <v>34.398330742799999</v>
      </c>
    </row>
    <row r="1360" spans="1:9">
      <c r="A1360" s="35" t="s">
        <v>153</v>
      </c>
      <c r="B1360" s="35" t="s">
        <v>153</v>
      </c>
      <c r="C1360" s="34">
        <v>2.1387638816100001E-2</v>
      </c>
      <c r="D1360" s="35" t="s">
        <v>154</v>
      </c>
      <c r="E1360" s="35" t="s">
        <v>46</v>
      </c>
      <c r="F1360" s="35" t="s">
        <v>145</v>
      </c>
      <c r="G1360" s="35" t="s">
        <v>146</v>
      </c>
      <c r="H1360" s="34">
        <v>75.955451283399995</v>
      </c>
      <c r="I1360" s="34">
        <v>86.552703502900002</v>
      </c>
    </row>
    <row r="1361" spans="1:9">
      <c r="A1361" s="35" t="s">
        <v>153</v>
      </c>
      <c r="B1361" s="35" t="s">
        <v>153</v>
      </c>
      <c r="C1361" s="34">
        <v>0.17491404802400001</v>
      </c>
      <c r="D1361" s="35" t="s">
        <v>154</v>
      </c>
      <c r="E1361" s="35" t="s">
        <v>46</v>
      </c>
      <c r="F1361" s="35" t="s">
        <v>145</v>
      </c>
      <c r="G1361" s="35" t="s">
        <v>146</v>
      </c>
      <c r="H1361" s="34">
        <v>724.82782255300003</v>
      </c>
      <c r="I1361" s="34">
        <v>707.852038612</v>
      </c>
    </row>
    <row r="1362" spans="1:9">
      <c r="A1362" s="35" t="s">
        <v>153</v>
      </c>
      <c r="B1362" s="35" t="s">
        <v>153</v>
      </c>
      <c r="C1362" s="34">
        <v>4.5866326122399999E-2</v>
      </c>
      <c r="D1362" s="35" t="s">
        <v>154</v>
      </c>
      <c r="E1362" s="35" t="s">
        <v>46</v>
      </c>
      <c r="F1362" s="35" t="s">
        <v>145</v>
      </c>
      <c r="G1362" s="35" t="s">
        <v>146</v>
      </c>
      <c r="H1362" s="34">
        <v>253.36958846600001</v>
      </c>
      <c r="I1362" s="34">
        <v>185.61443643999999</v>
      </c>
    </row>
    <row r="1363" spans="1:9">
      <c r="A1363" s="35" t="s">
        <v>153</v>
      </c>
      <c r="B1363" s="35" t="s">
        <v>153</v>
      </c>
      <c r="C1363" s="34">
        <v>0.37947008825599998</v>
      </c>
      <c r="D1363" s="35" t="s">
        <v>154</v>
      </c>
      <c r="E1363" s="35" t="s">
        <v>46</v>
      </c>
      <c r="F1363" s="35" t="s">
        <v>145</v>
      </c>
      <c r="G1363" s="35" t="s">
        <v>146</v>
      </c>
      <c r="H1363" s="34">
        <v>541.41297692900002</v>
      </c>
      <c r="I1363" s="34">
        <v>1535.6609637700001</v>
      </c>
    </row>
    <row r="1364" spans="1:9">
      <c r="A1364" s="35" t="s">
        <v>153</v>
      </c>
      <c r="B1364" s="35" t="s">
        <v>153</v>
      </c>
      <c r="C1364" s="34">
        <v>7.7267000737999997E-4</v>
      </c>
      <c r="D1364" s="35" t="s">
        <v>154</v>
      </c>
      <c r="E1364" s="35" t="s">
        <v>46</v>
      </c>
      <c r="F1364" s="35" t="s">
        <v>145</v>
      </c>
      <c r="G1364" s="35" t="s">
        <v>146</v>
      </c>
      <c r="H1364" s="34">
        <v>109.016282085</v>
      </c>
      <c r="I1364" s="34">
        <v>3.1268845817600002</v>
      </c>
    </row>
    <row r="1365" spans="1:9">
      <c r="A1365" s="35" t="s">
        <v>153</v>
      </c>
      <c r="B1365" s="35" t="s">
        <v>153</v>
      </c>
      <c r="C1365" s="34">
        <v>6.7470310998399997E-3</v>
      </c>
      <c r="D1365" s="35" t="s">
        <v>154</v>
      </c>
      <c r="E1365" s="35" t="s">
        <v>46</v>
      </c>
      <c r="F1365" s="35" t="s">
        <v>145</v>
      </c>
      <c r="G1365" s="35" t="s">
        <v>146</v>
      </c>
      <c r="H1365" s="34">
        <v>475.507443507</v>
      </c>
      <c r="I1365" s="34">
        <v>27.304266138500001</v>
      </c>
    </row>
    <row r="1366" spans="1:9">
      <c r="A1366" s="35" t="s">
        <v>153</v>
      </c>
      <c r="B1366" s="35" t="s">
        <v>153</v>
      </c>
      <c r="C1366" s="34">
        <v>3.52888321985E-2</v>
      </c>
      <c r="D1366" s="35" t="s">
        <v>154</v>
      </c>
      <c r="E1366" s="35" t="s">
        <v>46</v>
      </c>
      <c r="F1366" s="35" t="s">
        <v>145</v>
      </c>
      <c r="G1366" s="35" t="s">
        <v>146</v>
      </c>
      <c r="H1366" s="34">
        <v>115.734596712</v>
      </c>
      <c r="I1366" s="34">
        <v>142.808837221</v>
      </c>
    </row>
    <row r="1367" spans="1:9">
      <c r="A1367" s="35" t="s">
        <v>153</v>
      </c>
      <c r="B1367" s="35" t="s">
        <v>153</v>
      </c>
      <c r="C1367" s="34">
        <v>7.6778753056999998E-3</v>
      </c>
      <c r="D1367" s="35" t="s">
        <v>154</v>
      </c>
      <c r="E1367" s="35" t="s">
        <v>46</v>
      </c>
      <c r="F1367" s="35" t="s">
        <v>145</v>
      </c>
      <c r="G1367" s="35" t="s">
        <v>146</v>
      </c>
      <c r="H1367" s="34">
        <v>517.78953378100005</v>
      </c>
      <c r="I1367" s="34">
        <v>31.071258991200001</v>
      </c>
    </row>
    <row r="1368" spans="1:9">
      <c r="A1368" s="35" t="s">
        <v>153</v>
      </c>
      <c r="B1368" s="35" t="s">
        <v>153</v>
      </c>
      <c r="C1368" s="34">
        <v>2.4089600336899999E-3</v>
      </c>
      <c r="D1368" s="35" t="s">
        <v>154</v>
      </c>
      <c r="E1368" s="35" t="s">
        <v>46</v>
      </c>
      <c r="F1368" s="35" t="s">
        <v>145</v>
      </c>
      <c r="G1368" s="35" t="s">
        <v>146</v>
      </c>
      <c r="H1368" s="34">
        <v>117.909835001</v>
      </c>
      <c r="I1368" s="34">
        <v>9.7487153836600005</v>
      </c>
    </row>
    <row r="1369" spans="1:9">
      <c r="A1369" s="35" t="s">
        <v>153</v>
      </c>
      <c r="B1369" s="35" t="s">
        <v>153</v>
      </c>
      <c r="C1369" s="34">
        <v>3.2841058321499998E-3</v>
      </c>
      <c r="D1369" s="35" t="s">
        <v>154</v>
      </c>
      <c r="E1369" s="35" t="s">
        <v>46</v>
      </c>
      <c r="F1369" s="35" t="s">
        <v>155</v>
      </c>
      <c r="G1369" s="35" t="s">
        <v>156</v>
      </c>
      <c r="H1369" s="34">
        <v>61.393690044899998</v>
      </c>
      <c r="I1369" s="34">
        <v>13.290304778699999</v>
      </c>
    </row>
    <row r="1370" spans="1:9">
      <c r="A1370" s="35" t="s">
        <v>153</v>
      </c>
      <c r="B1370" s="35" t="s">
        <v>153</v>
      </c>
      <c r="C1370" s="34">
        <v>2.8610478137700002E-4</v>
      </c>
      <c r="D1370" s="35" t="s">
        <v>154</v>
      </c>
      <c r="E1370" s="35" t="s">
        <v>46</v>
      </c>
      <c r="F1370" s="35" t="s">
        <v>155</v>
      </c>
      <c r="G1370" s="35" t="s">
        <v>156</v>
      </c>
      <c r="H1370" s="34">
        <v>33.545529584500002</v>
      </c>
      <c r="I1370" s="34">
        <v>1.15782497199</v>
      </c>
    </row>
    <row r="1371" spans="1:9">
      <c r="A1371" s="35" t="s">
        <v>153</v>
      </c>
      <c r="B1371" s="35" t="s">
        <v>153</v>
      </c>
      <c r="C1371" s="34">
        <v>4.9936949797299998E-2</v>
      </c>
      <c r="D1371" s="35" t="s">
        <v>154</v>
      </c>
      <c r="E1371" s="35" t="s">
        <v>46</v>
      </c>
      <c r="F1371" s="35" t="s">
        <v>155</v>
      </c>
      <c r="G1371" s="35" t="s">
        <v>156</v>
      </c>
      <c r="H1371" s="34">
        <v>244.74046490800001</v>
      </c>
      <c r="I1371" s="34">
        <v>202.08766600199999</v>
      </c>
    </row>
    <row r="1372" spans="1:9">
      <c r="A1372" s="35" t="s">
        <v>153</v>
      </c>
      <c r="B1372" s="35" t="s">
        <v>153</v>
      </c>
      <c r="C1372" s="34">
        <v>4.8593495874599997E-2</v>
      </c>
      <c r="D1372" s="35" t="s">
        <v>154</v>
      </c>
      <c r="E1372" s="35" t="s">
        <v>46</v>
      </c>
      <c r="F1372" s="35" t="s">
        <v>155</v>
      </c>
      <c r="G1372" s="35" t="s">
        <v>156</v>
      </c>
      <c r="H1372" s="34">
        <v>265.21946450600001</v>
      </c>
      <c r="I1372" s="34">
        <v>196.65090086699999</v>
      </c>
    </row>
    <row r="1373" spans="1:9">
      <c r="A1373" s="35" t="s">
        <v>153</v>
      </c>
      <c r="B1373" s="35" t="s">
        <v>153</v>
      </c>
      <c r="C1373" s="34">
        <v>7.9176232679700007E-3</v>
      </c>
      <c r="D1373" s="35" t="s">
        <v>154</v>
      </c>
      <c r="E1373" s="35" t="s">
        <v>46</v>
      </c>
      <c r="F1373" s="35" t="s">
        <v>155</v>
      </c>
      <c r="G1373" s="35" t="s">
        <v>156</v>
      </c>
      <c r="H1373" s="34">
        <v>501.80326653499998</v>
      </c>
      <c r="I1373" s="34">
        <v>32.041484572100003</v>
      </c>
    </row>
    <row r="1374" spans="1:9">
      <c r="A1374" s="35" t="s">
        <v>153</v>
      </c>
      <c r="B1374" s="35" t="s">
        <v>153</v>
      </c>
      <c r="C1374" s="34">
        <v>9.7714852413500003E-2</v>
      </c>
      <c r="D1374" s="35" t="s">
        <v>154</v>
      </c>
      <c r="E1374" s="35" t="s">
        <v>46</v>
      </c>
      <c r="F1374" s="35" t="s">
        <v>155</v>
      </c>
      <c r="G1374" s="35" t="s">
        <v>156</v>
      </c>
      <c r="H1374" s="34">
        <v>436.069978236</v>
      </c>
      <c r="I1374" s="34">
        <v>395.43797805399998</v>
      </c>
    </row>
    <row r="1375" spans="1:9">
      <c r="A1375" s="35" t="s">
        <v>153</v>
      </c>
      <c r="B1375" s="35" t="s">
        <v>153</v>
      </c>
      <c r="C1375" s="34">
        <v>3.0973651912400001E-2</v>
      </c>
      <c r="D1375" s="35" t="s">
        <v>154</v>
      </c>
      <c r="E1375" s="35" t="s">
        <v>46</v>
      </c>
      <c r="F1375" s="35" t="s">
        <v>155</v>
      </c>
      <c r="G1375" s="35" t="s">
        <v>156</v>
      </c>
      <c r="H1375" s="34">
        <v>199.835308717</v>
      </c>
      <c r="I1375" s="34">
        <v>125.345922167</v>
      </c>
    </row>
    <row r="1376" spans="1:9">
      <c r="A1376" s="35" t="s">
        <v>153</v>
      </c>
      <c r="B1376" s="35" t="s">
        <v>153</v>
      </c>
      <c r="C1376" s="34">
        <v>7.1868510253599999E-3</v>
      </c>
      <c r="D1376" s="35" t="s">
        <v>154</v>
      </c>
      <c r="E1376" s="35" t="s">
        <v>46</v>
      </c>
      <c r="F1376" s="35" t="s">
        <v>155</v>
      </c>
      <c r="G1376" s="35" t="s">
        <v>156</v>
      </c>
      <c r="H1376" s="34">
        <v>548.46948763499995</v>
      </c>
      <c r="I1376" s="34">
        <v>29.084154228799999</v>
      </c>
    </row>
    <row r="1377" spans="1:9">
      <c r="A1377" s="35" t="s">
        <v>153</v>
      </c>
      <c r="B1377" s="35" t="s">
        <v>153</v>
      </c>
      <c r="C1377" s="34">
        <v>5.2691803023599999E-2</v>
      </c>
      <c r="D1377" s="35" t="s">
        <v>154</v>
      </c>
      <c r="E1377" s="35" t="s">
        <v>46</v>
      </c>
      <c r="F1377" s="35" t="s">
        <v>155</v>
      </c>
      <c r="G1377" s="35" t="s">
        <v>156</v>
      </c>
      <c r="H1377" s="34">
        <v>340.90546857200002</v>
      </c>
      <c r="I1377" s="34">
        <v>213.236161474</v>
      </c>
    </row>
    <row r="1378" spans="1:9">
      <c r="A1378" s="35" t="s">
        <v>153</v>
      </c>
      <c r="B1378" s="35" t="s">
        <v>153</v>
      </c>
      <c r="C1378" s="34">
        <v>21.135713639199999</v>
      </c>
      <c r="D1378" s="35" t="s">
        <v>154</v>
      </c>
      <c r="E1378" s="35" t="s">
        <v>46</v>
      </c>
      <c r="F1378" s="35" t="s">
        <v>145</v>
      </c>
      <c r="G1378" s="35" t="s">
        <v>146</v>
      </c>
      <c r="H1378" s="34">
        <v>1174.2527587500001</v>
      </c>
      <c r="I1378" s="34">
        <v>85533.198482699998</v>
      </c>
    </row>
    <row r="1379" spans="1:9">
      <c r="A1379" s="35" t="s">
        <v>153</v>
      </c>
      <c r="B1379" s="35" t="s">
        <v>153</v>
      </c>
      <c r="C1379" s="34">
        <v>9.9810142956300005</v>
      </c>
      <c r="D1379" s="35" t="s">
        <v>154</v>
      </c>
      <c r="E1379" s="35" t="s">
        <v>46</v>
      </c>
      <c r="F1379" s="35" t="s">
        <v>145</v>
      </c>
      <c r="G1379" s="35" t="s">
        <v>146</v>
      </c>
      <c r="H1379" s="34">
        <v>990.51627058199995</v>
      </c>
      <c r="I1379" s="34">
        <v>40391.731804299998</v>
      </c>
    </row>
    <row r="1380" spans="1:9">
      <c r="A1380" s="35" t="s">
        <v>153</v>
      </c>
      <c r="B1380" s="35" t="s">
        <v>153</v>
      </c>
      <c r="C1380" s="34">
        <v>67.618230770899999</v>
      </c>
      <c r="D1380" s="35" t="s">
        <v>154</v>
      </c>
      <c r="E1380" s="35" t="s">
        <v>46</v>
      </c>
      <c r="F1380" s="35" t="s">
        <v>131</v>
      </c>
      <c r="G1380" s="35" t="s">
        <v>132</v>
      </c>
      <c r="H1380" s="34">
        <v>2645.2558379699999</v>
      </c>
      <c r="I1380" s="34">
        <v>273641.27146700001</v>
      </c>
    </row>
    <row r="1381" spans="1:9">
      <c r="A1381" s="35" t="s">
        <v>153</v>
      </c>
      <c r="B1381" s="35" t="s">
        <v>153</v>
      </c>
      <c r="C1381" s="34">
        <v>34.893301087799998</v>
      </c>
      <c r="D1381" s="35" t="s">
        <v>154</v>
      </c>
      <c r="E1381" s="35" t="s">
        <v>46</v>
      </c>
      <c r="F1381" s="35" t="s">
        <v>145</v>
      </c>
      <c r="G1381" s="35" t="s">
        <v>146</v>
      </c>
      <c r="H1381" s="34">
        <v>2494.1047094700002</v>
      </c>
      <c r="I1381" s="34">
        <v>141208.17960599999</v>
      </c>
    </row>
    <row r="1382" spans="1:9">
      <c r="A1382" s="35" t="s">
        <v>153</v>
      </c>
      <c r="B1382" s="35" t="s">
        <v>153</v>
      </c>
      <c r="C1382" s="34">
        <v>76.632341195400002</v>
      </c>
      <c r="D1382" s="35" t="s">
        <v>154</v>
      </c>
      <c r="E1382" s="35" t="s">
        <v>46</v>
      </c>
      <c r="F1382" s="35" t="s">
        <v>145</v>
      </c>
      <c r="G1382" s="35" t="s">
        <v>146</v>
      </c>
      <c r="H1382" s="34">
        <v>4112.18206173</v>
      </c>
      <c r="I1382" s="34">
        <v>310120.08213</v>
      </c>
    </row>
    <row r="1383" spans="1:9">
      <c r="A1383" s="35" t="s">
        <v>153</v>
      </c>
      <c r="B1383" s="35" t="s">
        <v>153</v>
      </c>
      <c r="C1383" s="34">
        <v>28.914740387399998</v>
      </c>
      <c r="D1383" s="35" t="s">
        <v>154</v>
      </c>
      <c r="E1383" s="35" t="s">
        <v>46</v>
      </c>
      <c r="F1383" s="35" t="s">
        <v>145</v>
      </c>
      <c r="G1383" s="35" t="s">
        <v>146</v>
      </c>
      <c r="H1383" s="34">
        <v>1685.1503177300001</v>
      </c>
      <c r="I1383" s="34">
        <v>117013.802839</v>
      </c>
    </row>
    <row r="1384" spans="1:9">
      <c r="A1384" s="35" t="s">
        <v>153</v>
      </c>
      <c r="B1384" s="35" t="s">
        <v>153</v>
      </c>
      <c r="C1384" s="34">
        <v>340.80437557699997</v>
      </c>
      <c r="D1384" s="35" t="s">
        <v>154</v>
      </c>
      <c r="E1384" s="35" t="s">
        <v>46</v>
      </c>
      <c r="F1384" s="35" t="s">
        <v>145</v>
      </c>
      <c r="G1384" s="35" t="s">
        <v>146</v>
      </c>
      <c r="H1384" s="34">
        <v>7393.8896810099995</v>
      </c>
      <c r="I1384" s="34">
        <v>1379186.3760899999</v>
      </c>
    </row>
    <row r="1385" spans="1:9">
      <c r="A1385" s="35" t="s">
        <v>153</v>
      </c>
      <c r="B1385" s="35" t="s">
        <v>153</v>
      </c>
      <c r="C1385" s="34">
        <v>9.9198601365899997</v>
      </c>
      <c r="D1385" s="35" t="s">
        <v>154</v>
      </c>
      <c r="E1385" s="35" t="s">
        <v>46</v>
      </c>
      <c r="F1385" s="35" t="s">
        <v>131</v>
      </c>
      <c r="G1385" s="35" t="s">
        <v>132</v>
      </c>
      <c r="H1385" s="34">
        <v>852.83535546999997</v>
      </c>
      <c r="I1385" s="34">
        <v>40144.249703100002</v>
      </c>
    </row>
    <row r="1386" spans="1:9">
      <c r="A1386" s="35" t="s">
        <v>153</v>
      </c>
      <c r="B1386" s="35" t="s">
        <v>153</v>
      </c>
      <c r="C1386" s="34">
        <v>376.656066839</v>
      </c>
      <c r="D1386" s="35" t="s">
        <v>154</v>
      </c>
      <c r="E1386" s="35" t="s">
        <v>46</v>
      </c>
      <c r="F1386" s="35" t="s">
        <v>131</v>
      </c>
      <c r="G1386" s="35" t="s">
        <v>132</v>
      </c>
      <c r="H1386" s="34">
        <v>6320.7634688099997</v>
      </c>
      <c r="I1386" s="34">
        <v>1524273.02312</v>
      </c>
    </row>
    <row r="1387" spans="1:9">
      <c r="A1387" s="35" t="s">
        <v>153</v>
      </c>
      <c r="B1387" s="35" t="s">
        <v>153</v>
      </c>
      <c r="C1387" s="34">
        <v>217.76961841799999</v>
      </c>
      <c r="D1387" s="35" t="s">
        <v>154</v>
      </c>
      <c r="E1387" s="35" t="s">
        <v>46</v>
      </c>
      <c r="F1387" s="35" t="s">
        <v>145</v>
      </c>
      <c r="G1387" s="35" t="s">
        <v>146</v>
      </c>
      <c r="H1387" s="34">
        <v>4906.4216907600003</v>
      </c>
      <c r="I1387" s="34">
        <v>881282.37890000001</v>
      </c>
    </row>
    <row r="1388" spans="1:9">
      <c r="A1388" s="35" t="s">
        <v>153</v>
      </c>
      <c r="B1388" s="35" t="s">
        <v>153</v>
      </c>
      <c r="C1388" s="34">
        <v>346.80849269999999</v>
      </c>
      <c r="D1388" s="35" t="s">
        <v>154</v>
      </c>
      <c r="E1388" s="35" t="s">
        <v>46</v>
      </c>
      <c r="F1388" s="35" t="s">
        <v>145</v>
      </c>
      <c r="G1388" s="35" t="s">
        <v>146</v>
      </c>
      <c r="H1388" s="34">
        <v>8227.2573044500004</v>
      </c>
      <c r="I1388" s="34">
        <v>1403484.17603</v>
      </c>
    </row>
    <row r="1389" spans="1:9">
      <c r="A1389" s="35" t="s">
        <v>153</v>
      </c>
      <c r="B1389" s="35" t="s">
        <v>153</v>
      </c>
      <c r="C1389" s="34">
        <v>677.68441645600001</v>
      </c>
      <c r="D1389" s="35" t="s">
        <v>154</v>
      </c>
      <c r="E1389" s="35" t="s">
        <v>46</v>
      </c>
      <c r="F1389" s="35" t="s">
        <v>145</v>
      </c>
      <c r="G1389" s="35" t="s">
        <v>146</v>
      </c>
      <c r="H1389" s="34">
        <v>8832.5799129299994</v>
      </c>
      <c r="I1389" s="34">
        <v>2742491.5331000001</v>
      </c>
    </row>
    <row r="1390" spans="1:9">
      <c r="A1390" s="35" t="s">
        <v>153</v>
      </c>
      <c r="B1390" s="35" t="s">
        <v>153</v>
      </c>
      <c r="C1390" s="34">
        <v>697.21046651300003</v>
      </c>
      <c r="D1390" s="35" t="s">
        <v>154</v>
      </c>
      <c r="E1390" s="35" t="s">
        <v>46</v>
      </c>
      <c r="F1390" s="35" t="s">
        <v>145</v>
      </c>
      <c r="G1390" s="35" t="s">
        <v>146</v>
      </c>
      <c r="H1390" s="34">
        <v>7323.6679028500002</v>
      </c>
      <c r="I1390" s="34">
        <v>2821510.65417</v>
      </c>
    </row>
    <row r="1391" spans="1:9">
      <c r="A1391" s="35" t="s">
        <v>153</v>
      </c>
      <c r="B1391" s="35" t="s">
        <v>153</v>
      </c>
      <c r="C1391" s="34">
        <v>378.22217632100001</v>
      </c>
      <c r="D1391" s="35" t="s">
        <v>154</v>
      </c>
      <c r="E1391" s="35" t="s">
        <v>46</v>
      </c>
      <c r="F1391" s="35" t="s">
        <v>145</v>
      </c>
      <c r="G1391" s="35" t="s">
        <v>146</v>
      </c>
      <c r="H1391" s="34">
        <v>5854.63440446</v>
      </c>
      <c r="I1391" s="34">
        <v>1530610.8433399999</v>
      </c>
    </row>
    <row r="1392" spans="1:9">
      <c r="A1392" s="35" t="s">
        <v>153</v>
      </c>
      <c r="B1392" s="35" t="s">
        <v>153</v>
      </c>
      <c r="C1392" s="34">
        <v>557.93925910099995</v>
      </c>
      <c r="D1392" s="35" t="s">
        <v>154</v>
      </c>
      <c r="E1392" s="35" t="s">
        <v>46</v>
      </c>
      <c r="F1392" s="35" t="s">
        <v>145</v>
      </c>
      <c r="G1392" s="35" t="s">
        <v>146</v>
      </c>
      <c r="H1392" s="34">
        <v>7394.1183338199999</v>
      </c>
      <c r="I1392" s="34">
        <v>2257900.074</v>
      </c>
    </row>
    <row r="1393" spans="1:9">
      <c r="A1393" s="35" t="s">
        <v>153</v>
      </c>
      <c r="B1393" s="35" t="s">
        <v>153</v>
      </c>
      <c r="C1393" s="34">
        <v>316.51859678300002</v>
      </c>
      <c r="D1393" s="35" t="s">
        <v>154</v>
      </c>
      <c r="E1393" s="35" t="s">
        <v>46</v>
      </c>
      <c r="F1393" s="35" t="s">
        <v>145</v>
      </c>
      <c r="G1393" s="35" t="s">
        <v>146</v>
      </c>
      <c r="H1393" s="34">
        <v>5598.4893492000001</v>
      </c>
      <c r="I1393" s="34">
        <v>1280905.3162</v>
      </c>
    </row>
    <row r="1394" spans="1:9">
      <c r="A1394" s="35" t="s">
        <v>153</v>
      </c>
      <c r="B1394" s="35" t="s">
        <v>153</v>
      </c>
      <c r="C1394" s="34">
        <v>2946.3409087199998</v>
      </c>
      <c r="D1394" s="35" t="s">
        <v>154</v>
      </c>
      <c r="E1394" s="35" t="s">
        <v>46</v>
      </c>
      <c r="F1394" s="35" t="s">
        <v>131</v>
      </c>
      <c r="G1394" s="35" t="s">
        <v>132</v>
      </c>
      <c r="H1394" s="34">
        <v>26242.444104599999</v>
      </c>
      <c r="I1394" s="34">
        <v>11923418.629000001</v>
      </c>
    </row>
    <row r="1395" spans="1:9">
      <c r="A1395" s="35" t="s">
        <v>153</v>
      </c>
      <c r="B1395" s="35" t="s">
        <v>153</v>
      </c>
      <c r="C1395" s="34">
        <v>382.55702850900002</v>
      </c>
      <c r="D1395" s="35" t="s">
        <v>154</v>
      </c>
      <c r="E1395" s="35" t="s">
        <v>46</v>
      </c>
      <c r="F1395" s="35" t="s">
        <v>145</v>
      </c>
      <c r="G1395" s="35" t="s">
        <v>146</v>
      </c>
      <c r="H1395" s="34">
        <v>12474.707271499999</v>
      </c>
      <c r="I1395" s="34">
        <v>1548153.3677600001</v>
      </c>
    </row>
    <row r="1396" spans="1:9">
      <c r="A1396" s="35" t="s">
        <v>153</v>
      </c>
      <c r="B1396" s="35" t="s">
        <v>153</v>
      </c>
      <c r="C1396" s="34">
        <v>3518.4217421399999</v>
      </c>
      <c r="D1396" s="35" t="s">
        <v>154</v>
      </c>
      <c r="E1396" s="35" t="s">
        <v>46</v>
      </c>
      <c r="F1396" s="35" t="s">
        <v>145</v>
      </c>
      <c r="G1396" s="35" t="s">
        <v>146</v>
      </c>
      <c r="H1396" s="34">
        <v>37132.862820399998</v>
      </c>
      <c r="I1396" s="34">
        <v>14238547.6239</v>
      </c>
    </row>
    <row r="1397" spans="1:9">
      <c r="A1397" s="35" t="s">
        <v>153</v>
      </c>
      <c r="B1397" s="35" t="s">
        <v>153</v>
      </c>
      <c r="C1397" s="34">
        <v>1521.58776472</v>
      </c>
      <c r="D1397" s="35" t="s">
        <v>154</v>
      </c>
      <c r="E1397" s="35" t="s">
        <v>46</v>
      </c>
      <c r="F1397" s="35" t="s">
        <v>145</v>
      </c>
      <c r="G1397" s="35" t="s">
        <v>146</v>
      </c>
      <c r="H1397" s="34">
        <v>17932.8407386</v>
      </c>
      <c r="I1397" s="34">
        <v>6157647.2179100001</v>
      </c>
    </row>
    <row r="1398" spans="1:9">
      <c r="A1398" s="35" t="s">
        <v>153</v>
      </c>
      <c r="B1398" s="35" t="s">
        <v>153</v>
      </c>
      <c r="C1398" s="34">
        <v>1337.6894463599999</v>
      </c>
      <c r="D1398" s="35" t="s">
        <v>154</v>
      </c>
      <c r="E1398" s="35" t="s">
        <v>46</v>
      </c>
      <c r="F1398" s="35" t="s">
        <v>155</v>
      </c>
      <c r="G1398" s="35" t="s">
        <v>156</v>
      </c>
      <c r="H1398" s="34">
        <v>14686.3101952</v>
      </c>
      <c r="I1398" s="34">
        <v>5413437.1271900004</v>
      </c>
    </row>
    <row r="1399" spans="1:9">
      <c r="A1399" s="35" t="s">
        <v>153</v>
      </c>
      <c r="B1399" s="35" t="s">
        <v>153</v>
      </c>
      <c r="C1399" s="34">
        <v>9271.27624216</v>
      </c>
      <c r="D1399" s="35" t="s">
        <v>154</v>
      </c>
      <c r="E1399" s="35" t="s">
        <v>46</v>
      </c>
      <c r="F1399" s="35" t="s">
        <v>145</v>
      </c>
      <c r="G1399" s="35" t="s">
        <v>146</v>
      </c>
      <c r="H1399" s="34">
        <v>82086.660043900003</v>
      </c>
      <c r="I1399" s="34">
        <v>37519523.804399997</v>
      </c>
    </row>
    <row r="1400" spans="1:9">
      <c r="A1400" s="35" t="s">
        <v>153</v>
      </c>
      <c r="B1400" s="35" t="s">
        <v>153</v>
      </c>
      <c r="C1400" s="34">
        <v>11740.1266409</v>
      </c>
      <c r="D1400" s="35" t="s">
        <v>154</v>
      </c>
      <c r="E1400" s="35" t="s">
        <v>46</v>
      </c>
      <c r="F1400" s="35" t="s">
        <v>145</v>
      </c>
      <c r="G1400" s="35" t="s">
        <v>146</v>
      </c>
      <c r="H1400" s="34">
        <v>85572.362722299993</v>
      </c>
      <c r="I1400" s="34">
        <v>47510606.896399997</v>
      </c>
    </row>
    <row r="1401" spans="1:9">
      <c r="A1401" s="35" t="s">
        <v>153</v>
      </c>
      <c r="B1401" s="35" t="s">
        <v>153</v>
      </c>
      <c r="C1401" s="34">
        <v>442.91428092699999</v>
      </c>
      <c r="D1401" s="35" t="s">
        <v>154</v>
      </c>
      <c r="E1401" s="35" t="s">
        <v>46</v>
      </c>
      <c r="F1401" s="35" t="s">
        <v>106</v>
      </c>
      <c r="G1401" s="35" t="s">
        <v>107</v>
      </c>
      <c r="H1401" s="34">
        <v>9392.2679993500005</v>
      </c>
      <c r="I1401" s="34">
        <v>1792410.5023399999</v>
      </c>
    </row>
    <row r="1402" spans="1:9">
      <c r="A1402" s="35" t="s">
        <v>153</v>
      </c>
      <c r="B1402" s="35" t="s">
        <v>153</v>
      </c>
      <c r="C1402" s="34">
        <v>4457.9387891699998</v>
      </c>
      <c r="D1402" s="35" t="s">
        <v>154</v>
      </c>
      <c r="E1402" s="35" t="s">
        <v>46</v>
      </c>
      <c r="F1402" s="35" t="s">
        <v>145</v>
      </c>
      <c r="G1402" s="35" t="s">
        <v>146</v>
      </c>
      <c r="H1402" s="34">
        <v>52037.1627285</v>
      </c>
      <c r="I1402" s="34">
        <v>18040638.219599999</v>
      </c>
    </row>
    <row r="1403" spans="1:9">
      <c r="A1403" s="35" t="s">
        <v>153</v>
      </c>
      <c r="B1403" s="35" t="s">
        <v>153</v>
      </c>
      <c r="C1403" s="34">
        <v>57350.9099317</v>
      </c>
      <c r="D1403" s="35" t="s">
        <v>154</v>
      </c>
      <c r="E1403" s="35" t="s">
        <v>46</v>
      </c>
      <c r="F1403" s="35" t="s">
        <v>145</v>
      </c>
      <c r="G1403" s="35" t="s">
        <v>146</v>
      </c>
      <c r="H1403" s="34">
        <v>514208.813586</v>
      </c>
      <c r="I1403" s="34">
        <v>232090898.18700001</v>
      </c>
    </row>
    <row r="1404" spans="1:9">
      <c r="A1404" s="35" t="s">
        <v>153</v>
      </c>
      <c r="B1404" s="35" t="s">
        <v>153</v>
      </c>
      <c r="C1404" s="34">
        <v>3229.2405673899998</v>
      </c>
      <c r="D1404" s="35" t="s">
        <v>154</v>
      </c>
      <c r="E1404" s="35" t="s">
        <v>46</v>
      </c>
      <c r="F1404" s="35" t="s">
        <v>106</v>
      </c>
      <c r="G1404" s="35" t="s">
        <v>107</v>
      </c>
      <c r="H1404" s="34">
        <v>53952.542576200001</v>
      </c>
      <c r="I1404" s="34">
        <v>13068272.9296</v>
      </c>
    </row>
    <row r="1405" spans="1:9">
      <c r="A1405" s="35" t="s">
        <v>153</v>
      </c>
      <c r="B1405" s="35" t="s">
        <v>153</v>
      </c>
      <c r="C1405" s="34">
        <v>20693.701802200001</v>
      </c>
      <c r="D1405" s="35" t="s">
        <v>154</v>
      </c>
      <c r="E1405" s="35" t="s">
        <v>46</v>
      </c>
      <c r="F1405" s="35" t="s">
        <v>155</v>
      </c>
      <c r="G1405" s="35" t="s">
        <v>156</v>
      </c>
      <c r="H1405" s="34">
        <v>198483.112425</v>
      </c>
      <c r="I1405" s="34">
        <v>83744440.041600004</v>
      </c>
    </row>
    <row r="1406" spans="1:9">
      <c r="A1406" s="35" t="s">
        <v>153</v>
      </c>
      <c r="B1406" s="35" t="s">
        <v>153</v>
      </c>
      <c r="C1406" s="34">
        <v>28093.848281400002</v>
      </c>
      <c r="D1406" s="35" t="s">
        <v>154</v>
      </c>
      <c r="E1406" s="35" t="s">
        <v>46</v>
      </c>
      <c r="F1406" s="35" t="s">
        <v>106</v>
      </c>
      <c r="G1406" s="35" t="s">
        <v>107</v>
      </c>
      <c r="H1406" s="34">
        <v>159085.06730699999</v>
      </c>
      <c r="I1406" s="34">
        <v>113691770.348</v>
      </c>
    </row>
    <row r="1407" spans="1:9">
      <c r="A1407" s="35" t="s">
        <v>153</v>
      </c>
      <c r="B1407" s="35" t="s">
        <v>153</v>
      </c>
      <c r="C1407" s="34">
        <v>27733.570786100001</v>
      </c>
      <c r="D1407" s="35" t="s">
        <v>154</v>
      </c>
      <c r="E1407" s="35" t="s">
        <v>46</v>
      </c>
      <c r="F1407" s="35" t="s">
        <v>145</v>
      </c>
      <c r="G1407" s="35" t="s">
        <v>146</v>
      </c>
      <c r="H1407" s="34">
        <v>247385.553816</v>
      </c>
      <c r="I1407" s="34">
        <v>112233779.052</v>
      </c>
    </row>
    <row r="1408" spans="1:9">
      <c r="A1408" s="35" t="s">
        <v>153</v>
      </c>
      <c r="B1408" s="35" t="s">
        <v>153</v>
      </c>
      <c r="C1408" s="34">
        <v>12156.076864000001</v>
      </c>
      <c r="D1408" s="35" t="s">
        <v>154</v>
      </c>
      <c r="E1408" s="35" t="s">
        <v>46</v>
      </c>
      <c r="F1408" s="35" t="s">
        <v>131</v>
      </c>
      <c r="G1408" s="35" t="s">
        <v>132</v>
      </c>
      <c r="H1408" s="34">
        <v>142927.656334</v>
      </c>
      <c r="I1408" s="34">
        <v>49193897.728200004</v>
      </c>
    </row>
    <row r="1409" spans="1:9">
      <c r="A1409" s="35" t="s">
        <v>153</v>
      </c>
      <c r="B1409" s="35" t="s">
        <v>153</v>
      </c>
      <c r="C1409" s="34">
        <v>25617.4399519</v>
      </c>
      <c r="D1409" s="35" t="s">
        <v>154</v>
      </c>
      <c r="E1409" s="35" t="s">
        <v>46</v>
      </c>
      <c r="F1409" s="35" t="s">
        <v>147</v>
      </c>
      <c r="G1409" s="35" t="s">
        <v>148</v>
      </c>
      <c r="H1409" s="34">
        <v>239112.25879699999</v>
      </c>
      <c r="I1409" s="34">
        <v>103670101.395</v>
      </c>
    </row>
    <row r="1410" spans="1:9">
      <c r="A1410" s="35" t="s">
        <v>153</v>
      </c>
      <c r="B1410" s="35" t="s">
        <v>153</v>
      </c>
      <c r="C1410" s="34">
        <v>2.2263091370700001E-5</v>
      </c>
      <c r="D1410" s="35" t="s">
        <v>154</v>
      </c>
      <c r="E1410" s="35" t="s">
        <v>46</v>
      </c>
      <c r="F1410" s="35" t="s">
        <v>147</v>
      </c>
      <c r="G1410" s="35" t="s">
        <v>148</v>
      </c>
      <c r="H1410" s="34">
        <v>84.665854871500002</v>
      </c>
      <c r="I1410" s="34">
        <v>9.0095534295900004E-2</v>
      </c>
    </row>
    <row r="1411" spans="1:9">
      <c r="A1411" s="35" t="s">
        <v>153</v>
      </c>
      <c r="B1411" s="35" t="s">
        <v>153</v>
      </c>
      <c r="C1411" s="34">
        <v>2.1556910444600001E-4</v>
      </c>
      <c r="D1411" s="35" t="s">
        <v>154</v>
      </c>
      <c r="E1411" s="35" t="s">
        <v>46</v>
      </c>
      <c r="F1411" s="35" t="s">
        <v>145</v>
      </c>
      <c r="G1411" s="35" t="s">
        <v>146</v>
      </c>
      <c r="H1411" s="34">
        <v>9.8054712468199998</v>
      </c>
      <c r="I1411" s="34">
        <v>0.87237721479899999</v>
      </c>
    </row>
    <row r="1412" spans="1:9">
      <c r="A1412" s="35" t="s">
        <v>153</v>
      </c>
      <c r="B1412" s="35" t="s">
        <v>153</v>
      </c>
      <c r="C1412" s="34">
        <v>8.8157294233000005E-2</v>
      </c>
      <c r="D1412" s="35" t="s">
        <v>154</v>
      </c>
      <c r="E1412" s="35" t="s">
        <v>46</v>
      </c>
      <c r="F1412" s="35" t="s">
        <v>131</v>
      </c>
      <c r="G1412" s="35" t="s">
        <v>132</v>
      </c>
      <c r="H1412" s="34">
        <v>172.75729878499999</v>
      </c>
      <c r="I1412" s="34">
        <v>356.759912348</v>
      </c>
    </row>
    <row r="1413" spans="1:9">
      <c r="A1413" s="35" t="s">
        <v>153</v>
      </c>
      <c r="B1413" s="35" t="s">
        <v>153</v>
      </c>
      <c r="C1413" s="34">
        <v>1.02327088001E-2</v>
      </c>
      <c r="D1413" s="35" t="s">
        <v>154</v>
      </c>
      <c r="E1413" s="35" t="s">
        <v>46</v>
      </c>
      <c r="F1413" s="35" t="s">
        <v>145</v>
      </c>
      <c r="G1413" s="35" t="s">
        <v>146</v>
      </c>
      <c r="H1413" s="34">
        <v>103.896765708</v>
      </c>
      <c r="I1413" s="34">
        <v>41.410303326099999</v>
      </c>
    </row>
    <row r="1414" spans="1:9">
      <c r="A1414" s="35" t="s">
        <v>153</v>
      </c>
      <c r="B1414" s="35" t="s">
        <v>153</v>
      </c>
      <c r="C1414" s="34">
        <v>7.5733778385100002E-4</v>
      </c>
      <c r="D1414" s="35" t="s">
        <v>154</v>
      </c>
      <c r="E1414" s="35" t="s">
        <v>46</v>
      </c>
      <c r="F1414" s="35" t="s">
        <v>145</v>
      </c>
      <c r="G1414" s="35" t="s">
        <v>146</v>
      </c>
      <c r="H1414" s="34">
        <v>15.92563112</v>
      </c>
      <c r="I1414" s="34">
        <v>3.0648372745099999</v>
      </c>
    </row>
    <row r="1415" spans="1:9">
      <c r="A1415" s="35" t="s">
        <v>153</v>
      </c>
      <c r="B1415" s="35" t="s">
        <v>153</v>
      </c>
      <c r="C1415" s="34">
        <v>8.0723114465599996E-5</v>
      </c>
      <c r="D1415" s="35" t="s">
        <v>154</v>
      </c>
      <c r="E1415" s="35" t="s">
        <v>46</v>
      </c>
      <c r="F1415" s="35" t="s">
        <v>145</v>
      </c>
      <c r="G1415" s="35" t="s">
        <v>146</v>
      </c>
      <c r="H1415" s="34">
        <v>10.5692134314</v>
      </c>
      <c r="I1415" s="34">
        <v>0.32667485421100001</v>
      </c>
    </row>
    <row r="1416" spans="1:9">
      <c r="A1416" s="35" t="s">
        <v>153</v>
      </c>
      <c r="B1416" s="35" t="s">
        <v>153</v>
      </c>
      <c r="C1416" s="34">
        <v>3.9688413398399998E-3</v>
      </c>
      <c r="D1416" s="35" t="s">
        <v>154</v>
      </c>
      <c r="E1416" s="35" t="s">
        <v>46</v>
      </c>
      <c r="F1416" s="35" t="s">
        <v>145</v>
      </c>
      <c r="G1416" s="35" t="s">
        <v>146</v>
      </c>
      <c r="H1416" s="34">
        <v>57.8146022221</v>
      </c>
      <c r="I1416" s="34">
        <v>16.061331065600001</v>
      </c>
    </row>
    <row r="1417" spans="1:9">
      <c r="A1417" s="35" t="s">
        <v>153</v>
      </c>
      <c r="B1417" s="35" t="s">
        <v>153</v>
      </c>
      <c r="C1417" s="34">
        <v>2.5931353318699998E-4</v>
      </c>
      <c r="D1417" s="35" t="s">
        <v>154</v>
      </c>
      <c r="E1417" s="35" t="s">
        <v>46</v>
      </c>
      <c r="F1417" s="35" t="s">
        <v>145</v>
      </c>
      <c r="G1417" s="35" t="s">
        <v>146</v>
      </c>
      <c r="H1417" s="34">
        <v>10.6412943356</v>
      </c>
      <c r="I1417" s="34">
        <v>1.0494046371900001</v>
      </c>
    </row>
    <row r="1418" spans="1:9">
      <c r="A1418" s="35" t="s">
        <v>153</v>
      </c>
      <c r="B1418" s="35" t="s">
        <v>153</v>
      </c>
      <c r="C1418" s="34">
        <v>3.8576613174899999E-7</v>
      </c>
      <c r="D1418" s="35" t="s">
        <v>154</v>
      </c>
      <c r="E1418" s="35" t="s">
        <v>46</v>
      </c>
      <c r="F1418" s="35" t="s">
        <v>145</v>
      </c>
      <c r="G1418" s="35" t="s">
        <v>146</v>
      </c>
      <c r="H1418" s="34">
        <v>0.375987107125</v>
      </c>
      <c r="I1418" s="34">
        <v>1.5611401478100001E-3</v>
      </c>
    </row>
    <row r="1419" spans="1:9">
      <c r="A1419" s="35" t="s">
        <v>153</v>
      </c>
      <c r="B1419" s="35" t="s">
        <v>153</v>
      </c>
      <c r="C1419" s="34">
        <v>1.46990613264E-8</v>
      </c>
      <c r="D1419" s="35" t="s">
        <v>154</v>
      </c>
      <c r="E1419" s="35" t="s">
        <v>46</v>
      </c>
      <c r="F1419" s="35" t="s">
        <v>145</v>
      </c>
      <c r="G1419" s="35" t="s">
        <v>146</v>
      </c>
      <c r="H1419" s="34">
        <v>5.5721376499800003E-2</v>
      </c>
      <c r="I1419" s="34">
        <v>5.9484990732099999E-5</v>
      </c>
    </row>
    <row r="1420" spans="1:9">
      <c r="A1420" s="35" t="s">
        <v>153</v>
      </c>
      <c r="B1420" s="35" t="s">
        <v>153</v>
      </c>
      <c r="C1420" s="34">
        <v>5.6993623623599999E-7</v>
      </c>
      <c r="D1420" s="35" t="s">
        <v>154</v>
      </c>
      <c r="E1420" s="35" t="s">
        <v>46</v>
      </c>
      <c r="F1420" s="35" t="s">
        <v>145</v>
      </c>
      <c r="G1420" s="35" t="s">
        <v>146</v>
      </c>
      <c r="H1420" s="34">
        <v>0.37842237243100002</v>
      </c>
      <c r="I1420" s="34">
        <v>2.3064501179699999E-3</v>
      </c>
    </row>
    <row r="1421" spans="1:9">
      <c r="A1421" s="35" t="s">
        <v>153</v>
      </c>
      <c r="B1421" s="35" t="s">
        <v>153</v>
      </c>
      <c r="C1421" s="34">
        <v>3.7653640117899997E-4</v>
      </c>
      <c r="D1421" s="35" t="s">
        <v>154</v>
      </c>
      <c r="E1421" s="35" t="s">
        <v>46</v>
      </c>
      <c r="F1421" s="35" t="s">
        <v>145</v>
      </c>
      <c r="G1421" s="35" t="s">
        <v>146</v>
      </c>
      <c r="H1421" s="34">
        <v>37.201282541799998</v>
      </c>
      <c r="I1421" s="34">
        <v>1.5237887533800001</v>
      </c>
    </row>
    <row r="1422" spans="1:9">
      <c r="A1422" s="35" t="s">
        <v>153</v>
      </c>
      <c r="B1422" s="35" t="s">
        <v>153</v>
      </c>
      <c r="C1422" s="34">
        <v>9.5364802944700004E-4</v>
      </c>
      <c r="D1422" s="35" t="s">
        <v>154</v>
      </c>
      <c r="E1422" s="35" t="s">
        <v>46</v>
      </c>
      <c r="F1422" s="35" t="s">
        <v>145</v>
      </c>
      <c r="G1422" s="35" t="s">
        <v>146</v>
      </c>
      <c r="H1422" s="34">
        <v>33.7488602074</v>
      </c>
      <c r="I1422" s="34">
        <v>3.8592766526800002</v>
      </c>
    </row>
    <row r="1423" spans="1:9">
      <c r="A1423" s="35" t="s">
        <v>153</v>
      </c>
      <c r="B1423" s="35" t="s">
        <v>153</v>
      </c>
      <c r="C1423" s="34">
        <v>1.1519214844699999E-3</v>
      </c>
      <c r="D1423" s="35" t="s">
        <v>154</v>
      </c>
      <c r="E1423" s="35" t="s">
        <v>46</v>
      </c>
      <c r="F1423" s="35" t="s">
        <v>145</v>
      </c>
      <c r="G1423" s="35" t="s">
        <v>146</v>
      </c>
      <c r="H1423" s="34">
        <v>27.205303601400001</v>
      </c>
      <c r="I1423" s="34">
        <v>4.6616608575300003</v>
      </c>
    </row>
    <row r="1424" spans="1:9">
      <c r="A1424" s="35" t="s">
        <v>153</v>
      </c>
      <c r="B1424" s="35" t="s">
        <v>153</v>
      </c>
      <c r="C1424" s="34">
        <v>1.2363411130300001E-6</v>
      </c>
      <c r="D1424" s="35" t="s">
        <v>154</v>
      </c>
      <c r="E1424" s="35" t="s">
        <v>46</v>
      </c>
      <c r="F1424" s="35" t="s">
        <v>145</v>
      </c>
      <c r="G1424" s="35" t="s">
        <v>146</v>
      </c>
      <c r="H1424" s="34">
        <v>0.39244340895899998</v>
      </c>
      <c r="I1424" s="34">
        <v>5.0032949735299998E-3</v>
      </c>
    </row>
    <row r="1425" spans="1:9">
      <c r="A1425" s="35" t="s">
        <v>153</v>
      </c>
      <c r="B1425" s="35" t="s">
        <v>153</v>
      </c>
      <c r="C1425" s="34">
        <v>3.6838511087799999E-3</v>
      </c>
      <c r="D1425" s="35" t="s">
        <v>154</v>
      </c>
      <c r="E1425" s="35" t="s">
        <v>46</v>
      </c>
      <c r="F1425" s="35" t="s">
        <v>145</v>
      </c>
      <c r="G1425" s="35" t="s">
        <v>146</v>
      </c>
      <c r="H1425" s="34">
        <v>57.638898824000002</v>
      </c>
      <c r="I1425" s="34">
        <v>14.9080165187</v>
      </c>
    </row>
    <row r="1426" spans="1:9">
      <c r="A1426" s="35" t="s">
        <v>153</v>
      </c>
      <c r="B1426" s="35" t="s">
        <v>153</v>
      </c>
      <c r="C1426" s="34">
        <v>1.0158548220200001E-3</v>
      </c>
      <c r="D1426" s="35" t="s">
        <v>154</v>
      </c>
      <c r="E1426" s="35" t="s">
        <v>46</v>
      </c>
      <c r="F1426" s="35" t="s">
        <v>145</v>
      </c>
      <c r="G1426" s="35" t="s">
        <v>146</v>
      </c>
      <c r="H1426" s="34">
        <v>43.4436543853</v>
      </c>
      <c r="I1426" s="34">
        <v>4.1110186107300004</v>
      </c>
    </row>
    <row r="1427" spans="1:9">
      <c r="A1427" s="35" t="s">
        <v>153</v>
      </c>
      <c r="B1427" s="35" t="s">
        <v>153</v>
      </c>
      <c r="C1427" s="34">
        <v>1.8308791844999998E-2</v>
      </c>
      <c r="D1427" s="35" t="s">
        <v>154</v>
      </c>
      <c r="E1427" s="35" t="s">
        <v>46</v>
      </c>
      <c r="F1427" s="35" t="s">
        <v>145</v>
      </c>
      <c r="G1427" s="35" t="s">
        <v>146</v>
      </c>
      <c r="H1427" s="34">
        <v>202.673475045</v>
      </c>
      <c r="I1427" s="34">
        <v>74.093051864299994</v>
      </c>
    </row>
    <row r="1428" spans="1:9">
      <c r="A1428" s="35" t="s">
        <v>153</v>
      </c>
      <c r="B1428" s="35" t="s">
        <v>153</v>
      </c>
      <c r="C1428" s="34">
        <v>8.9064775677500003E-4</v>
      </c>
      <c r="D1428" s="35" t="s">
        <v>154</v>
      </c>
      <c r="E1428" s="35" t="s">
        <v>46</v>
      </c>
      <c r="F1428" s="35" t="s">
        <v>145</v>
      </c>
      <c r="G1428" s="35" t="s">
        <v>146</v>
      </c>
      <c r="H1428" s="34">
        <v>25.054446592200001</v>
      </c>
      <c r="I1428" s="34">
        <v>3.6043235945999998</v>
      </c>
    </row>
    <row r="1429" spans="1:9">
      <c r="A1429" s="35" t="s">
        <v>153</v>
      </c>
      <c r="B1429" s="35" t="s">
        <v>153</v>
      </c>
      <c r="C1429" s="34">
        <v>6.3389102637300002E-6</v>
      </c>
      <c r="D1429" s="35" t="s">
        <v>154</v>
      </c>
      <c r="E1429" s="35" t="s">
        <v>46</v>
      </c>
      <c r="F1429" s="35" t="s">
        <v>145</v>
      </c>
      <c r="G1429" s="35" t="s">
        <v>146</v>
      </c>
      <c r="H1429" s="34">
        <v>0.89045586024099999</v>
      </c>
      <c r="I1429" s="34">
        <v>2.5652659711799999E-2</v>
      </c>
    </row>
    <row r="1430" spans="1:9">
      <c r="A1430" s="35" t="s">
        <v>153</v>
      </c>
      <c r="B1430" s="35" t="s">
        <v>153</v>
      </c>
      <c r="C1430" s="34">
        <v>3.7815483986800001E-3</v>
      </c>
      <c r="D1430" s="35" t="s">
        <v>154</v>
      </c>
      <c r="E1430" s="35" t="s">
        <v>46</v>
      </c>
      <c r="F1430" s="35" t="s">
        <v>145</v>
      </c>
      <c r="G1430" s="35" t="s">
        <v>146</v>
      </c>
      <c r="H1430" s="34">
        <v>49.414994351700003</v>
      </c>
      <c r="I1430" s="34">
        <v>15.3033834238</v>
      </c>
    </row>
    <row r="1431" spans="1:9">
      <c r="A1431" s="35" t="s">
        <v>153</v>
      </c>
      <c r="B1431" s="35" t="s">
        <v>153</v>
      </c>
      <c r="C1431" s="34">
        <v>9.3700380027599997E-7</v>
      </c>
      <c r="D1431" s="35" t="s">
        <v>154</v>
      </c>
      <c r="E1431" s="35" t="s">
        <v>46</v>
      </c>
      <c r="F1431" s="35" t="s">
        <v>145</v>
      </c>
      <c r="G1431" s="35" t="s">
        <v>146</v>
      </c>
      <c r="H1431" s="34">
        <v>0.58385028563700003</v>
      </c>
      <c r="I1431" s="34">
        <v>3.7919198469599999E-3</v>
      </c>
    </row>
    <row r="1432" spans="1:9">
      <c r="A1432" s="35" t="s">
        <v>153</v>
      </c>
      <c r="B1432" s="35" t="s">
        <v>153</v>
      </c>
      <c r="C1432" s="34">
        <v>2.1337035274700001E-4</v>
      </c>
      <c r="D1432" s="35" t="s">
        <v>154</v>
      </c>
      <c r="E1432" s="35" t="s">
        <v>46</v>
      </c>
      <c r="F1432" s="35" t="s">
        <v>145</v>
      </c>
      <c r="G1432" s="35" t="s">
        <v>146</v>
      </c>
      <c r="H1432" s="34">
        <v>105.346227488</v>
      </c>
      <c r="I1432" s="34">
        <v>0.86347918236499999</v>
      </c>
    </row>
    <row r="1433" spans="1:9">
      <c r="A1433" s="35" t="s">
        <v>153</v>
      </c>
      <c r="B1433" s="35" t="s">
        <v>153</v>
      </c>
      <c r="C1433" s="34">
        <v>9.5425037801099994E-5</v>
      </c>
      <c r="D1433" s="35" t="s">
        <v>154</v>
      </c>
      <c r="E1433" s="35" t="s">
        <v>46</v>
      </c>
      <c r="F1433" s="35" t="s">
        <v>145</v>
      </c>
      <c r="G1433" s="35" t="s">
        <v>146</v>
      </c>
      <c r="H1433" s="34">
        <v>28.620562253199999</v>
      </c>
      <c r="I1433" s="34">
        <v>0.38617142708300001</v>
      </c>
    </row>
    <row r="1434" spans="1:9">
      <c r="A1434" s="35" t="s">
        <v>153</v>
      </c>
      <c r="B1434" s="35" t="s">
        <v>153</v>
      </c>
      <c r="C1434" s="34">
        <v>4.1191967042599999E-7</v>
      </c>
      <c r="D1434" s="35" t="s">
        <v>154</v>
      </c>
      <c r="E1434" s="35" t="s">
        <v>46</v>
      </c>
      <c r="F1434" s="35" t="s">
        <v>145</v>
      </c>
      <c r="G1434" s="35" t="s">
        <v>146</v>
      </c>
      <c r="H1434" s="34">
        <v>0.37659715010200001</v>
      </c>
      <c r="I1434" s="34">
        <v>1.66697976378E-3</v>
      </c>
    </row>
    <row r="1435" spans="1:9">
      <c r="A1435" s="35" t="s">
        <v>153</v>
      </c>
      <c r="B1435" s="35" t="s">
        <v>153</v>
      </c>
      <c r="C1435" s="34">
        <v>1.0072830514100001E-6</v>
      </c>
      <c r="D1435" s="35" t="s">
        <v>154</v>
      </c>
      <c r="E1435" s="35" t="s">
        <v>46</v>
      </c>
      <c r="F1435" s="35" t="s">
        <v>145</v>
      </c>
      <c r="G1435" s="35" t="s">
        <v>146</v>
      </c>
      <c r="H1435" s="34">
        <v>0.38778586549299998</v>
      </c>
      <c r="I1435" s="34">
        <v>4.0763298857699999E-3</v>
      </c>
    </row>
    <row r="1436" spans="1:9">
      <c r="A1436" s="35" t="s">
        <v>153</v>
      </c>
      <c r="B1436" s="35" t="s">
        <v>153</v>
      </c>
      <c r="C1436" s="34">
        <v>6.0807197151099996E-7</v>
      </c>
      <c r="D1436" s="35" t="s">
        <v>154</v>
      </c>
      <c r="E1436" s="35" t="s">
        <v>46</v>
      </c>
      <c r="F1436" s="35" t="s">
        <v>145</v>
      </c>
      <c r="G1436" s="35" t="s">
        <v>146</v>
      </c>
      <c r="H1436" s="34">
        <v>0.37791284884499998</v>
      </c>
      <c r="I1436" s="34">
        <v>2.4607799631900002E-3</v>
      </c>
    </row>
    <row r="1437" spans="1:9">
      <c r="A1437" s="35" t="s">
        <v>153</v>
      </c>
      <c r="B1437" s="35" t="s">
        <v>153</v>
      </c>
      <c r="C1437" s="34">
        <v>3.5444966797600001E-2</v>
      </c>
      <c r="D1437" s="35" t="s">
        <v>154</v>
      </c>
      <c r="E1437" s="35" t="s">
        <v>46</v>
      </c>
      <c r="F1437" s="35" t="s">
        <v>145</v>
      </c>
      <c r="G1437" s="35" t="s">
        <v>146</v>
      </c>
      <c r="H1437" s="34">
        <v>207.75032387300001</v>
      </c>
      <c r="I1437" s="34">
        <v>143.44069152599999</v>
      </c>
    </row>
    <row r="1438" spans="1:9">
      <c r="A1438" s="35" t="s">
        <v>153</v>
      </c>
      <c r="B1438" s="35" t="s">
        <v>153</v>
      </c>
      <c r="C1438" s="34">
        <v>5.2478372908599997E-6</v>
      </c>
      <c r="D1438" s="35" t="s">
        <v>154</v>
      </c>
      <c r="E1438" s="35" t="s">
        <v>46</v>
      </c>
      <c r="F1438" s="35" t="s">
        <v>145</v>
      </c>
      <c r="G1438" s="35" t="s">
        <v>146</v>
      </c>
      <c r="H1438" s="34">
        <v>6.5911490541599997</v>
      </c>
      <c r="I1438" s="34">
        <v>2.12372440442E-2</v>
      </c>
    </row>
    <row r="1439" spans="1:9">
      <c r="A1439" s="35" t="s">
        <v>153</v>
      </c>
      <c r="B1439" s="35" t="s">
        <v>153</v>
      </c>
      <c r="C1439" s="34">
        <v>3.7305593186499997E-5</v>
      </c>
      <c r="D1439" s="35" t="s">
        <v>154</v>
      </c>
      <c r="E1439" s="35" t="s">
        <v>46</v>
      </c>
      <c r="F1439" s="35" t="s">
        <v>145</v>
      </c>
      <c r="G1439" s="35" t="s">
        <v>146</v>
      </c>
      <c r="H1439" s="34">
        <v>6.0428687487300001</v>
      </c>
      <c r="I1439" s="34">
        <v>0.15097037937800001</v>
      </c>
    </row>
    <row r="1440" spans="1:9">
      <c r="A1440" s="35" t="s">
        <v>153</v>
      </c>
      <c r="B1440" s="35" t="s">
        <v>153</v>
      </c>
      <c r="C1440" s="34">
        <v>3.0182096546999999E-3</v>
      </c>
      <c r="D1440" s="35" t="s">
        <v>154</v>
      </c>
      <c r="E1440" s="35" t="s">
        <v>46</v>
      </c>
      <c r="F1440" s="35" t="s">
        <v>145</v>
      </c>
      <c r="G1440" s="35" t="s">
        <v>146</v>
      </c>
      <c r="H1440" s="34">
        <v>52.937281991100001</v>
      </c>
      <c r="I1440" s="34">
        <v>12.2142611253</v>
      </c>
    </row>
    <row r="1441" spans="1:9">
      <c r="A1441" s="35" t="s">
        <v>153</v>
      </c>
      <c r="B1441" s="35" t="s">
        <v>153</v>
      </c>
      <c r="C1441" s="34">
        <v>1.3164318027899999E-5</v>
      </c>
      <c r="D1441" s="35" t="s">
        <v>154</v>
      </c>
      <c r="E1441" s="35" t="s">
        <v>46</v>
      </c>
      <c r="F1441" s="35" t="s">
        <v>106</v>
      </c>
      <c r="G1441" s="35" t="s">
        <v>107</v>
      </c>
      <c r="H1441" s="34">
        <v>5.7532935286500004</v>
      </c>
      <c r="I1441" s="34">
        <v>5.3274104957800002E-2</v>
      </c>
    </row>
    <row r="1442" spans="1:9">
      <c r="A1442" s="35" t="s">
        <v>153</v>
      </c>
      <c r="B1442" s="35" t="s">
        <v>153</v>
      </c>
      <c r="C1442" s="34">
        <v>4.2751361455999997E-4</v>
      </c>
      <c r="D1442" s="35" t="s">
        <v>154</v>
      </c>
      <c r="E1442" s="35" t="s">
        <v>46</v>
      </c>
      <c r="F1442" s="35" t="s">
        <v>106</v>
      </c>
      <c r="G1442" s="35" t="s">
        <v>107</v>
      </c>
      <c r="H1442" s="34">
        <v>25.7102163102</v>
      </c>
      <c r="I1442" s="34">
        <v>1.73008621674</v>
      </c>
    </row>
    <row r="1443" spans="1:9">
      <c r="A1443" s="35" t="s">
        <v>153</v>
      </c>
      <c r="B1443" s="35" t="s">
        <v>153</v>
      </c>
      <c r="C1443" s="34">
        <v>3.44601062118E-6</v>
      </c>
      <c r="D1443" s="35" t="s">
        <v>154</v>
      </c>
      <c r="E1443" s="35" t="s">
        <v>46</v>
      </c>
      <c r="F1443" s="35" t="s">
        <v>106</v>
      </c>
      <c r="G1443" s="35" t="s">
        <v>107</v>
      </c>
      <c r="H1443" s="34">
        <v>0.47936084516100003</v>
      </c>
      <c r="I1443" s="34">
        <v>1.3945510214E-2</v>
      </c>
    </row>
    <row r="1444" spans="1:9">
      <c r="A1444" s="35" t="s">
        <v>153</v>
      </c>
      <c r="B1444" s="35" t="s">
        <v>153</v>
      </c>
      <c r="C1444" s="34">
        <v>1.9177406466200001E-4</v>
      </c>
      <c r="D1444" s="35" t="s">
        <v>154</v>
      </c>
      <c r="E1444" s="35" t="s">
        <v>46</v>
      </c>
      <c r="F1444" s="35" t="s">
        <v>106</v>
      </c>
      <c r="G1444" s="35" t="s">
        <v>107</v>
      </c>
      <c r="H1444" s="34">
        <v>8.1588313443599993</v>
      </c>
      <c r="I1444" s="34">
        <v>0.77608210522800003</v>
      </c>
    </row>
    <row r="1445" spans="1:9">
      <c r="A1445" s="35" t="s">
        <v>153</v>
      </c>
      <c r="B1445" s="35" t="s">
        <v>153</v>
      </c>
      <c r="C1445" s="34">
        <v>1.2689978411800001E-5</v>
      </c>
      <c r="D1445" s="35" t="s">
        <v>154</v>
      </c>
      <c r="E1445" s="35" t="s">
        <v>46</v>
      </c>
      <c r="F1445" s="35" t="s">
        <v>106</v>
      </c>
      <c r="G1445" s="35" t="s">
        <v>107</v>
      </c>
      <c r="H1445" s="34">
        <v>2.1181028581299999</v>
      </c>
      <c r="I1445" s="34">
        <v>5.1354520635799997E-2</v>
      </c>
    </row>
    <row r="1446" spans="1:9">
      <c r="A1446" s="35" t="s">
        <v>153</v>
      </c>
      <c r="B1446" s="35" t="s">
        <v>153</v>
      </c>
      <c r="C1446" s="34">
        <v>2.4321316908700001E-4</v>
      </c>
      <c r="D1446" s="35" t="s">
        <v>154</v>
      </c>
      <c r="E1446" s="35" t="s">
        <v>46</v>
      </c>
      <c r="F1446" s="35" t="s">
        <v>145</v>
      </c>
      <c r="G1446" s="35" t="s">
        <v>146</v>
      </c>
      <c r="H1446" s="34">
        <v>28.935965708800001</v>
      </c>
      <c r="I1446" s="34">
        <v>0.98424877532999999</v>
      </c>
    </row>
    <row r="1447" spans="1:9">
      <c r="A1447" s="35" t="s">
        <v>153</v>
      </c>
      <c r="B1447" s="35" t="s">
        <v>153</v>
      </c>
      <c r="C1447" s="34">
        <v>5.2115392597800005E-7</v>
      </c>
      <c r="D1447" s="35" t="s">
        <v>154</v>
      </c>
      <c r="E1447" s="35" t="s">
        <v>46</v>
      </c>
      <c r="F1447" s="35" t="s">
        <v>145</v>
      </c>
      <c r="G1447" s="35" t="s">
        <v>146</v>
      </c>
      <c r="H1447" s="34">
        <v>0.351650719399</v>
      </c>
      <c r="I1447" s="34">
        <v>2.1090351123999999E-3</v>
      </c>
    </row>
    <row r="1448" spans="1:9">
      <c r="A1448" s="35" t="s">
        <v>153</v>
      </c>
      <c r="B1448" s="35" t="s">
        <v>153</v>
      </c>
      <c r="C1448" s="34">
        <v>5.4595710722399997E-7</v>
      </c>
      <c r="D1448" s="35" t="s">
        <v>154</v>
      </c>
      <c r="E1448" s="35" t="s">
        <v>46</v>
      </c>
      <c r="F1448" s="35" t="s">
        <v>106</v>
      </c>
      <c r="G1448" s="35" t="s">
        <v>107</v>
      </c>
      <c r="H1448" s="34">
        <v>0.37995101835799999</v>
      </c>
      <c r="I1448" s="34">
        <v>2.2094100257299999E-3</v>
      </c>
    </row>
    <row r="1449" spans="1:9">
      <c r="A1449" s="35" t="s">
        <v>153</v>
      </c>
      <c r="B1449" s="35" t="s">
        <v>153</v>
      </c>
      <c r="C1449" s="34">
        <v>1.4354719830699999E-5</v>
      </c>
      <c r="D1449" s="35" t="s">
        <v>154</v>
      </c>
      <c r="E1449" s="35" t="s">
        <v>46</v>
      </c>
      <c r="F1449" s="35" t="s">
        <v>106</v>
      </c>
      <c r="G1449" s="35" t="s">
        <v>107</v>
      </c>
      <c r="H1449" s="34">
        <v>4.83038463838</v>
      </c>
      <c r="I1449" s="34">
        <v>5.8091490138400002E-2</v>
      </c>
    </row>
    <row r="1450" spans="1:9">
      <c r="A1450" s="35" t="s">
        <v>153</v>
      </c>
      <c r="B1450" s="35" t="s">
        <v>153</v>
      </c>
      <c r="C1450" s="34">
        <v>6.8119220961700003E-4</v>
      </c>
      <c r="D1450" s="35" t="s">
        <v>154</v>
      </c>
      <c r="E1450" s="35" t="s">
        <v>46</v>
      </c>
      <c r="F1450" s="35" t="s">
        <v>106</v>
      </c>
      <c r="G1450" s="35" t="s">
        <v>107</v>
      </c>
      <c r="H1450" s="34">
        <v>24.810878861199999</v>
      </c>
      <c r="I1450" s="34">
        <v>2.7566870683800002</v>
      </c>
    </row>
    <row r="1451" spans="1:9">
      <c r="A1451" s="35" t="s">
        <v>153</v>
      </c>
      <c r="B1451" s="35" t="s">
        <v>153</v>
      </c>
      <c r="C1451" s="34">
        <v>6.7420342809200001E-5</v>
      </c>
      <c r="D1451" s="35" t="s">
        <v>154</v>
      </c>
      <c r="E1451" s="35" t="s">
        <v>46</v>
      </c>
      <c r="F1451" s="35" t="s">
        <v>106</v>
      </c>
      <c r="G1451" s="35" t="s">
        <v>107</v>
      </c>
      <c r="H1451" s="34">
        <v>7.0940975464899996</v>
      </c>
      <c r="I1451" s="34">
        <v>0.272840447298</v>
      </c>
    </row>
    <row r="1452" spans="1:9">
      <c r="A1452" s="35" t="s">
        <v>153</v>
      </c>
      <c r="B1452" s="35" t="s">
        <v>153</v>
      </c>
      <c r="C1452" s="34">
        <v>3.3489678016600001E-3</v>
      </c>
      <c r="D1452" s="35" t="s">
        <v>154</v>
      </c>
      <c r="E1452" s="35" t="s">
        <v>46</v>
      </c>
      <c r="F1452" s="35" t="s">
        <v>106</v>
      </c>
      <c r="G1452" s="35" t="s">
        <v>107</v>
      </c>
      <c r="H1452" s="34">
        <v>51.698902410800002</v>
      </c>
      <c r="I1452" s="34">
        <v>13.552791856500001</v>
      </c>
    </row>
    <row r="1453" spans="1:9">
      <c r="A1453" s="35" t="s">
        <v>153</v>
      </c>
      <c r="B1453" s="35" t="s">
        <v>153</v>
      </c>
      <c r="C1453" s="34">
        <v>1.6483291557499999E-3</v>
      </c>
      <c r="D1453" s="35" t="s">
        <v>154</v>
      </c>
      <c r="E1453" s="35" t="s">
        <v>46</v>
      </c>
      <c r="F1453" s="35" t="s">
        <v>106</v>
      </c>
      <c r="G1453" s="35" t="s">
        <v>107</v>
      </c>
      <c r="H1453" s="34">
        <v>134.26391687500001</v>
      </c>
      <c r="I1453" s="34">
        <v>6.6705514301599997</v>
      </c>
    </row>
    <row r="1454" spans="1:9">
      <c r="A1454" s="35" t="s">
        <v>153</v>
      </c>
      <c r="B1454" s="35" t="s">
        <v>153</v>
      </c>
      <c r="C1454" s="34">
        <v>3.6072033019299998E-4</v>
      </c>
      <c r="D1454" s="35" t="s">
        <v>154</v>
      </c>
      <c r="E1454" s="35" t="s">
        <v>46</v>
      </c>
      <c r="F1454" s="35" t="s">
        <v>106</v>
      </c>
      <c r="G1454" s="35" t="s">
        <v>107</v>
      </c>
      <c r="H1454" s="34">
        <v>21.846859211000002</v>
      </c>
      <c r="I1454" s="34">
        <v>1.4597833849299999</v>
      </c>
    </row>
    <row r="1455" spans="1:9">
      <c r="A1455" s="35" t="s">
        <v>153</v>
      </c>
      <c r="B1455" s="35" t="s">
        <v>153</v>
      </c>
      <c r="C1455" s="34">
        <v>1.7386496451599999E-5</v>
      </c>
      <c r="D1455" s="35" t="s">
        <v>154</v>
      </c>
      <c r="E1455" s="35" t="s">
        <v>46</v>
      </c>
      <c r="F1455" s="35" t="s">
        <v>106</v>
      </c>
      <c r="G1455" s="35" t="s">
        <v>107</v>
      </c>
      <c r="H1455" s="34">
        <v>4.0750220673399999</v>
      </c>
      <c r="I1455" s="34">
        <v>7.0360654828300007E-2</v>
      </c>
    </row>
    <row r="1456" spans="1:9">
      <c r="A1456" s="35" t="s">
        <v>153</v>
      </c>
      <c r="B1456" s="35" t="s">
        <v>153</v>
      </c>
      <c r="C1456" s="34">
        <v>4.0803602967700003E-5</v>
      </c>
      <c r="D1456" s="35" t="s">
        <v>154</v>
      </c>
      <c r="E1456" s="35" t="s">
        <v>46</v>
      </c>
      <c r="F1456" s="35" t="s">
        <v>106</v>
      </c>
      <c r="G1456" s="35" t="s">
        <v>107</v>
      </c>
      <c r="H1456" s="34">
        <v>6.3353772782000002</v>
      </c>
      <c r="I1456" s="34">
        <v>0.16512632272700001</v>
      </c>
    </row>
    <row r="1457" spans="1:9">
      <c r="A1457" s="35" t="s">
        <v>153</v>
      </c>
      <c r="B1457" s="35" t="s">
        <v>153</v>
      </c>
      <c r="C1457" s="34">
        <v>1.2364897700099999E-3</v>
      </c>
      <c r="D1457" s="35" t="s">
        <v>154</v>
      </c>
      <c r="E1457" s="35" t="s">
        <v>46</v>
      </c>
      <c r="F1457" s="35" t="s">
        <v>106</v>
      </c>
      <c r="G1457" s="35" t="s">
        <v>107</v>
      </c>
      <c r="H1457" s="34">
        <v>47.692908941399999</v>
      </c>
      <c r="I1457" s="34">
        <v>5.00389656699</v>
      </c>
    </row>
    <row r="1458" spans="1:9">
      <c r="A1458" s="35" t="s">
        <v>153</v>
      </c>
      <c r="B1458" s="35" t="s">
        <v>153</v>
      </c>
      <c r="C1458" s="34">
        <v>1.47331125112E-4</v>
      </c>
      <c r="D1458" s="35" t="s">
        <v>154</v>
      </c>
      <c r="E1458" s="35" t="s">
        <v>46</v>
      </c>
      <c r="F1458" s="35" t="s">
        <v>106</v>
      </c>
      <c r="G1458" s="35" t="s">
        <v>107</v>
      </c>
      <c r="H1458" s="34">
        <v>11.872032169700001</v>
      </c>
      <c r="I1458" s="34">
        <v>0.59622790988100005</v>
      </c>
    </row>
    <row r="1459" spans="1:9">
      <c r="A1459" s="35" t="s">
        <v>153</v>
      </c>
      <c r="B1459" s="35" t="s">
        <v>153</v>
      </c>
      <c r="C1459" s="34">
        <v>8.5054090721900001E-4</v>
      </c>
      <c r="D1459" s="35" t="s">
        <v>154</v>
      </c>
      <c r="E1459" s="35" t="s">
        <v>46</v>
      </c>
      <c r="F1459" s="35" t="s">
        <v>106</v>
      </c>
      <c r="G1459" s="35" t="s">
        <v>107</v>
      </c>
      <c r="H1459" s="34">
        <v>56.380428248699999</v>
      </c>
      <c r="I1459" s="34">
        <v>3.4420169328900001</v>
      </c>
    </row>
    <row r="1460" spans="1:9">
      <c r="A1460" s="35" t="s">
        <v>153</v>
      </c>
      <c r="B1460" s="35" t="s">
        <v>153</v>
      </c>
      <c r="C1460" s="34">
        <v>1.0542115132700001E-3</v>
      </c>
      <c r="D1460" s="35" t="s">
        <v>154</v>
      </c>
      <c r="E1460" s="35" t="s">
        <v>46</v>
      </c>
      <c r="F1460" s="35" t="s">
        <v>106</v>
      </c>
      <c r="G1460" s="35" t="s">
        <v>107</v>
      </c>
      <c r="H1460" s="34">
        <v>45.186786101800003</v>
      </c>
      <c r="I1460" s="34">
        <v>4.2662426330500001</v>
      </c>
    </row>
    <row r="1461" spans="1:9">
      <c r="A1461" s="35" t="s">
        <v>153</v>
      </c>
      <c r="B1461" s="35" t="s">
        <v>153</v>
      </c>
      <c r="C1461" s="34">
        <v>1.03097684932E-4</v>
      </c>
      <c r="D1461" s="35" t="s">
        <v>154</v>
      </c>
      <c r="E1461" s="35" t="s">
        <v>46</v>
      </c>
      <c r="F1461" s="35" t="s">
        <v>106</v>
      </c>
      <c r="G1461" s="35" t="s">
        <v>107</v>
      </c>
      <c r="H1461" s="34">
        <v>8.5167701278199992</v>
      </c>
      <c r="I1461" s="34">
        <v>0.417221528402</v>
      </c>
    </row>
    <row r="1462" spans="1:9">
      <c r="A1462" s="35" t="s">
        <v>153</v>
      </c>
      <c r="B1462" s="35" t="s">
        <v>153</v>
      </c>
      <c r="C1462" s="34">
        <v>1.47677594368E-6</v>
      </c>
      <c r="D1462" s="35" t="s">
        <v>154</v>
      </c>
      <c r="E1462" s="35" t="s">
        <v>46</v>
      </c>
      <c r="F1462" s="35" t="s">
        <v>145</v>
      </c>
      <c r="G1462" s="35" t="s">
        <v>146</v>
      </c>
      <c r="H1462" s="34">
        <v>0.43471093889000001</v>
      </c>
      <c r="I1462" s="34">
        <v>5.9763002121199999E-3</v>
      </c>
    </row>
    <row r="1463" spans="1:9">
      <c r="A1463" s="35" t="s">
        <v>153</v>
      </c>
      <c r="B1463" s="35" t="s">
        <v>153</v>
      </c>
      <c r="C1463" s="34">
        <v>4.6743697511399997E-8</v>
      </c>
      <c r="D1463" s="35" t="s">
        <v>154</v>
      </c>
      <c r="E1463" s="35" t="s">
        <v>46</v>
      </c>
      <c r="F1463" s="35" t="s">
        <v>145</v>
      </c>
      <c r="G1463" s="35" t="s">
        <v>146</v>
      </c>
      <c r="H1463" s="34">
        <v>0.100767049576</v>
      </c>
      <c r="I1463" s="34">
        <v>1.89165032481E-4</v>
      </c>
    </row>
    <row r="1464" spans="1:9">
      <c r="A1464" s="35" t="s">
        <v>153</v>
      </c>
      <c r="B1464" s="35" t="s">
        <v>153</v>
      </c>
      <c r="C1464" s="34">
        <v>7.4903544537100004E-3</v>
      </c>
      <c r="D1464" s="35" t="s">
        <v>154</v>
      </c>
      <c r="E1464" s="35" t="s">
        <v>46</v>
      </c>
      <c r="F1464" s="35" t="s">
        <v>145</v>
      </c>
      <c r="G1464" s="35" t="s">
        <v>146</v>
      </c>
      <c r="H1464" s="34">
        <v>52.820426214199998</v>
      </c>
      <c r="I1464" s="34">
        <v>30.312389026999998</v>
      </c>
    </row>
    <row r="1465" spans="1:9">
      <c r="A1465" s="35" t="s">
        <v>153</v>
      </c>
      <c r="B1465" s="35" t="s">
        <v>153</v>
      </c>
      <c r="C1465" s="34">
        <v>8.2319927725099998E-4</v>
      </c>
      <c r="D1465" s="35" t="s">
        <v>154</v>
      </c>
      <c r="E1465" s="35" t="s">
        <v>46</v>
      </c>
      <c r="F1465" s="35" t="s">
        <v>106</v>
      </c>
      <c r="G1465" s="35" t="s">
        <v>107</v>
      </c>
      <c r="H1465" s="34">
        <v>29.2542767885</v>
      </c>
      <c r="I1465" s="34">
        <v>3.3313692820599998</v>
      </c>
    </row>
    <row r="1466" spans="1:9">
      <c r="A1466" s="35" t="s">
        <v>153</v>
      </c>
      <c r="B1466" s="35" t="s">
        <v>153</v>
      </c>
      <c r="C1466" s="34">
        <v>9.8076899577600007E-5</v>
      </c>
      <c r="D1466" s="35" t="s">
        <v>154</v>
      </c>
      <c r="E1466" s="35" t="s">
        <v>46</v>
      </c>
      <c r="F1466" s="35" t="s">
        <v>106</v>
      </c>
      <c r="G1466" s="35" t="s">
        <v>107</v>
      </c>
      <c r="H1466" s="34">
        <v>19.423397150300001</v>
      </c>
      <c r="I1466" s="34">
        <v>0.39690313094500002</v>
      </c>
    </row>
    <row r="1467" spans="1:9">
      <c r="A1467" s="35" t="s">
        <v>153</v>
      </c>
      <c r="B1467" s="35" t="s">
        <v>153</v>
      </c>
      <c r="C1467" s="34">
        <v>1.4421102655200001E-4</v>
      </c>
      <c r="D1467" s="35" t="s">
        <v>154</v>
      </c>
      <c r="E1467" s="35" t="s">
        <v>46</v>
      </c>
      <c r="F1467" s="35" t="s">
        <v>106</v>
      </c>
      <c r="G1467" s="35" t="s">
        <v>107</v>
      </c>
      <c r="H1467" s="34">
        <v>31.3227243947</v>
      </c>
      <c r="I1467" s="34">
        <v>0.58360131898099998</v>
      </c>
    </row>
    <row r="1468" spans="1:9">
      <c r="A1468" s="35" t="s">
        <v>153</v>
      </c>
      <c r="B1468" s="35" t="s">
        <v>153</v>
      </c>
      <c r="C1468" s="34">
        <v>7.1218918622399999E-6</v>
      </c>
      <c r="D1468" s="35" t="s">
        <v>154</v>
      </c>
      <c r="E1468" s="35" t="s">
        <v>46</v>
      </c>
      <c r="F1468" s="35" t="s">
        <v>145</v>
      </c>
      <c r="G1468" s="35" t="s">
        <v>146</v>
      </c>
      <c r="H1468" s="34">
        <v>16.928694470899998</v>
      </c>
      <c r="I1468" s="34">
        <v>2.88212738223E-2</v>
      </c>
    </row>
    <row r="1469" spans="1:9">
      <c r="A1469" s="35" t="s">
        <v>153</v>
      </c>
      <c r="B1469" s="35" t="s">
        <v>153</v>
      </c>
      <c r="C1469" s="34">
        <v>6.7709866786700004E-5</v>
      </c>
      <c r="D1469" s="35" t="s">
        <v>154</v>
      </c>
      <c r="E1469" s="35" t="s">
        <v>46</v>
      </c>
      <c r="F1469" s="35" t="s">
        <v>145</v>
      </c>
      <c r="G1469" s="35" t="s">
        <v>146</v>
      </c>
      <c r="H1469" s="34">
        <v>32.068249543999997</v>
      </c>
      <c r="I1469" s="34">
        <v>0.274012109266</v>
      </c>
    </row>
    <row r="1470" spans="1:9">
      <c r="A1470" s="35" t="s">
        <v>153</v>
      </c>
      <c r="B1470" s="35" t="s">
        <v>153</v>
      </c>
      <c r="C1470" s="34">
        <v>1.3366455771499999E-3</v>
      </c>
      <c r="D1470" s="35" t="s">
        <v>154</v>
      </c>
      <c r="E1470" s="35" t="s">
        <v>46</v>
      </c>
      <c r="F1470" s="35" t="s">
        <v>145</v>
      </c>
      <c r="G1470" s="35" t="s">
        <v>146</v>
      </c>
      <c r="H1470" s="34">
        <v>50.7327251524</v>
      </c>
      <c r="I1470" s="34">
        <v>5.4092127383599999</v>
      </c>
    </row>
    <row r="1471" spans="1:9">
      <c r="A1471" s="35" t="s">
        <v>153</v>
      </c>
      <c r="B1471" s="35" t="s">
        <v>153</v>
      </c>
      <c r="C1471" s="34">
        <v>7.7104566187000002E-3</v>
      </c>
      <c r="D1471" s="35" t="s">
        <v>154</v>
      </c>
      <c r="E1471" s="35" t="s">
        <v>46</v>
      </c>
      <c r="F1471" s="35" t="s">
        <v>145</v>
      </c>
      <c r="G1471" s="35" t="s">
        <v>146</v>
      </c>
      <c r="H1471" s="34">
        <v>61.926722641700003</v>
      </c>
      <c r="I1471" s="34">
        <v>31.203110887000001</v>
      </c>
    </row>
    <row r="1472" spans="1:9">
      <c r="A1472" s="35" t="s">
        <v>153</v>
      </c>
      <c r="B1472" s="35" t="s">
        <v>153</v>
      </c>
      <c r="C1472" s="34">
        <v>1.7023682680600001E-6</v>
      </c>
      <c r="D1472" s="35" t="s">
        <v>154</v>
      </c>
      <c r="E1472" s="35" t="s">
        <v>46</v>
      </c>
      <c r="F1472" s="35" t="s">
        <v>145</v>
      </c>
      <c r="G1472" s="35" t="s">
        <v>146</v>
      </c>
      <c r="H1472" s="34">
        <v>0.40234919222100002</v>
      </c>
      <c r="I1472" s="34">
        <v>6.8892399588799998E-3</v>
      </c>
    </row>
    <row r="1473" spans="1:9">
      <c r="A1473" s="35" t="s">
        <v>153</v>
      </c>
      <c r="B1473" s="35" t="s">
        <v>153</v>
      </c>
      <c r="C1473" s="34">
        <v>8.5714901675099995E-5</v>
      </c>
      <c r="D1473" s="35" t="s">
        <v>154</v>
      </c>
      <c r="E1473" s="35" t="s">
        <v>46</v>
      </c>
      <c r="F1473" s="35" t="s">
        <v>145</v>
      </c>
      <c r="G1473" s="35" t="s">
        <v>146</v>
      </c>
      <c r="H1473" s="34">
        <v>11.2790616224</v>
      </c>
      <c r="I1473" s="34">
        <v>0.34687590033900001</v>
      </c>
    </row>
    <row r="1474" spans="1:9">
      <c r="A1474" s="35" t="s">
        <v>153</v>
      </c>
      <c r="B1474" s="35" t="s">
        <v>153</v>
      </c>
      <c r="C1474" s="34">
        <v>7.5608960467300002E-3</v>
      </c>
      <c r="D1474" s="35" t="s">
        <v>154</v>
      </c>
      <c r="E1474" s="35" t="s">
        <v>46</v>
      </c>
      <c r="F1474" s="35" t="s">
        <v>145</v>
      </c>
      <c r="G1474" s="35" t="s">
        <v>146</v>
      </c>
      <c r="H1474" s="34">
        <v>128.18921170600001</v>
      </c>
      <c r="I1474" s="34">
        <v>30.5978607258</v>
      </c>
    </row>
    <row r="1475" spans="1:9">
      <c r="A1475" s="35" t="s">
        <v>153</v>
      </c>
      <c r="B1475" s="35" t="s">
        <v>153</v>
      </c>
      <c r="C1475" s="34">
        <v>1.51671989132E-4</v>
      </c>
      <c r="D1475" s="35" t="s">
        <v>154</v>
      </c>
      <c r="E1475" s="35" t="s">
        <v>46</v>
      </c>
      <c r="F1475" s="35" t="s">
        <v>106</v>
      </c>
      <c r="G1475" s="35" t="s">
        <v>107</v>
      </c>
      <c r="H1475" s="34">
        <v>14.271962985</v>
      </c>
      <c r="I1475" s="34">
        <v>0.613794763317</v>
      </c>
    </row>
    <row r="1476" spans="1:9">
      <c r="A1476" s="35" t="s">
        <v>153</v>
      </c>
      <c r="B1476" s="35" t="s">
        <v>153</v>
      </c>
      <c r="C1476" s="34">
        <v>2.3119121599E-6</v>
      </c>
      <c r="D1476" s="35" t="s">
        <v>154</v>
      </c>
      <c r="E1476" s="35" t="s">
        <v>46</v>
      </c>
      <c r="F1476" s="35" t="s">
        <v>106</v>
      </c>
      <c r="G1476" s="35" t="s">
        <v>107</v>
      </c>
      <c r="H1476" s="34">
        <v>6.5330275057099998</v>
      </c>
      <c r="I1476" s="34">
        <v>9.35597657231E-3</v>
      </c>
    </row>
    <row r="1477" spans="1:9">
      <c r="A1477" s="35" t="s">
        <v>153</v>
      </c>
      <c r="B1477" s="35" t="s">
        <v>153</v>
      </c>
      <c r="C1477" s="34">
        <v>9.0339489820200005E-4</v>
      </c>
      <c r="D1477" s="35" t="s">
        <v>154</v>
      </c>
      <c r="E1477" s="35" t="s">
        <v>46</v>
      </c>
      <c r="F1477" s="35" t="s">
        <v>106</v>
      </c>
      <c r="G1477" s="35" t="s">
        <v>107</v>
      </c>
      <c r="H1477" s="34">
        <v>29.958346411800001</v>
      </c>
      <c r="I1477" s="34">
        <v>3.6559094457499999</v>
      </c>
    </row>
    <row r="1478" spans="1:9">
      <c r="A1478" s="35" t="s">
        <v>153</v>
      </c>
      <c r="B1478" s="35" t="s">
        <v>153</v>
      </c>
      <c r="C1478" s="34">
        <v>1.6739515887300001E-5</v>
      </c>
      <c r="D1478" s="35" t="s">
        <v>154</v>
      </c>
      <c r="E1478" s="35" t="s">
        <v>46</v>
      </c>
      <c r="F1478" s="35" t="s">
        <v>106</v>
      </c>
      <c r="G1478" s="35" t="s">
        <v>107</v>
      </c>
      <c r="H1478" s="34">
        <v>5.2871676624899999</v>
      </c>
      <c r="I1478" s="34">
        <v>6.7742417376300004E-2</v>
      </c>
    </row>
    <row r="1479" spans="1:9">
      <c r="A1479" s="35" t="s">
        <v>153</v>
      </c>
      <c r="B1479" s="35" t="s">
        <v>153</v>
      </c>
      <c r="C1479" s="34">
        <v>2.4621583432000001E-7</v>
      </c>
      <c r="D1479" s="35" t="s">
        <v>154</v>
      </c>
      <c r="E1479" s="35" t="s">
        <v>46</v>
      </c>
      <c r="F1479" s="35" t="s">
        <v>106</v>
      </c>
      <c r="G1479" s="35" t="s">
        <v>107</v>
      </c>
      <c r="H1479" s="34">
        <v>0.37519332847999998</v>
      </c>
      <c r="I1479" s="34">
        <v>9.9640013041599998E-4</v>
      </c>
    </row>
    <row r="1480" spans="1:9">
      <c r="A1480" s="35" t="s">
        <v>153</v>
      </c>
      <c r="B1480" s="35" t="s">
        <v>153</v>
      </c>
      <c r="C1480" s="34">
        <v>1.8961388758800001E-7</v>
      </c>
      <c r="D1480" s="35" t="s">
        <v>154</v>
      </c>
      <c r="E1480" s="35" t="s">
        <v>46</v>
      </c>
      <c r="F1480" s="35" t="s">
        <v>106</v>
      </c>
      <c r="G1480" s="35" t="s">
        <v>107</v>
      </c>
      <c r="H1480" s="34">
        <v>0.37460310114099998</v>
      </c>
      <c r="I1480" s="34">
        <v>7.6734017876099996E-4</v>
      </c>
    </row>
    <row r="1481" spans="1:9">
      <c r="A1481" s="35" t="s">
        <v>153</v>
      </c>
      <c r="B1481" s="35" t="s">
        <v>153</v>
      </c>
      <c r="C1481" s="34">
        <v>3.8009628777900001E-5</v>
      </c>
      <c r="D1481" s="35" t="s">
        <v>154</v>
      </c>
      <c r="E1481" s="35" t="s">
        <v>46</v>
      </c>
      <c r="F1481" s="35" t="s">
        <v>106</v>
      </c>
      <c r="G1481" s="35" t="s">
        <v>107</v>
      </c>
      <c r="H1481" s="34">
        <v>4.2161014194800002</v>
      </c>
      <c r="I1481" s="34">
        <v>0.15381951033300001</v>
      </c>
    </row>
    <row r="1482" spans="1:9">
      <c r="A1482" s="35" t="s">
        <v>153</v>
      </c>
      <c r="B1482" s="35" t="s">
        <v>153</v>
      </c>
      <c r="C1482" s="34">
        <v>2.2148886114600001E-4</v>
      </c>
      <c r="D1482" s="35" t="s">
        <v>154</v>
      </c>
      <c r="E1482" s="35" t="s">
        <v>46</v>
      </c>
      <c r="F1482" s="35" t="s">
        <v>106</v>
      </c>
      <c r="G1482" s="35" t="s">
        <v>107</v>
      </c>
      <c r="H1482" s="34">
        <v>18.057734857300002</v>
      </c>
      <c r="I1482" s="34">
        <v>0.896333620218</v>
      </c>
    </row>
    <row r="1483" spans="1:9">
      <c r="A1483" s="35" t="s">
        <v>153</v>
      </c>
      <c r="B1483" s="35" t="s">
        <v>153</v>
      </c>
      <c r="C1483" s="34">
        <v>4.2016295648700001E-6</v>
      </c>
      <c r="D1483" s="35" t="s">
        <v>154</v>
      </c>
      <c r="E1483" s="35" t="s">
        <v>46</v>
      </c>
      <c r="F1483" s="35" t="s">
        <v>106</v>
      </c>
      <c r="G1483" s="35" t="s">
        <v>107</v>
      </c>
      <c r="H1483" s="34">
        <v>4.0093284627700001</v>
      </c>
      <c r="I1483" s="34">
        <v>1.7003391589100001E-2</v>
      </c>
    </row>
    <row r="1484" spans="1:9">
      <c r="A1484" s="35" t="s">
        <v>153</v>
      </c>
      <c r="B1484" s="35" t="s">
        <v>153</v>
      </c>
      <c r="C1484" s="34">
        <v>2.2866357206700001E-5</v>
      </c>
      <c r="D1484" s="35" t="s">
        <v>154</v>
      </c>
      <c r="E1484" s="35" t="s">
        <v>46</v>
      </c>
      <c r="F1484" s="35" t="s">
        <v>106</v>
      </c>
      <c r="G1484" s="35" t="s">
        <v>107</v>
      </c>
      <c r="H1484" s="34">
        <v>20.447569957799999</v>
      </c>
      <c r="I1484" s="34">
        <v>9.2536864518900003E-2</v>
      </c>
    </row>
    <row r="1485" spans="1:9">
      <c r="A1485" s="35" t="s">
        <v>153</v>
      </c>
      <c r="B1485" s="35" t="s">
        <v>153</v>
      </c>
      <c r="C1485" s="34">
        <v>2.95947942096E-5</v>
      </c>
      <c r="D1485" s="35" t="s">
        <v>154</v>
      </c>
      <c r="E1485" s="35" t="s">
        <v>46</v>
      </c>
      <c r="F1485" s="35" t="s">
        <v>106</v>
      </c>
      <c r="G1485" s="35" t="s">
        <v>107</v>
      </c>
      <c r="H1485" s="34">
        <v>10.036664628900001</v>
      </c>
      <c r="I1485" s="34">
        <v>0.119765883017</v>
      </c>
    </row>
    <row r="1486" spans="1:9">
      <c r="A1486" s="35" t="s">
        <v>153</v>
      </c>
      <c r="B1486" s="35" t="s">
        <v>153</v>
      </c>
      <c r="C1486" s="34">
        <v>6.3396220345700001E-4</v>
      </c>
      <c r="D1486" s="35" t="s">
        <v>154</v>
      </c>
      <c r="E1486" s="35" t="s">
        <v>46</v>
      </c>
      <c r="F1486" s="35" t="s">
        <v>106</v>
      </c>
      <c r="G1486" s="35" t="s">
        <v>107</v>
      </c>
      <c r="H1486" s="34">
        <v>51.532964939800003</v>
      </c>
      <c r="I1486" s="34">
        <v>2.56555401462</v>
      </c>
    </row>
    <row r="1487" spans="1:9">
      <c r="A1487" s="35" t="s">
        <v>153</v>
      </c>
      <c r="B1487" s="35" t="s">
        <v>153</v>
      </c>
      <c r="C1487" s="34">
        <v>8.2853790498100004E-5</v>
      </c>
      <c r="D1487" s="35" t="s">
        <v>154</v>
      </c>
      <c r="E1487" s="35" t="s">
        <v>46</v>
      </c>
      <c r="F1487" s="35" t="s">
        <v>106</v>
      </c>
      <c r="G1487" s="35" t="s">
        <v>107</v>
      </c>
      <c r="H1487" s="34">
        <v>16.6109763997</v>
      </c>
      <c r="I1487" s="34">
        <v>0.335297394197</v>
      </c>
    </row>
    <row r="1488" spans="1:9">
      <c r="A1488" s="35" t="s">
        <v>153</v>
      </c>
      <c r="B1488" s="35" t="s">
        <v>153</v>
      </c>
      <c r="C1488" s="34">
        <v>6.2701965797800003E-4</v>
      </c>
      <c r="D1488" s="35" t="s">
        <v>154</v>
      </c>
      <c r="E1488" s="35" t="s">
        <v>46</v>
      </c>
      <c r="F1488" s="35" t="s">
        <v>106</v>
      </c>
      <c r="G1488" s="35" t="s">
        <v>107</v>
      </c>
      <c r="H1488" s="34">
        <v>53.560728389099999</v>
      </c>
      <c r="I1488" s="34">
        <v>2.5374585298599999</v>
      </c>
    </row>
    <row r="1489" spans="1:9">
      <c r="A1489" s="35" t="s">
        <v>153</v>
      </c>
      <c r="B1489" s="35" t="s">
        <v>153</v>
      </c>
      <c r="C1489" s="34">
        <v>1.18190309819E-5</v>
      </c>
      <c r="D1489" s="35" t="s">
        <v>154</v>
      </c>
      <c r="E1489" s="35" t="s">
        <v>46</v>
      </c>
      <c r="F1489" s="35" t="s">
        <v>106</v>
      </c>
      <c r="G1489" s="35" t="s">
        <v>107</v>
      </c>
      <c r="H1489" s="34">
        <v>1.5439975454599999</v>
      </c>
      <c r="I1489" s="34">
        <v>4.7829921435799998E-2</v>
      </c>
    </row>
    <row r="1490" spans="1:9">
      <c r="A1490" s="35" t="s">
        <v>153</v>
      </c>
      <c r="B1490" s="35" t="s">
        <v>153</v>
      </c>
      <c r="C1490" s="34">
        <v>2.1005671335999999E-2</v>
      </c>
      <c r="D1490" s="35" t="s">
        <v>154</v>
      </c>
      <c r="E1490" s="35" t="s">
        <v>46</v>
      </c>
      <c r="F1490" s="35" t="s">
        <v>106</v>
      </c>
      <c r="G1490" s="35" t="s">
        <v>107</v>
      </c>
      <c r="H1490" s="34">
        <v>101.467227126</v>
      </c>
      <c r="I1490" s="34">
        <v>85.006935952800006</v>
      </c>
    </row>
    <row r="1491" spans="1:9">
      <c r="A1491" s="35" t="s">
        <v>153</v>
      </c>
      <c r="B1491" s="35" t="s">
        <v>153</v>
      </c>
      <c r="C1491" s="34">
        <v>2.4989600704199999E-5</v>
      </c>
      <c r="D1491" s="35" t="s">
        <v>154</v>
      </c>
      <c r="E1491" s="35" t="s">
        <v>46</v>
      </c>
      <c r="F1491" s="35" t="s">
        <v>106</v>
      </c>
      <c r="G1491" s="35" t="s">
        <v>107</v>
      </c>
      <c r="H1491" s="34">
        <v>2.9005218722600001</v>
      </c>
      <c r="I1491" s="34">
        <v>0.101129326103</v>
      </c>
    </row>
    <row r="1492" spans="1:9">
      <c r="A1492" s="35" t="s">
        <v>153</v>
      </c>
      <c r="B1492" s="35" t="s">
        <v>153</v>
      </c>
      <c r="C1492" s="34">
        <v>3.6737233402800001E-5</v>
      </c>
      <c r="D1492" s="35" t="s">
        <v>154</v>
      </c>
      <c r="E1492" s="35" t="s">
        <v>46</v>
      </c>
      <c r="F1492" s="35" t="s">
        <v>106</v>
      </c>
      <c r="G1492" s="35" t="s">
        <v>107</v>
      </c>
      <c r="H1492" s="34">
        <v>2.3056708533500001</v>
      </c>
      <c r="I1492" s="34">
        <v>0.14867030893700001</v>
      </c>
    </row>
    <row r="1493" spans="1:9">
      <c r="A1493" s="35" t="s">
        <v>153</v>
      </c>
      <c r="B1493" s="35" t="s">
        <v>153</v>
      </c>
      <c r="C1493" s="34">
        <v>5.1807689845299995E-4</v>
      </c>
      <c r="D1493" s="35" t="s">
        <v>154</v>
      </c>
      <c r="E1493" s="35" t="s">
        <v>46</v>
      </c>
      <c r="F1493" s="35" t="s">
        <v>106</v>
      </c>
      <c r="G1493" s="35" t="s">
        <v>107</v>
      </c>
      <c r="H1493" s="34">
        <v>40.967972489600001</v>
      </c>
      <c r="I1493" s="34">
        <v>2.0965828237999999</v>
      </c>
    </row>
    <row r="1494" spans="1:9">
      <c r="A1494" s="35" t="s">
        <v>153</v>
      </c>
      <c r="B1494" s="35" t="s">
        <v>153</v>
      </c>
      <c r="C1494" s="34">
        <v>1.1593059728400001E-4</v>
      </c>
      <c r="D1494" s="35" t="s">
        <v>154</v>
      </c>
      <c r="E1494" s="35" t="s">
        <v>46</v>
      </c>
      <c r="F1494" s="35" t="s">
        <v>106</v>
      </c>
      <c r="G1494" s="35" t="s">
        <v>107</v>
      </c>
      <c r="H1494" s="34">
        <v>54.867184619299998</v>
      </c>
      <c r="I1494" s="34">
        <v>0.46915448217200001</v>
      </c>
    </row>
    <row r="1495" spans="1:9">
      <c r="A1495" s="35" t="s">
        <v>153</v>
      </c>
      <c r="B1495" s="35" t="s">
        <v>153</v>
      </c>
      <c r="C1495" s="34">
        <v>1.0678137916199999E-4</v>
      </c>
      <c r="D1495" s="35" t="s">
        <v>154</v>
      </c>
      <c r="E1495" s="35" t="s">
        <v>46</v>
      </c>
      <c r="F1495" s="35" t="s">
        <v>106</v>
      </c>
      <c r="G1495" s="35" t="s">
        <v>107</v>
      </c>
      <c r="H1495" s="34">
        <v>30.370491503</v>
      </c>
      <c r="I1495" s="34">
        <v>0.43212891005600002</v>
      </c>
    </row>
    <row r="1496" spans="1:9">
      <c r="A1496" s="35" t="s">
        <v>153</v>
      </c>
      <c r="B1496" s="35" t="s">
        <v>153</v>
      </c>
      <c r="C1496" s="34">
        <v>3.6898408970099998E-4</v>
      </c>
      <c r="D1496" s="35" t="s">
        <v>154</v>
      </c>
      <c r="E1496" s="35" t="s">
        <v>46</v>
      </c>
      <c r="F1496" s="35" t="s">
        <v>106</v>
      </c>
      <c r="G1496" s="35" t="s">
        <v>107</v>
      </c>
      <c r="H1496" s="34">
        <v>35.072169974799998</v>
      </c>
      <c r="I1496" s="34">
        <v>1.49322563317</v>
      </c>
    </row>
    <row r="1497" spans="1:9">
      <c r="A1497" s="35" t="s">
        <v>153</v>
      </c>
      <c r="B1497" s="35" t="s">
        <v>153</v>
      </c>
      <c r="C1497" s="34">
        <v>2.5007331319399999E-5</v>
      </c>
      <c r="D1497" s="35" t="s">
        <v>154</v>
      </c>
      <c r="E1497" s="35" t="s">
        <v>46</v>
      </c>
      <c r="F1497" s="35" t="s">
        <v>106</v>
      </c>
      <c r="G1497" s="35" t="s">
        <v>107</v>
      </c>
      <c r="H1497" s="34">
        <v>1.46331511112</v>
      </c>
      <c r="I1497" s="34">
        <v>0.101201079357</v>
      </c>
    </row>
    <row r="1498" spans="1:9">
      <c r="A1498" s="35" t="s">
        <v>153</v>
      </c>
      <c r="B1498" s="35" t="s">
        <v>153</v>
      </c>
      <c r="C1498" s="34">
        <v>1.02748941558E-4</v>
      </c>
      <c r="D1498" s="35" t="s">
        <v>154</v>
      </c>
      <c r="E1498" s="35" t="s">
        <v>46</v>
      </c>
      <c r="F1498" s="35" t="s">
        <v>106</v>
      </c>
      <c r="G1498" s="35" t="s">
        <v>107</v>
      </c>
      <c r="H1498" s="34">
        <v>9.9778434432900003</v>
      </c>
      <c r="I1498" s="34">
        <v>0.415810214038</v>
      </c>
    </row>
    <row r="1499" spans="1:9">
      <c r="A1499" s="35" t="s">
        <v>153</v>
      </c>
      <c r="B1499" s="35" t="s">
        <v>153</v>
      </c>
      <c r="C1499" s="34">
        <v>5.1653427982500002E-7</v>
      </c>
      <c r="D1499" s="35" t="s">
        <v>154</v>
      </c>
      <c r="E1499" s="35" t="s">
        <v>46</v>
      </c>
      <c r="F1499" s="35" t="s">
        <v>106</v>
      </c>
      <c r="G1499" s="35" t="s">
        <v>107</v>
      </c>
      <c r="H1499" s="34">
        <v>0.37918259341400001</v>
      </c>
      <c r="I1499" s="34">
        <v>2.0903400677000001E-3</v>
      </c>
    </row>
    <row r="1500" spans="1:9">
      <c r="A1500" s="35" t="s">
        <v>153</v>
      </c>
      <c r="B1500" s="35" t="s">
        <v>153</v>
      </c>
      <c r="C1500" s="34">
        <v>1.4308512507000001E-7</v>
      </c>
      <c r="D1500" s="35" t="s">
        <v>154</v>
      </c>
      <c r="E1500" s="35" t="s">
        <v>46</v>
      </c>
      <c r="F1500" s="35" t="s">
        <v>106</v>
      </c>
      <c r="G1500" s="35" t="s">
        <v>107</v>
      </c>
      <c r="H1500" s="34">
        <v>0.242308022062</v>
      </c>
      <c r="I1500" s="34">
        <v>5.7904495734000005E-4</v>
      </c>
    </row>
    <row r="1501" spans="1:9">
      <c r="A1501" s="35" t="s">
        <v>153</v>
      </c>
      <c r="B1501" s="35" t="s">
        <v>153</v>
      </c>
      <c r="C1501" s="34">
        <v>1.0306196866E-6</v>
      </c>
      <c r="D1501" s="35" t="s">
        <v>154</v>
      </c>
      <c r="E1501" s="35" t="s">
        <v>46</v>
      </c>
      <c r="F1501" s="35" t="s">
        <v>106</v>
      </c>
      <c r="G1501" s="35" t="s">
        <v>107</v>
      </c>
      <c r="H1501" s="34">
        <v>0.39446555704899999</v>
      </c>
      <c r="I1501" s="34">
        <v>4.1707698977700002E-3</v>
      </c>
    </row>
    <row r="1502" spans="1:9">
      <c r="A1502" s="35" t="s">
        <v>153</v>
      </c>
      <c r="B1502" s="35" t="s">
        <v>153</v>
      </c>
      <c r="C1502" s="34">
        <v>2.0848567533E-5</v>
      </c>
      <c r="D1502" s="35" t="s">
        <v>154</v>
      </c>
      <c r="E1502" s="35" t="s">
        <v>46</v>
      </c>
      <c r="F1502" s="35" t="s">
        <v>106</v>
      </c>
      <c r="G1502" s="35" t="s">
        <v>107</v>
      </c>
      <c r="H1502" s="34">
        <v>1.9631490512400001</v>
      </c>
      <c r="I1502" s="34">
        <v>8.4371159418600003E-2</v>
      </c>
    </row>
    <row r="1503" spans="1:9">
      <c r="A1503" s="35" t="s">
        <v>153</v>
      </c>
      <c r="B1503" s="35" t="s">
        <v>153</v>
      </c>
      <c r="C1503" s="34">
        <v>5.5636770204900001E-5</v>
      </c>
      <c r="D1503" s="35" t="s">
        <v>154</v>
      </c>
      <c r="E1503" s="35" t="s">
        <v>46</v>
      </c>
      <c r="F1503" s="35" t="s">
        <v>106</v>
      </c>
      <c r="G1503" s="35" t="s">
        <v>107</v>
      </c>
      <c r="H1503" s="34">
        <v>11.1571755774</v>
      </c>
      <c r="I1503" s="34">
        <v>0.225154020825</v>
      </c>
    </row>
    <row r="1504" spans="1:9">
      <c r="A1504" s="35" t="s">
        <v>153</v>
      </c>
      <c r="B1504" s="35" t="s">
        <v>153</v>
      </c>
      <c r="C1504" s="34">
        <v>9.8940603188399996E-5</v>
      </c>
      <c r="D1504" s="35" t="s">
        <v>154</v>
      </c>
      <c r="E1504" s="35" t="s">
        <v>46</v>
      </c>
      <c r="F1504" s="35" t="s">
        <v>106</v>
      </c>
      <c r="G1504" s="35" t="s">
        <v>107</v>
      </c>
      <c r="H1504" s="34">
        <v>46.304727425199999</v>
      </c>
      <c r="I1504" s="34">
        <v>0.40039841544900001</v>
      </c>
    </row>
    <row r="1505" spans="1:9">
      <c r="A1505" s="35" t="s">
        <v>153</v>
      </c>
      <c r="B1505" s="35" t="s">
        <v>153</v>
      </c>
      <c r="C1505" s="34">
        <v>9.2059976102699994E-6</v>
      </c>
      <c r="D1505" s="35" t="s">
        <v>154</v>
      </c>
      <c r="E1505" s="35" t="s">
        <v>46</v>
      </c>
      <c r="F1505" s="35" t="s">
        <v>106</v>
      </c>
      <c r="G1505" s="35" t="s">
        <v>107</v>
      </c>
      <c r="H1505" s="34">
        <v>4.3511537802599998</v>
      </c>
      <c r="I1505" s="34">
        <v>3.7255350553700002E-2</v>
      </c>
    </row>
    <row r="1506" spans="1:9">
      <c r="A1506" s="35" t="s">
        <v>153</v>
      </c>
      <c r="B1506" s="35" t="s">
        <v>153</v>
      </c>
      <c r="C1506" s="34">
        <v>1.09272867942E-4</v>
      </c>
      <c r="D1506" s="35" t="s">
        <v>154</v>
      </c>
      <c r="E1506" s="35" t="s">
        <v>46</v>
      </c>
      <c r="F1506" s="35" t="s">
        <v>106</v>
      </c>
      <c r="G1506" s="35" t="s">
        <v>107</v>
      </c>
      <c r="H1506" s="34">
        <v>35.957231008000001</v>
      </c>
      <c r="I1506" s="34">
        <v>0.44221160742600002</v>
      </c>
    </row>
    <row r="1507" spans="1:9">
      <c r="A1507" s="35" t="s">
        <v>153</v>
      </c>
      <c r="B1507" s="35" t="s">
        <v>153</v>
      </c>
      <c r="C1507" s="34">
        <v>7.5831423942399997E-5</v>
      </c>
      <c r="D1507" s="35" t="s">
        <v>154</v>
      </c>
      <c r="E1507" s="35" t="s">
        <v>46</v>
      </c>
      <c r="F1507" s="35" t="s">
        <v>106</v>
      </c>
      <c r="G1507" s="35" t="s">
        <v>107</v>
      </c>
      <c r="H1507" s="34">
        <v>14.9633952275</v>
      </c>
      <c r="I1507" s="34">
        <v>0.30687888500100002</v>
      </c>
    </row>
    <row r="1508" spans="1:9">
      <c r="A1508" s="35" t="s">
        <v>153</v>
      </c>
      <c r="B1508" s="35" t="s">
        <v>153</v>
      </c>
      <c r="C1508" s="34">
        <v>1.5826096856499999E-3</v>
      </c>
      <c r="D1508" s="35" t="s">
        <v>154</v>
      </c>
      <c r="E1508" s="35" t="s">
        <v>46</v>
      </c>
      <c r="F1508" s="35" t="s">
        <v>106</v>
      </c>
      <c r="G1508" s="35" t="s">
        <v>107</v>
      </c>
      <c r="H1508" s="34">
        <v>51.608443002000001</v>
      </c>
      <c r="I1508" s="34">
        <v>6.4045941705100002</v>
      </c>
    </row>
    <row r="1509" spans="1:9">
      <c r="A1509" s="35" t="s">
        <v>153</v>
      </c>
      <c r="B1509" s="35" t="s">
        <v>153</v>
      </c>
      <c r="C1509" s="34">
        <v>8.8726179964800003E-3</v>
      </c>
      <c r="D1509" s="35" t="s">
        <v>154</v>
      </c>
      <c r="E1509" s="35" t="s">
        <v>46</v>
      </c>
      <c r="F1509" s="35" t="s">
        <v>106</v>
      </c>
      <c r="G1509" s="35" t="s">
        <v>107</v>
      </c>
      <c r="H1509" s="34">
        <v>71.632478112499996</v>
      </c>
      <c r="I1509" s="34">
        <v>35.906211122499997</v>
      </c>
    </row>
    <row r="1510" spans="1:9">
      <c r="A1510" s="35" t="s">
        <v>153</v>
      </c>
      <c r="B1510" s="35" t="s">
        <v>153</v>
      </c>
      <c r="C1510" s="34">
        <v>0.33427389316900002</v>
      </c>
      <c r="D1510" s="35" t="s">
        <v>154</v>
      </c>
      <c r="E1510" s="35" t="s">
        <v>46</v>
      </c>
      <c r="F1510" s="35" t="s">
        <v>145</v>
      </c>
      <c r="G1510" s="35" t="s">
        <v>146</v>
      </c>
      <c r="H1510" s="34">
        <v>594.17388570799994</v>
      </c>
      <c r="I1510" s="34">
        <v>1352.7584514099999</v>
      </c>
    </row>
    <row r="1511" spans="1:9">
      <c r="A1511" s="35" t="s">
        <v>153</v>
      </c>
      <c r="B1511" s="35" t="s">
        <v>153</v>
      </c>
      <c r="C1511" s="34">
        <v>0.170022770671</v>
      </c>
      <c r="D1511" s="35" t="s">
        <v>154</v>
      </c>
      <c r="E1511" s="35" t="s">
        <v>46</v>
      </c>
      <c r="F1511" s="35" t="s">
        <v>145</v>
      </c>
      <c r="G1511" s="35" t="s">
        <v>146</v>
      </c>
      <c r="H1511" s="34">
        <v>338.13390014300001</v>
      </c>
      <c r="I1511" s="34">
        <v>688.05774144300005</v>
      </c>
    </row>
    <row r="1512" spans="1:9">
      <c r="A1512" s="35" t="s">
        <v>153</v>
      </c>
      <c r="B1512" s="35" t="s">
        <v>153</v>
      </c>
      <c r="C1512" s="34">
        <v>2.3649368732499999E-2</v>
      </c>
      <c r="D1512" s="35" t="s">
        <v>154</v>
      </c>
      <c r="E1512" s="35" t="s">
        <v>46</v>
      </c>
      <c r="F1512" s="35" t="s">
        <v>145</v>
      </c>
      <c r="G1512" s="35" t="s">
        <v>146</v>
      </c>
      <c r="H1512" s="34">
        <v>747.33172769299995</v>
      </c>
      <c r="I1512" s="34">
        <v>95.705599740799997</v>
      </c>
    </row>
    <row r="1513" spans="1:9">
      <c r="A1513" s="35" t="s">
        <v>153</v>
      </c>
      <c r="B1513" s="35" t="s">
        <v>153</v>
      </c>
      <c r="C1513" s="34">
        <v>1.03039046378E-3</v>
      </c>
      <c r="D1513" s="35" t="s">
        <v>154</v>
      </c>
      <c r="E1513" s="35" t="s">
        <v>46</v>
      </c>
      <c r="F1513" s="35" t="s">
        <v>145</v>
      </c>
      <c r="G1513" s="35" t="s">
        <v>146</v>
      </c>
      <c r="H1513" s="34">
        <v>94.079800427099997</v>
      </c>
      <c r="I1513" s="34">
        <v>4.1698422659199998</v>
      </c>
    </row>
    <row r="1514" spans="1:9">
      <c r="A1514" s="35" t="s">
        <v>153</v>
      </c>
      <c r="B1514" s="35" t="s">
        <v>153</v>
      </c>
      <c r="C1514" s="34">
        <v>1.89188105727E-2</v>
      </c>
      <c r="D1514" s="35" t="s">
        <v>154</v>
      </c>
      <c r="E1514" s="35" t="s">
        <v>46</v>
      </c>
      <c r="F1514" s="35" t="s">
        <v>106</v>
      </c>
      <c r="G1514" s="35" t="s">
        <v>107</v>
      </c>
      <c r="H1514" s="34">
        <v>63.060120304100003</v>
      </c>
      <c r="I1514" s="34">
        <v>76.561710070399997</v>
      </c>
    </row>
    <row r="1515" spans="1:9">
      <c r="A1515" s="35" t="s">
        <v>153</v>
      </c>
      <c r="B1515" s="35" t="s">
        <v>153</v>
      </c>
      <c r="C1515" s="34">
        <v>8.0264556503400003E-2</v>
      </c>
      <c r="D1515" s="35" t="s">
        <v>154</v>
      </c>
      <c r="E1515" s="35" t="s">
        <v>46</v>
      </c>
      <c r="F1515" s="35" t="s">
        <v>145</v>
      </c>
      <c r="G1515" s="35" t="s">
        <v>146</v>
      </c>
      <c r="H1515" s="34">
        <v>216.16281933600001</v>
      </c>
      <c r="I1515" s="34">
        <v>324.81913597699997</v>
      </c>
    </row>
    <row r="1516" spans="1:9">
      <c r="A1516" s="35" t="s">
        <v>153</v>
      </c>
      <c r="B1516" s="35" t="s">
        <v>153</v>
      </c>
      <c r="C1516" s="34">
        <v>1.7897349535399999E-2</v>
      </c>
      <c r="D1516" s="35" t="s">
        <v>154</v>
      </c>
      <c r="E1516" s="35" t="s">
        <v>46</v>
      </c>
      <c r="F1516" s="35" t="s">
        <v>106</v>
      </c>
      <c r="G1516" s="35" t="s">
        <v>107</v>
      </c>
      <c r="H1516" s="34">
        <v>85.920307854800001</v>
      </c>
      <c r="I1516" s="34">
        <v>72.428003911399998</v>
      </c>
    </row>
    <row r="1517" spans="1:9">
      <c r="A1517" s="35" t="s">
        <v>153</v>
      </c>
      <c r="B1517" s="35" t="s">
        <v>153</v>
      </c>
      <c r="C1517" s="34">
        <v>2.6994621832899997E-4</v>
      </c>
      <c r="D1517" s="35" t="s">
        <v>154</v>
      </c>
      <c r="E1517" s="35" t="s">
        <v>46</v>
      </c>
      <c r="F1517" s="35" t="s">
        <v>106</v>
      </c>
      <c r="G1517" s="35" t="s">
        <v>107</v>
      </c>
      <c r="H1517" s="34">
        <v>17.536094588299999</v>
      </c>
      <c r="I1517" s="34">
        <v>1.09243358735</v>
      </c>
    </row>
    <row r="1518" spans="1:9">
      <c r="A1518" s="35" t="s">
        <v>153</v>
      </c>
      <c r="B1518" s="35" t="s">
        <v>153</v>
      </c>
      <c r="C1518" s="34">
        <v>2.6568322611600001E-4</v>
      </c>
      <c r="D1518" s="35" t="s">
        <v>154</v>
      </c>
      <c r="E1518" s="35" t="s">
        <v>46</v>
      </c>
      <c r="F1518" s="35" t="s">
        <v>106</v>
      </c>
      <c r="G1518" s="35" t="s">
        <v>107</v>
      </c>
      <c r="H1518" s="34">
        <v>17.595408087999999</v>
      </c>
      <c r="I1518" s="34">
        <v>1.07518186993</v>
      </c>
    </row>
    <row r="1519" spans="1:9">
      <c r="A1519" s="35" t="s">
        <v>153</v>
      </c>
      <c r="B1519" s="35" t="s">
        <v>153</v>
      </c>
      <c r="C1519" s="34">
        <v>1.37222773362E-2</v>
      </c>
      <c r="D1519" s="35" t="s">
        <v>154</v>
      </c>
      <c r="E1519" s="35" t="s">
        <v>46</v>
      </c>
      <c r="F1519" s="35" t="s">
        <v>106</v>
      </c>
      <c r="G1519" s="35" t="s">
        <v>107</v>
      </c>
      <c r="H1519" s="34">
        <v>145.157053577</v>
      </c>
      <c r="I1519" s="34">
        <v>55.532086167800003</v>
      </c>
    </row>
    <row r="1520" spans="1:9">
      <c r="A1520" s="35" t="s">
        <v>153</v>
      </c>
      <c r="B1520" s="35" t="s">
        <v>153</v>
      </c>
      <c r="C1520" s="34">
        <v>9.01285305066E-3</v>
      </c>
      <c r="D1520" s="35" t="s">
        <v>154</v>
      </c>
      <c r="E1520" s="35" t="s">
        <v>46</v>
      </c>
      <c r="F1520" s="35" t="s">
        <v>106</v>
      </c>
      <c r="G1520" s="35" t="s">
        <v>107</v>
      </c>
      <c r="H1520" s="34">
        <v>139.80342001700001</v>
      </c>
      <c r="I1520" s="34">
        <v>36.473722252199998</v>
      </c>
    </row>
    <row r="1521" spans="1:9">
      <c r="A1521" s="35" t="s">
        <v>153</v>
      </c>
      <c r="B1521" s="35" t="s">
        <v>153</v>
      </c>
      <c r="C1521" s="34">
        <v>3.4732727227099998E-3</v>
      </c>
      <c r="D1521" s="35" t="s">
        <v>154</v>
      </c>
      <c r="E1521" s="35" t="s">
        <v>46</v>
      </c>
      <c r="F1521" s="35" t="s">
        <v>106</v>
      </c>
      <c r="G1521" s="35" t="s">
        <v>107</v>
      </c>
      <c r="H1521" s="34">
        <v>173.00235574999999</v>
      </c>
      <c r="I1521" s="34">
        <v>14.0558360246</v>
      </c>
    </row>
    <row r="1522" spans="1:9">
      <c r="A1522" s="35" t="s">
        <v>153</v>
      </c>
      <c r="B1522" s="35" t="s">
        <v>153</v>
      </c>
      <c r="C1522" s="34">
        <v>6.3068676641799999E-3</v>
      </c>
      <c r="D1522" s="35" t="s">
        <v>154</v>
      </c>
      <c r="E1522" s="35" t="s">
        <v>46</v>
      </c>
      <c r="F1522" s="35" t="s">
        <v>145</v>
      </c>
      <c r="G1522" s="35" t="s">
        <v>146</v>
      </c>
      <c r="H1522" s="34">
        <v>83.188990754599999</v>
      </c>
      <c r="I1522" s="34">
        <v>25.522987912000001</v>
      </c>
    </row>
    <row r="1523" spans="1:9">
      <c r="A1523" s="35" t="s">
        <v>153</v>
      </c>
      <c r="B1523" s="35" t="s">
        <v>153</v>
      </c>
      <c r="C1523" s="34">
        <v>7.1487474731499996E-3</v>
      </c>
      <c r="D1523" s="35" t="s">
        <v>154</v>
      </c>
      <c r="E1523" s="35" t="s">
        <v>46</v>
      </c>
      <c r="F1523" s="35" t="s">
        <v>145</v>
      </c>
      <c r="G1523" s="35" t="s">
        <v>146</v>
      </c>
      <c r="H1523" s="34">
        <v>356.79483057200002</v>
      </c>
      <c r="I1523" s="34">
        <v>28.9299546238</v>
      </c>
    </row>
    <row r="1524" spans="1:9">
      <c r="A1524" s="35" t="s">
        <v>153</v>
      </c>
      <c r="B1524" s="35" t="s">
        <v>153</v>
      </c>
      <c r="C1524" s="34">
        <v>2.8900754502300002E-4</v>
      </c>
      <c r="D1524" s="35" t="s">
        <v>154</v>
      </c>
      <c r="E1524" s="35" t="s">
        <v>46</v>
      </c>
      <c r="F1524" s="35" t="s">
        <v>106</v>
      </c>
      <c r="G1524" s="35" t="s">
        <v>107</v>
      </c>
      <c r="H1524" s="34">
        <v>55.422394118100001</v>
      </c>
      <c r="I1524" s="34">
        <v>1.1695720397</v>
      </c>
    </row>
    <row r="1525" spans="1:9">
      <c r="A1525" s="35" t="s">
        <v>153</v>
      </c>
      <c r="B1525" s="35" t="s">
        <v>153</v>
      </c>
      <c r="C1525" s="34">
        <v>6.988183278E-3</v>
      </c>
      <c r="D1525" s="35" t="s">
        <v>154</v>
      </c>
      <c r="E1525" s="35" t="s">
        <v>46</v>
      </c>
      <c r="F1525" s="35" t="s">
        <v>145</v>
      </c>
      <c r="G1525" s="35" t="s">
        <v>146</v>
      </c>
      <c r="H1525" s="34">
        <v>55.213363337499999</v>
      </c>
      <c r="I1525" s="34">
        <v>28.2801743795</v>
      </c>
    </row>
    <row r="1526" spans="1:9">
      <c r="A1526" s="35" t="s">
        <v>153</v>
      </c>
      <c r="B1526" s="35" t="s">
        <v>153</v>
      </c>
      <c r="C1526" s="34">
        <v>4.2437901728599999E-5</v>
      </c>
      <c r="D1526" s="35" t="s">
        <v>154</v>
      </c>
      <c r="E1526" s="35" t="s">
        <v>46</v>
      </c>
      <c r="F1526" s="35" t="s">
        <v>106</v>
      </c>
      <c r="G1526" s="35" t="s">
        <v>107</v>
      </c>
      <c r="H1526" s="34">
        <v>2.47455282039</v>
      </c>
      <c r="I1526" s="34">
        <v>0.17174009516399999</v>
      </c>
    </row>
    <row r="1527" spans="1:9">
      <c r="A1527" s="35" t="s">
        <v>153</v>
      </c>
      <c r="B1527" s="35" t="s">
        <v>153</v>
      </c>
      <c r="C1527" s="34">
        <v>8.4201933583399999E-4</v>
      </c>
      <c r="D1527" s="35" t="s">
        <v>154</v>
      </c>
      <c r="E1527" s="35" t="s">
        <v>46</v>
      </c>
      <c r="F1527" s="35" t="s">
        <v>106</v>
      </c>
      <c r="G1527" s="35" t="s">
        <v>107</v>
      </c>
      <c r="H1527" s="34">
        <v>42.432551937100001</v>
      </c>
      <c r="I1527" s="34">
        <v>3.4075313569999999</v>
      </c>
    </row>
    <row r="1528" spans="1:9">
      <c r="A1528" s="35" t="s">
        <v>153</v>
      </c>
      <c r="B1528" s="35" t="s">
        <v>153</v>
      </c>
      <c r="C1528" s="34">
        <v>0.13808067564599999</v>
      </c>
      <c r="D1528" s="35" t="s">
        <v>154</v>
      </c>
      <c r="E1528" s="35" t="s">
        <v>46</v>
      </c>
      <c r="F1528" s="35" t="s">
        <v>106</v>
      </c>
      <c r="G1528" s="35" t="s">
        <v>107</v>
      </c>
      <c r="H1528" s="34">
        <v>472.66072399400002</v>
      </c>
      <c r="I1528" s="34">
        <v>558.792669047</v>
      </c>
    </row>
    <row r="1529" spans="1:9">
      <c r="A1529" s="35" t="s">
        <v>153</v>
      </c>
      <c r="B1529" s="35" t="s">
        <v>153</v>
      </c>
      <c r="C1529" s="34">
        <v>2.7520252496500002E-4</v>
      </c>
      <c r="D1529" s="35" t="s">
        <v>154</v>
      </c>
      <c r="E1529" s="35" t="s">
        <v>46</v>
      </c>
      <c r="F1529" s="35" t="s">
        <v>106</v>
      </c>
      <c r="G1529" s="35" t="s">
        <v>107</v>
      </c>
      <c r="H1529" s="34">
        <v>32.055077384999997</v>
      </c>
      <c r="I1529" s="34">
        <v>1.11370510562</v>
      </c>
    </row>
    <row r="1530" spans="1:9">
      <c r="A1530" s="35" t="s">
        <v>153</v>
      </c>
      <c r="B1530" s="35" t="s">
        <v>153</v>
      </c>
      <c r="C1530" s="34">
        <v>1.3597998796500001E-3</v>
      </c>
      <c r="D1530" s="35" t="s">
        <v>154</v>
      </c>
      <c r="E1530" s="35" t="s">
        <v>46</v>
      </c>
      <c r="F1530" s="35" t="s">
        <v>106</v>
      </c>
      <c r="G1530" s="35" t="s">
        <v>107</v>
      </c>
      <c r="H1530" s="34">
        <v>70.617322659600006</v>
      </c>
      <c r="I1530" s="34">
        <v>5.5029148761400002</v>
      </c>
    </row>
    <row r="1531" spans="1:9">
      <c r="A1531" s="35" t="s">
        <v>153</v>
      </c>
      <c r="B1531" s="35" t="s">
        <v>153</v>
      </c>
      <c r="C1531" s="34">
        <v>3.8135185248E-3</v>
      </c>
      <c r="D1531" s="35" t="s">
        <v>154</v>
      </c>
      <c r="E1531" s="35" t="s">
        <v>46</v>
      </c>
      <c r="F1531" s="35" t="s">
        <v>106</v>
      </c>
      <c r="G1531" s="35" t="s">
        <v>107</v>
      </c>
      <c r="H1531" s="34">
        <v>254.82897079899999</v>
      </c>
      <c r="I1531" s="34">
        <v>15.432761934</v>
      </c>
    </row>
    <row r="1532" spans="1:9">
      <c r="A1532" s="35" t="s">
        <v>153</v>
      </c>
      <c r="B1532" s="35" t="s">
        <v>153</v>
      </c>
      <c r="C1532" s="34">
        <v>4.8515133437000001E-5</v>
      </c>
      <c r="D1532" s="35" t="s">
        <v>154</v>
      </c>
      <c r="E1532" s="35" t="s">
        <v>46</v>
      </c>
      <c r="F1532" s="35" t="s">
        <v>106</v>
      </c>
      <c r="G1532" s="35" t="s">
        <v>107</v>
      </c>
      <c r="H1532" s="34">
        <v>3.46702244516</v>
      </c>
      <c r="I1532" s="34">
        <v>0.196333779333</v>
      </c>
    </row>
    <row r="1533" spans="1:9">
      <c r="A1533" s="35" t="s">
        <v>153</v>
      </c>
      <c r="B1533" s="35" t="s">
        <v>153</v>
      </c>
      <c r="C1533" s="34">
        <v>3.68742740408E-3</v>
      </c>
      <c r="D1533" s="35" t="s">
        <v>154</v>
      </c>
      <c r="E1533" s="35" t="s">
        <v>46</v>
      </c>
      <c r="F1533" s="35" t="s">
        <v>106</v>
      </c>
      <c r="G1533" s="35" t="s">
        <v>107</v>
      </c>
      <c r="H1533" s="34">
        <v>202.76612847300001</v>
      </c>
      <c r="I1533" s="34">
        <v>14.9224892724</v>
      </c>
    </row>
    <row r="1534" spans="1:9">
      <c r="A1534" s="35" t="s">
        <v>153</v>
      </c>
      <c r="B1534" s="35" t="s">
        <v>153</v>
      </c>
      <c r="C1534" s="34">
        <v>96.812550974299995</v>
      </c>
      <c r="D1534" s="35" t="s">
        <v>154</v>
      </c>
      <c r="E1534" s="35" t="s">
        <v>46</v>
      </c>
      <c r="F1534" s="35" t="s">
        <v>145</v>
      </c>
      <c r="G1534" s="35" t="s">
        <v>146</v>
      </c>
      <c r="H1534" s="34">
        <v>3529.3774441400001</v>
      </c>
      <c r="I1534" s="34">
        <v>391786.49367900001</v>
      </c>
    </row>
    <row r="1535" spans="1:9">
      <c r="A1535" s="35" t="s">
        <v>153</v>
      </c>
      <c r="B1535" s="35" t="s">
        <v>153</v>
      </c>
      <c r="C1535" s="34">
        <v>447.02700879000002</v>
      </c>
      <c r="D1535" s="35" t="s">
        <v>154</v>
      </c>
      <c r="E1535" s="35" t="s">
        <v>46</v>
      </c>
      <c r="F1535" s="35" t="s">
        <v>145</v>
      </c>
      <c r="G1535" s="35" t="s">
        <v>146</v>
      </c>
      <c r="H1535" s="34">
        <v>14773.795269099999</v>
      </c>
      <c r="I1535" s="34">
        <v>1809054.12151</v>
      </c>
    </row>
    <row r="1536" spans="1:9">
      <c r="A1536" s="35" t="s">
        <v>153</v>
      </c>
      <c r="B1536" s="35" t="s">
        <v>153</v>
      </c>
      <c r="C1536" s="34">
        <v>438.33886236699999</v>
      </c>
      <c r="D1536" s="35" t="s">
        <v>154</v>
      </c>
      <c r="E1536" s="35" t="s">
        <v>46</v>
      </c>
      <c r="F1536" s="35" t="s">
        <v>145</v>
      </c>
      <c r="G1536" s="35" t="s">
        <v>146</v>
      </c>
      <c r="H1536" s="34">
        <v>6417.6105969500004</v>
      </c>
      <c r="I1536" s="34">
        <v>1773894.4403599999</v>
      </c>
    </row>
    <row r="1537" spans="1:9">
      <c r="A1537" s="35" t="s">
        <v>153</v>
      </c>
      <c r="B1537" s="35" t="s">
        <v>153</v>
      </c>
      <c r="C1537" s="34">
        <v>177.59005956199999</v>
      </c>
      <c r="D1537" s="35" t="s">
        <v>154</v>
      </c>
      <c r="E1537" s="35" t="s">
        <v>46</v>
      </c>
      <c r="F1537" s="35" t="s">
        <v>145</v>
      </c>
      <c r="G1537" s="35" t="s">
        <v>146</v>
      </c>
      <c r="H1537" s="34">
        <v>5589.4501910899999</v>
      </c>
      <c r="I1537" s="34">
        <v>718681.47309099999</v>
      </c>
    </row>
    <row r="1538" spans="1:9">
      <c r="A1538" s="35" t="s">
        <v>153</v>
      </c>
      <c r="B1538" s="35" t="s">
        <v>153</v>
      </c>
      <c r="C1538" s="34">
        <v>311.58695162399999</v>
      </c>
      <c r="D1538" s="35" t="s">
        <v>154</v>
      </c>
      <c r="E1538" s="35" t="s">
        <v>46</v>
      </c>
      <c r="F1538" s="35" t="s">
        <v>145</v>
      </c>
      <c r="G1538" s="35" t="s">
        <v>146</v>
      </c>
      <c r="H1538" s="34">
        <v>5713.8954898800002</v>
      </c>
      <c r="I1538" s="34">
        <v>1260947.6563200001</v>
      </c>
    </row>
    <row r="1539" spans="1:9">
      <c r="A1539" s="35" t="s">
        <v>153</v>
      </c>
      <c r="B1539" s="35" t="s">
        <v>153</v>
      </c>
      <c r="C1539" s="34">
        <v>315.30324813999999</v>
      </c>
      <c r="D1539" s="35" t="s">
        <v>154</v>
      </c>
      <c r="E1539" s="35" t="s">
        <v>46</v>
      </c>
      <c r="F1539" s="35" t="s">
        <v>145</v>
      </c>
      <c r="G1539" s="35" t="s">
        <v>146</v>
      </c>
      <c r="H1539" s="34">
        <v>5179.29119618</v>
      </c>
      <c r="I1539" s="34">
        <v>1275986.97474</v>
      </c>
    </row>
    <row r="1540" spans="1:9">
      <c r="A1540" s="35" t="s">
        <v>153</v>
      </c>
      <c r="B1540" s="35" t="s">
        <v>153</v>
      </c>
      <c r="C1540" s="34">
        <v>671.11250752399997</v>
      </c>
      <c r="D1540" s="35" t="s">
        <v>154</v>
      </c>
      <c r="E1540" s="35" t="s">
        <v>46</v>
      </c>
      <c r="F1540" s="35" t="s">
        <v>145</v>
      </c>
      <c r="G1540" s="35" t="s">
        <v>146</v>
      </c>
      <c r="H1540" s="34">
        <v>11484.8491794</v>
      </c>
      <c r="I1540" s="34">
        <v>2715895.96123</v>
      </c>
    </row>
    <row r="1541" spans="1:9">
      <c r="A1541" s="35" t="s">
        <v>153</v>
      </c>
      <c r="B1541" s="35" t="s">
        <v>153</v>
      </c>
      <c r="C1541" s="34">
        <v>411.96955898200002</v>
      </c>
      <c r="D1541" s="35" t="s">
        <v>154</v>
      </c>
      <c r="E1541" s="35" t="s">
        <v>46</v>
      </c>
      <c r="F1541" s="35" t="s">
        <v>145</v>
      </c>
      <c r="G1541" s="35" t="s">
        <v>146</v>
      </c>
      <c r="H1541" s="34">
        <v>10839.338192699999</v>
      </c>
      <c r="I1541" s="34">
        <v>1667181.6555999999</v>
      </c>
    </row>
    <row r="1542" spans="1:9">
      <c r="A1542" s="35" t="s">
        <v>153</v>
      </c>
      <c r="B1542" s="35" t="s">
        <v>153</v>
      </c>
      <c r="C1542" s="34">
        <v>359.93876162100003</v>
      </c>
      <c r="D1542" s="35" t="s">
        <v>154</v>
      </c>
      <c r="E1542" s="35" t="s">
        <v>46</v>
      </c>
      <c r="F1542" s="35" t="s">
        <v>145</v>
      </c>
      <c r="G1542" s="35" t="s">
        <v>146</v>
      </c>
      <c r="H1542" s="34">
        <v>10340.305418</v>
      </c>
      <c r="I1542" s="34">
        <v>1456620.48914</v>
      </c>
    </row>
    <row r="1543" spans="1:9">
      <c r="A1543" s="35" t="s">
        <v>153</v>
      </c>
      <c r="B1543" s="35" t="s">
        <v>153</v>
      </c>
      <c r="C1543" s="34">
        <v>300.35343557099998</v>
      </c>
      <c r="D1543" s="35" t="s">
        <v>154</v>
      </c>
      <c r="E1543" s="35" t="s">
        <v>46</v>
      </c>
      <c r="F1543" s="35" t="s">
        <v>106</v>
      </c>
      <c r="G1543" s="35" t="s">
        <v>107</v>
      </c>
      <c r="H1543" s="34">
        <v>6818.4302751599998</v>
      </c>
      <c r="I1543" s="34">
        <v>1215487.22973</v>
      </c>
    </row>
    <row r="1544" spans="1:9">
      <c r="A1544" s="35" t="s">
        <v>153</v>
      </c>
      <c r="B1544" s="35" t="s">
        <v>153</v>
      </c>
      <c r="C1544" s="34">
        <v>710.79507191100004</v>
      </c>
      <c r="D1544" s="35" t="s">
        <v>154</v>
      </c>
      <c r="E1544" s="35" t="s">
        <v>46</v>
      </c>
      <c r="F1544" s="35" t="s">
        <v>106</v>
      </c>
      <c r="G1544" s="35" t="s">
        <v>107</v>
      </c>
      <c r="H1544" s="34">
        <v>8393.56191502</v>
      </c>
      <c r="I1544" s="34">
        <v>2876485.6017700001</v>
      </c>
    </row>
    <row r="1545" spans="1:9">
      <c r="A1545" s="35" t="s">
        <v>153</v>
      </c>
      <c r="B1545" s="35" t="s">
        <v>153</v>
      </c>
      <c r="C1545" s="34">
        <v>332.60870353600001</v>
      </c>
      <c r="D1545" s="35" t="s">
        <v>154</v>
      </c>
      <c r="E1545" s="35" t="s">
        <v>46</v>
      </c>
      <c r="F1545" s="35" t="s">
        <v>106</v>
      </c>
      <c r="G1545" s="35" t="s">
        <v>107</v>
      </c>
      <c r="H1545" s="34">
        <v>6882.55556093</v>
      </c>
      <c r="I1545" s="34">
        <v>1346019.66805</v>
      </c>
    </row>
    <row r="1546" spans="1:9">
      <c r="A1546" s="35" t="s">
        <v>153</v>
      </c>
      <c r="B1546" s="35" t="s">
        <v>153</v>
      </c>
      <c r="C1546" s="34">
        <v>620.72971754800005</v>
      </c>
      <c r="D1546" s="35" t="s">
        <v>154</v>
      </c>
      <c r="E1546" s="35" t="s">
        <v>46</v>
      </c>
      <c r="F1546" s="35" t="s">
        <v>145</v>
      </c>
      <c r="G1546" s="35" t="s">
        <v>146</v>
      </c>
      <c r="H1546" s="34">
        <v>14432.430961100001</v>
      </c>
      <c r="I1546" s="34">
        <v>2512004.04403</v>
      </c>
    </row>
    <row r="1547" spans="1:9">
      <c r="A1547" s="35" t="s">
        <v>153</v>
      </c>
      <c r="B1547" s="35" t="s">
        <v>153</v>
      </c>
      <c r="C1547" s="34">
        <v>340.310532932</v>
      </c>
      <c r="D1547" s="35" t="s">
        <v>154</v>
      </c>
      <c r="E1547" s="35" t="s">
        <v>46</v>
      </c>
      <c r="F1547" s="35" t="s">
        <v>106</v>
      </c>
      <c r="G1547" s="35" t="s">
        <v>107</v>
      </c>
      <c r="H1547" s="34">
        <v>7026.7959693900002</v>
      </c>
      <c r="I1547" s="34">
        <v>1377187.8658</v>
      </c>
    </row>
    <row r="1548" spans="1:9">
      <c r="A1548" s="35" t="s">
        <v>153</v>
      </c>
      <c r="B1548" s="35" t="s">
        <v>153</v>
      </c>
      <c r="C1548" s="34">
        <v>2946.8892416799999</v>
      </c>
      <c r="D1548" s="35" t="s">
        <v>154</v>
      </c>
      <c r="E1548" s="35" t="s">
        <v>46</v>
      </c>
      <c r="F1548" s="35" t="s">
        <v>106</v>
      </c>
      <c r="G1548" s="35" t="s">
        <v>107</v>
      </c>
      <c r="H1548" s="34">
        <v>49248.901391400002</v>
      </c>
      <c r="I1548" s="34">
        <v>11925637.6538</v>
      </c>
    </row>
    <row r="1549" spans="1:9">
      <c r="A1549" s="35" t="s">
        <v>153</v>
      </c>
      <c r="B1549" s="35" t="s">
        <v>153</v>
      </c>
      <c r="C1549" s="34">
        <v>970.17693090299997</v>
      </c>
      <c r="D1549" s="35" t="s">
        <v>154</v>
      </c>
      <c r="E1549" s="35" t="s">
        <v>46</v>
      </c>
      <c r="F1549" s="35" t="s">
        <v>106</v>
      </c>
      <c r="G1549" s="35" t="s">
        <v>107</v>
      </c>
      <c r="H1549" s="34">
        <v>11836.778288199999</v>
      </c>
      <c r="I1549" s="34">
        <v>3926166.7436899999</v>
      </c>
    </row>
    <row r="1550" spans="1:9">
      <c r="A1550" s="35" t="s">
        <v>153</v>
      </c>
      <c r="B1550" s="35" t="s">
        <v>153</v>
      </c>
      <c r="C1550" s="34">
        <v>9818.2194850199994</v>
      </c>
      <c r="D1550" s="35" t="s">
        <v>154</v>
      </c>
      <c r="E1550" s="35" t="s">
        <v>46</v>
      </c>
      <c r="F1550" s="35" t="s">
        <v>106</v>
      </c>
      <c r="G1550" s="35" t="s">
        <v>107</v>
      </c>
      <c r="H1550" s="34">
        <v>79409.930600599997</v>
      </c>
      <c r="I1550" s="34">
        <v>39732924.579499997</v>
      </c>
    </row>
    <row r="1551" spans="1:9">
      <c r="A1551" s="35" t="s">
        <v>153</v>
      </c>
      <c r="B1551" s="35" t="s">
        <v>153</v>
      </c>
      <c r="C1551" s="34">
        <v>356.99227545299999</v>
      </c>
      <c r="D1551" s="35" t="s">
        <v>154</v>
      </c>
      <c r="E1551" s="35" t="s">
        <v>46</v>
      </c>
      <c r="F1551" s="35" t="s">
        <v>145</v>
      </c>
      <c r="G1551" s="35" t="s">
        <v>146</v>
      </c>
      <c r="H1551" s="34">
        <v>6345.6012205799998</v>
      </c>
      <c r="I1551" s="34">
        <v>1444696.48266</v>
      </c>
    </row>
    <row r="1552" spans="1:9">
      <c r="A1552" s="35" t="s">
        <v>153</v>
      </c>
      <c r="B1552" s="35" t="s">
        <v>153</v>
      </c>
      <c r="C1552" s="34">
        <v>5.4534907366299999E-8</v>
      </c>
      <c r="D1552" s="35" t="s">
        <v>154</v>
      </c>
      <c r="E1552" s="35" t="s">
        <v>44</v>
      </c>
      <c r="F1552" s="35" t="s">
        <v>145</v>
      </c>
      <c r="G1552" s="35" t="s">
        <v>146</v>
      </c>
      <c r="H1552" s="34">
        <v>0.12411835649899999</v>
      </c>
      <c r="I1552" s="34">
        <v>2.2069494012000001E-4</v>
      </c>
    </row>
    <row r="1553" spans="1:9">
      <c r="A1553" s="35" t="s">
        <v>153</v>
      </c>
      <c r="B1553" s="35" t="s">
        <v>153</v>
      </c>
      <c r="C1553" s="34">
        <v>1.21370707972E-2</v>
      </c>
      <c r="D1553" s="35" t="s">
        <v>154</v>
      </c>
      <c r="E1553" s="35" t="s">
        <v>44</v>
      </c>
      <c r="F1553" s="35" t="s">
        <v>145</v>
      </c>
      <c r="G1553" s="35" t="s">
        <v>146</v>
      </c>
      <c r="H1553" s="34">
        <v>636.84146272700002</v>
      </c>
      <c r="I1553" s="34">
        <v>49.1169829046</v>
      </c>
    </row>
    <row r="1554" spans="1:9">
      <c r="A1554" s="35" t="s">
        <v>153</v>
      </c>
      <c r="B1554" s="35" t="s">
        <v>153</v>
      </c>
      <c r="C1554" s="34">
        <v>807.44757453099999</v>
      </c>
      <c r="D1554" s="35" t="s">
        <v>154</v>
      </c>
      <c r="E1554" s="35" t="s">
        <v>44</v>
      </c>
      <c r="F1554" s="35" t="s">
        <v>147</v>
      </c>
      <c r="G1554" s="35" t="s">
        <v>148</v>
      </c>
      <c r="H1554" s="34">
        <v>12207.242609999999</v>
      </c>
      <c r="I1554" s="34">
        <v>3267624.4027399998</v>
      </c>
    </row>
    <row r="1555" spans="1:9">
      <c r="A1555" s="35" t="s">
        <v>153</v>
      </c>
      <c r="B1555" s="35" t="s">
        <v>153</v>
      </c>
      <c r="C1555" s="34">
        <v>624.69894556300005</v>
      </c>
      <c r="D1555" s="35" t="s">
        <v>154</v>
      </c>
      <c r="E1555" s="35" t="s">
        <v>44</v>
      </c>
      <c r="F1555" s="35" t="s">
        <v>145</v>
      </c>
      <c r="G1555" s="35" t="s">
        <v>146</v>
      </c>
      <c r="H1555" s="34">
        <v>8439.1934071300002</v>
      </c>
      <c r="I1555" s="34">
        <v>2528066.9399199998</v>
      </c>
    </row>
    <row r="1556" spans="1:9">
      <c r="A1556" s="35" t="s">
        <v>153</v>
      </c>
      <c r="B1556" s="35" t="s">
        <v>153</v>
      </c>
      <c r="C1556" s="34">
        <v>455.64007802999998</v>
      </c>
      <c r="D1556" s="35" t="s">
        <v>154</v>
      </c>
      <c r="E1556" s="35" t="s">
        <v>44</v>
      </c>
      <c r="F1556" s="35" t="s">
        <v>106</v>
      </c>
      <c r="G1556" s="35" t="s">
        <v>107</v>
      </c>
      <c r="H1556" s="34">
        <v>10557.8961906</v>
      </c>
      <c r="I1556" s="34">
        <v>1843909.9760799999</v>
      </c>
    </row>
    <row r="1557" spans="1:9">
      <c r="A1557" s="35" t="s">
        <v>153</v>
      </c>
      <c r="B1557" s="35" t="s">
        <v>153</v>
      </c>
      <c r="C1557" s="34">
        <v>345.05746642700001</v>
      </c>
      <c r="D1557" s="35" t="s">
        <v>154</v>
      </c>
      <c r="E1557" s="35" t="s">
        <v>44</v>
      </c>
      <c r="F1557" s="35" t="s">
        <v>106</v>
      </c>
      <c r="G1557" s="35" t="s">
        <v>107</v>
      </c>
      <c r="H1557" s="34">
        <v>5646.6183789200004</v>
      </c>
      <c r="I1557" s="34">
        <v>1396398.0241100001</v>
      </c>
    </row>
    <row r="1558" spans="1:9">
      <c r="A1558" s="35" t="s">
        <v>153</v>
      </c>
      <c r="B1558" s="35" t="s">
        <v>153</v>
      </c>
      <c r="C1558" s="34">
        <v>401.320238631</v>
      </c>
      <c r="D1558" s="35" t="s">
        <v>154</v>
      </c>
      <c r="E1558" s="35" t="s">
        <v>44</v>
      </c>
      <c r="F1558" s="35" t="s">
        <v>155</v>
      </c>
      <c r="G1558" s="35" t="s">
        <v>156</v>
      </c>
      <c r="H1558" s="34">
        <v>8199.4310633700006</v>
      </c>
      <c r="I1558" s="34">
        <v>1624085.3851399999</v>
      </c>
    </row>
    <row r="1559" spans="1:9">
      <c r="A1559" s="35" t="s">
        <v>153</v>
      </c>
      <c r="B1559" s="35" t="s">
        <v>153</v>
      </c>
      <c r="C1559" s="34">
        <v>438.38518436499999</v>
      </c>
      <c r="D1559" s="35" t="s">
        <v>154</v>
      </c>
      <c r="E1559" s="35" t="s">
        <v>44</v>
      </c>
      <c r="F1559" s="35" t="s">
        <v>145</v>
      </c>
      <c r="G1559" s="35" t="s">
        <v>146</v>
      </c>
      <c r="H1559" s="34">
        <v>7384.4881132800001</v>
      </c>
      <c r="I1559" s="34">
        <v>1774081.8988300001</v>
      </c>
    </row>
    <row r="1560" spans="1:9">
      <c r="A1560" s="35" t="s">
        <v>153</v>
      </c>
      <c r="B1560" s="35" t="s">
        <v>153</v>
      </c>
      <c r="C1560" s="34">
        <v>643.816484715</v>
      </c>
      <c r="D1560" s="35" t="s">
        <v>154</v>
      </c>
      <c r="E1560" s="35" t="s">
        <v>44</v>
      </c>
      <c r="F1560" s="35" t="s">
        <v>131</v>
      </c>
      <c r="G1560" s="35" t="s">
        <v>132</v>
      </c>
      <c r="H1560" s="34">
        <v>8942.9706531400006</v>
      </c>
      <c r="I1560" s="34">
        <v>2605432.8760199999</v>
      </c>
    </row>
    <row r="1561" spans="1:9">
      <c r="A1561" s="35" t="s">
        <v>153</v>
      </c>
      <c r="B1561" s="35" t="s">
        <v>153</v>
      </c>
      <c r="C1561" s="34">
        <v>362.80620710099998</v>
      </c>
      <c r="D1561" s="35" t="s">
        <v>154</v>
      </c>
      <c r="E1561" s="35" t="s">
        <v>44</v>
      </c>
      <c r="F1561" s="35" t="s">
        <v>131</v>
      </c>
      <c r="G1561" s="35" t="s">
        <v>132</v>
      </c>
      <c r="H1561" s="34">
        <v>7746.2037085000002</v>
      </c>
      <c r="I1561" s="34">
        <v>1468224.6292900001</v>
      </c>
    </row>
    <row r="1562" spans="1:9">
      <c r="A1562" s="35" t="s">
        <v>153</v>
      </c>
      <c r="B1562" s="35" t="s">
        <v>153</v>
      </c>
      <c r="C1562" s="34">
        <v>479.34286376699998</v>
      </c>
      <c r="D1562" s="35" t="s">
        <v>154</v>
      </c>
      <c r="E1562" s="35" t="s">
        <v>44</v>
      </c>
      <c r="F1562" s="35" t="s">
        <v>145</v>
      </c>
      <c r="G1562" s="35" t="s">
        <v>146</v>
      </c>
      <c r="H1562" s="34">
        <v>6371.2105469300004</v>
      </c>
      <c r="I1562" s="34">
        <v>1939831.7467700001</v>
      </c>
    </row>
    <row r="1563" spans="1:9">
      <c r="A1563" s="35" t="s">
        <v>153</v>
      </c>
      <c r="B1563" s="35" t="s">
        <v>153</v>
      </c>
      <c r="C1563" s="34">
        <v>530.25911124799995</v>
      </c>
      <c r="D1563" s="35" t="s">
        <v>154</v>
      </c>
      <c r="E1563" s="35" t="s">
        <v>44</v>
      </c>
      <c r="F1563" s="35" t="s">
        <v>145</v>
      </c>
      <c r="G1563" s="35" t="s">
        <v>146</v>
      </c>
      <c r="H1563" s="34">
        <v>8489.5814690299994</v>
      </c>
      <c r="I1563" s="34">
        <v>2145882.4898899999</v>
      </c>
    </row>
    <row r="1564" spans="1:9">
      <c r="A1564" s="35" t="s">
        <v>153</v>
      </c>
      <c r="B1564" s="35" t="s">
        <v>153</v>
      </c>
      <c r="C1564" s="34">
        <v>1088.2738356699999</v>
      </c>
      <c r="D1564" s="35" t="s">
        <v>154</v>
      </c>
      <c r="E1564" s="35" t="s">
        <v>44</v>
      </c>
      <c r="F1564" s="35" t="s">
        <v>145</v>
      </c>
      <c r="G1564" s="35" t="s">
        <v>146</v>
      </c>
      <c r="H1564" s="34">
        <v>10436.9701979</v>
      </c>
      <c r="I1564" s="34">
        <v>4404087.9612100003</v>
      </c>
    </row>
    <row r="1565" spans="1:9">
      <c r="A1565" s="35" t="s">
        <v>153</v>
      </c>
      <c r="B1565" s="35" t="s">
        <v>153</v>
      </c>
      <c r="C1565" s="34">
        <v>542.20108642000002</v>
      </c>
      <c r="D1565" s="35" t="s">
        <v>154</v>
      </c>
      <c r="E1565" s="35" t="s">
        <v>44</v>
      </c>
      <c r="F1565" s="35" t="s">
        <v>145</v>
      </c>
      <c r="G1565" s="35" t="s">
        <v>146</v>
      </c>
      <c r="H1565" s="34">
        <v>8346.1998098200002</v>
      </c>
      <c r="I1565" s="34">
        <v>2194209.94881</v>
      </c>
    </row>
    <row r="1566" spans="1:9">
      <c r="A1566" s="35" t="s">
        <v>153</v>
      </c>
      <c r="B1566" s="35" t="s">
        <v>153</v>
      </c>
      <c r="C1566" s="34">
        <v>818.95730542800004</v>
      </c>
      <c r="D1566" s="35" t="s">
        <v>154</v>
      </c>
      <c r="E1566" s="35" t="s">
        <v>44</v>
      </c>
      <c r="F1566" s="35" t="s">
        <v>145</v>
      </c>
      <c r="G1566" s="35" t="s">
        <v>146</v>
      </c>
      <c r="H1566" s="34">
        <v>13505.4984831</v>
      </c>
      <c r="I1566" s="34">
        <v>3314202.6311400002</v>
      </c>
    </row>
    <row r="1567" spans="1:9">
      <c r="A1567" s="35" t="s">
        <v>153</v>
      </c>
      <c r="B1567" s="35" t="s">
        <v>153</v>
      </c>
      <c r="C1567" s="34">
        <v>336.893266977</v>
      </c>
      <c r="D1567" s="35" t="s">
        <v>154</v>
      </c>
      <c r="E1567" s="35" t="s">
        <v>44</v>
      </c>
      <c r="F1567" s="35" t="s">
        <v>145</v>
      </c>
      <c r="G1567" s="35" t="s">
        <v>146</v>
      </c>
      <c r="H1567" s="34">
        <v>5634.7003414199999</v>
      </c>
      <c r="I1567" s="34">
        <v>1363358.6811299999</v>
      </c>
    </row>
    <row r="1568" spans="1:9">
      <c r="A1568" s="35" t="s">
        <v>153</v>
      </c>
      <c r="B1568" s="35" t="s">
        <v>153</v>
      </c>
      <c r="C1568" s="34">
        <v>353.81990393699999</v>
      </c>
      <c r="D1568" s="35" t="s">
        <v>154</v>
      </c>
      <c r="E1568" s="35" t="s">
        <v>44</v>
      </c>
      <c r="F1568" s="35" t="s">
        <v>145</v>
      </c>
      <c r="G1568" s="35" t="s">
        <v>146</v>
      </c>
      <c r="H1568" s="34">
        <v>5747.6853245000002</v>
      </c>
      <c r="I1568" s="34">
        <v>1431858.3506199999</v>
      </c>
    </row>
    <row r="1569" spans="1:9">
      <c r="A1569" s="35" t="s">
        <v>153</v>
      </c>
      <c r="B1569" s="35" t="s">
        <v>153</v>
      </c>
      <c r="C1569" s="34">
        <v>1091.2649206999999</v>
      </c>
      <c r="D1569" s="35" t="s">
        <v>154</v>
      </c>
      <c r="E1569" s="35" t="s">
        <v>44</v>
      </c>
      <c r="F1569" s="35" t="s">
        <v>155</v>
      </c>
      <c r="G1569" s="35" t="s">
        <v>156</v>
      </c>
      <c r="H1569" s="34">
        <v>13669.6017269</v>
      </c>
      <c r="I1569" s="34">
        <v>4416192.4528900003</v>
      </c>
    </row>
    <row r="1570" spans="1:9">
      <c r="A1570" s="35" t="s">
        <v>153</v>
      </c>
      <c r="B1570" s="35" t="s">
        <v>153</v>
      </c>
      <c r="C1570" s="34">
        <v>605.02082826399999</v>
      </c>
      <c r="D1570" s="35" t="s">
        <v>154</v>
      </c>
      <c r="E1570" s="35" t="s">
        <v>44</v>
      </c>
      <c r="F1570" s="35" t="s">
        <v>155</v>
      </c>
      <c r="G1570" s="35" t="s">
        <v>156</v>
      </c>
      <c r="H1570" s="34">
        <v>9325.7754007599997</v>
      </c>
      <c r="I1570" s="34">
        <v>2448432.4245500001</v>
      </c>
    </row>
    <row r="1571" spans="1:9">
      <c r="A1571" s="35" t="s">
        <v>153</v>
      </c>
      <c r="B1571" s="35" t="s">
        <v>153</v>
      </c>
      <c r="C1571" s="34">
        <v>1184.8450688800001</v>
      </c>
      <c r="D1571" s="35" t="s">
        <v>154</v>
      </c>
      <c r="E1571" s="35" t="s">
        <v>44</v>
      </c>
      <c r="F1571" s="35" t="s">
        <v>155</v>
      </c>
      <c r="G1571" s="35" t="s">
        <v>156</v>
      </c>
      <c r="H1571" s="34">
        <v>12545.622991099999</v>
      </c>
      <c r="I1571" s="34">
        <v>4794897.8765399996</v>
      </c>
    </row>
    <row r="1572" spans="1:9">
      <c r="A1572" s="35" t="s">
        <v>153</v>
      </c>
      <c r="B1572" s="35" t="s">
        <v>153</v>
      </c>
      <c r="C1572" s="34">
        <v>6396.5953410000002</v>
      </c>
      <c r="D1572" s="35" t="s">
        <v>154</v>
      </c>
      <c r="E1572" s="35" t="s">
        <v>44</v>
      </c>
      <c r="F1572" s="35" t="s">
        <v>106</v>
      </c>
      <c r="G1572" s="35" t="s">
        <v>107</v>
      </c>
      <c r="H1572" s="34">
        <v>44195.900906900002</v>
      </c>
      <c r="I1572" s="34">
        <v>25886102.937199999</v>
      </c>
    </row>
    <row r="1573" spans="1:9">
      <c r="A1573" s="35" t="s">
        <v>153</v>
      </c>
      <c r="B1573" s="35" t="s">
        <v>153</v>
      </c>
      <c r="C1573" s="34">
        <v>1771.9325526099999</v>
      </c>
      <c r="D1573" s="35" t="s">
        <v>154</v>
      </c>
      <c r="E1573" s="35" t="s">
        <v>44</v>
      </c>
      <c r="F1573" s="35" t="s">
        <v>145</v>
      </c>
      <c r="G1573" s="35" t="s">
        <v>146</v>
      </c>
      <c r="H1573" s="34">
        <v>23176.908131799999</v>
      </c>
      <c r="I1573" s="34">
        <v>7170756.6305999998</v>
      </c>
    </row>
    <row r="1574" spans="1:9">
      <c r="A1574" s="35" t="s">
        <v>153</v>
      </c>
      <c r="B1574" s="35" t="s">
        <v>153</v>
      </c>
      <c r="C1574" s="34">
        <v>5450.0878619300001</v>
      </c>
      <c r="D1574" s="35" t="s">
        <v>154</v>
      </c>
      <c r="E1574" s="35" t="s">
        <v>44</v>
      </c>
      <c r="F1574" s="35" t="s">
        <v>147</v>
      </c>
      <c r="G1574" s="35" t="s">
        <v>148</v>
      </c>
      <c r="H1574" s="34">
        <v>31273.988583499999</v>
      </c>
      <c r="I1574" s="34">
        <v>22055723.0667</v>
      </c>
    </row>
    <row r="1575" spans="1:9">
      <c r="A1575" s="35" t="s">
        <v>153</v>
      </c>
      <c r="B1575" s="35" t="s">
        <v>153</v>
      </c>
      <c r="C1575" s="34">
        <v>3375.6336308499999</v>
      </c>
      <c r="D1575" s="35" t="s">
        <v>154</v>
      </c>
      <c r="E1575" s="35" t="s">
        <v>44</v>
      </c>
      <c r="F1575" s="35" t="s">
        <v>145</v>
      </c>
      <c r="G1575" s="35" t="s">
        <v>146</v>
      </c>
      <c r="H1575" s="34">
        <v>31437.806891799999</v>
      </c>
      <c r="I1575" s="34">
        <v>13660704.638699999</v>
      </c>
    </row>
    <row r="1576" spans="1:9">
      <c r="A1576" s="35" t="s">
        <v>153</v>
      </c>
      <c r="B1576" s="35" t="s">
        <v>153</v>
      </c>
      <c r="C1576" s="34">
        <v>30.181553409500001</v>
      </c>
      <c r="D1576" s="35" t="s">
        <v>154</v>
      </c>
      <c r="E1576" s="35" t="s">
        <v>44</v>
      </c>
      <c r="F1576" s="35" t="s">
        <v>131</v>
      </c>
      <c r="G1576" s="35" t="s">
        <v>132</v>
      </c>
      <c r="H1576" s="34">
        <v>1621.4298484999999</v>
      </c>
      <c r="I1576" s="34">
        <v>122140.41325300001</v>
      </c>
    </row>
    <row r="1577" spans="1:9">
      <c r="A1577" s="35" t="s">
        <v>153</v>
      </c>
      <c r="B1577" s="35" t="s">
        <v>153</v>
      </c>
      <c r="C1577" s="34">
        <v>820.88286214499999</v>
      </c>
      <c r="D1577" s="35" t="s">
        <v>154</v>
      </c>
      <c r="E1577" s="35" t="s">
        <v>44</v>
      </c>
      <c r="F1577" s="35" t="s">
        <v>147</v>
      </c>
      <c r="G1577" s="35" t="s">
        <v>148</v>
      </c>
      <c r="H1577" s="34">
        <v>18712.5724056</v>
      </c>
      <c r="I1577" s="34">
        <v>3321995.0827100002</v>
      </c>
    </row>
    <row r="1578" spans="1:9">
      <c r="A1578" s="35" t="s">
        <v>153</v>
      </c>
      <c r="B1578" s="35" t="s">
        <v>153</v>
      </c>
      <c r="C1578" s="34">
        <v>499.430183511</v>
      </c>
      <c r="D1578" s="35" t="s">
        <v>154</v>
      </c>
      <c r="E1578" s="35" t="s">
        <v>44</v>
      </c>
      <c r="F1578" s="35" t="s">
        <v>145</v>
      </c>
      <c r="G1578" s="35" t="s">
        <v>146</v>
      </c>
      <c r="H1578" s="34">
        <v>13034.750092</v>
      </c>
      <c r="I1578" s="34">
        <v>2021122.2456799999</v>
      </c>
    </row>
    <row r="1579" spans="1:9">
      <c r="A1579" s="35" t="s">
        <v>153</v>
      </c>
      <c r="B1579" s="35" t="s">
        <v>153</v>
      </c>
      <c r="C1579" s="34">
        <v>5811.1297462700004</v>
      </c>
      <c r="D1579" s="35" t="s">
        <v>154</v>
      </c>
      <c r="E1579" s="35" t="s">
        <v>44</v>
      </c>
      <c r="F1579" s="35" t="s">
        <v>131</v>
      </c>
      <c r="G1579" s="35" t="s">
        <v>132</v>
      </c>
      <c r="H1579" s="34">
        <v>50158.377354600001</v>
      </c>
      <c r="I1579" s="34">
        <v>23516807.735100001</v>
      </c>
    </row>
    <row r="1580" spans="1:9">
      <c r="A1580" s="35" t="s">
        <v>153</v>
      </c>
      <c r="B1580" s="35" t="s">
        <v>153</v>
      </c>
      <c r="C1580" s="34">
        <v>2750.9176377899998</v>
      </c>
      <c r="D1580" s="35" t="s">
        <v>154</v>
      </c>
      <c r="E1580" s="35" t="s">
        <v>44</v>
      </c>
      <c r="F1580" s="35" t="s">
        <v>145</v>
      </c>
      <c r="G1580" s="35" t="s">
        <v>146</v>
      </c>
      <c r="H1580" s="34">
        <v>29526.0090925</v>
      </c>
      <c r="I1580" s="34">
        <v>11132568.710000001</v>
      </c>
    </row>
    <row r="1581" spans="1:9">
      <c r="A1581" s="35" t="s">
        <v>153</v>
      </c>
      <c r="B1581" s="35" t="s">
        <v>153</v>
      </c>
      <c r="C1581" s="34">
        <v>2372.8666257</v>
      </c>
      <c r="D1581" s="35" t="s">
        <v>154</v>
      </c>
      <c r="E1581" s="35" t="s">
        <v>44</v>
      </c>
      <c r="F1581" s="35" t="s">
        <v>145</v>
      </c>
      <c r="G1581" s="35" t="s">
        <v>146</v>
      </c>
      <c r="H1581" s="34">
        <v>27523.8284055</v>
      </c>
      <c r="I1581" s="34">
        <v>9602650.5437199995</v>
      </c>
    </row>
    <row r="1582" spans="1:9">
      <c r="A1582" s="35" t="s">
        <v>153</v>
      </c>
      <c r="B1582" s="35" t="s">
        <v>153</v>
      </c>
      <c r="C1582" s="34">
        <v>4518.5699303600004</v>
      </c>
      <c r="D1582" s="35" t="s">
        <v>154</v>
      </c>
      <c r="E1582" s="35" t="s">
        <v>44</v>
      </c>
      <c r="F1582" s="35" t="s">
        <v>131</v>
      </c>
      <c r="G1582" s="35" t="s">
        <v>132</v>
      </c>
      <c r="H1582" s="34">
        <v>71107.868158600002</v>
      </c>
      <c r="I1582" s="34">
        <v>18286003.742800001</v>
      </c>
    </row>
    <row r="1583" spans="1:9">
      <c r="A1583" s="35" t="s">
        <v>153</v>
      </c>
      <c r="B1583" s="35" t="s">
        <v>153</v>
      </c>
      <c r="C1583" s="34">
        <v>91.684588015100005</v>
      </c>
      <c r="D1583" s="35" t="s">
        <v>154</v>
      </c>
      <c r="E1583" s="35" t="s">
        <v>44</v>
      </c>
      <c r="F1583" s="35" t="s">
        <v>147</v>
      </c>
      <c r="G1583" s="35" t="s">
        <v>148</v>
      </c>
      <c r="H1583" s="34">
        <v>3138.3717295900001</v>
      </c>
      <c r="I1583" s="34">
        <v>371034.36384399998</v>
      </c>
    </row>
    <row r="1584" spans="1:9">
      <c r="A1584" s="35" t="s">
        <v>153</v>
      </c>
      <c r="B1584" s="35" t="s">
        <v>153</v>
      </c>
      <c r="C1584" s="34">
        <v>15234.220028899999</v>
      </c>
      <c r="D1584" s="35" t="s">
        <v>154</v>
      </c>
      <c r="E1584" s="35" t="s">
        <v>44</v>
      </c>
      <c r="F1584" s="35" t="s">
        <v>145</v>
      </c>
      <c r="G1584" s="35" t="s">
        <v>146</v>
      </c>
      <c r="H1584" s="34">
        <v>80522.817473699994</v>
      </c>
      <c r="I1584" s="34">
        <v>61650701.164300002</v>
      </c>
    </row>
    <row r="1585" spans="1:9">
      <c r="A1585" s="35" t="s">
        <v>153</v>
      </c>
      <c r="B1585" s="35" t="s">
        <v>153</v>
      </c>
      <c r="C1585" s="34">
        <v>136686.45114700001</v>
      </c>
      <c r="D1585" s="35" t="s">
        <v>154</v>
      </c>
      <c r="E1585" s="35" t="s">
        <v>44</v>
      </c>
      <c r="F1585" s="35" t="s">
        <v>145</v>
      </c>
      <c r="G1585" s="35" t="s">
        <v>146</v>
      </c>
      <c r="H1585" s="34">
        <v>532356.161036</v>
      </c>
      <c r="I1585" s="34">
        <v>553150442.67999995</v>
      </c>
    </row>
    <row r="1586" spans="1:9">
      <c r="A1586" s="35" t="s">
        <v>153</v>
      </c>
      <c r="B1586" s="35" t="s">
        <v>153</v>
      </c>
      <c r="C1586" s="34">
        <v>4800.7946174899998</v>
      </c>
      <c r="D1586" s="35" t="s">
        <v>154</v>
      </c>
      <c r="E1586" s="35" t="s">
        <v>44</v>
      </c>
      <c r="F1586" s="35" t="s">
        <v>106</v>
      </c>
      <c r="G1586" s="35" t="s">
        <v>107</v>
      </c>
      <c r="H1586" s="34">
        <v>42003.3079583</v>
      </c>
      <c r="I1586" s="34">
        <v>19428126.530400001</v>
      </c>
    </row>
    <row r="1587" spans="1:9">
      <c r="A1587" s="35" t="s">
        <v>153</v>
      </c>
      <c r="B1587" s="35" t="s">
        <v>153</v>
      </c>
      <c r="C1587" s="34">
        <v>2557.9178881399998</v>
      </c>
      <c r="D1587" s="35" t="s">
        <v>154</v>
      </c>
      <c r="E1587" s="35" t="s">
        <v>44</v>
      </c>
      <c r="F1587" s="35" t="s">
        <v>147</v>
      </c>
      <c r="G1587" s="35" t="s">
        <v>148</v>
      </c>
      <c r="H1587" s="34">
        <v>19414.309312500001</v>
      </c>
      <c r="I1587" s="34">
        <v>10351526.433599999</v>
      </c>
    </row>
    <row r="1588" spans="1:9">
      <c r="A1588" s="35" t="s">
        <v>153</v>
      </c>
      <c r="B1588" s="35" t="s">
        <v>153</v>
      </c>
      <c r="C1588" s="34">
        <v>1096.9357176799999</v>
      </c>
      <c r="D1588" s="35" t="s">
        <v>154</v>
      </c>
      <c r="E1588" s="35" t="s">
        <v>44</v>
      </c>
      <c r="F1588" s="35" t="s">
        <v>106</v>
      </c>
      <c r="G1588" s="35" t="s">
        <v>107</v>
      </c>
      <c r="H1588" s="34">
        <v>14692.5771252</v>
      </c>
      <c r="I1588" s="34">
        <v>4439141.3540399997</v>
      </c>
    </row>
    <row r="1589" spans="1:9">
      <c r="A1589" s="35" t="s">
        <v>153</v>
      </c>
      <c r="B1589" s="35" t="s">
        <v>153</v>
      </c>
      <c r="C1589" s="34">
        <v>601.60547548500006</v>
      </c>
      <c r="D1589" s="35" t="s">
        <v>154</v>
      </c>
      <c r="E1589" s="35" t="s">
        <v>44</v>
      </c>
      <c r="F1589" s="35" t="s">
        <v>147</v>
      </c>
      <c r="G1589" s="35" t="s">
        <v>148</v>
      </c>
      <c r="H1589" s="34">
        <v>11758.6497392</v>
      </c>
      <c r="I1589" s="34">
        <v>2434610.9822200001</v>
      </c>
    </row>
    <row r="1590" spans="1:9">
      <c r="A1590" s="35" t="s">
        <v>153</v>
      </c>
      <c r="B1590" s="35" t="s">
        <v>153</v>
      </c>
      <c r="C1590" s="34">
        <v>397.62475059600001</v>
      </c>
      <c r="D1590" s="35" t="s">
        <v>154</v>
      </c>
      <c r="E1590" s="35" t="s">
        <v>44</v>
      </c>
      <c r="F1590" s="35" t="s">
        <v>147</v>
      </c>
      <c r="G1590" s="35" t="s">
        <v>148</v>
      </c>
      <c r="H1590" s="34">
        <v>6408.2031302799996</v>
      </c>
      <c r="I1590" s="34">
        <v>1609130.27565</v>
      </c>
    </row>
    <row r="1591" spans="1:9">
      <c r="A1591" s="35" t="s">
        <v>153</v>
      </c>
      <c r="B1591" s="35" t="s">
        <v>153</v>
      </c>
      <c r="C1591" s="34">
        <v>418.55878647200001</v>
      </c>
      <c r="D1591" s="35" t="s">
        <v>154</v>
      </c>
      <c r="E1591" s="35" t="s">
        <v>44</v>
      </c>
      <c r="F1591" s="35" t="s">
        <v>145</v>
      </c>
      <c r="G1591" s="35" t="s">
        <v>146</v>
      </c>
      <c r="H1591" s="34">
        <v>8481.6513504699997</v>
      </c>
      <c r="I1591" s="34">
        <v>1693847.3131800001</v>
      </c>
    </row>
    <row r="1592" spans="1:9">
      <c r="A1592" s="35" t="s">
        <v>153</v>
      </c>
      <c r="B1592" s="35" t="s">
        <v>153</v>
      </c>
      <c r="C1592" s="34">
        <v>891.69807637999997</v>
      </c>
      <c r="D1592" s="35" t="s">
        <v>154</v>
      </c>
      <c r="E1592" s="35" t="s">
        <v>44</v>
      </c>
      <c r="F1592" s="35" t="s">
        <v>155</v>
      </c>
      <c r="G1592" s="35" t="s">
        <v>156</v>
      </c>
      <c r="H1592" s="34">
        <v>12501.4985048</v>
      </c>
      <c r="I1592" s="34">
        <v>3608574.0872399998</v>
      </c>
    </row>
    <row r="1593" spans="1:9">
      <c r="A1593" s="35" t="s">
        <v>153</v>
      </c>
      <c r="B1593" s="35" t="s">
        <v>153</v>
      </c>
      <c r="C1593" s="34">
        <v>500.88708771199998</v>
      </c>
      <c r="D1593" s="35" t="s">
        <v>154</v>
      </c>
      <c r="E1593" s="35" t="s">
        <v>44</v>
      </c>
      <c r="F1593" s="35" t="s">
        <v>155</v>
      </c>
      <c r="G1593" s="35" t="s">
        <v>156</v>
      </c>
      <c r="H1593" s="34">
        <v>7843.3874237399996</v>
      </c>
      <c r="I1593" s="34">
        <v>2027018.1277999999</v>
      </c>
    </row>
    <row r="1594" spans="1:9">
      <c r="A1594" s="35" t="s">
        <v>153</v>
      </c>
      <c r="B1594" s="35" t="s">
        <v>153</v>
      </c>
      <c r="C1594" s="34">
        <v>1710.65147834</v>
      </c>
      <c r="D1594" s="35" t="s">
        <v>154</v>
      </c>
      <c r="E1594" s="35" t="s">
        <v>44</v>
      </c>
      <c r="F1594" s="35" t="s">
        <v>147</v>
      </c>
      <c r="G1594" s="35" t="s">
        <v>148</v>
      </c>
      <c r="H1594" s="34">
        <v>21713.6572094</v>
      </c>
      <c r="I1594" s="34">
        <v>6922760.9216</v>
      </c>
    </row>
    <row r="1595" spans="1:9">
      <c r="A1595" s="35" t="s">
        <v>153</v>
      </c>
      <c r="B1595" s="35" t="s">
        <v>153</v>
      </c>
      <c r="C1595" s="34">
        <v>1133.57739416</v>
      </c>
      <c r="D1595" s="35" t="s">
        <v>154</v>
      </c>
      <c r="E1595" s="35" t="s">
        <v>44</v>
      </c>
      <c r="F1595" s="35" t="s">
        <v>106</v>
      </c>
      <c r="G1595" s="35" t="s">
        <v>107</v>
      </c>
      <c r="H1595" s="34">
        <v>17131.161445500002</v>
      </c>
      <c r="I1595" s="34">
        <v>4587424.9578400003</v>
      </c>
    </row>
    <row r="1596" spans="1:9">
      <c r="A1596" s="35" t="s">
        <v>153</v>
      </c>
      <c r="B1596" s="35" t="s">
        <v>153</v>
      </c>
      <c r="C1596" s="34">
        <v>3.1766703708000001E-5</v>
      </c>
      <c r="D1596" s="35" t="s">
        <v>154</v>
      </c>
      <c r="E1596" s="35" t="s">
        <v>53</v>
      </c>
      <c r="F1596" s="35" t="s">
        <v>145</v>
      </c>
      <c r="G1596" s="35" t="s">
        <v>146</v>
      </c>
      <c r="H1596" s="34">
        <v>23.098080407499999</v>
      </c>
      <c r="I1596" s="34">
        <v>0.128555288919</v>
      </c>
    </row>
    <row r="1597" spans="1:9">
      <c r="A1597" s="35" t="s">
        <v>153</v>
      </c>
      <c r="B1597" s="35" t="s">
        <v>153</v>
      </c>
      <c r="C1597" s="34">
        <v>3.1923267711099998E-5</v>
      </c>
      <c r="D1597" s="35" t="s">
        <v>154</v>
      </c>
      <c r="E1597" s="35" t="s">
        <v>53</v>
      </c>
      <c r="F1597" s="35" t="s">
        <v>145</v>
      </c>
      <c r="G1597" s="35" t="s">
        <v>146</v>
      </c>
      <c r="H1597" s="34">
        <v>7.2790938970600001</v>
      </c>
      <c r="I1597" s="34">
        <v>0.12918888096100001</v>
      </c>
    </row>
    <row r="1598" spans="1:9">
      <c r="A1598" s="35" t="s">
        <v>153</v>
      </c>
      <c r="B1598" s="35" t="s">
        <v>153</v>
      </c>
      <c r="C1598" s="34">
        <v>744.33477981800002</v>
      </c>
      <c r="D1598" s="35" t="s">
        <v>154</v>
      </c>
      <c r="E1598" s="35" t="s">
        <v>53</v>
      </c>
      <c r="F1598" s="35" t="s">
        <v>145</v>
      </c>
      <c r="G1598" s="35" t="s">
        <v>146</v>
      </c>
      <c r="H1598" s="34">
        <v>12352.4294372</v>
      </c>
      <c r="I1598" s="34">
        <v>3012215.9841200002</v>
      </c>
    </row>
    <row r="1599" spans="1:9">
      <c r="A1599" s="35" t="s">
        <v>153</v>
      </c>
      <c r="B1599" s="35" t="s">
        <v>153</v>
      </c>
      <c r="C1599" s="34">
        <v>867.39477320900005</v>
      </c>
      <c r="D1599" s="35" t="s">
        <v>154</v>
      </c>
      <c r="E1599" s="35" t="s">
        <v>53</v>
      </c>
      <c r="F1599" s="35" t="s">
        <v>145</v>
      </c>
      <c r="G1599" s="35" t="s">
        <v>146</v>
      </c>
      <c r="H1599" s="34">
        <v>7420.24289469</v>
      </c>
      <c r="I1599" s="34">
        <v>3510222.1087199999</v>
      </c>
    </row>
    <row r="1600" spans="1:9">
      <c r="A1600" s="35" t="s">
        <v>153</v>
      </c>
      <c r="B1600" s="35" t="s">
        <v>153</v>
      </c>
      <c r="C1600" s="34">
        <v>2.7907048557399998E-4</v>
      </c>
      <c r="D1600" s="35" t="s">
        <v>154</v>
      </c>
      <c r="E1600" s="35" t="s">
        <v>53</v>
      </c>
      <c r="F1600" s="35" t="s">
        <v>106</v>
      </c>
      <c r="G1600" s="35" t="s">
        <v>107</v>
      </c>
      <c r="H1600" s="34">
        <v>9.1063278712700004</v>
      </c>
      <c r="I1600" s="34">
        <v>1.12935818685</v>
      </c>
    </row>
    <row r="1601" spans="1:9">
      <c r="A1601" s="35" t="s">
        <v>153</v>
      </c>
      <c r="B1601" s="35" t="s">
        <v>153</v>
      </c>
      <c r="C1601" s="34">
        <v>5.7325248245200001E-5</v>
      </c>
      <c r="D1601" s="35" t="s">
        <v>154</v>
      </c>
      <c r="E1601" s="35" t="s">
        <v>53</v>
      </c>
      <c r="F1601" s="35" t="s">
        <v>106</v>
      </c>
      <c r="G1601" s="35" t="s">
        <v>107</v>
      </c>
      <c r="H1601" s="34">
        <v>2.87498854048</v>
      </c>
      <c r="I1601" s="34">
        <v>0.23198704902699999</v>
      </c>
    </row>
    <row r="1602" spans="1:9">
      <c r="A1602" s="35" t="s">
        <v>153</v>
      </c>
      <c r="B1602" s="35" t="s">
        <v>153</v>
      </c>
      <c r="C1602" s="34">
        <v>5.7804689702800003E-5</v>
      </c>
      <c r="D1602" s="35" t="s">
        <v>154</v>
      </c>
      <c r="E1602" s="35" t="s">
        <v>53</v>
      </c>
      <c r="F1602" s="35" t="s">
        <v>145</v>
      </c>
      <c r="G1602" s="35" t="s">
        <v>146</v>
      </c>
      <c r="H1602" s="34">
        <v>4.7413747277000002</v>
      </c>
      <c r="I1602" s="34">
        <v>0.23392727976899999</v>
      </c>
    </row>
    <row r="1603" spans="1:9">
      <c r="A1603" s="35" t="s">
        <v>153</v>
      </c>
      <c r="B1603" s="35" t="s">
        <v>153</v>
      </c>
      <c r="C1603" s="34">
        <v>8.8909643355499997E-6</v>
      </c>
      <c r="D1603" s="35" t="s">
        <v>154</v>
      </c>
      <c r="E1603" s="35" t="s">
        <v>53</v>
      </c>
      <c r="F1603" s="35" t="s">
        <v>145</v>
      </c>
      <c r="G1603" s="35" t="s">
        <v>146</v>
      </c>
      <c r="H1603" s="34">
        <v>6.6002488143900004</v>
      </c>
      <c r="I1603" s="34">
        <v>3.5980456122699997E-2</v>
      </c>
    </row>
    <row r="1604" spans="1:9">
      <c r="A1604" s="35" t="s">
        <v>153</v>
      </c>
      <c r="B1604" s="35" t="s">
        <v>153</v>
      </c>
      <c r="C1604" s="34">
        <v>1.3773122604E-5</v>
      </c>
      <c r="D1604" s="35" t="s">
        <v>154</v>
      </c>
      <c r="E1604" s="35" t="s">
        <v>53</v>
      </c>
      <c r="F1604" s="35" t="s">
        <v>145</v>
      </c>
      <c r="G1604" s="35" t="s">
        <v>146</v>
      </c>
      <c r="H1604" s="34">
        <v>7.1303213687799998</v>
      </c>
      <c r="I1604" s="34">
        <v>5.5737849666600003E-2</v>
      </c>
    </row>
    <row r="1605" spans="1:9">
      <c r="A1605" s="35" t="s">
        <v>153</v>
      </c>
      <c r="B1605" s="35" t="s">
        <v>153</v>
      </c>
      <c r="C1605" s="34">
        <v>2.10432808494E-4</v>
      </c>
      <c r="D1605" s="35" t="s">
        <v>154</v>
      </c>
      <c r="E1605" s="35" t="s">
        <v>53</v>
      </c>
      <c r="F1605" s="35" t="s">
        <v>106</v>
      </c>
      <c r="G1605" s="35" t="s">
        <v>107</v>
      </c>
      <c r="H1605" s="34">
        <v>58.198073576500001</v>
      </c>
      <c r="I1605" s="34">
        <v>0.85159136253800005</v>
      </c>
    </row>
    <row r="1606" spans="1:9">
      <c r="A1606" s="35" t="s">
        <v>153</v>
      </c>
      <c r="B1606" s="35" t="s">
        <v>153</v>
      </c>
      <c r="C1606" s="34">
        <v>1.0731210925E-5</v>
      </c>
      <c r="D1606" s="35" t="s">
        <v>154</v>
      </c>
      <c r="E1606" s="35" t="s">
        <v>53</v>
      </c>
      <c r="F1606" s="35" t="s">
        <v>131</v>
      </c>
      <c r="G1606" s="35" t="s">
        <v>132</v>
      </c>
      <c r="H1606" s="34">
        <v>1.20614403328</v>
      </c>
      <c r="I1606" s="34">
        <v>4.3427669851800001E-2</v>
      </c>
    </row>
    <row r="1607" spans="1:9">
      <c r="A1607" s="35" t="s">
        <v>153</v>
      </c>
      <c r="B1607" s="35" t="s">
        <v>153</v>
      </c>
      <c r="C1607" s="34">
        <v>5.3325171290399997E-5</v>
      </c>
      <c r="D1607" s="35" t="s">
        <v>154</v>
      </c>
      <c r="E1607" s="35" t="s">
        <v>53</v>
      </c>
      <c r="F1607" s="35" t="s">
        <v>131</v>
      </c>
      <c r="G1607" s="35" t="s">
        <v>132</v>
      </c>
      <c r="H1607" s="34">
        <v>17.169592786500001</v>
      </c>
      <c r="I1607" s="34">
        <v>0.215799311912</v>
      </c>
    </row>
    <row r="1608" spans="1:9">
      <c r="A1608" s="35" t="s">
        <v>153</v>
      </c>
      <c r="B1608" s="35" t="s">
        <v>153</v>
      </c>
      <c r="C1608" s="34">
        <v>3.9818994353699998E-6</v>
      </c>
      <c r="D1608" s="35" t="s">
        <v>154</v>
      </c>
      <c r="E1608" s="35" t="s">
        <v>53</v>
      </c>
      <c r="F1608" s="35" t="s">
        <v>131</v>
      </c>
      <c r="G1608" s="35" t="s">
        <v>132</v>
      </c>
      <c r="H1608" s="34">
        <v>6.8311257986299996</v>
      </c>
      <c r="I1608" s="34">
        <v>1.6114175303400001E-2</v>
      </c>
    </row>
    <row r="1609" spans="1:9">
      <c r="A1609" s="35" t="s">
        <v>153</v>
      </c>
      <c r="B1609" s="35" t="s">
        <v>153</v>
      </c>
      <c r="C1609" s="34">
        <v>8.4109258343199997E-4</v>
      </c>
      <c r="D1609" s="35" t="s">
        <v>154</v>
      </c>
      <c r="E1609" s="35" t="s">
        <v>53</v>
      </c>
      <c r="F1609" s="35" t="s">
        <v>145</v>
      </c>
      <c r="G1609" s="35" t="s">
        <v>146</v>
      </c>
      <c r="H1609" s="34">
        <v>53.909868952899998</v>
      </c>
      <c r="I1609" s="34">
        <v>3.4037809230899998</v>
      </c>
    </row>
    <row r="1610" spans="1:9">
      <c r="A1610" s="35" t="s">
        <v>153</v>
      </c>
      <c r="B1610" s="35" t="s">
        <v>153</v>
      </c>
      <c r="C1610" s="34">
        <v>1.7338939407E-6</v>
      </c>
      <c r="D1610" s="35" t="s">
        <v>154</v>
      </c>
      <c r="E1610" s="35" t="s">
        <v>53</v>
      </c>
      <c r="F1610" s="35" t="s">
        <v>145</v>
      </c>
      <c r="G1610" s="35" t="s">
        <v>146</v>
      </c>
      <c r="H1610" s="34">
        <v>1.9356029855500001</v>
      </c>
      <c r="I1610" s="34">
        <v>7.0168198297000002E-3</v>
      </c>
    </row>
    <row r="1611" spans="1:9">
      <c r="A1611" s="35" t="s">
        <v>153</v>
      </c>
      <c r="B1611" s="35" t="s">
        <v>153</v>
      </c>
      <c r="C1611" s="34">
        <v>1.6579354763200001E-4</v>
      </c>
      <c r="D1611" s="35" t="s">
        <v>154</v>
      </c>
      <c r="E1611" s="35" t="s">
        <v>53</v>
      </c>
      <c r="F1611" s="35" t="s">
        <v>145</v>
      </c>
      <c r="G1611" s="35" t="s">
        <v>146</v>
      </c>
      <c r="H1611" s="34">
        <v>10.1669898647</v>
      </c>
      <c r="I1611" s="34">
        <v>0.67094268302500004</v>
      </c>
    </row>
    <row r="1612" spans="1:9">
      <c r="A1612" s="35" t="s">
        <v>153</v>
      </c>
      <c r="B1612" s="35" t="s">
        <v>153</v>
      </c>
      <c r="C1612" s="34">
        <v>6.8647740745800004E-6</v>
      </c>
      <c r="D1612" s="35" t="s">
        <v>154</v>
      </c>
      <c r="E1612" s="35" t="s">
        <v>53</v>
      </c>
      <c r="F1612" s="35" t="s">
        <v>145</v>
      </c>
      <c r="G1612" s="35" t="s">
        <v>146</v>
      </c>
      <c r="H1612" s="34">
        <v>1.60323169397</v>
      </c>
      <c r="I1612" s="34">
        <v>2.7780755051999999E-2</v>
      </c>
    </row>
    <row r="1613" spans="1:9">
      <c r="A1613" s="35" t="s">
        <v>153</v>
      </c>
      <c r="B1613" s="35" t="s">
        <v>153</v>
      </c>
      <c r="C1613" s="34">
        <v>1.7328565000100001E-4</v>
      </c>
      <c r="D1613" s="35" t="s">
        <v>154</v>
      </c>
      <c r="E1613" s="35" t="s">
        <v>53</v>
      </c>
      <c r="F1613" s="35" t="s">
        <v>145</v>
      </c>
      <c r="G1613" s="35" t="s">
        <v>146</v>
      </c>
      <c r="H1613" s="34">
        <v>19.725621728499998</v>
      </c>
      <c r="I1613" s="34">
        <v>0.701262145615</v>
      </c>
    </row>
    <row r="1614" spans="1:9">
      <c r="A1614" s="35" t="s">
        <v>153</v>
      </c>
      <c r="B1614" s="35" t="s">
        <v>153</v>
      </c>
      <c r="C1614" s="34">
        <v>2.1860688884899998E-5</v>
      </c>
      <c r="D1614" s="35" t="s">
        <v>154</v>
      </c>
      <c r="E1614" s="35" t="s">
        <v>53</v>
      </c>
      <c r="F1614" s="35" t="s">
        <v>145</v>
      </c>
      <c r="G1614" s="35" t="s">
        <v>146</v>
      </c>
      <c r="H1614" s="34">
        <v>28.268146605599998</v>
      </c>
      <c r="I1614" s="34">
        <v>8.84670692121E-2</v>
      </c>
    </row>
    <row r="1615" spans="1:9">
      <c r="A1615" s="35" t="s">
        <v>153</v>
      </c>
      <c r="B1615" s="35" t="s">
        <v>153</v>
      </c>
      <c r="C1615" s="34">
        <v>2.59806612111E-8</v>
      </c>
      <c r="D1615" s="35" t="s">
        <v>154</v>
      </c>
      <c r="E1615" s="35" t="s">
        <v>53</v>
      </c>
      <c r="F1615" s="35" t="s">
        <v>145</v>
      </c>
      <c r="G1615" s="35" t="s">
        <v>146</v>
      </c>
      <c r="H1615" s="34">
        <v>9.2618057975100004E-2</v>
      </c>
      <c r="I1615" s="34">
        <v>1.0514000567999999E-4</v>
      </c>
    </row>
    <row r="1616" spans="1:9">
      <c r="A1616" s="35" t="s">
        <v>153</v>
      </c>
      <c r="B1616" s="35" t="s">
        <v>153</v>
      </c>
      <c r="C1616" s="34">
        <v>1.06542083992E-4</v>
      </c>
      <c r="D1616" s="35" t="s">
        <v>154</v>
      </c>
      <c r="E1616" s="35" t="s">
        <v>53</v>
      </c>
      <c r="F1616" s="35" t="s">
        <v>145</v>
      </c>
      <c r="G1616" s="35" t="s">
        <v>146</v>
      </c>
      <c r="H1616" s="34">
        <v>15.703522426699999</v>
      </c>
      <c r="I1616" s="34">
        <v>0.43116051686099999</v>
      </c>
    </row>
    <row r="1617" spans="1:9">
      <c r="A1617" s="35" t="s">
        <v>153</v>
      </c>
      <c r="B1617" s="35" t="s">
        <v>153</v>
      </c>
      <c r="C1617" s="34">
        <v>1.0570058485099999E-4</v>
      </c>
      <c r="D1617" s="35" t="s">
        <v>154</v>
      </c>
      <c r="E1617" s="35" t="s">
        <v>53</v>
      </c>
      <c r="F1617" s="35" t="s">
        <v>145</v>
      </c>
      <c r="G1617" s="35" t="s">
        <v>146</v>
      </c>
      <c r="H1617" s="34">
        <v>10.255757674</v>
      </c>
      <c r="I1617" s="34">
        <v>0.42775509065599998</v>
      </c>
    </row>
    <row r="1618" spans="1:9">
      <c r="A1618" s="35" t="s">
        <v>153</v>
      </c>
      <c r="B1618" s="35" t="s">
        <v>153</v>
      </c>
      <c r="C1618" s="34">
        <v>1.7831417006100001E-4</v>
      </c>
      <c r="D1618" s="35" t="s">
        <v>154</v>
      </c>
      <c r="E1618" s="35" t="s">
        <v>53</v>
      </c>
      <c r="F1618" s="35" t="s">
        <v>145</v>
      </c>
      <c r="G1618" s="35" t="s">
        <v>146</v>
      </c>
      <c r="H1618" s="34">
        <v>37.1393205213</v>
      </c>
      <c r="I1618" s="34">
        <v>0.72161184431699998</v>
      </c>
    </row>
    <row r="1619" spans="1:9">
      <c r="A1619" s="35" t="s">
        <v>153</v>
      </c>
      <c r="B1619" s="35" t="s">
        <v>153</v>
      </c>
      <c r="C1619" s="34">
        <v>1.1045672376000001E-5</v>
      </c>
      <c r="D1619" s="35" t="s">
        <v>154</v>
      </c>
      <c r="E1619" s="35" t="s">
        <v>53</v>
      </c>
      <c r="F1619" s="35" t="s">
        <v>145</v>
      </c>
      <c r="G1619" s="35" t="s">
        <v>146</v>
      </c>
      <c r="H1619" s="34">
        <v>3.0020952583899998</v>
      </c>
      <c r="I1619" s="34">
        <v>4.4700250194500003E-2</v>
      </c>
    </row>
    <row r="1620" spans="1:9">
      <c r="A1620" s="35" t="s">
        <v>153</v>
      </c>
      <c r="B1620" s="35" t="s">
        <v>153</v>
      </c>
      <c r="C1620" s="34">
        <v>3.4323049021099999E-6</v>
      </c>
      <c r="D1620" s="35" t="s">
        <v>154</v>
      </c>
      <c r="E1620" s="35" t="s">
        <v>53</v>
      </c>
      <c r="F1620" s="35" t="s">
        <v>145</v>
      </c>
      <c r="G1620" s="35" t="s">
        <v>146</v>
      </c>
      <c r="H1620" s="34">
        <v>1.5158588213099999</v>
      </c>
      <c r="I1620" s="34">
        <v>1.38900451367E-2</v>
      </c>
    </row>
    <row r="1621" spans="1:9">
      <c r="A1621" s="35" t="s">
        <v>153</v>
      </c>
      <c r="B1621" s="35" t="s">
        <v>153</v>
      </c>
      <c r="C1621" s="34">
        <v>1.05128703865E-4</v>
      </c>
      <c r="D1621" s="35" t="s">
        <v>154</v>
      </c>
      <c r="E1621" s="35" t="s">
        <v>53</v>
      </c>
      <c r="F1621" s="35" t="s">
        <v>145</v>
      </c>
      <c r="G1621" s="35" t="s">
        <v>146</v>
      </c>
      <c r="H1621" s="34">
        <v>9.0217986363100007</v>
      </c>
      <c r="I1621" s="34">
        <v>0.42544077041400002</v>
      </c>
    </row>
    <row r="1622" spans="1:9">
      <c r="A1622" s="35" t="s">
        <v>153</v>
      </c>
      <c r="B1622" s="35" t="s">
        <v>153</v>
      </c>
      <c r="C1622" s="34">
        <v>7.7064637329600004E-5</v>
      </c>
      <c r="D1622" s="35" t="s">
        <v>154</v>
      </c>
      <c r="E1622" s="35" t="s">
        <v>53</v>
      </c>
      <c r="F1622" s="35" t="s">
        <v>145</v>
      </c>
      <c r="G1622" s="35" t="s">
        <v>146</v>
      </c>
      <c r="H1622" s="34">
        <v>18.841951414299999</v>
      </c>
      <c r="I1622" s="34">
        <v>0.31186952251700001</v>
      </c>
    </row>
    <row r="1623" spans="1:9">
      <c r="A1623" s="35" t="s">
        <v>153</v>
      </c>
      <c r="B1623" s="35" t="s">
        <v>153</v>
      </c>
      <c r="C1623" s="34">
        <v>1.52435533276E-5</v>
      </c>
      <c r="D1623" s="35" t="s">
        <v>154</v>
      </c>
      <c r="E1623" s="35" t="s">
        <v>53</v>
      </c>
      <c r="F1623" s="35" t="s">
        <v>145</v>
      </c>
      <c r="G1623" s="35" t="s">
        <v>146</v>
      </c>
      <c r="H1623" s="34">
        <v>13.8252064302</v>
      </c>
      <c r="I1623" s="34">
        <v>6.1688471684199997E-2</v>
      </c>
    </row>
    <row r="1624" spans="1:9">
      <c r="A1624" s="35" t="s">
        <v>153</v>
      </c>
      <c r="B1624" s="35" t="s">
        <v>153</v>
      </c>
      <c r="C1624" s="34">
        <v>1.5417417393700001E-4</v>
      </c>
      <c r="D1624" s="35" t="s">
        <v>154</v>
      </c>
      <c r="E1624" s="35" t="s">
        <v>53</v>
      </c>
      <c r="F1624" s="35" t="s">
        <v>145</v>
      </c>
      <c r="G1624" s="35" t="s">
        <v>146</v>
      </c>
      <c r="H1624" s="34">
        <v>13.279945657100001</v>
      </c>
      <c r="I1624" s="34">
        <v>0.62392074596500002</v>
      </c>
    </row>
    <row r="1625" spans="1:9">
      <c r="A1625" s="35" t="s">
        <v>153</v>
      </c>
      <c r="B1625" s="35" t="s">
        <v>153</v>
      </c>
      <c r="C1625" s="34">
        <v>9.3285900315899997E-5</v>
      </c>
      <c r="D1625" s="35" t="s">
        <v>154</v>
      </c>
      <c r="E1625" s="35" t="s">
        <v>53</v>
      </c>
      <c r="F1625" s="35" t="s">
        <v>145</v>
      </c>
      <c r="G1625" s="35" t="s">
        <v>146</v>
      </c>
      <c r="H1625" s="34">
        <v>51.963618881599999</v>
      </c>
      <c r="I1625" s="34">
        <v>0.37751464481300001</v>
      </c>
    </row>
    <row r="1626" spans="1:9">
      <c r="A1626" s="35" t="s">
        <v>153</v>
      </c>
      <c r="B1626" s="35" t="s">
        <v>153</v>
      </c>
      <c r="C1626" s="34">
        <v>2.6174843482899999E-3</v>
      </c>
      <c r="D1626" s="35" t="s">
        <v>154</v>
      </c>
      <c r="E1626" s="35" t="s">
        <v>53</v>
      </c>
      <c r="F1626" s="35" t="s">
        <v>145</v>
      </c>
      <c r="G1626" s="35" t="s">
        <v>146</v>
      </c>
      <c r="H1626" s="34">
        <v>235.26906620599999</v>
      </c>
      <c r="I1626" s="34">
        <v>10.5925833454</v>
      </c>
    </row>
    <row r="1627" spans="1:9">
      <c r="A1627" s="35" t="s">
        <v>153</v>
      </c>
      <c r="B1627" s="35" t="s">
        <v>153</v>
      </c>
      <c r="C1627" s="34">
        <v>9.0493246350700001E-5</v>
      </c>
      <c r="D1627" s="35" t="s">
        <v>154</v>
      </c>
      <c r="E1627" s="35" t="s">
        <v>53</v>
      </c>
      <c r="F1627" s="35" t="s">
        <v>145</v>
      </c>
      <c r="G1627" s="35" t="s">
        <v>146</v>
      </c>
      <c r="H1627" s="34">
        <v>21.800010431299999</v>
      </c>
      <c r="I1627" s="34">
        <v>0.36621317517800001</v>
      </c>
    </row>
    <row r="1628" spans="1:9">
      <c r="A1628" s="35" t="s">
        <v>153</v>
      </c>
      <c r="B1628" s="35" t="s">
        <v>153</v>
      </c>
      <c r="C1628" s="34">
        <v>0.15861408181100001</v>
      </c>
      <c r="D1628" s="35" t="s">
        <v>154</v>
      </c>
      <c r="E1628" s="35" t="s">
        <v>53</v>
      </c>
      <c r="F1628" s="35" t="s">
        <v>145</v>
      </c>
      <c r="G1628" s="35" t="s">
        <v>146</v>
      </c>
      <c r="H1628" s="34">
        <v>155.97672911699999</v>
      </c>
      <c r="I1628" s="34">
        <v>641.88841565899997</v>
      </c>
    </row>
    <row r="1629" spans="1:9">
      <c r="A1629" s="35" t="s">
        <v>153</v>
      </c>
      <c r="B1629" s="35" t="s">
        <v>153</v>
      </c>
      <c r="C1629" s="34">
        <v>2.3212463704000001E-3</v>
      </c>
      <c r="D1629" s="35" t="s">
        <v>154</v>
      </c>
      <c r="E1629" s="35" t="s">
        <v>53</v>
      </c>
      <c r="F1629" s="35" t="s">
        <v>145</v>
      </c>
      <c r="G1629" s="35" t="s">
        <v>146</v>
      </c>
      <c r="H1629" s="34">
        <v>232.80083641499999</v>
      </c>
      <c r="I1629" s="34">
        <v>9.3937507820199997</v>
      </c>
    </row>
    <row r="1630" spans="1:9">
      <c r="A1630" s="35" t="s">
        <v>153</v>
      </c>
      <c r="B1630" s="35" t="s">
        <v>153</v>
      </c>
      <c r="C1630" s="34">
        <v>579.30487681</v>
      </c>
      <c r="D1630" s="35" t="s">
        <v>154</v>
      </c>
      <c r="E1630" s="35" t="s">
        <v>53</v>
      </c>
      <c r="F1630" s="35" t="s">
        <v>131</v>
      </c>
      <c r="G1630" s="35" t="s">
        <v>132</v>
      </c>
      <c r="H1630" s="34">
        <v>7764.3327355499996</v>
      </c>
      <c r="I1630" s="34">
        <v>2344363.6612499999</v>
      </c>
    </row>
    <row r="1631" spans="1:9">
      <c r="A1631" s="35" t="s">
        <v>153</v>
      </c>
      <c r="B1631" s="35" t="s">
        <v>153</v>
      </c>
      <c r="C1631" s="34">
        <v>530.28525285399996</v>
      </c>
      <c r="D1631" s="35" t="s">
        <v>154</v>
      </c>
      <c r="E1631" s="35" t="s">
        <v>53</v>
      </c>
      <c r="F1631" s="35" t="s">
        <v>145</v>
      </c>
      <c r="G1631" s="35" t="s">
        <v>146</v>
      </c>
      <c r="H1631" s="34">
        <v>9221.5072242000006</v>
      </c>
      <c r="I1631" s="34">
        <v>2145988.2812199998</v>
      </c>
    </row>
    <row r="1632" spans="1:9">
      <c r="A1632" s="35" t="s">
        <v>153</v>
      </c>
      <c r="B1632" s="35" t="s">
        <v>153</v>
      </c>
      <c r="C1632" s="34">
        <v>8626.1855868999992</v>
      </c>
      <c r="D1632" s="35" t="s">
        <v>154</v>
      </c>
      <c r="E1632" s="35" t="s">
        <v>53</v>
      </c>
      <c r="F1632" s="35" t="s">
        <v>106</v>
      </c>
      <c r="G1632" s="35" t="s">
        <v>107</v>
      </c>
      <c r="H1632" s="34">
        <v>39500.895504499997</v>
      </c>
      <c r="I1632" s="34">
        <v>34908934.543200001</v>
      </c>
    </row>
    <row r="1633" spans="1:9">
      <c r="A1633" s="35" t="s">
        <v>153</v>
      </c>
      <c r="B1633" s="35" t="s">
        <v>153</v>
      </c>
      <c r="C1633" s="34">
        <v>1065.40694704</v>
      </c>
      <c r="D1633" s="35" t="s">
        <v>154</v>
      </c>
      <c r="E1633" s="35" t="s">
        <v>53</v>
      </c>
      <c r="F1633" s="35" t="s">
        <v>145</v>
      </c>
      <c r="G1633" s="35" t="s">
        <v>146</v>
      </c>
      <c r="H1633" s="34">
        <v>13369.1935137</v>
      </c>
      <c r="I1633" s="34">
        <v>4311548.9460899998</v>
      </c>
    </row>
    <row r="1634" spans="1:9">
      <c r="A1634" s="35" t="s">
        <v>153</v>
      </c>
      <c r="B1634" s="35" t="s">
        <v>153</v>
      </c>
      <c r="C1634" s="34">
        <v>1839.8572397200001</v>
      </c>
      <c r="D1634" s="35" t="s">
        <v>154</v>
      </c>
      <c r="E1634" s="35" t="s">
        <v>53</v>
      </c>
      <c r="F1634" s="35" t="s">
        <v>155</v>
      </c>
      <c r="G1634" s="35" t="s">
        <v>156</v>
      </c>
      <c r="H1634" s="34">
        <v>31228.782274599998</v>
      </c>
      <c r="I1634" s="34">
        <v>7445638.0868699998</v>
      </c>
    </row>
    <row r="1635" spans="1:9">
      <c r="A1635" s="35" t="s">
        <v>153</v>
      </c>
      <c r="B1635" s="35" t="s">
        <v>153</v>
      </c>
      <c r="C1635" s="34">
        <v>1345.0008565000001</v>
      </c>
      <c r="D1635" s="35" t="s">
        <v>154</v>
      </c>
      <c r="E1635" s="35" t="s">
        <v>53</v>
      </c>
      <c r="F1635" s="35" t="s">
        <v>145</v>
      </c>
      <c r="G1635" s="35" t="s">
        <v>146</v>
      </c>
      <c r="H1635" s="34">
        <v>37147.325123800001</v>
      </c>
      <c r="I1635" s="34">
        <v>5443025.3542600004</v>
      </c>
    </row>
    <row r="1636" spans="1:9">
      <c r="A1636" s="35" t="s">
        <v>153</v>
      </c>
      <c r="B1636" s="35" t="s">
        <v>153</v>
      </c>
      <c r="C1636" s="34">
        <v>1682.4975839799999</v>
      </c>
      <c r="D1636" s="35" t="s">
        <v>154</v>
      </c>
      <c r="E1636" s="35" t="s">
        <v>53</v>
      </c>
      <c r="F1636" s="35" t="s">
        <v>106</v>
      </c>
      <c r="G1636" s="35" t="s">
        <v>107</v>
      </c>
      <c r="H1636" s="34">
        <v>21552.5838539</v>
      </c>
      <c r="I1636" s="34">
        <v>6808826.1534200003</v>
      </c>
    </row>
    <row r="1637" spans="1:9">
      <c r="A1637" s="35" t="s">
        <v>153</v>
      </c>
      <c r="B1637" s="35" t="s">
        <v>153</v>
      </c>
      <c r="C1637" s="34">
        <v>25052.812800600001</v>
      </c>
      <c r="D1637" s="35" t="s">
        <v>154</v>
      </c>
      <c r="E1637" s="35" t="s">
        <v>53</v>
      </c>
      <c r="F1637" s="35" t="s">
        <v>145</v>
      </c>
      <c r="G1637" s="35" t="s">
        <v>146</v>
      </c>
      <c r="H1637" s="34">
        <v>162377.870857</v>
      </c>
      <c r="I1637" s="34">
        <v>101385136.381</v>
      </c>
    </row>
    <row r="1638" spans="1:9">
      <c r="A1638" s="35" t="s">
        <v>153</v>
      </c>
      <c r="B1638" s="35" t="s">
        <v>153</v>
      </c>
      <c r="C1638" s="34">
        <v>3.4286410504499998E-5</v>
      </c>
      <c r="D1638" s="35" t="s">
        <v>154</v>
      </c>
      <c r="E1638" s="35" t="s">
        <v>53</v>
      </c>
      <c r="F1638" s="35" t="s">
        <v>147</v>
      </c>
      <c r="G1638" s="35" t="s">
        <v>148</v>
      </c>
      <c r="H1638" s="34">
        <v>2.1922306792400001</v>
      </c>
      <c r="I1638" s="34">
        <v>0.138752180551</v>
      </c>
    </row>
    <row r="1639" spans="1:9">
      <c r="A1639" s="35" t="s">
        <v>153</v>
      </c>
      <c r="B1639" s="35" t="s">
        <v>153</v>
      </c>
      <c r="C1639" s="34">
        <v>8.1250896243000004E-6</v>
      </c>
      <c r="D1639" s="35" t="s">
        <v>154</v>
      </c>
      <c r="E1639" s="35" t="s">
        <v>53</v>
      </c>
      <c r="F1639" s="35" t="s">
        <v>145</v>
      </c>
      <c r="G1639" s="35" t="s">
        <v>146</v>
      </c>
      <c r="H1639" s="34">
        <v>11.783545064</v>
      </c>
      <c r="I1639" s="34">
        <v>3.28810711287E-2</v>
      </c>
    </row>
    <row r="1640" spans="1:9">
      <c r="A1640" s="35" t="s">
        <v>153</v>
      </c>
      <c r="B1640" s="35" t="s">
        <v>153</v>
      </c>
      <c r="C1640" s="34">
        <v>631.68854578699995</v>
      </c>
      <c r="D1640" s="35" t="s">
        <v>154</v>
      </c>
      <c r="E1640" s="35" t="s">
        <v>53</v>
      </c>
      <c r="F1640" s="35" t="s">
        <v>147</v>
      </c>
      <c r="G1640" s="35" t="s">
        <v>148</v>
      </c>
      <c r="H1640" s="34">
        <v>6991.8563049900004</v>
      </c>
      <c r="I1640" s="34">
        <v>2556352.8484800002</v>
      </c>
    </row>
    <row r="1641" spans="1:9">
      <c r="A1641" s="35" t="s">
        <v>153</v>
      </c>
      <c r="B1641" s="35" t="s">
        <v>153</v>
      </c>
      <c r="C1641" s="34">
        <v>907.03195052299998</v>
      </c>
      <c r="D1641" s="35" t="s">
        <v>154</v>
      </c>
      <c r="E1641" s="35" t="s">
        <v>53</v>
      </c>
      <c r="F1641" s="35" t="s">
        <v>131</v>
      </c>
      <c r="G1641" s="35" t="s">
        <v>132</v>
      </c>
      <c r="H1641" s="34">
        <v>9908.6129176100003</v>
      </c>
      <c r="I1641" s="34">
        <v>3670628.0742899999</v>
      </c>
    </row>
    <row r="1642" spans="1:9">
      <c r="A1642" s="35" t="s">
        <v>153</v>
      </c>
      <c r="B1642" s="35" t="s">
        <v>153</v>
      </c>
      <c r="C1642" s="34">
        <v>79.206064423000001</v>
      </c>
      <c r="D1642" s="35" t="s">
        <v>154</v>
      </c>
      <c r="E1642" s="35" t="s">
        <v>53</v>
      </c>
      <c r="F1642" s="35" t="s">
        <v>147</v>
      </c>
      <c r="G1642" s="35" t="s">
        <v>148</v>
      </c>
      <c r="H1642" s="34">
        <v>3025.99460146</v>
      </c>
      <c r="I1642" s="34">
        <v>320535.570503</v>
      </c>
    </row>
    <row r="1643" spans="1:9">
      <c r="A1643" s="35" t="s">
        <v>153</v>
      </c>
      <c r="B1643" s="35" t="s">
        <v>153</v>
      </c>
      <c r="C1643" s="34">
        <v>122.722202009</v>
      </c>
      <c r="D1643" s="35" t="s">
        <v>154</v>
      </c>
      <c r="E1643" s="35" t="s">
        <v>53</v>
      </c>
      <c r="F1643" s="35" t="s">
        <v>145</v>
      </c>
      <c r="G1643" s="35" t="s">
        <v>146</v>
      </c>
      <c r="H1643" s="34">
        <v>4633.7244336699996</v>
      </c>
      <c r="I1643" s="34">
        <v>496639.13137199997</v>
      </c>
    </row>
    <row r="1644" spans="1:9">
      <c r="A1644" s="35" t="s">
        <v>153</v>
      </c>
      <c r="B1644" s="35" t="s">
        <v>153</v>
      </c>
      <c r="C1644" s="34">
        <v>6.3487812840099999E-3</v>
      </c>
      <c r="D1644" s="35" t="s">
        <v>154</v>
      </c>
      <c r="E1644" s="35" t="s">
        <v>48</v>
      </c>
      <c r="F1644" s="35" t="s">
        <v>131</v>
      </c>
      <c r="G1644" s="35" t="s">
        <v>132</v>
      </c>
      <c r="H1644" s="34">
        <v>408.17066593099997</v>
      </c>
      <c r="I1644" s="34">
        <v>25.692606313599999</v>
      </c>
    </row>
    <row r="1645" spans="1:9">
      <c r="A1645" s="35" t="s">
        <v>153</v>
      </c>
      <c r="B1645" s="35" t="s">
        <v>153</v>
      </c>
      <c r="C1645" s="34">
        <v>0.14234272556700001</v>
      </c>
      <c r="D1645" s="35" t="s">
        <v>154</v>
      </c>
      <c r="E1645" s="35" t="s">
        <v>48</v>
      </c>
      <c r="F1645" s="35" t="s">
        <v>147</v>
      </c>
      <c r="G1645" s="35" t="s">
        <v>148</v>
      </c>
      <c r="H1645" s="34">
        <v>9047.50405847</v>
      </c>
      <c r="I1645" s="34">
        <v>576.04057314099998</v>
      </c>
    </row>
    <row r="1646" spans="1:9">
      <c r="A1646" s="35" t="s">
        <v>153</v>
      </c>
      <c r="B1646" s="35" t="s">
        <v>153</v>
      </c>
      <c r="C1646" s="34">
        <v>0.28851194704999999</v>
      </c>
      <c r="D1646" s="35" t="s">
        <v>154</v>
      </c>
      <c r="E1646" s="35" t="s">
        <v>46</v>
      </c>
      <c r="F1646" s="35" t="s">
        <v>131</v>
      </c>
      <c r="G1646" s="35" t="s">
        <v>132</v>
      </c>
      <c r="H1646" s="34">
        <v>15277.298513</v>
      </c>
      <c r="I1646" s="34">
        <v>1167.56642586</v>
      </c>
    </row>
    <row r="1647" spans="1:9">
      <c r="A1647" s="35" t="s">
        <v>153</v>
      </c>
      <c r="B1647" s="35" t="s">
        <v>153</v>
      </c>
      <c r="C1647" s="34">
        <v>1.7317397387199999E-2</v>
      </c>
      <c r="D1647" s="35" t="s">
        <v>154</v>
      </c>
      <c r="E1647" s="35" t="s">
        <v>44</v>
      </c>
      <c r="F1647" s="35" t="s">
        <v>131</v>
      </c>
      <c r="G1647" s="35" t="s">
        <v>132</v>
      </c>
      <c r="H1647" s="34">
        <v>776.30506498399996</v>
      </c>
      <c r="I1647" s="34">
        <v>70.081020835499999</v>
      </c>
    </row>
    <row r="1648" spans="1:9">
      <c r="A1648" s="35" t="s">
        <v>153</v>
      </c>
      <c r="B1648" s="35" t="s">
        <v>153</v>
      </c>
      <c r="C1648" s="34">
        <v>6.0272874857099999E-2</v>
      </c>
      <c r="D1648" s="35" t="s">
        <v>154</v>
      </c>
      <c r="E1648" s="35" t="s">
        <v>46</v>
      </c>
      <c r="F1648" s="35" t="s">
        <v>131</v>
      </c>
      <c r="G1648" s="35" t="s">
        <v>132</v>
      </c>
      <c r="H1648" s="34">
        <v>2672.14756919</v>
      </c>
      <c r="I1648" s="34">
        <v>243.91567071200001</v>
      </c>
    </row>
    <row r="1649" spans="1:9">
      <c r="A1649" s="35" t="s">
        <v>153</v>
      </c>
      <c r="B1649" s="35" t="s">
        <v>153</v>
      </c>
      <c r="C1649" s="34">
        <v>0.14510526888399999</v>
      </c>
      <c r="D1649" s="35" t="s">
        <v>154</v>
      </c>
      <c r="E1649" s="35" t="s">
        <v>53</v>
      </c>
      <c r="F1649" s="35" t="s">
        <v>131</v>
      </c>
      <c r="G1649" s="35" t="s">
        <v>132</v>
      </c>
      <c r="H1649" s="34">
        <v>5485.1513167499998</v>
      </c>
      <c r="I1649" s="34">
        <v>587.22018930599995</v>
      </c>
    </row>
    <row r="1650" spans="1:9">
      <c r="A1650" s="35" t="s">
        <v>153</v>
      </c>
      <c r="B1650" s="35" t="s">
        <v>153</v>
      </c>
      <c r="C1650" s="34">
        <v>5.6000480299600003E-2</v>
      </c>
      <c r="D1650" s="35" t="s">
        <v>154</v>
      </c>
      <c r="E1650" s="35" t="s">
        <v>48</v>
      </c>
      <c r="F1650" s="35" t="s">
        <v>131</v>
      </c>
      <c r="G1650" s="35" t="s">
        <v>132</v>
      </c>
      <c r="H1650" s="34">
        <v>1945.56929307</v>
      </c>
      <c r="I1650" s="34">
        <v>226.62590335799999</v>
      </c>
    </row>
    <row r="1651" spans="1:9">
      <c r="A1651" s="35" t="s">
        <v>153</v>
      </c>
      <c r="B1651" s="35" t="s">
        <v>153</v>
      </c>
      <c r="C1651" s="34">
        <v>0.198781139819</v>
      </c>
      <c r="D1651" s="35" t="s">
        <v>154</v>
      </c>
      <c r="E1651" s="35" t="s">
        <v>46</v>
      </c>
      <c r="F1651" s="35" t="s">
        <v>131</v>
      </c>
      <c r="G1651" s="35" t="s">
        <v>132</v>
      </c>
      <c r="H1651" s="34">
        <v>6470.9820374299998</v>
      </c>
      <c r="I1651" s="34">
        <v>804.43873232999999</v>
      </c>
    </row>
    <row r="1652" spans="1:9">
      <c r="A1652" s="35" t="s">
        <v>153</v>
      </c>
      <c r="B1652" s="35" t="s">
        <v>153</v>
      </c>
      <c r="C1652" s="34">
        <v>8.9961304403299996E-3</v>
      </c>
      <c r="D1652" s="35" t="s">
        <v>154</v>
      </c>
      <c r="E1652" s="35" t="s">
        <v>44</v>
      </c>
      <c r="F1652" s="35" t="s">
        <v>131</v>
      </c>
      <c r="G1652" s="35" t="s">
        <v>132</v>
      </c>
      <c r="H1652" s="34">
        <v>277.57412576299998</v>
      </c>
      <c r="I1652" s="34">
        <v>36.406048249199998</v>
      </c>
    </row>
    <row r="1653" spans="1:9">
      <c r="A1653" s="35" t="s">
        <v>153</v>
      </c>
      <c r="B1653" s="35" t="s">
        <v>153</v>
      </c>
      <c r="C1653" s="34">
        <v>2.0979076423199999E-2</v>
      </c>
      <c r="D1653" s="35" t="s">
        <v>154</v>
      </c>
      <c r="E1653" s="35" t="s">
        <v>46</v>
      </c>
      <c r="F1653" s="35" t="s">
        <v>131</v>
      </c>
      <c r="G1653" s="35" t="s">
        <v>132</v>
      </c>
      <c r="H1653" s="34">
        <v>644.71909707500004</v>
      </c>
      <c r="I1653" s="34">
        <v>84.899310159400002</v>
      </c>
    </row>
    <row r="1654" spans="1:9">
      <c r="A1654" s="35" t="s">
        <v>153</v>
      </c>
      <c r="B1654" s="35" t="s">
        <v>153</v>
      </c>
      <c r="C1654" s="34">
        <v>0.41329323810500002</v>
      </c>
      <c r="D1654" s="35" t="s">
        <v>154</v>
      </c>
      <c r="E1654" s="35" t="s">
        <v>48</v>
      </c>
      <c r="F1654" s="35" t="s">
        <v>145</v>
      </c>
      <c r="G1654" s="35" t="s">
        <v>146</v>
      </c>
      <c r="H1654" s="34">
        <v>15464.043653700001</v>
      </c>
      <c r="I1654" s="34">
        <v>1672.53839496</v>
      </c>
    </row>
    <row r="1655" spans="1:9">
      <c r="A1655" s="35" t="s">
        <v>153</v>
      </c>
      <c r="B1655" s="35" t="s">
        <v>153</v>
      </c>
      <c r="C1655" s="34">
        <v>0.32957385330799999</v>
      </c>
      <c r="D1655" s="35" t="s">
        <v>154</v>
      </c>
      <c r="E1655" s="35" t="s">
        <v>48</v>
      </c>
      <c r="F1655" s="35" t="s">
        <v>131</v>
      </c>
      <c r="G1655" s="35" t="s">
        <v>132</v>
      </c>
      <c r="H1655" s="34">
        <v>13229.2984486</v>
      </c>
      <c r="I1655" s="34">
        <v>1333.7380649199999</v>
      </c>
    </row>
    <row r="1656" spans="1:9">
      <c r="A1656" s="35" t="s">
        <v>153</v>
      </c>
      <c r="B1656" s="35" t="s">
        <v>153</v>
      </c>
      <c r="C1656" s="34">
        <v>1.78448183793E-2</v>
      </c>
      <c r="D1656" s="35" t="s">
        <v>154</v>
      </c>
      <c r="E1656" s="35" t="s">
        <v>53</v>
      </c>
      <c r="F1656" s="35" t="s">
        <v>145</v>
      </c>
      <c r="G1656" s="35" t="s">
        <v>146</v>
      </c>
      <c r="H1656" s="34">
        <v>1163.22309539</v>
      </c>
      <c r="I1656" s="34">
        <v>72.215417864700001</v>
      </c>
    </row>
    <row r="1657" spans="1:9">
      <c r="A1657" s="35" t="s">
        <v>153</v>
      </c>
      <c r="B1657" s="35" t="s">
        <v>153</v>
      </c>
      <c r="C1657" s="34">
        <v>6.0839340428600003E-3</v>
      </c>
      <c r="D1657" s="35" t="s">
        <v>154</v>
      </c>
      <c r="E1657" s="35" t="s">
        <v>48</v>
      </c>
      <c r="F1657" s="35" t="s">
        <v>145</v>
      </c>
      <c r="G1657" s="35" t="s">
        <v>146</v>
      </c>
      <c r="H1657" s="34">
        <v>960.19611957799998</v>
      </c>
      <c r="I1657" s="34">
        <v>24.620807554799999</v>
      </c>
    </row>
    <row r="1658" spans="1:9">
      <c r="A1658" s="35" t="s">
        <v>153</v>
      </c>
      <c r="B1658" s="35" t="s">
        <v>153</v>
      </c>
      <c r="C1658" s="34">
        <v>1.9521823461699998E-2</v>
      </c>
      <c r="D1658" s="35" t="s">
        <v>154</v>
      </c>
      <c r="E1658" s="35" t="s">
        <v>48</v>
      </c>
      <c r="F1658" s="35" t="s">
        <v>147</v>
      </c>
      <c r="G1658" s="35" t="s">
        <v>148</v>
      </c>
      <c r="H1658" s="34">
        <v>2315.9076713999998</v>
      </c>
      <c r="I1658" s="34">
        <v>79.0020166531</v>
      </c>
    </row>
    <row r="1659" spans="1:9">
      <c r="A1659" s="35" t="s">
        <v>153</v>
      </c>
      <c r="B1659" s="35" t="s">
        <v>153</v>
      </c>
      <c r="C1659" s="34">
        <v>9.2617121899099993E-3</v>
      </c>
      <c r="D1659" s="35" t="s">
        <v>154</v>
      </c>
      <c r="E1659" s="35" t="s">
        <v>46</v>
      </c>
      <c r="F1659" s="35" t="s">
        <v>147</v>
      </c>
      <c r="G1659" s="35" t="s">
        <v>148</v>
      </c>
      <c r="H1659" s="34">
        <v>633.30834733100005</v>
      </c>
      <c r="I1659" s="34">
        <v>37.480819458200003</v>
      </c>
    </row>
    <row r="1660" spans="1:9">
      <c r="A1660" s="35" t="s">
        <v>153</v>
      </c>
      <c r="B1660" s="35" t="s">
        <v>153</v>
      </c>
      <c r="C1660" s="34">
        <v>5.1113474460000002E-2</v>
      </c>
      <c r="D1660" s="35" t="s">
        <v>154</v>
      </c>
      <c r="E1660" s="35" t="s">
        <v>48</v>
      </c>
      <c r="F1660" s="35" t="s">
        <v>147</v>
      </c>
      <c r="G1660" s="35" t="s">
        <v>148</v>
      </c>
      <c r="H1660" s="34">
        <v>2930.19906765</v>
      </c>
      <c r="I1660" s="34">
        <v>206.84889239</v>
      </c>
    </row>
    <row r="1661" spans="1:9">
      <c r="A1661" s="35" t="s">
        <v>153</v>
      </c>
      <c r="B1661" s="35" t="s">
        <v>153</v>
      </c>
      <c r="C1661" s="34">
        <v>0.111355192965</v>
      </c>
      <c r="D1661" s="35" t="s">
        <v>154</v>
      </c>
      <c r="E1661" s="35" t="s">
        <v>46</v>
      </c>
      <c r="F1661" s="35" t="s">
        <v>147</v>
      </c>
      <c r="G1661" s="35" t="s">
        <v>148</v>
      </c>
      <c r="H1661" s="34">
        <v>8907.2137479199992</v>
      </c>
      <c r="I1661" s="34">
        <v>450.638477819</v>
      </c>
    </row>
    <row r="1662" spans="1:9">
      <c r="A1662" s="35" t="s">
        <v>153</v>
      </c>
      <c r="B1662" s="35" t="s">
        <v>153</v>
      </c>
      <c r="C1662" s="34">
        <v>2.09506284352E-2</v>
      </c>
      <c r="D1662" s="35" t="s">
        <v>154</v>
      </c>
      <c r="E1662" s="35" t="s">
        <v>46</v>
      </c>
      <c r="F1662" s="35" t="s">
        <v>147</v>
      </c>
      <c r="G1662" s="35" t="s">
        <v>148</v>
      </c>
      <c r="H1662" s="34">
        <v>1920.9548381499999</v>
      </c>
      <c r="I1662" s="34">
        <v>84.784185236300004</v>
      </c>
    </row>
    <row r="1663" spans="1:9">
      <c r="A1663" s="35" t="s">
        <v>153</v>
      </c>
      <c r="B1663" s="35" t="s">
        <v>153</v>
      </c>
      <c r="C1663" s="34">
        <v>1.6764483071400001E-5</v>
      </c>
      <c r="D1663" s="35" t="s">
        <v>154</v>
      </c>
      <c r="E1663" s="35" t="s">
        <v>53</v>
      </c>
      <c r="F1663" s="35" t="s">
        <v>145</v>
      </c>
      <c r="G1663" s="35" t="s">
        <v>146</v>
      </c>
      <c r="H1663" s="34">
        <v>5.6081593464099999</v>
      </c>
      <c r="I1663" s="34">
        <v>6.7843455985700005E-2</v>
      </c>
    </row>
    <row r="1664" spans="1:9">
      <c r="A1664" s="35" t="s">
        <v>153</v>
      </c>
      <c r="B1664" s="35" t="s">
        <v>153</v>
      </c>
      <c r="C1664" s="34">
        <v>6.5611728355899998E-2</v>
      </c>
      <c r="D1664" s="35" t="s">
        <v>154</v>
      </c>
      <c r="E1664" s="35" t="s">
        <v>48</v>
      </c>
      <c r="F1664" s="35" t="s">
        <v>145</v>
      </c>
      <c r="G1664" s="35" t="s">
        <v>146</v>
      </c>
      <c r="H1664" s="34">
        <v>4292.0242488000004</v>
      </c>
      <c r="I1664" s="34">
        <v>265.521244282</v>
      </c>
    </row>
    <row r="1665" spans="1:9">
      <c r="A1665" s="35" t="s">
        <v>153</v>
      </c>
      <c r="B1665" s="35" t="s">
        <v>153</v>
      </c>
      <c r="C1665" s="34">
        <v>0.14945980594800001</v>
      </c>
      <c r="D1665" s="35" t="s">
        <v>154</v>
      </c>
      <c r="E1665" s="35" t="s">
        <v>48</v>
      </c>
      <c r="F1665" s="35" t="s">
        <v>145</v>
      </c>
      <c r="G1665" s="35" t="s">
        <v>146</v>
      </c>
      <c r="H1665" s="34">
        <v>8684.1285151400007</v>
      </c>
      <c r="I1665" s="34">
        <v>604.84237559300004</v>
      </c>
    </row>
    <row r="1666" spans="1:9">
      <c r="A1666" s="35" t="s">
        <v>153</v>
      </c>
      <c r="B1666" s="35" t="s">
        <v>153</v>
      </c>
      <c r="C1666" s="34">
        <v>9.0734963000499997E-5</v>
      </c>
      <c r="D1666" s="35" t="s">
        <v>154</v>
      </c>
      <c r="E1666" s="35" t="s">
        <v>48</v>
      </c>
      <c r="F1666" s="35" t="s">
        <v>145</v>
      </c>
      <c r="G1666" s="35" t="s">
        <v>146</v>
      </c>
      <c r="H1666" s="34">
        <v>14.4401962982</v>
      </c>
      <c r="I1666" s="34">
        <v>0.367191367755</v>
      </c>
    </row>
    <row r="1667" spans="1:9">
      <c r="A1667" s="35" t="s">
        <v>153</v>
      </c>
      <c r="B1667" s="35" t="s">
        <v>153</v>
      </c>
      <c r="C1667" s="34">
        <v>0.16782337347599999</v>
      </c>
      <c r="D1667" s="35" t="s">
        <v>154</v>
      </c>
      <c r="E1667" s="35" t="s">
        <v>48</v>
      </c>
      <c r="F1667" s="35" t="s">
        <v>145</v>
      </c>
      <c r="G1667" s="35" t="s">
        <v>146</v>
      </c>
      <c r="H1667" s="34">
        <v>5268.8013090900004</v>
      </c>
      <c r="I1667" s="34">
        <v>679.15709677999996</v>
      </c>
    </row>
    <row r="1668" spans="1:9">
      <c r="A1668" s="35" t="s">
        <v>153</v>
      </c>
      <c r="B1668" s="35" t="s">
        <v>153</v>
      </c>
      <c r="C1668" s="34">
        <v>0.24481858284499999</v>
      </c>
      <c r="D1668" s="35" t="s">
        <v>154</v>
      </c>
      <c r="E1668" s="35" t="s">
        <v>46</v>
      </c>
      <c r="F1668" s="35" t="s">
        <v>145</v>
      </c>
      <c r="G1668" s="35" t="s">
        <v>146</v>
      </c>
      <c r="H1668" s="34">
        <v>7621.7083775000001</v>
      </c>
      <c r="I1668" s="34">
        <v>990.74565430899997</v>
      </c>
    </row>
    <row r="1669" spans="1:9">
      <c r="A1669" s="35" t="s">
        <v>153</v>
      </c>
      <c r="B1669" s="35" t="s">
        <v>153</v>
      </c>
      <c r="C1669" s="34">
        <v>0.113159805647</v>
      </c>
      <c r="D1669" s="35" t="s">
        <v>154</v>
      </c>
      <c r="E1669" s="35" t="s">
        <v>46</v>
      </c>
      <c r="F1669" s="35" t="s">
        <v>145</v>
      </c>
      <c r="G1669" s="35" t="s">
        <v>146</v>
      </c>
      <c r="H1669" s="34">
        <v>4882.0718725999996</v>
      </c>
      <c r="I1669" s="34">
        <v>457.94148624100001</v>
      </c>
    </row>
    <row r="1670" spans="1:9">
      <c r="A1670" s="35" t="s">
        <v>153</v>
      </c>
      <c r="B1670" s="35" t="s">
        <v>153</v>
      </c>
      <c r="C1670" s="34">
        <v>4.4192697094900001E-2</v>
      </c>
      <c r="D1670" s="35" t="s">
        <v>154</v>
      </c>
      <c r="E1670" s="35" t="s">
        <v>48</v>
      </c>
      <c r="F1670" s="35" t="s">
        <v>145</v>
      </c>
      <c r="G1670" s="35" t="s">
        <v>146</v>
      </c>
      <c r="H1670" s="34">
        <v>1800.9736054499999</v>
      </c>
      <c r="I1670" s="34">
        <v>178.84150006199999</v>
      </c>
    </row>
    <row r="1671" spans="1:9">
      <c r="A1671" s="35" t="s">
        <v>153</v>
      </c>
      <c r="B1671" s="35" t="s">
        <v>153</v>
      </c>
      <c r="C1671" s="34">
        <v>0.112636211567</v>
      </c>
      <c r="D1671" s="35" t="s">
        <v>154</v>
      </c>
      <c r="E1671" s="35" t="s">
        <v>48</v>
      </c>
      <c r="F1671" s="35" t="s">
        <v>145</v>
      </c>
      <c r="G1671" s="35" t="s">
        <v>146</v>
      </c>
      <c r="H1671" s="34">
        <v>2851.3656009299998</v>
      </c>
      <c r="I1671" s="34">
        <v>455.82257617499999</v>
      </c>
    </row>
    <row r="1672" spans="1:9">
      <c r="A1672" s="35" t="s">
        <v>153</v>
      </c>
      <c r="B1672" s="35" t="s">
        <v>153</v>
      </c>
      <c r="C1672" s="34">
        <v>6.4792400836899994E-2</v>
      </c>
      <c r="D1672" s="35" t="s">
        <v>154</v>
      </c>
      <c r="E1672" s="35" t="s">
        <v>48</v>
      </c>
      <c r="F1672" s="35" t="s">
        <v>145</v>
      </c>
      <c r="G1672" s="35" t="s">
        <v>146</v>
      </c>
      <c r="H1672" s="34">
        <v>2618.0131748099998</v>
      </c>
      <c r="I1672" s="34">
        <v>262.20554344999999</v>
      </c>
    </row>
    <row r="1673" spans="1:9">
      <c r="A1673" s="35" t="s">
        <v>153</v>
      </c>
      <c r="B1673" s="35" t="s">
        <v>153</v>
      </c>
      <c r="C1673" s="34">
        <v>0.39070388623199998</v>
      </c>
      <c r="D1673" s="35" t="s">
        <v>154</v>
      </c>
      <c r="E1673" s="35" t="s">
        <v>46</v>
      </c>
      <c r="F1673" s="35" t="s">
        <v>145</v>
      </c>
      <c r="G1673" s="35" t="s">
        <v>146</v>
      </c>
      <c r="H1673" s="34">
        <v>12952.9940376</v>
      </c>
      <c r="I1673" s="34">
        <v>1581.12253126</v>
      </c>
    </row>
    <row r="1674" spans="1:9">
      <c r="A1674" s="35" t="s">
        <v>153</v>
      </c>
      <c r="B1674" s="35" t="s">
        <v>153</v>
      </c>
      <c r="C1674" s="34">
        <v>1.8726178287E-2</v>
      </c>
      <c r="D1674" s="35" t="s">
        <v>154</v>
      </c>
      <c r="E1674" s="35" t="s">
        <v>46</v>
      </c>
      <c r="F1674" s="35" t="s">
        <v>145</v>
      </c>
      <c r="G1674" s="35" t="s">
        <v>146</v>
      </c>
      <c r="H1674" s="34">
        <v>1057.9925581699999</v>
      </c>
      <c r="I1674" s="34">
        <v>75.782154867700001</v>
      </c>
    </row>
    <row r="1675" spans="1:9">
      <c r="A1675" s="35" t="s">
        <v>153</v>
      </c>
      <c r="B1675" s="35" t="s">
        <v>153</v>
      </c>
      <c r="C1675" s="34">
        <v>8.9890803691099995E-3</v>
      </c>
      <c r="D1675" s="35" t="s">
        <v>154</v>
      </c>
      <c r="E1675" s="35" t="s">
        <v>44</v>
      </c>
      <c r="F1675" s="35" t="s">
        <v>145</v>
      </c>
      <c r="G1675" s="35" t="s">
        <v>146</v>
      </c>
      <c r="H1675" s="34">
        <v>2661.63830577</v>
      </c>
      <c r="I1675" s="34">
        <v>36.377517623199999</v>
      </c>
    </row>
    <row r="1676" spans="1:9">
      <c r="A1676" s="35" t="s">
        <v>153</v>
      </c>
      <c r="B1676" s="35" t="s">
        <v>153</v>
      </c>
      <c r="C1676" s="34">
        <v>1.5307633051199999E-4</v>
      </c>
      <c r="D1676" s="35" t="s">
        <v>154</v>
      </c>
      <c r="E1676" s="35" t="s">
        <v>44</v>
      </c>
      <c r="F1676" s="35" t="s">
        <v>145</v>
      </c>
      <c r="G1676" s="35" t="s">
        <v>146</v>
      </c>
      <c r="H1676" s="34">
        <v>52.642773272900001</v>
      </c>
      <c r="I1676" s="34">
        <v>0.61947793125100004</v>
      </c>
    </row>
    <row r="1677" spans="1:9">
      <c r="A1677" s="35" t="s">
        <v>153</v>
      </c>
      <c r="B1677" s="35" t="s">
        <v>153</v>
      </c>
      <c r="C1677" s="34">
        <v>2.3517912376399999E-4</v>
      </c>
      <c r="D1677" s="35" t="s">
        <v>154</v>
      </c>
      <c r="E1677" s="35" t="s">
        <v>44</v>
      </c>
      <c r="F1677" s="35" t="s">
        <v>106</v>
      </c>
      <c r="G1677" s="35" t="s">
        <v>107</v>
      </c>
      <c r="H1677" s="34">
        <v>81.330594502500006</v>
      </c>
      <c r="I1677" s="34">
        <v>0.95173614742000001</v>
      </c>
    </row>
    <row r="1678" spans="1:9">
      <c r="A1678" s="35" t="s">
        <v>153</v>
      </c>
      <c r="B1678" s="35" t="s">
        <v>153</v>
      </c>
      <c r="C1678" s="34">
        <v>1.7342431890299999E-2</v>
      </c>
      <c r="D1678" s="35" t="s">
        <v>154</v>
      </c>
      <c r="E1678" s="35" t="s">
        <v>46</v>
      </c>
      <c r="F1678" s="35" t="s">
        <v>106</v>
      </c>
      <c r="G1678" s="35" t="s">
        <v>107</v>
      </c>
      <c r="H1678" s="34">
        <v>1714.3849028100001</v>
      </c>
      <c r="I1678" s="34">
        <v>70.182331875399996</v>
      </c>
    </row>
    <row r="1679" spans="1:9">
      <c r="A1679" s="35" t="s">
        <v>153</v>
      </c>
      <c r="B1679" s="35" t="s">
        <v>153</v>
      </c>
      <c r="C1679" s="34">
        <v>8.0794749661000004E-2</v>
      </c>
      <c r="D1679" s="35" t="s">
        <v>154</v>
      </c>
      <c r="E1679" s="35" t="s">
        <v>46</v>
      </c>
      <c r="F1679" s="35" t="s">
        <v>145</v>
      </c>
      <c r="G1679" s="35" t="s">
        <v>146</v>
      </c>
      <c r="H1679" s="34">
        <v>3467.23184287</v>
      </c>
      <c r="I1679" s="34">
        <v>326.964751562</v>
      </c>
    </row>
    <row r="1680" spans="1:9">
      <c r="A1680" s="35" t="s">
        <v>153</v>
      </c>
      <c r="B1680" s="35" t="s">
        <v>153</v>
      </c>
      <c r="C1680" s="34">
        <v>5.7302232541499999E-2</v>
      </c>
      <c r="D1680" s="35" t="s">
        <v>154</v>
      </c>
      <c r="E1680" s="35" t="s">
        <v>48</v>
      </c>
      <c r="F1680" s="35" t="s">
        <v>155</v>
      </c>
      <c r="G1680" s="35" t="s">
        <v>156</v>
      </c>
      <c r="H1680" s="34">
        <v>2941.3085538800001</v>
      </c>
      <c r="I1680" s="34">
        <v>231.89390777899999</v>
      </c>
    </row>
    <row r="1681" spans="1:9">
      <c r="A1681" s="35" t="s">
        <v>153</v>
      </c>
      <c r="B1681" s="35" t="s">
        <v>153</v>
      </c>
      <c r="C1681" s="34">
        <v>0.192558104364</v>
      </c>
      <c r="D1681" s="35" t="s">
        <v>154</v>
      </c>
      <c r="E1681" s="35" t="s">
        <v>48</v>
      </c>
      <c r="F1681" s="35" t="s">
        <v>155</v>
      </c>
      <c r="G1681" s="35" t="s">
        <v>156</v>
      </c>
      <c r="H1681" s="34">
        <v>11088.935964099999</v>
      </c>
      <c r="I1681" s="34">
        <v>779.25500133000003</v>
      </c>
    </row>
    <row r="1682" spans="1:9">
      <c r="A1682" s="35" t="s">
        <v>153</v>
      </c>
      <c r="B1682" s="35" t="s">
        <v>153</v>
      </c>
      <c r="C1682" s="34">
        <v>3.5970106767500002E-5</v>
      </c>
      <c r="D1682" s="35" t="s">
        <v>154</v>
      </c>
      <c r="E1682" s="35" t="s">
        <v>48</v>
      </c>
      <c r="F1682" s="35" t="s">
        <v>155</v>
      </c>
      <c r="G1682" s="35" t="s">
        <v>156</v>
      </c>
      <c r="H1682" s="34">
        <v>18.165368127200001</v>
      </c>
      <c r="I1682" s="34">
        <v>0.145565857587</v>
      </c>
    </row>
    <row r="1683" spans="1:9">
      <c r="A1683" s="35" t="s">
        <v>153</v>
      </c>
      <c r="B1683" s="35" t="s">
        <v>153</v>
      </c>
      <c r="C1683" s="34">
        <v>3.5283540574000002E-2</v>
      </c>
      <c r="D1683" s="35" t="s">
        <v>154</v>
      </c>
      <c r="E1683" s="35" t="s">
        <v>46</v>
      </c>
      <c r="F1683" s="35" t="s">
        <v>145</v>
      </c>
      <c r="G1683" s="35" t="s">
        <v>146</v>
      </c>
      <c r="H1683" s="34">
        <v>1914.3638132200001</v>
      </c>
      <c r="I1683" s="34">
        <v>142.78742277699999</v>
      </c>
    </row>
    <row r="1684" spans="1:9">
      <c r="A1684" s="35" t="s">
        <v>153</v>
      </c>
      <c r="B1684" s="35" t="s">
        <v>153</v>
      </c>
      <c r="C1684" s="34">
        <v>3.47689169758E-2</v>
      </c>
      <c r="D1684" s="35" t="s">
        <v>154</v>
      </c>
      <c r="E1684" s="35" t="s">
        <v>48</v>
      </c>
      <c r="F1684" s="35" t="s">
        <v>145</v>
      </c>
      <c r="G1684" s="35" t="s">
        <v>146</v>
      </c>
      <c r="H1684" s="34">
        <v>1051.7059183399999</v>
      </c>
      <c r="I1684" s="34">
        <v>140.70481496400001</v>
      </c>
    </row>
    <row r="1685" spans="1:9">
      <c r="A1685" s="35" t="s">
        <v>153</v>
      </c>
      <c r="B1685" s="35" t="s">
        <v>153</v>
      </c>
      <c r="C1685" s="34">
        <v>2.64561163499E-2</v>
      </c>
      <c r="D1685" s="35" t="s">
        <v>154</v>
      </c>
      <c r="E1685" s="35" t="s">
        <v>48</v>
      </c>
      <c r="F1685" s="35" t="s">
        <v>145</v>
      </c>
      <c r="G1685" s="35" t="s">
        <v>146</v>
      </c>
      <c r="H1685" s="34">
        <v>1359.5439512800001</v>
      </c>
      <c r="I1685" s="34">
        <v>107.064104363</v>
      </c>
    </row>
    <row r="1686" spans="1:9">
      <c r="A1686" s="35" t="s">
        <v>153</v>
      </c>
      <c r="B1686" s="35" t="s">
        <v>153</v>
      </c>
      <c r="C1686" s="34">
        <v>0.16826709601699999</v>
      </c>
      <c r="D1686" s="35" t="s">
        <v>154</v>
      </c>
      <c r="E1686" s="35" t="s">
        <v>46</v>
      </c>
      <c r="F1686" s="35" t="s">
        <v>145</v>
      </c>
      <c r="G1686" s="35" t="s">
        <v>146</v>
      </c>
      <c r="H1686" s="34">
        <v>6129.8007017500004</v>
      </c>
      <c r="I1686" s="34">
        <v>680.95277819600005</v>
      </c>
    </row>
    <row r="1687" spans="1:9">
      <c r="A1687" s="35" t="s">
        <v>153</v>
      </c>
      <c r="B1687" s="35" t="s">
        <v>153</v>
      </c>
      <c r="C1687" s="34">
        <v>0.110035755057</v>
      </c>
      <c r="D1687" s="35" t="s">
        <v>154</v>
      </c>
      <c r="E1687" s="35" t="s">
        <v>48</v>
      </c>
      <c r="F1687" s="35" t="s">
        <v>145</v>
      </c>
      <c r="G1687" s="35" t="s">
        <v>146</v>
      </c>
      <c r="H1687" s="34">
        <v>2679.5428910000001</v>
      </c>
      <c r="I1687" s="34">
        <v>445.298902048</v>
      </c>
    </row>
    <row r="1688" spans="1:9">
      <c r="A1688" s="35" t="s">
        <v>153</v>
      </c>
      <c r="B1688" s="35" t="s">
        <v>153</v>
      </c>
      <c r="C1688" s="34">
        <v>0.107563489511</v>
      </c>
      <c r="D1688" s="35" t="s">
        <v>154</v>
      </c>
      <c r="E1688" s="35" t="s">
        <v>46</v>
      </c>
      <c r="F1688" s="35" t="s">
        <v>145</v>
      </c>
      <c r="G1688" s="35" t="s">
        <v>146</v>
      </c>
      <c r="H1688" s="34">
        <v>2612.3886964200001</v>
      </c>
      <c r="I1688" s="34">
        <v>435.29399834399999</v>
      </c>
    </row>
    <row r="1689" spans="1:9">
      <c r="A1689" s="35" t="s">
        <v>153</v>
      </c>
      <c r="B1689" s="35" t="s">
        <v>153</v>
      </c>
      <c r="C1689" s="34">
        <v>7.0778816761400002E-3</v>
      </c>
      <c r="D1689" s="35" t="s">
        <v>154</v>
      </c>
      <c r="E1689" s="35" t="s">
        <v>44</v>
      </c>
      <c r="F1689" s="35" t="s">
        <v>106</v>
      </c>
      <c r="G1689" s="35" t="s">
        <v>107</v>
      </c>
      <c r="H1689" s="34">
        <v>4071.0298042300001</v>
      </c>
      <c r="I1689" s="34">
        <v>28.643170918100001</v>
      </c>
    </row>
    <row r="1690" spans="1:9">
      <c r="A1690" s="35" t="s">
        <v>153</v>
      </c>
      <c r="B1690" s="35" t="s">
        <v>153</v>
      </c>
      <c r="C1690" s="34">
        <v>5.87553483315E-2</v>
      </c>
      <c r="D1690" s="35" t="s">
        <v>154</v>
      </c>
      <c r="E1690" s="35" t="s">
        <v>48</v>
      </c>
      <c r="F1690" s="35" t="s">
        <v>155</v>
      </c>
      <c r="G1690" s="35" t="s">
        <v>156</v>
      </c>
      <c r="H1690" s="34">
        <v>3350.54797014</v>
      </c>
      <c r="I1690" s="34">
        <v>237.77445874599999</v>
      </c>
    </row>
    <row r="1691" spans="1:9">
      <c r="A1691" s="35" t="s">
        <v>153</v>
      </c>
      <c r="B1691" s="35" t="s">
        <v>153</v>
      </c>
      <c r="C1691" s="34">
        <v>2.7370341162699999E-2</v>
      </c>
      <c r="D1691" s="35" t="s">
        <v>154</v>
      </c>
      <c r="E1691" s="35" t="s">
        <v>46</v>
      </c>
      <c r="F1691" s="35" t="s">
        <v>155</v>
      </c>
      <c r="G1691" s="35" t="s">
        <v>156</v>
      </c>
      <c r="H1691" s="34">
        <v>980.89123160199995</v>
      </c>
      <c r="I1691" s="34">
        <v>110.763840918</v>
      </c>
    </row>
    <row r="1692" spans="1:9">
      <c r="A1692" s="35" t="s">
        <v>153</v>
      </c>
      <c r="B1692" s="35" t="s">
        <v>153</v>
      </c>
      <c r="C1692" s="34">
        <v>3.6220657927900003E-2</v>
      </c>
      <c r="D1692" s="35" t="s">
        <v>154</v>
      </c>
      <c r="E1692" s="35" t="s">
        <v>53</v>
      </c>
      <c r="F1692" s="35" t="s">
        <v>155</v>
      </c>
      <c r="G1692" s="35" t="s">
        <v>156</v>
      </c>
      <c r="H1692" s="34">
        <v>1962.47904178</v>
      </c>
      <c r="I1692" s="34">
        <v>146.579802159</v>
      </c>
    </row>
    <row r="1693" spans="1:9">
      <c r="A1693" s="35" t="s">
        <v>153</v>
      </c>
      <c r="B1693" s="35" t="s">
        <v>153</v>
      </c>
      <c r="C1693" s="34">
        <v>1.2984259383099999E-2</v>
      </c>
      <c r="D1693" s="35" t="s">
        <v>154</v>
      </c>
      <c r="E1693" s="35" t="s">
        <v>53</v>
      </c>
      <c r="F1693" s="35" t="s">
        <v>145</v>
      </c>
      <c r="G1693" s="35" t="s">
        <v>146</v>
      </c>
      <c r="H1693" s="34">
        <v>785.67439124400005</v>
      </c>
      <c r="I1693" s="34">
        <v>52.545433474799999</v>
      </c>
    </row>
    <row r="1694" spans="1:9">
      <c r="A1694" s="35" t="s">
        <v>153</v>
      </c>
      <c r="B1694" s="35" t="s">
        <v>153</v>
      </c>
      <c r="C1694" s="34">
        <v>0.16434403635</v>
      </c>
      <c r="D1694" s="35" t="s">
        <v>154</v>
      </c>
      <c r="E1694" s="35" t="s">
        <v>48</v>
      </c>
      <c r="F1694" s="35" t="s">
        <v>145</v>
      </c>
      <c r="G1694" s="35" t="s">
        <v>146</v>
      </c>
      <c r="H1694" s="34">
        <v>4100.9118929899996</v>
      </c>
      <c r="I1694" s="34">
        <v>665.07671898800004</v>
      </c>
    </row>
    <row r="1695" spans="1:9">
      <c r="A1695" s="35" t="s">
        <v>153</v>
      </c>
      <c r="B1695" s="35" t="s">
        <v>153</v>
      </c>
      <c r="C1695" s="34">
        <v>0.211714666059</v>
      </c>
      <c r="D1695" s="35" t="s">
        <v>154</v>
      </c>
      <c r="E1695" s="35" t="s">
        <v>46</v>
      </c>
      <c r="F1695" s="35" t="s">
        <v>145</v>
      </c>
      <c r="G1695" s="35" t="s">
        <v>146</v>
      </c>
      <c r="H1695" s="34">
        <v>5272.1309990500004</v>
      </c>
      <c r="I1695" s="34">
        <v>856.77885605799997</v>
      </c>
    </row>
    <row r="1696" spans="1:9">
      <c r="A1696" s="35" t="s">
        <v>153</v>
      </c>
      <c r="B1696" s="35" t="s">
        <v>153</v>
      </c>
      <c r="C1696" s="34">
        <v>6.0169363767000002E-2</v>
      </c>
      <c r="D1696" s="35" t="s">
        <v>154</v>
      </c>
      <c r="E1696" s="35" t="s">
        <v>48</v>
      </c>
      <c r="F1696" s="35" t="s">
        <v>145</v>
      </c>
      <c r="G1696" s="35" t="s">
        <v>146</v>
      </c>
      <c r="H1696" s="34">
        <v>1711.0345328000001</v>
      </c>
      <c r="I1696" s="34">
        <v>243.496776192</v>
      </c>
    </row>
    <row r="1697" spans="1:9">
      <c r="A1697" s="35" t="s">
        <v>153</v>
      </c>
      <c r="B1697" s="35" t="s">
        <v>153</v>
      </c>
      <c r="C1697" s="34">
        <v>6.8710869387200002E-2</v>
      </c>
      <c r="D1697" s="35" t="s">
        <v>154</v>
      </c>
      <c r="E1697" s="35" t="s">
        <v>46</v>
      </c>
      <c r="F1697" s="35" t="s">
        <v>145</v>
      </c>
      <c r="G1697" s="35" t="s">
        <v>146</v>
      </c>
      <c r="H1697" s="34">
        <v>2138.9857638200001</v>
      </c>
      <c r="I1697" s="34">
        <v>278.06302306800001</v>
      </c>
    </row>
    <row r="1698" spans="1:9">
      <c r="A1698" s="35" t="s">
        <v>153</v>
      </c>
      <c r="B1698" s="35" t="s">
        <v>153</v>
      </c>
      <c r="C1698" s="34">
        <v>0.105261263764</v>
      </c>
      <c r="D1698" s="35" t="s">
        <v>154</v>
      </c>
      <c r="E1698" s="35" t="s">
        <v>48</v>
      </c>
      <c r="F1698" s="35" t="s">
        <v>145</v>
      </c>
      <c r="G1698" s="35" t="s">
        <v>146</v>
      </c>
      <c r="H1698" s="34">
        <v>5669.9790884000004</v>
      </c>
      <c r="I1698" s="34">
        <v>425.97722129499999</v>
      </c>
    </row>
    <row r="1699" spans="1:9">
      <c r="A1699" s="35" t="s">
        <v>153</v>
      </c>
      <c r="B1699" s="35" t="s">
        <v>153</v>
      </c>
      <c r="C1699" s="34">
        <v>7.4416079529199999E-2</v>
      </c>
      <c r="D1699" s="35" t="s">
        <v>154</v>
      </c>
      <c r="E1699" s="35" t="s">
        <v>46</v>
      </c>
      <c r="F1699" s="35" t="s">
        <v>145</v>
      </c>
      <c r="G1699" s="35" t="s">
        <v>146</v>
      </c>
      <c r="H1699" s="34">
        <v>3978.05839737</v>
      </c>
      <c r="I1699" s="34">
        <v>301.15118937300002</v>
      </c>
    </row>
    <row r="1700" spans="1:9">
      <c r="A1700" s="35" t="s">
        <v>153</v>
      </c>
      <c r="B1700" s="35" t="s">
        <v>153</v>
      </c>
      <c r="C1700" s="34">
        <v>5.0802474028900001E-2</v>
      </c>
      <c r="D1700" s="35" t="s">
        <v>154</v>
      </c>
      <c r="E1700" s="35" t="s">
        <v>48</v>
      </c>
      <c r="F1700" s="35" t="s">
        <v>145</v>
      </c>
      <c r="G1700" s="35" t="s">
        <v>146</v>
      </c>
      <c r="H1700" s="34">
        <v>2234.0525914700002</v>
      </c>
      <c r="I1700" s="34">
        <v>205.590318298</v>
      </c>
    </row>
    <row r="1701" spans="1:9">
      <c r="A1701" s="35" t="s">
        <v>153</v>
      </c>
      <c r="B1701" s="35" t="s">
        <v>153</v>
      </c>
      <c r="C1701" s="34">
        <v>4.4937636039299997E-2</v>
      </c>
      <c r="D1701" s="35" t="s">
        <v>154</v>
      </c>
      <c r="E1701" s="35" t="s">
        <v>53</v>
      </c>
      <c r="F1701" s="35" t="s">
        <v>145</v>
      </c>
      <c r="G1701" s="35" t="s">
        <v>146</v>
      </c>
      <c r="H1701" s="34">
        <v>1967.2221078800001</v>
      </c>
      <c r="I1701" s="34">
        <v>181.85616101299999</v>
      </c>
    </row>
    <row r="1702" spans="1:9">
      <c r="A1702" s="35" t="s">
        <v>153</v>
      </c>
      <c r="B1702" s="35" t="s">
        <v>153</v>
      </c>
      <c r="C1702" s="34">
        <v>2.2348243530600002E-2</v>
      </c>
      <c r="D1702" s="35" t="s">
        <v>154</v>
      </c>
      <c r="E1702" s="35" t="s">
        <v>48</v>
      </c>
      <c r="F1702" s="35" t="s">
        <v>145</v>
      </c>
      <c r="G1702" s="35" t="s">
        <v>146</v>
      </c>
      <c r="H1702" s="34">
        <v>967.04061424600002</v>
      </c>
      <c r="I1702" s="34">
        <v>90.440132861099997</v>
      </c>
    </row>
    <row r="1703" spans="1:9">
      <c r="A1703" s="35" t="s">
        <v>153</v>
      </c>
      <c r="B1703" s="35" t="s">
        <v>153</v>
      </c>
      <c r="C1703" s="34">
        <v>4.5095633195900001E-2</v>
      </c>
      <c r="D1703" s="35" t="s">
        <v>154</v>
      </c>
      <c r="E1703" s="35" t="s">
        <v>53</v>
      </c>
      <c r="F1703" s="35" t="s">
        <v>145</v>
      </c>
      <c r="G1703" s="35" t="s">
        <v>146</v>
      </c>
      <c r="H1703" s="34">
        <v>1508.9871119899999</v>
      </c>
      <c r="I1703" s="34">
        <v>182.49555282099999</v>
      </c>
    </row>
    <row r="1704" spans="1:9">
      <c r="A1704" s="35" t="s">
        <v>153</v>
      </c>
      <c r="B1704" s="35" t="s">
        <v>153</v>
      </c>
      <c r="C1704" s="34">
        <v>4.37344161859E-3</v>
      </c>
      <c r="D1704" s="35" t="s">
        <v>154</v>
      </c>
      <c r="E1704" s="35" t="s">
        <v>46</v>
      </c>
      <c r="F1704" s="35" t="s">
        <v>155</v>
      </c>
      <c r="G1704" s="35" t="s">
        <v>156</v>
      </c>
      <c r="H1704" s="34">
        <v>704.96961342400004</v>
      </c>
      <c r="I1704" s="34">
        <v>17.698690302199999</v>
      </c>
    </row>
    <row r="1705" spans="1:9">
      <c r="A1705" s="35" t="s">
        <v>153</v>
      </c>
      <c r="B1705" s="35" t="s">
        <v>153</v>
      </c>
      <c r="C1705" s="34">
        <v>1.6233311015400001E-2</v>
      </c>
      <c r="D1705" s="35" t="s">
        <v>154</v>
      </c>
      <c r="E1705" s="35" t="s">
        <v>44</v>
      </c>
      <c r="F1705" s="35" t="s">
        <v>155</v>
      </c>
      <c r="G1705" s="35" t="s">
        <v>156</v>
      </c>
      <c r="H1705" s="34">
        <v>2536.3496110299998</v>
      </c>
      <c r="I1705" s="34">
        <v>65.693878939699999</v>
      </c>
    </row>
    <row r="1706" spans="1:9">
      <c r="A1706" s="35" t="s">
        <v>153</v>
      </c>
      <c r="B1706" s="35" t="s">
        <v>153</v>
      </c>
      <c r="C1706" s="34">
        <v>7.8325101260200009E-3</v>
      </c>
      <c r="D1706" s="35" t="s">
        <v>154</v>
      </c>
      <c r="E1706" s="35" t="s">
        <v>48</v>
      </c>
      <c r="F1706" s="35" t="s">
        <v>155</v>
      </c>
      <c r="G1706" s="35" t="s">
        <v>156</v>
      </c>
      <c r="H1706" s="34">
        <v>1175.84237383</v>
      </c>
      <c r="I1706" s="34">
        <v>31.697043907000001</v>
      </c>
    </row>
    <row r="1707" spans="1:9">
      <c r="A1707" s="35" t="s">
        <v>153</v>
      </c>
      <c r="B1707" s="35" t="s">
        <v>153</v>
      </c>
      <c r="C1707" s="34">
        <v>5.9317518876499997E-2</v>
      </c>
      <c r="D1707" s="35" t="s">
        <v>154</v>
      </c>
      <c r="E1707" s="35" t="s">
        <v>46</v>
      </c>
      <c r="F1707" s="35" t="s">
        <v>155</v>
      </c>
      <c r="G1707" s="35" t="s">
        <v>156</v>
      </c>
      <c r="H1707" s="34">
        <v>7336.9475304199996</v>
      </c>
      <c r="I1707" s="34">
        <v>240.04948222600001</v>
      </c>
    </row>
    <row r="1708" spans="1:9">
      <c r="A1708" s="35" t="s">
        <v>153</v>
      </c>
      <c r="B1708" s="35" t="s">
        <v>153</v>
      </c>
      <c r="C1708" s="34">
        <v>2.4633018408400001E-2</v>
      </c>
      <c r="D1708" s="35" t="s">
        <v>154</v>
      </c>
      <c r="E1708" s="35" t="s">
        <v>44</v>
      </c>
      <c r="F1708" s="35" t="s">
        <v>155</v>
      </c>
      <c r="G1708" s="35" t="s">
        <v>156</v>
      </c>
      <c r="H1708" s="34">
        <v>1874.89975445</v>
      </c>
      <c r="I1708" s="34">
        <v>99.686288749300004</v>
      </c>
    </row>
    <row r="1709" spans="1:9">
      <c r="A1709" s="35" t="s">
        <v>153</v>
      </c>
      <c r="B1709" s="35" t="s">
        <v>153</v>
      </c>
      <c r="C1709" s="34">
        <v>9.8657098110300004E-2</v>
      </c>
      <c r="D1709" s="35" t="s">
        <v>154</v>
      </c>
      <c r="E1709" s="35" t="s">
        <v>46</v>
      </c>
      <c r="F1709" s="35" t="s">
        <v>155</v>
      </c>
      <c r="G1709" s="35" t="s">
        <v>156</v>
      </c>
      <c r="H1709" s="34">
        <v>7168.5836403000003</v>
      </c>
      <c r="I1709" s="34">
        <v>399.25111110300003</v>
      </c>
    </row>
    <row r="1710" spans="1:9">
      <c r="A1710" s="35" t="s">
        <v>153</v>
      </c>
      <c r="B1710" s="35" t="s">
        <v>153</v>
      </c>
      <c r="C1710" s="34">
        <v>2.90452790611E-5</v>
      </c>
      <c r="D1710" s="35" t="s">
        <v>154</v>
      </c>
      <c r="E1710" s="35" t="s">
        <v>44</v>
      </c>
      <c r="F1710" s="35" t="s">
        <v>155</v>
      </c>
      <c r="G1710" s="35" t="s">
        <v>156</v>
      </c>
      <c r="H1710" s="34">
        <v>14.4737737167</v>
      </c>
      <c r="I1710" s="34">
        <v>0.117542074109</v>
      </c>
    </row>
    <row r="1711" spans="1:9">
      <c r="A1711" s="35" t="s">
        <v>157</v>
      </c>
      <c r="B1711" s="35" t="s">
        <v>158</v>
      </c>
      <c r="C1711" s="34">
        <v>5.38895086549</v>
      </c>
      <c r="D1711" s="35" t="s">
        <v>159</v>
      </c>
      <c r="E1711" s="35" t="s">
        <v>44</v>
      </c>
      <c r="F1711" s="35" t="s">
        <v>54</v>
      </c>
      <c r="G1711" s="35" t="s">
        <v>100</v>
      </c>
      <c r="H1711" s="34">
        <v>1928.3649549500001</v>
      </c>
      <c r="I1711" s="34">
        <v>21808.310420000002</v>
      </c>
    </row>
    <row r="1712" spans="1:9">
      <c r="A1712" s="35" t="s">
        <v>157</v>
      </c>
      <c r="B1712" s="35" t="s">
        <v>158</v>
      </c>
      <c r="C1712" s="34">
        <v>1.8205132256200001E-3</v>
      </c>
      <c r="D1712" s="35" t="s">
        <v>159</v>
      </c>
      <c r="E1712" s="35" t="s">
        <v>44</v>
      </c>
      <c r="F1712" s="35" t="s">
        <v>54</v>
      </c>
      <c r="G1712" s="35" t="s">
        <v>100</v>
      </c>
      <c r="H1712" s="34">
        <v>36.262205011699997</v>
      </c>
      <c r="I1712" s="34">
        <v>7.3673556391800004</v>
      </c>
    </row>
    <row r="1713" spans="1:9">
      <c r="A1713" s="35" t="s">
        <v>157</v>
      </c>
      <c r="B1713" s="35" t="s">
        <v>158</v>
      </c>
      <c r="C1713" s="34">
        <v>1.1538959665200001E-2</v>
      </c>
      <c r="D1713" s="35" t="s">
        <v>159</v>
      </c>
      <c r="E1713" s="35" t="s">
        <v>44</v>
      </c>
      <c r="F1713" s="35" t="s">
        <v>54</v>
      </c>
      <c r="G1713" s="35" t="s">
        <v>100</v>
      </c>
      <c r="H1713" s="34">
        <v>222.94612160700001</v>
      </c>
      <c r="I1713" s="34">
        <v>46.696513029000002</v>
      </c>
    </row>
    <row r="1714" spans="1:9">
      <c r="A1714" s="35" t="s">
        <v>157</v>
      </c>
      <c r="B1714" s="35" t="s">
        <v>158</v>
      </c>
      <c r="C1714" s="34">
        <v>3.2795928425100001</v>
      </c>
      <c r="D1714" s="35" t="s">
        <v>159</v>
      </c>
      <c r="E1714" s="35" t="s">
        <v>44</v>
      </c>
      <c r="F1714" s="35" t="s">
        <v>54</v>
      </c>
      <c r="G1714" s="35" t="s">
        <v>100</v>
      </c>
      <c r="H1714" s="34">
        <v>446.69346698800001</v>
      </c>
      <c r="I1714" s="34">
        <v>13272.041357599999</v>
      </c>
    </row>
    <row r="1715" spans="1:9">
      <c r="A1715" s="35" t="s">
        <v>157</v>
      </c>
      <c r="B1715" s="35" t="s">
        <v>158</v>
      </c>
      <c r="C1715" s="34">
        <v>90.823678569199998</v>
      </c>
      <c r="D1715" s="35" t="s">
        <v>159</v>
      </c>
      <c r="E1715" s="35" t="s">
        <v>44</v>
      </c>
      <c r="F1715" s="35" t="s">
        <v>54</v>
      </c>
      <c r="G1715" s="35" t="s">
        <v>100</v>
      </c>
      <c r="H1715" s="34">
        <v>4628.4562206099999</v>
      </c>
      <c r="I1715" s="34">
        <v>367550.38692399999</v>
      </c>
    </row>
    <row r="1716" spans="1:9">
      <c r="A1716" s="35" t="s">
        <v>157</v>
      </c>
      <c r="B1716" s="35" t="s">
        <v>158</v>
      </c>
      <c r="C1716" s="34">
        <v>6.5261564188600003</v>
      </c>
      <c r="D1716" s="35" t="s">
        <v>159</v>
      </c>
      <c r="E1716" s="35" t="s">
        <v>44</v>
      </c>
      <c r="F1716" s="35" t="s">
        <v>54</v>
      </c>
      <c r="G1716" s="35" t="s">
        <v>100</v>
      </c>
      <c r="H1716" s="34">
        <v>657.23122897099995</v>
      </c>
      <c r="I1716" s="34">
        <v>26410.418017200001</v>
      </c>
    </row>
    <row r="1717" spans="1:9">
      <c r="A1717" s="35" t="s">
        <v>157</v>
      </c>
      <c r="B1717" s="35" t="s">
        <v>158</v>
      </c>
      <c r="C1717" s="34">
        <v>3.2796313437900002</v>
      </c>
      <c r="D1717" s="35" t="s">
        <v>159</v>
      </c>
      <c r="E1717" s="35" t="s">
        <v>44</v>
      </c>
      <c r="F1717" s="35" t="s">
        <v>54</v>
      </c>
      <c r="G1717" s="35" t="s">
        <v>100</v>
      </c>
      <c r="H1717" s="34">
        <v>446.696150106</v>
      </c>
      <c r="I1717" s="34">
        <v>13272.1971667</v>
      </c>
    </row>
    <row r="1718" spans="1:9">
      <c r="A1718" s="35" t="s">
        <v>157</v>
      </c>
      <c r="B1718" s="35" t="s">
        <v>158</v>
      </c>
      <c r="C1718" s="34">
        <v>3.2796369025800001</v>
      </c>
      <c r="D1718" s="35" t="s">
        <v>159</v>
      </c>
      <c r="E1718" s="35" t="s">
        <v>44</v>
      </c>
      <c r="F1718" s="35" t="s">
        <v>54</v>
      </c>
      <c r="G1718" s="35" t="s">
        <v>100</v>
      </c>
      <c r="H1718" s="34">
        <v>446.69697691099998</v>
      </c>
      <c r="I1718" s="34">
        <v>13272.219662400001</v>
      </c>
    </row>
    <row r="1719" spans="1:9">
      <c r="A1719" s="35" t="s">
        <v>157</v>
      </c>
      <c r="B1719" s="35" t="s">
        <v>158</v>
      </c>
      <c r="C1719" s="34">
        <v>3.2796669247899999</v>
      </c>
      <c r="D1719" s="35" t="s">
        <v>159</v>
      </c>
      <c r="E1719" s="35" t="s">
        <v>44</v>
      </c>
      <c r="F1719" s="35" t="s">
        <v>54</v>
      </c>
      <c r="G1719" s="35" t="s">
        <v>100</v>
      </c>
      <c r="H1719" s="34">
        <v>446.69858487800002</v>
      </c>
      <c r="I1719" s="34">
        <v>13272.3411579</v>
      </c>
    </row>
    <row r="1720" spans="1:9">
      <c r="A1720" s="35" t="s">
        <v>157</v>
      </c>
      <c r="B1720" s="35" t="s">
        <v>158</v>
      </c>
      <c r="C1720" s="34">
        <v>3.2795867432099999</v>
      </c>
      <c r="D1720" s="35" t="s">
        <v>159</v>
      </c>
      <c r="E1720" s="35" t="s">
        <v>44</v>
      </c>
      <c r="F1720" s="35" t="s">
        <v>54</v>
      </c>
      <c r="G1720" s="35" t="s">
        <v>100</v>
      </c>
      <c r="H1720" s="34">
        <v>446.69298879000002</v>
      </c>
      <c r="I1720" s="34">
        <v>13272.0166746</v>
      </c>
    </row>
    <row r="1721" spans="1:9">
      <c r="A1721" s="35" t="s">
        <v>157</v>
      </c>
      <c r="B1721" s="35" t="s">
        <v>158</v>
      </c>
      <c r="C1721" s="34">
        <v>3.1976157954</v>
      </c>
      <c r="D1721" s="35" t="s">
        <v>159</v>
      </c>
      <c r="E1721" s="35" t="s">
        <v>44</v>
      </c>
      <c r="F1721" s="35" t="s">
        <v>54</v>
      </c>
      <c r="G1721" s="35" t="s">
        <v>100</v>
      </c>
      <c r="H1721" s="34">
        <v>421.55810833499999</v>
      </c>
      <c r="I1721" s="34">
        <v>12940.292018</v>
      </c>
    </row>
    <row r="1722" spans="1:9">
      <c r="A1722" s="35" t="s">
        <v>157</v>
      </c>
      <c r="B1722" s="35" t="s">
        <v>158</v>
      </c>
      <c r="C1722" s="34">
        <v>3.1976347068500002</v>
      </c>
      <c r="D1722" s="35" t="s">
        <v>159</v>
      </c>
      <c r="E1722" s="35" t="s">
        <v>44</v>
      </c>
      <c r="F1722" s="35" t="s">
        <v>54</v>
      </c>
      <c r="G1722" s="35" t="s">
        <v>100</v>
      </c>
      <c r="H1722" s="34">
        <v>421.55936751399997</v>
      </c>
      <c r="I1722" s="34">
        <v>12940.3685499</v>
      </c>
    </row>
    <row r="1723" spans="1:9">
      <c r="A1723" s="35" t="s">
        <v>157</v>
      </c>
      <c r="B1723" s="35" t="s">
        <v>158</v>
      </c>
      <c r="C1723" s="34">
        <v>6.2897456524999997</v>
      </c>
      <c r="D1723" s="35" t="s">
        <v>159</v>
      </c>
      <c r="E1723" s="35" t="s">
        <v>44</v>
      </c>
      <c r="F1723" s="35" t="s">
        <v>54</v>
      </c>
      <c r="G1723" s="35" t="s">
        <v>100</v>
      </c>
      <c r="H1723" s="34">
        <v>629.34747123499994</v>
      </c>
      <c r="I1723" s="34">
        <v>25453.6975891</v>
      </c>
    </row>
    <row r="1724" spans="1:9">
      <c r="A1724" s="35" t="s">
        <v>157</v>
      </c>
      <c r="B1724" s="35" t="s">
        <v>158</v>
      </c>
      <c r="C1724" s="34">
        <v>24.500264667700002</v>
      </c>
      <c r="D1724" s="35" t="s">
        <v>159</v>
      </c>
      <c r="E1724" s="35" t="s">
        <v>44</v>
      </c>
      <c r="F1724" s="35" t="s">
        <v>54</v>
      </c>
      <c r="G1724" s="35" t="s">
        <v>100</v>
      </c>
      <c r="H1724" s="34">
        <v>1377.96729768</v>
      </c>
      <c r="I1724" s="34">
        <v>99149.053421000004</v>
      </c>
    </row>
    <row r="1725" spans="1:9">
      <c r="A1725" s="35" t="s">
        <v>157</v>
      </c>
      <c r="B1725" s="35" t="s">
        <v>158</v>
      </c>
      <c r="C1725" s="34">
        <v>79.072336592699997</v>
      </c>
      <c r="D1725" s="35" t="s">
        <v>159</v>
      </c>
      <c r="E1725" s="35" t="s">
        <v>44</v>
      </c>
      <c r="F1725" s="35" t="s">
        <v>54</v>
      </c>
      <c r="G1725" s="35" t="s">
        <v>100</v>
      </c>
      <c r="H1725" s="34">
        <v>2225.58812799</v>
      </c>
      <c r="I1725" s="34">
        <v>319994.39317400003</v>
      </c>
    </row>
    <row r="1726" spans="1:9">
      <c r="A1726" s="35" t="s">
        <v>157</v>
      </c>
      <c r="B1726" s="35" t="s">
        <v>158</v>
      </c>
      <c r="C1726" s="34">
        <v>15.545114978499999</v>
      </c>
      <c r="D1726" s="35" t="s">
        <v>159</v>
      </c>
      <c r="E1726" s="35" t="s">
        <v>44</v>
      </c>
      <c r="F1726" s="35" t="s">
        <v>54</v>
      </c>
      <c r="G1726" s="35" t="s">
        <v>100</v>
      </c>
      <c r="H1726" s="34">
        <v>981.83095894500002</v>
      </c>
      <c r="I1726" s="34">
        <v>62908.848387899998</v>
      </c>
    </row>
    <row r="1727" spans="1:9">
      <c r="A1727" s="35" t="s">
        <v>157</v>
      </c>
      <c r="B1727" s="35" t="s">
        <v>158</v>
      </c>
      <c r="C1727" s="34">
        <v>9.7136116542199993</v>
      </c>
      <c r="D1727" s="35" t="s">
        <v>159</v>
      </c>
      <c r="E1727" s="35" t="s">
        <v>44</v>
      </c>
      <c r="F1727" s="35" t="s">
        <v>54</v>
      </c>
      <c r="G1727" s="35" t="s">
        <v>100</v>
      </c>
      <c r="H1727" s="34">
        <v>873.07082546900006</v>
      </c>
      <c r="I1727" s="34">
        <v>39309.591707599997</v>
      </c>
    </row>
    <row r="1728" spans="1:9">
      <c r="A1728" s="35" t="s">
        <v>157</v>
      </c>
      <c r="B1728" s="35" t="s">
        <v>158</v>
      </c>
      <c r="C1728" s="34">
        <v>3.19758077959</v>
      </c>
      <c r="D1728" s="35" t="s">
        <v>159</v>
      </c>
      <c r="E1728" s="35" t="s">
        <v>44</v>
      </c>
      <c r="F1728" s="35" t="s">
        <v>54</v>
      </c>
      <c r="G1728" s="35" t="s">
        <v>100</v>
      </c>
      <c r="H1728" s="34">
        <v>421.55638809800001</v>
      </c>
      <c r="I1728" s="34">
        <v>12940.150314</v>
      </c>
    </row>
    <row r="1729" spans="1:9">
      <c r="A1729" s="35" t="s">
        <v>157</v>
      </c>
      <c r="B1729" s="35" t="s">
        <v>158</v>
      </c>
      <c r="C1729" s="34">
        <v>3.19762988988</v>
      </c>
      <c r="D1729" s="35" t="s">
        <v>159</v>
      </c>
      <c r="E1729" s="35" t="s">
        <v>44</v>
      </c>
      <c r="F1729" s="35" t="s">
        <v>54</v>
      </c>
      <c r="G1729" s="35" t="s">
        <v>100</v>
      </c>
      <c r="H1729" s="34">
        <v>421.55920166200002</v>
      </c>
      <c r="I1729" s="34">
        <v>12940.3490563</v>
      </c>
    </row>
    <row r="1730" spans="1:9">
      <c r="A1730" s="35" t="s">
        <v>157</v>
      </c>
      <c r="B1730" s="35" t="s">
        <v>158</v>
      </c>
      <c r="C1730" s="34">
        <v>68.863877399399996</v>
      </c>
      <c r="D1730" s="35" t="s">
        <v>159</v>
      </c>
      <c r="E1730" s="35" t="s">
        <v>44</v>
      </c>
      <c r="F1730" s="35" t="s">
        <v>54</v>
      </c>
      <c r="G1730" s="35" t="s">
        <v>100</v>
      </c>
      <c r="H1730" s="34">
        <v>2509.64465621</v>
      </c>
      <c r="I1730" s="34">
        <v>278682.22452500003</v>
      </c>
    </row>
    <row r="1731" spans="1:9">
      <c r="A1731" s="35" t="s">
        <v>157</v>
      </c>
      <c r="B1731" s="35" t="s">
        <v>158</v>
      </c>
      <c r="C1731" s="34">
        <v>3.1975975450799998</v>
      </c>
      <c r="D1731" s="35" t="s">
        <v>159</v>
      </c>
      <c r="E1731" s="35" t="s">
        <v>44</v>
      </c>
      <c r="F1731" s="35" t="s">
        <v>54</v>
      </c>
      <c r="G1731" s="35" t="s">
        <v>100</v>
      </c>
      <c r="H1731" s="34">
        <v>421.55753996700003</v>
      </c>
      <c r="I1731" s="34">
        <v>12940.218161500001</v>
      </c>
    </row>
    <row r="1732" spans="1:9">
      <c r="A1732" s="35" t="s">
        <v>157</v>
      </c>
      <c r="B1732" s="35" t="s">
        <v>158</v>
      </c>
      <c r="C1732" s="34">
        <v>3.1976615987199999</v>
      </c>
      <c r="D1732" s="35" t="s">
        <v>159</v>
      </c>
      <c r="E1732" s="35" t="s">
        <v>44</v>
      </c>
      <c r="F1732" s="35" t="s">
        <v>54</v>
      </c>
      <c r="G1732" s="35" t="s">
        <v>100</v>
      </c>
      <c r="H1732" s="34">
        <v>421.56123272299999</v>
      </c>
      <c r="I1732" s="34">
        <v>12940.4773774</v>
      </c>
    </row>
    <row r="1733" spans="1:9">
      <c r="A1733" s="35" t="s">
        <v>157</v>
      </c>
      <c r="B1733" s="35" t="s">
        <v>158</v>
      </c>
      <c r="C1733" s="34">
        <v>3.1976049290400002</v>
      </c>
      <c r="D1733" s="35" t="s">
        <v>159</v>
      </c>
      <c r="E1733" s="35" t="s">
        <v>44</v>
      </c>
      <c r="F1733" s="35" t="s">
        <v>54</v>
      </c>
      <c r="G1733" s="35" t="s">
        <v>100</v>
      </c>
      <c r="H1733" s="34">
        <v>421.55747064500002</v>
      </c>
      <c r="I1733" s="34">
        <v>12940.248043400001</v>
      </c>
    </row>
    <row r="1734" spans="1:9">
      <c r="A1734" s="35" t="s">
        <v>157</v>
      </c>
      <c r="B1734" s="35" t="s">
        <v>158</v>
      </c>
      <c r="C1734" s="34">
        <v>3.19766031759</v>
      </c>
      <c r="D1734" s="35" t="s">
        <v>159</v>
      </c>
      <c r="E1734" s="35" t="s">
        <v>44</v>
      </c>
      <c r="F1734" s="35" t="s">
        <v>54</v>
      </c>
      <c r="G1734" s="35" t="s">
        <v>100</v>
      </c>
      <c r="H1734" s="34">
        <v>421.56120109400001</v>
      </c>
      <c r="I1734" s="34">
        <v>12940.472192900001</v>
      </c>
    </row>
    <row r="1735" spans="1:9">
      <c r="A1735" s="35" t="s">
        <v>157</v>
      </c>
      <c r="B1735" s="35" t="s">
        <v>158</v>
      </c>
      <c r="C1735" s="34">
        <v>3.1976428327800002</v>
      </c>
      <c r="D1735" s="35" t="s">
        <v>159</v>
      </c>
      <c r="E1735" s="35" t="s">
        <v>44</v>
      </c>
      <c r="F1735" s="35" t="s">
        <v>54</v>
      </c>
      <c r="G1735" s="35" t="s">
        <v>100</v>
      </c>
      <c r="H1735" s="34">
        <v>421.56006456599999</v>
      </c>
      <c r="I1735" s="34">
        <v>12940.401434400001</v>
      </c>
    </row>
    <row r="1736" spans="1:9">
      <c r="A1736" s="35" t="s">
        <v>157</v>
      </c>
      <c r="B1736" s="35" t="s">
        <v>158</v>
      </c>
      <c r="C1736" s="34">
        <v>3.1976439353799999</v>
      </c>
      <c r="D1736" s="35" t="s">
        <v>159</v>
      </c>
      <c r="E1736" s="35" t="s">
        <v>44</v>
      </c>
      <c r="F1736" s="35" t="s">
        <v>54</v>
      </c>
      <c r="G1736" s="35" t="s">
        <v>100</v>
      </c>
      <c r="H1736" s="34">
        <v>421.560114419</v>
      </c>
      <c r="I1736" s="34">
        <v>12940.4058965</v>
      </c>
    </row>
    <row r="1737" spans="1:9">
      <c r="A1737" s="35" t="s">
        <v>157</v>
      </c>
      <c r="B1737" s="35" t="s">
        <v>158</v>
      </c>
      <c r="C1737" s="34">
        <v>508.33212234799998</v>
      </c>
      <c r="D1737" s="35" t="s">
        <v>159</v>
      </c>
      <c r="E1737" s="35" t="s">
        <v>44</v>
      </c>
      <c r="F1737" s="35" t="s">
        <v>54</v>
      </c>
      <c r="G1737" s="35" t="s">
        <v>100</v>
      </c>
      <c r="H1737" s="34">
        <v>9993.6778117400008</v>
      </c>
      <c r="I1737" s="34">
        <v>2057147.1140399999</v>
      </c>
    </row>
    <row r="1738" spans="1:9">
      <c r="A1738" s="35" t="s">
        <v>157</v>
      </c>
      <c r="B1738" s="35" t="s">
        <v>158</v>
      </c>
      <c r="C1738" s="34">
        <v>27867.233825700001</v>
      </c>
      <c r="D1738" s="35" t="s">
        <v>159</v>
      </c>
      <c r="E1738" s="35" t="s">
        <v>44</v>
      </c>
      <c r="F1738" s="35" t="s">
        <v>54</v>
      </c>
      <c r="G1738" s="35" t="s">
        <v>100</v>
      </c>
      <c r="H1738" s="34">
        <v>205563.70417700001</v>
      </c>
      <c r="I1738" s="34">
        <v>112774694.182</v>
      </c>
    </row>
    <row r="1739" spans="1:9">
      <c r="A1739" s="35" t="s">
        <v>157</v>
      </c>
      <c r="B1739" s="35" t="s">
        <v>158</v>
      </c>
      <c r="C1739" s="34">
        <v>1.6688248304200001E-2</v>
      </c>
      <c r="D1739" s="35" t="s">
        <v>159</v>
      </c>
      <c r="E1739" s="35" t="s">
        <v>44</v>
      </c>
      <c r="F1739" s="35" t="s">
        <v>54</v>
      </c>
      <c r="G1739" s="35" t="s">
        <v>100</v>
      </c>
      <c r="H1739" s="34">
        <v>465.482854696</v>
      </c>
      <c r="I1739" s="34">
        <v>67.534944828500002</v>
      </c>
    </row>
    <row r="1740" spans="1:9">
      <c r="A1740" s="35" t="s">
        <v>157</v>
      </c>
      <c r="B1740" s="35" t="s">
        <v>158</v>
      </c>
      <c r="C1740" s="34">
        <v>8.0795452939599999E-2</v>
      </c>
      <c r="D1740" s="35" t="s">
        <v>159</v>
      </c>
      <c r="E1740" s="35" t="s">
        <v>44</v>
      </c>
      <c r="F1740" s="35" t="s">
        <v>54</v>
      </c>
      <c r="G1740" s="35" t="s">
        <v>100</v>
      </c>
      <c r="H1740" s="34">
        <v>2757.73623361</v>
      </c>
      <c r="I1740" s="34">
        <v>326.96759762900001</v>
      </c>
    </row>
    <row r="1741" spans="1:9">
      <c r="A1741" s="35" t="s">
        <v>157</v>
      </c>
      <c r="B1741" s="35" t="s">
        <v>158</v>
      </c>
      <c r="C1741" s="34">
        <v>3.2675483539400001</v>
      </c>
      <c r="D1741" s="35" t="s">
        <v>159</v>
      </c>
      <c r="E1741" s="35" t="s">
        <v>44</v>
      </c>
      <c r="F1741" s="35" t="s">
        <v>54</v>
      </c>
      <c r="G1741" s="35" t="s">
        <v>100</v>
      </c>
      <c r="H1741" s="34">
        <v>440.73276916200001</v>
      </c>
      <c r="I1741" s="34">
        <v>13223.2990417</v>
      </c>
    </row>
    <row r="1742" spans="1:9">
      <c r="A1742" s="35" t="s">
        <v>157</v>
      </c>
      <c r="B1742" s="35" t="s">
        <v>158</v>
      </c>
      <c r="C1742" s="34">
        <v>12.868667842000001</v>
      </c>
      <c r="D1742" s="35" t="s">
        <v>159</v>
      </c>
      <c r="E1742" s="35" t="s">
        <v>44</v>
      </c>
      <c r="F1742" s="35" t="s">
        <v>54</v>
      </c>
      <c r="G1742" s="35" t="s">
        <v>100</v>
      </c>
      <c r="H1742" s="34">
        <v>851.05328066100003</v>
      </c>
      <c r="I1742" s="34">
        <v>52077.651104099998</v>
      </c>
    </row>
    <row r="1743" spans="1:9">
      <c r="A1743" s="35" t="s">
        <v>157</v>
      </c>
      <c r="B1743" s="35" t="s">
        <v>158</v>
      </c>
      <c r="C1743" s="34">
        <v>3.1976330859300002</v>
      </c>
      <c r="D1743" s="35" t="s">
        <v>159</v>
      </c>
      <c r="E1743" s="35" t="s">
        <v>44</v>
      </c>
      <c r="F1743" s="35" t="s">
        <v>54</v>
      </c>
      <c r="G1743" s="35" t="s">
        <v>100</v>
      </c>
      <c r="H1743" s="34">
        <v>421.55931228200001</v>
      </c>
      <c r="I1743" s="34">
        <v>12940.3619903</v>
      </c>
    </row>
    <row r="1744" spans="1:9">
      <c r="A1744" s="35" t="s">
        <v>157</v>
      </c>
      <c r="B1744" s="35" t="s">
        <v>158</v>
      </c>
      <c r="C1744" s="34">
        <v>89.121921794800002</v>
      </c>
      <c r="D1744" s="35" t="s">
        <v>159</v>
      </c>
      <c r="E1744" s="35" t="s">
        <v>48</v>
      </c>
      <c r="F1744" s="35" t="s">
        <v>54</v>
      </c>
      <c r="G1744" s="35" t="s">
        <v>100</v>
      </c>
      <c r="H1744" s="34">
        <v>5375.8303652000004</v>
      </c>
      <c r="I1744" s="34">
        <v>360663.62159200001</v>
      </c>
    </row>
    <row r="1745" spans="1:9">
      <c r="A1745" s="35" t="s">
        <v>157</v>
      </c>
      <c r="B1745" s="35" t="s">
        <v>158</v>
      </c>
      <c r="C1745" s="34">
        <v>13.092665241900001</v>
      </c>
      <c r="D1745" s="35" t="s">
        <v>159</v>
      </c>
      <c r="E1745" s="35" t="s">
        <v>48</v>
      </c>
      <c r="F1745" s="35" t="s">
        <v>54</v>
      </c>
      <c r="G1745" s="35" t="s">
        <v>100</v>
      </c>
      <c r="H1745" s="34">
        <v>1118.3131545799999</v>
      </c>
      <c r="I1745" s="34">
        <v>52984.136420700001</v>
      </c>
    </row>
    <row r="1746" spans="1:9">
      <c r="A1746" s="35" t="s">
        <v>157</v>
      </c>
      <c r="B1746" s="35" t="s">
        <v>158</v>
      </c>
      <c r="C1746" s="34">
        <v>3.2675867408400001</v>
      </c>
      <c r="D1746" s="35" t="s">
        <v>159</v>
      </c>
      <c r="E1746" s="35" t="s">
        <v>48</v>
      </c>
      <c r="F1746" s="35" t="s">
        <v>54</v>
      </c>
      <c r="G1746" s="35" t="s">
        <v>100</v>
      </c>
      <c r="H1746" s="34">
        <v>440.73547188800001</v>
      </c>
      <c r="I1746" s="34">
        <v>13223.454387899999</v>
      </c>
    </row>
    <row r="1747" spans="1:9">
      <c r="A1747" s="35" t="s">
        <v>157</v>
      </c>
      <c r="B1747" s="35" t="s">
        <v>158</v>
      </c>
      <c r="C1747" s="34">
        <v>7.8928137989699998</v>
      </c>
      <c r="D1747" s="35" t="s">
        <v>159</v>
      </c>
      <c r="E1747" s="35" t="s">
        <v>48</v>
      </c>
      <c r="F1747" s="35" t="s">
        <v>54</v>
      </c>
      <c r="G1747" s="35" t="s">
        <v>100</v>
      </c>
      <c r="H1747" s="34">
        <v>1168.16043909</v>
      </c>
      <c r="I1747" s="34">
        <v>31941.0842132</v>
      </c>
    </row>
    <row r="1748" spans="1:9">
      <c r="A1748" s="35" t="s">
        <v>157</v>
      </c>
      <c r="B1748" s="35" t="s">
        <v>158</v>
      </c>
      <c r="C1748" s="34">
        <v>6.5266150883199998</v>
      </c>
      <c r="D1748" s="35" t="s">
        <v>159</v>
      </c>
      <c r="E1748" s="35" t="s">
        <v>48</v>
      </c>
      <c r="F1748" s="35" t="s">
        <v>54</v>
      </c>
      <c r="G1748" s="35" t="s">
        <v>100</v>
      </c>
      <c r="H1748" s="34">
        <v>657.23269104899998</v>
      </c>
      <c r="I1748" s="34">
        <v>26412.2741867</v>
      </c>
    </row>
    <row r="1749" spans="1:9">
      <c r="A1749" s="35" t="s">
        <v>157</v>
      </c>
      <c r="B1749" s="35" t="s">
        <v>158</v>
      </c>
      <c r="C1749" s="34">
        <v>3.27961415564</v>
      </c>
      <c r="D1749" s="35" t="s">
        <v>159</v>
      </c>
      <c r="E1749" s="35" t="s">
        <v>48</v>
      </c>
      <c r="F1749" s="35" t="s">
        <v>54</v>
      </c>
      <c r="G1749" s="35" t="s">
        <v>100</v>
      </c>
      <c r="H1749" s="34">
        <v>446.69496627900003</v>
      </c>
      <c r="I1749" s="34">
        <v>13272.127608700001</v>
      </c>
    </row>
    <row r="1750" spans="1:9">
      <c r="A1750" s="35" t="s">
        <v>157</v>
      </c>
      <c r="B1750" s="35" t="s">
        <v>158</v>
      </c>
      <c r="C1750" s="34">
        <v>6.5261724181299998</v>
      </c>
      <c r="D1750" s="35" t="s">
        <v>159</v>
      </c>
      <c r="E1750" s="35" t="s">
        <v>48</v>
      </c>
      <c r="F1750" s="35" t="s">
        <v>54</v>
      </c>
      <c r="G1750" s="35" t="s">
        <v>100</v>
      </c>
      <c r="H1750" s="34">
        <v>658.13066200399999</v>
      </c>
      <c r="I1750" s="34">
        <v>26410.482764</v>
      </c>
    </row>
    <row r="1751" spans="1:9">
      <c r="A1751" s="35" t="s">
        <v>157</v>
      </c>
      <c r="B1751" s="35" t="s">
        <v>158</v>
      </c>
      <c r="C1751" s="34">
        <v>6.4902231960999996</v>
      </c>
      <c r="D1751" s="35" t="s">
        <v>159</v>
      </c>
      <c r="E1751" s="35" t="s">
        <v>48</v>
      </c>
      <c r="F1751" s="35" t="s">
        <v>54</v>
      </c>
      <c r="G1751" s="35" t="s">
        <v>100</v>
      </c>
      <c r="H1751" s="34">
        <v>658.03648915700001</v>
      </c>
      <c r="I1751" s="34">
        <v>26265.001423900001</v>
      </c>
    </row>
    <row r="1752" spans="1:9">
      <c r="A1752" s="35" t="s">
        <v>157</v>
      </c>
      <c r="B1752" s="35" t="s">
        <v>158</v>
      </c>
      <c r="C1752" s="34">
        <v>9.8331024823500002</v>
      </c>
      <c r="D1752" s="35" t="s">
        <v>159</v>
      </c>
      <c r="E1752" s="35" t="s">
        <v>48</v>
      </c>
      <c r="F1752" s="35" t="s">
        <v>54</v>
      </c>
      <c r="G1752" s="35" t="s">
        <v>100</v>
      </c>
      <c r="H1752" s="34">
        <v>895.39666338200004</v>
      </c>
      <c r="I1752" s="34">
        <v>39793.1539328</v>
      </c>
    </row>
    <row r="1753" spans="1:9">
      <c r="A1753" s="35" t="s">
        <v>157</v>
      </c>
      <c r="B1753" s="35" t="s">
        <v>158</v>
      </c>
      <c r="C1753" s="34">
        <v>6.5730826242299996</v>
      </c>
      <c r="D1753" s="35" t="s">
        <v>159</v>
      </c>
      <c r="E1753" s="35" t="s">
        <v>48</v>
      </c>
      <c r="F1753" s="35" t="s">
        <v>54</v>
      </c>
      <c r="G1753" s="35" t="s">
        <v>100</v>
      </c>
      <c r="H1753" s="34">
        <v>671.06469852299995</v>
      </c>
      <c r="I1753" s="34">
        <v>26600.321632800002</v>
      </c>
    </row>
    <row r="1754" spans="1:9">
      <c r="A1754" s="35" t="s">
        <v>157</v>
      </c>
      <c r="B1754" s="35" t="s">
        <v>158</v>
      </c>
      <c r="C1754" s="34">
        <v>6.5321172060099997</v>
      </c>
      <c r="D1754" s="35" t="s">
        <v>159</v>
      </c>
      <c r="E1754" s="35" t="s">
        <v>48</v>
      </c>
      <c r="F1754" s="35" t="s">
        <v>54</v>
      </c>
      <c r="G1754" s="35" t="s">
        <v>100</v>
      </c>
      <c r="H1754" s="34">
        <v>664.92655650500001</v>
      </c>
      <c r="I1754" s="34">
        <v>26434.540466999999</v>
      </c>
    </row>
    <row r="1755" spans="1:9">
      <c r="A1755" s="35" t="s">
        <v>157</v>
      </c>
      <c r="B1755" s="35" t="s">
        <v>158</v>
      </c>
      <c r="C1755" s="34">
        <v>71.096202651499993</v>
      </c>
      <c r="D1755" s="35" t="s">
        <v>159</v>
      </c>
      <c r="E1755" s="35" t="s">
        <v>48</v>
      </c>
      <c r="F1755" s="35" t="s">
        <v>54</v>
      </c>
      <c r="G1755" s="35" t="s">
        <v>100</v>
      </c>
      <c r="H1755" s="34">
        <v>4301.3809417299999</v>
      </c>
      <c r="I1755" s="34">
        <v>287716.12430899998</v>
      </c>
    </row>
    <row r="1756" spans="1:9">
      <c r="A1756" s="35" t="s">
        <v>157</v>
      </c>
      <c r="B1756" s="35" t="s">
        <v>158</v>
      </c>
      <c r="C1756" s="34">
        <v>28.737340392</v>
      </c>
      <c r="D1756" s="35" t="s">
        <v>159</v>
      </c>
      <c r="E1756" s="35" t="s">
        <v>48</v>
      </c>
      <c r="F1756" s="35" t="s">
        <v>54</v>
      </c>
      <c r="G1756" s="35" t="s">
        <v>100</v>
      </c>
      <c r="H1756" s="34">
        <v>1665.49220438</v>
      </c>
      <c r="I1756" s="34">
        <v>116295.890528</v>
      </c>
    </row>
    <row r="1757" spans="1:9">
      <c r="A1757" s="35" t="s">
        <v>157</v>
      </c>
      <c r="B1757" s="35" t="s">
        <v>158</v>
      </c>
      <c r="C1757" s="34">
        <v>12.566974085</v>
      </c>
      <c r="D1757" s="35" t="s">
        <v>159</v>
      </c>
      <c r="E1757" s="35" t="s">
        <v>48</v>
      </c>
      <c r="F1757" s="35" t="s">
        <v>54</v>
      </c>
      <c r="G1757" s="35" t="s">
        <v>100</v>
      </c>
      <c r="H1757" s="34">
        <v>993.04802212899995</v>
      </c>
      <c r="I1757" s="34">
        <v>50856.739785899998</v>
      </c>
    </row>
    <row r="1758" spans="1:9">
      <c r="A1758" s="35" t="s">
        <v>157</v>
      </c>
      <c r="B1758" s="35" t="s">
        <v>158</v>
      </c>
      <c r="C1758" s="34">
        <v>3.1975693767700002</v>
      </c>
      <c r="D1758" s="35" t="s">
        <v>159</v>
      </c>
      <c r="E1758" s="35" t="s">
        <v>48</v>
      </c>
      <c r="F1758" s="35" t="s">
        <v>54</v>
      </c>
      <c r="G1758" s="35" t="s">
        <v>100</v>
      </c>
      <c r="H1758" s="34">
        <v>421.55512000099998</v>
      </c>
      <c r="I1758" s="34">
        <v>12940.1041685</v>
      </c>
    </row>
    <row r="1759" spans="1:9">
      <c r="A1759" s="35" t="s">
        <v>157</v>
      </c>
      <c r="B1759" s="35" t="s">
        <v>158</v>
      </c>
      <c r="C1759" s="34">
        <v>22.722479188200001</v>
      </c>
      <c r="D1759" s="35" t="s">
        <v>159</v>
      </c>
      <c r="E1759" s="35" t="s">
        <v>48</v>
      </c>
      <c r="F1759" s="35" t="s">
        <v>54</v>
      </c>
      <c r="G1759" s="35" t="s">
        <v>100</v>
      </c>
      <c r="H1759" s="34">
        <v>1746.74343544</v>
      </c>
      <c r="I1759" s="34">
        <v>91954.610835800006</v>
      </c>
    </row>
    <row r="1760" spans="1:9">
      <c r="A1760" s="35" t="s">
        <v>157</v>
      </c>
      <c r="B1760" s="35" t="s">
        <v>158</v>
      </c>
      <c r="C1760" s="34">
        <v>6.2897130955199998</v>
      </c>
      <c r="D1760" s="35" t="s">
        <v>159</v>
      </c>
      <c r="E1760" s="35" t="s">
        <v>48</v>
      </c>
      <c r="F1760" s="35" t="s">
        <v>54</v>
      </c>
      <c r="G1760" s="35" t="s">
        <v>100</v>
      </c>
      <c r="H1760" s="34">
        <v>628.44295821399999</v>
      </c>
      <c r="I1760" s="34">
        <v>25453.565835699999</v>
      </c>
    </row>
    <row r="1761" spans="1:9">
      <c r="A1761" s="35" t="s">
        <v>157</v>
      </c>
      <c r="B1761" s="35" t="s">
        <v>158</v>
      </c>
      <c r="C1761" s="34">
        <v>3.1976323084699998</v>
      </c>
      <c r="D1761" s="35" t="s">
        <v>159</v>
      </c>
      <c r="E1761" s="35" t="s">
        <v>48</v>
      </c>
      <c r="F1761" s="35" t="s">
        <v>54</v>
      </c>
      <c r="G1761" s="35" t="s">
        <v>100</v>
      </c>
      <c r="H1761" s="34">
        <v>421.55927620099999</v>
      </c>
      <c r="I1761" s="34">
        <v>12940.358844</v>
      </c>
    </row>
    <row r="1762" spans="1:9">
      <c r="A1762" s="35" t="s">
        <v>157</v>
      </c>
      <c r="B1762" s="35" t="s">
        <v>158</v>
      </c>
      <c r="C1762" s="34">
        <v>9.7104163599500009</v>
      </c>
      <c r="D1762" s="35" t="s">
        <v>159</v>
      </c>
      <c r="E1762" s="35" t="s">
        <v>48</v>
      </c>
      <c r="F1762" s="35" t="s">
        <v>54</v>
      </c>
      <c r="G1762" s="35" t="s">
        <v>100</v>
      </c>
      <c r="H1762" s="34">
        <v>823.34536452999998</v>
      </c>
      <c r="I1762" s="34">
        <v>39296.660810399997</v>
      </c>
    </row>
    <row r="1763" spans="1:9">
      <c r="A1763" s="35" t="s">
        <v>157</v>
      </c>
      <c r="B1763" s="35" t="s">
        <v>158</v>
      </c>
      <c r="C1763" s="34">
        <v>9.7137649503999999</v>
      </c>
      <c r="D1763" s="35" t="s">
        <v>159</v>
      </c>
      <c r="E1763" s="35" t="s">
        <v>48</v>
      </c>
      <c r="F1763" s="35" t="s">
        <v>54</v>
      </c>
      <c r="G1763" s="35" t="s">
        <v>100</v>
      </c>
      <c r="H1763" s="34">
        <v>873.06788076600003</v>
      </c>
      <c r="I1763" s="34">
        <v>39310.212075199997</v>
      </c>
    </row>
    <row r="1764" spans="1:9">
      <c r="A1764" s="35" t="s">
        <v>157</v>
      </c>
      <c r="B1764" s="35" t="s">
        <v>158</v>
      </c>
      <c r="C1764" s="34">
        <v>3.1976336465499999</v>
      </c>
      <c r="D1764" s="35" t="s">
        <v>159</v>
      </c>
      <c r="E1764" s="35" t="s">
        <v>48</v>
      </c>
      <c r="F1764" s="35" t="s">
        <v>54</v>
      </c>
      <c r="G1764" s="35" t="s">
        <v>100</v>
      </c>
      <c r="H1764" s="34">
        <v>421.55983063799999</v>
      </c>
      <c r="I1764" s="34">
        <v>12940.364259</v>
      </c>
    </row>
    <row r="1765" spans="1:9">
      <c r="A1765" s="35" t="s">
        <v>157</v>
      </c>
      <c r="B1765" s="35" t="s">
        <v>158</v>
      </c>
      <c r="C1765" s="34">
        <v>3.19763302534</v>
      </c>
      <c r="D1765" s="35" t="s">
        <v>159</v>
      </c>
      <c r="E1765" s="35" t="s">
        <v>48</v>
      </c>
      <c r="F1765" s="35" t="s">
        <v>54</v>
      </c>
      <c r="G1765" s="35" t="s">
        <v>100</v>
      </c>
      <c r="H1765" s="34">
        <v>421.55989140499997</v>
      </c>
      <c r="I1765" s="34">
        <v>12940.361745099999</v>
      </c>
    </row>
    <row r="1766" spans="1:9">
      <c r="A1766" s="35" t="s">
        <v>157</v>
      </c>
      <c r="B1766" s="35" t="s">
        <v>158</v>
      </c>
      <c r="C1766" s="34">
        <v>27.949118480599999</v>
      </c>
      <c r="D1766" s="35" t="s">
        <v>159</v>
      </c>
      <c r="E1766" s="35" t="s">
        <v>48</v>
      </c>
      <c r="F1766" s="35" t="s">
        <v>54</v>
      </c>
      <c r="G1766" s="35" t="s">
        <v>100</v>
      </c>
      <c r="H1766" s="34">
        <v>1313.3652159400001</v>
      </c>
      <c r="I1766" s="34">
        <v>113106.069624</v>
      </c>
    </row>
    <row r="1767" spans="1:9">
      <c r="A1767" s="35" t="s">
        <v>157</v>
      </c>
      <c r="B1767" s="35" t="s">
        <v>158</v>
      </c>
      <c r="C1767" s="34">
        <v>27.906042943100001</v>
      </c>
      <c r="D1767" s="35" t="s">
        <v>159</v>
      </c>
      <c r="E1767" s="35" t="s">
        <v>48</v>
      </c>
      <c r="F1767" s="35" t="s">
        <v>54</v>
      </c>
      <c r="G1767" s="35" t="s">
        <v>100</v>
      </c>
      <c r="H1767" s="34">
        <v>1336.7557635000001</v>
      </c>
      <c r="I1767" s="34">
        <v>112931.749108</v>
      </c>
    </row>
    <row r="1768" spans="1:9">
      <c r="A1768" s="35" t="s">
        <v>157</v>
      </c>
      <c r="B1768" s="35" t="s">
        <v>158</v>
      </c>
      <c r="C1768" s="34">
        <v>22.505644187000001</v>
      </c>
      <c r="D1768" s="35" t="s">
        <v>159</v>
      </c>
      <c r="E1768" s="35" t="s">
        <v>48</v>
      </c>
      <c r="F1768" s="35" t="s">
        <v>54</v>
      </c>
      <c r="G1768" s="35" t="s">
        <v>100</v>
      </c>
      <c r="H1768" s="34">
        <v>1248.3108627700001</v>
      </c>
      <c r="I1768" s="34">
        <v>91077.1107185</v>
      </c>
    </row>
    <row r="1769" spans="1:9">
      <c r="A1769" s="35" t="s">
        <v>157</v>
      </c>
      <c r="B1769" s="35" t="s">
        <v>158</v>
      </c>
      <c r="C1769" s="34">
        <v>41.821425300800001</v>
      </c>
      <c r="D1769" s="35" t="s">
        <v>159</v>
      </c>
      <c r="E1769" s="35" t="s">
        <v>48</v>
      </c>
      <c r="F1769" s="35" t="s">
        <v>54</v>
      </c>
      <c r="G1769" s="35" t="s">
        <v>100</v>
      </c>
      <c r="H1769" s="34">
        <v>1856.6968496100001</v>
      </c>
      <c r="I1769" s="34">
        <v>169245.30357300001</v>
      </c>
    </row>
    <row r="1770" spans="1:9">
      <c r="A1770" s="35" t="s">
        <v>157</v>
      </c>
      <c r="B1770" s="35" t="s">
        <v>158</v>
      </c>
      <c r="C1770" s="34">
        <v>3.1976354161099998</v>
      </c>
      <c r="D1770" s="35" t="s">
        <v>159</v>
      </c>
      <c r="E1770" s="35" t="s">
        <v>48</v>
      </c>
      <c r="F1770" s="35" t="s">
        <v>54</v>
      </c>
      <c r="G1770" s="35" t="s">
        <v>100</v>
      </c>
      <c r="H1770" s="34">
        <v>421.55945011199998</v>
      </c>
      <c r="I1770" s="34">
        <v>12940.371420199999</v>
      </c>
    </row>
    <row r="1771" spans="1:9">
      <c r="A1771" s="35" t="s">
        <v>157</v>
      </c>
      <c r="B1771" s="35" t="s">
        <v>158</v>
      </c>
      <c r="C1771" s="34">
        <v>3.1976096136000001</v>
      </c>
      <c r="D1771" s="35" t="s">
        <v>159</v>
      </c>
      <c r="E1771" s="35" t="s">
        <v>48</v>
      </c>
      <c r="F1771" s="35" t="s">
        <v>54</v>
      </c>
      <c r="G1771" s="35" t="s">
        <v>100</v>
      </c>
      <c r="H1771" s="34">
        <v>421.55830478000001</v>
      </c>
      <c r="I1771" s="34">
        <v>12940.267001099999</v>
      </c>
    </row>
    <row r="1772" spans="1:9">
      <c r="A1772" s="35" t="s">
        <v>157</v>
      </c>
      <c r="B1772" s="35" t="s">
        <v>158</v>
      </c>
      <c r="C1772" s="34">
        <v>3.1976361551800001</v>
      </c>
      <c r="D1772" s="35" t="s">
        <v>159</v>
      </c>
      <c r="E1772" s="35" t="s">
        <v>48</v>
      </c>
      <c r="F1772" s="35" t="s">
        <v>54</v>
      </c>
      <c r="G1772" s="35" t="s">
        <v>100</v>
      </c>
      <c r="H1772" s="34">
        <v>421.56007466699998</v>
      </c>
      <c r="I1772" s="34">
        <v>12940.3744111</v>
      </c>
    </row>
    <row r="1773" spans="1:9">
      <c r="A1773" s="35" t="s">
        <v>157</v>
      </c>
      <c r="B1773" s="35" t="s">
        <v>158</v>
      </c>
      <c r="C1773" s="34">
        <v>3.1976263453299998</v>
      </c>
      <c r="D1773" s="35" t="s">
        <v>159</v>
      </c>
      <c r="E1773" s="35" t="s">
        <v>48</v>
      </c>
      <c r="F1773" s="35" t="s">
        <v>54</v>
      </c>
      <c r="G1773" s="35" t="s">
        <v>100</v>
      </c>
      <c r="H1773" s="34">
        <v>421.55886252300002</v>
      </c>
      <c r="I1773" s="34">
        <v>12940.334712</v>
      </c>
    </row>
    <row r="1774" spans="1:9">
      <c r="A1774" s="35" t="s">
        <v>157</v>
      </c>
      <c r="B1774" s="35" t="s">
        <v>158</v>
      </c>
      <c r="C1774" s="34">
        <v>3.1976551916</v>
      </c>
      <c r="D1774" s="35" t="s">
        <v>159</v>
      </c>
      <c r="E1774" s="35" t="s">
        <v>48</v>
      </c>
      <c r="F1774" s="35" t="s">
        <v>54</v>
      </c>
      <c r="G1774" s="35" t="s">
        <v>100</v>
      </c>
      <c r="H1774" s="34">
        <v>421.561308059</v>
      </c>
      <c r="I1774" s="34">
        <v>12940.4514487</v>
      </c>
    </row>
    <row r="1775" spans="1:9">
      <c r="A1775" s="35" t="s">
        <v>157</v>
      </c>
      <c r="B1775" s="35" t="s">
        <v>158</v>
      </c>
      <c r="C1775" s="34">
        <v>9.6700067471299995</v>
      </c>
      <c r="D1775" s="35" t="s">
        <v>159</v>
      </c>
      <c r="E1775" s="35" t="s">
        <v>48</v>
      </c>
      <c r="F1775" s="35" t="s">
        <v>54</v>
      </c>
      <c r="G1775" s="35" t="s">
        <v>100</v>
      </c>
      <c r="H1775" s="34">
        <v>833.47738774200002</v>
      </c>
      <c r="I1775" s="34">
        <v>39133.128909300001</v>
      </c>
    </row>
    <row r="1776" spans="1:9">
      <c r="A1776" s="35" t="s">
        <v>157</v>
      </c>
      <c r="B1776" s="35" t="s">
        <v>158</v>
      </c>
      <c r="C1776" s="34">
        <v>32.399189083800003</v>
      </c>
      <c r="D1776" s="35" t="s">
        <v>159</v>
      </c>
      <c r="E1776" s="35" t="s">
        <v>48</v>
      </c>
      <c r="F1776" s="35" t="s">
        <v>54</v>
      </c>
      <c r="G1776" s="35" t="s">
        <v>100</v>
      </c>
      <c r="H1776" s="34">
        <v>1492.97623348</v>
      </c>
      <c r="I1776" s="34">
        <v>131114.86642400001</v>
      </c>
    </row>
    <row r="1777" spans="1:9">
      <c r="A1777" s="35" t="s">
        <v>157</v>
      </c>
      <c r="B1777" s="35" t="s">
        <v>158</v>
      </c>
      <c r="C1777" s="34">
        <v>6.28978817482</v>
      </c>
      <c r="D1777" s="35" t="s">
        <v>159</v>
      </c>
      <c r="E1777" s="35" t="s">
        <v>48</v>
      </c>
      <c r="F1777" s="35" t="s">
        <v>54</v>
      </c>
      <c r="G1777" s="35" t="s">
        <v>100</v>
      </c>
      <c r="H1777" s="34">
        <v>628.44668666799998</v>
      </c>
      <c r="I1777" s="34">
        <v>25453.869670799999</v>
      </c>
    </row>
    <row r="1778" spans="1:9">
      <c r="A1778" s="35" t="s">
        <v>157</v>
      </c>
      <c r="B1778" s="35" t="s">
        <v>158</v>
      </c>
      <c r="C1778" s="34">
        <v>3.19762630462</v>
      </c>
      <c r="D1778" s="35" t="s">
        <v>159</v>
      </c>
      <c r="E1778" s="35" t="s">
        <v>48</v>
      </c>
      <c r="F1778" s="35" t="s">
        <v>54</v>
      </c>
      <c r="G1778" s="35" t="s">
        <v>100</v>
      </c>
      <c r="H1778" s="34">
        <v>421.558951541</v>
      </c>
      <c r="I1778" s="34">
        <v>12940.334547300001</v>
      </c>
    </row>
    <row r="1779" spans="1:9">
      <c r="A1779" s="35" t="s">
        <v>157</v>
      </c>
      <c r="B1779" s="35" t="s">
        <v>158</v>
      </c>
      <c r="C1779" s="34">
        <v>43.509097024600003</v>
      </c>
      <c r="D1779" s="35" t="s">
        <v>159</v>
      </c>
      <c r="E1779" s="35" t="s">
        <v>48</v>
      </c>
      <c r="F1779" s="35" t="s">
        <v>54</v>
      </c>
      <c r="G1779" s="35" t="s">
        <v>100</v>
      </c>
      <c r="H1779" s="34">
        <v>2174.07041635</v>
      </c>
      <c r="I1779" s="34">
        <v>176075.06872700001</v>
      </c>
    </row>
    <row r="1780" spans="1:9">
      <c r="A1780" s="35" t="s">
        <v>157</v>
      </c>
      <c r="B1780" s="35" t="s">
        <v>158</v>
      </c>
      <c r="C1780" s="34">
        <v>9.7104587684400006</v>
      </c>
      <c r="D1780" s="35" t="s">
        <v>159</v>
      </c>
      <c r="E1780" s="35" t="s">
        <v>48</v>
      </c>
      <c r="F1780" s="35" t="s">
        <v>54</v>
      </c>
      <c r="G1780" s="35" t="s">
        <v>100</v>
      </c>
      <c r="H1780" s="34">
        <v>823.34721109400004</v>
      </c>
      <c r="I1780" s="34">
        <v>39296.832431499999</v>
      </c>
    </row>
    <row r="1781" spans="1:9">
      <c r="A1781" s="35" t="s">
        <v>157</v>
      </c>
      <c r="B1781" s="35" t="s">
        <v>158</v>
      </c>
      <c r="C1781" s="34">
        <v>12.933999034799999</v>
      </c>
      <c r="D1781" s="35" t="s">
        <v>159</v>
      </c>
      <c r="E1781" s="35" t="s">
        <v>48</v>
      </c>
      <c r="F1781" s="35" t="s">
        <v>54</v>
      </c>
      <c r="G1781" s="35" t="s">
        <v>100</v>
      </c>
      <c r="H1781" s="34">
        <v>1018.47930333</v>
      </c>
      <c r="I1781" s="34">
        <v>52342.037061199997</v>
      </c>
    </row>
    <row r="1782" spans="1:9">
      <c r="A1782" s="35" t="s">
        <v>157</v>
      </c>
      <c r="B1782" s="35" t="s">
        <v>158</v>
      </c>
      <c r="C1782" s="34">
        <v>6.53219091314</v>
      </c>
      <c r="D1782" s="35" t="s">
        <v>159</v>
      </c>
      <c r="E1782" s="35" t="s">
        <v>48</v>
      </c>
      <c r="F1782" s="35" t="s">
        <v>54</v>
      </c>
      <c r="G1782" s="35" t="s">
        <v>100</v>
      </c>
      <c r="H1782" s="34">
        <v>664.93537855600005</v>
      </c>
      <c r="I1782" s="34">
        <v>26434.8387492</v>
      </c>
    </row>
    <row r="1783" spans="1:9">
      <c r="A1783" s="35" t="s">
        <v>157</v>
      </c>
      <c r="B1783" s="35" t="s">
        <v>158</v>
      </c>
      <c r="C1783" s="34">
        <v>3.1976696008999999</v>
      </c>
      <c r="D1783" s="35" t="s">
        <v>159</v>
      </c>
      <c r="E1783" s="35" t="s">
        <v>48</v>
      </c>
      <c r="F1783" s="35" t="s">
        <v>54</v>
      </c>
      <c r="G1783" s="35" t="s">
        <v>100</v>
      </c>
      <c r="H1783" s="34">
        <v>421.561753673</v>
      </c>
      <c r="I1783" s="34">
        <v>12940.5097611</v>
      </c>
    </row>
    <row r="1784" spans="1:9">
      <c r="A1784" s="35" t="s">
        <v>157</v>
      </c>
      <c r="B1784" s="35" t="s">
        <v>158</v>
      </c>
      <c r="C1784" s="34">
        <v>3.1976704367800002</v>
      </c>
      <c r="D1784" s="35" t="s">
        <v>159</v>
      </c>
      <c r="E1784" s="35" t="s">
        <v>48</v>
      </c>
      <c r="F1784" s="35" t="s">
        <v>54</v>
      </c>
      <c r="G1784" s="35" t="s">
        <v>100</v>
      </c>
      <c r="H1784" s="34">
        <v>421.56190122499999</v>
      </c>
      <c r="I1784" s="34">
        <v>12940.513143800001</v>
      </c>
    </row>
    <row r="1785" spans="1:9">
      <c r="A1785" s="35" t="s">
        <v>157</v>
      </c>
      <c r="B1785" s="35" t="s">
        <v>158</v>
      </c>
      <c r="C1785" s="34">
        <v>131.46365556399999</v>
      </c>
      <c r="D1785" s="35" t="s">
        <v>159</v>
      </c>
      <c r="E1785" s="35" t="s">
        <v>48</v>
      </c>
      <c r="F1785" s="35" t="s">
        <v>54</v>
      </c>
      <c r="G1785" s="35" t="s">
        <v>100</v>
      </c>
      <c r="H1785" s="34">
        <v>4296.5651630599996</v>
      </c>
      <c r="I1785" s="34">
        <v>532014.53882999998</v>
      </c>
    </row>
    <row r="1786" spans="1:9">
      <c r="A1786" s="35" t="s">
        <v>157</v>
      </c>
      <c r="B1786" s="35" t="s">
        <v>158</v>
      </c>
      <c r="C1786" s="34">
        <v>26.9537049198</v>
      </c>
      <c r="D1786" s="35" t="s">
        <v>159</v>
      </c>
      <c r="E1786" s="35" t="s">
        <v>48</v>
      </c>
      <c r="F1786" s="35" t="s">
        <v>54</v>
      </c>
      <c r="G1786" s="35" t="s">
        <v>100</v>
      </c>
      <c r="H1786" s="34">
        <v>2778.5242796799998</v>
      </c>
      <c r="I1786" s="34">
        <v>109077.773862</v>
      </c>
    </row>
    <row r="1787" spans="1:9">
      <c r="A1787" s="35" t="s">
        <v>157</v>
      </c>
      <c r="B1787" s="35" t="s">
        <v>158</v>
      </c>
      <c r="C1787" s="34">
        <v>12.6384046506</v>
      </c>
      <c r="D1787" s="35" t="s">
        <v>159</v>
      </c>
      <c r="E1787" s="35" t="s">
        <v>48</v>
      </c>
      <c r="F1787" s="35" t="s">
        <v>54</v>
      </c>
      <c r="G1787" s="35" t="s">
        <v>100</v>
      </c>
      <c r="H1787" s="34">
        <v>980.30221934999997</v>
      </c>
      <c r="I1787" s="34">
        <v>51145.809029199998</v>
      </c>
    </row>
    <row r="1788" spans="1:9">
      <c r="A1788" s="35" t="s">
        <v>157</v>
      </c>
      <c r="B1788" s="35" t="s">
        <v>158</v>
      </c>
      <c r="C1788" s="34">
        <v>3.1976339927500002</v>
      </c>
      <c r="D1788" s="35" t="s">
        <v>159</v>
      </c>
      <c r="E1788" s="35" t="s">
        <v>48</v>
      </c>
      <c r="F1788" s="35" t="s">
        <v>54</v>
      </c>
      <c r="G1788" s="35" t="s">
        <v>100</v>
      </c>
      <c r="H1788" s="34">
        <v>421.55992619300002</v>
      </c>
      <c r="I1788" s="34">
        <v>12940.3656601</v>
      </c>
    </row>
    <row r="1789" spans="1:9">
      <c r="A1789" s="35" t="s">
        <v>157</v>
      </c>
      <c r="B1789" s="35" t="s">
        <v>158</v>
      </c>
      <c r="C1789" s="34">
        <v>234.79342182600001</v>
      </c>
      <c r="D1789" s="35" t="s">
        <v>159</v>
      </c>
      <c r="E1789" s="35" t="s">
        <v>48</v>
      </c>
      <c r="F1789" s="35" t="s">
        <v>54</v>
      </c>
      <c r="G1789" s="35" t="s">
        <v>100</v>
      </c>
      <c r="H1789" s="34">
        <v>13672.190431999999</v>
      </c>
      <c r="I1789" s="34">
        <v>950175.26705400005</v>
      </c>
    </row>
    <row r="1790" spans="1:9">
      <c r="A1790" s="35" t="s">
        <v>157</v>
      </c>
      <c r="B1790" s="35" t="s">
        <v>158</v>
      </c>
      <c r="C1790" s="34">
        <v>798.81316873200001</v>
      </c>
      <c r="D1790" s="35" t="s">
        <v>159</v>
      </c>
      <c r="E1790" s="35" t="s">
        <v>48</v>
      </c>
      <c r="F1790" s="35" t="s">
        <v>54</v>
      </c>
      <c r="G1790" s="35" t="s">
        <v>100</v>
      </c>
      <c r="H1790" s="34">
        <v>14707.739310700001</v>
      </c>
      <c r="I1790" s="34">
        <v>3232682.20218</v>
      </c>
    </row>
    <row r="1791" spans="1:9">
      <c r="A1791" s="35" t="s">
        <v>157</v>
      </c>
      <c r="B1791" s="35" t="s">
        <v>158</v>
      </c>
      <c r="C1791" s="34">
        <v>613.79048452400002</v>
      </c>
      <c r="D1791" s="35" t="s">
        <v>159</v>
      </c>
      <c r="E1791" s="35" t="s">
        <v>48</v>
      </c>
      <c r="F1791" s="35" t="s">
        <v>54</v>
      </c>
      <c r="G1791" s="35" t="s">
        <v>100</v>
      </c>
      <c r="H1791" s="34">
        <v>14366.069655200001</v>
      </c>
      <c r="I1791" s="34">
        <v>2483921.9643000001</v>
      </c>
    </row>
    <row r="1792" spans="1:9">
      <c r="A1792" s="35" t="s">
        <v>157</v>
      </c>
      <c r="B1792" s="35" t="s">
        <v>158</v>
      </c>
      <c r="C1792" s="34">
        <v>409.22195245099999</v>
      </c>
      <c r="D1792" s="35" t="s">
        <v>159</v>
      </c>
      <c r="E1792" s="35" t="s">
        <v>48</v>
      </c>
      <c r="F1792" s="35" t="s">
        <v>54</v>
      </c>
      <c r="G1792" s="35" t="s">
        <v>100</v>
      </c>
      <c r="H1792" s="34">
        <v>8393.07250432</v>
      </c>
      <c r="I1792" s="34">
        <v>1656062.4864699999</v>
      </c>
    </row>
    <row r="1793" spans="1:9">
      <c r="A1793" s="35" t="s">
        <v>157</v>
      </c>
      <c r="B1793" s="35" t="s">
        <v>158</v>
      </c>
      <c r="C1793" s="34">
        <v>230.96321673899999</v>
      </c>
      <c r="D1793" s="35" t="s">
        <v>159</v>
      </c>
      <c r="E1793" s="35" t="s">
        <v>48</v>
      </c>
      <c r="F1793" s="35" t="s">
        <v>54</v>
      </c>
      <c r="G1793" s="35" t="s">
        <v>100</v>
      </c>
      <c r="H1793" s="34">
        <v>8205.3039246099997</v>
      </c>
      <c r="I1793" s="34">
        <v>934674.97699999996</v>
      </c>
    </row>
    <row r="1794" spans="1:9">
      <c r="A1794" s="35" t="s">
        <v>157</v>
      </c>
      <c r="B1794" s="35" t="s">
        <v>158</v>
      </c>
      <c r="C1794" s="34">
        <v>2389.9023481999998</v>
      </c>
      <c r="D1794" s="35" t="s">
        <v>159</v>
      </c>
      <c r="E1794" s="35" t="s">
        <v>48</v>
      </c>
      <c r="F1794" s="35" t="s">
        <v>54</v>
      </c>
      <c r="G1794" s="35" t="s">
        <v>100</v>
      </c>
      <c r="H1794" s="34">
        <v>20192.292489300002</v>
      </c>
      <c r="I1794" s="34">
        <v>9671591.6667199992</v>
      </c>
    </row>
    <row r="1795" spans="1:9">
      <c r="A1795" s="35" t="s">
        <v>157</v>
      </c>
      <c r="B1795" s="35" t="s">
        <v>158</v>
      </c>
      <c r="C1795" s="34">
        <v>300.06156103799998</v>
      </c>
      <c r="D1795" s="35" t="s">
        <v>159</v>
      </c>
      <c r="E1795" s="35" t="s">
        <v>48</v>
      </c>
      <c r="F1795" s="35" t="s">
        <v>54</v>
      </c>
      <c r="G1795" s="35" t="s">
        <v>100</v>
      </c>
      <c r="H1795" s="34">
        <v>6250.23360228</v>
      </c>
      <c r="I1795" s="34">
        <v>1214306.0554</v>
      </c>
    </row>
    <row r="1796" spans="1:9">
      <c r="A1796" s="35" t="s">
        <v>157</v>
      </c>
      <c r="B1796" s="35" t="s">
        <v>158</v>
      </c>
      <c r="C1796" s="34">
        <v>8570.3798060000008</v>
      </c>
      <c r="D1796" s="35" t="s">
        <v>159</v>
      </c>
      <c r="E1796" s="35" t="s">
        <v>48</v>
      </c>
      <c r="F1796" s="35" t="s">
        <v>54</v>
      </c>
      <c r="G1796" s="35" t="s">
        <v>100</v>
      </c>
      <c r="H1796" s="34">
        <v>68366.750109200002</v>
      </c>
      <c r="I1796" s="34">
        <v>34683096.5603</v>
      </c>
    </row>
    <row r="1797" spans="1:9">
      <c r="A1797" s="35" t="s">
        <v>157</v>
      </c>
      <c r="B1797" s="35" t="s">
        <v>158</v>
      </c>
      <c r="C1797" s="34">
        <v>3.2796038440899999</v>
      </c>
      <c r="D1797" s="35" t="s">
        <v>159</v>
      </c>
      <c r="E1797" s="35" t="s">
        <v>48</v>
      </c>
      <c r="F1797" s="35" t="s">
        <v>54</v>
      </c>
      <c r="G1797" s="35" t="s">
        <v>100</v>
      </c>
      <c r="H1797" s="34">
        <v>446.69429834200002</v>
      </c>
      <c r="I1797" s="34">
        <v>13272.0858794</v>
      </c>
    </row>
    <row r="1798" spans="1:9">
      <c r="A1798" s="35" t="s">
        <v>157</v>
      </c>
      <c r="B1798" s="35" t="s">
        <v>158</v>
      </c>
      <c r="C1798" s="34">
        <v>3.27500828331</v>
      </c>
      <c r="D1798" s="35" t="s">
        <v>159</v>
      </c>
      <c r="E1798" s="35" t="s">
        <v>48</v>
      </c>
      <c r="F1798" s="35" t="s">
        <v>54</v>
      </c>
      <c r="G1798" s="35" t="s">
        <v>100</v>
      </c>
      <c r="H1798" s="34">
        <v>453.43365079</v>
      </c>
      <c r="I1798" s="34">
        <v>13253.4883047</v>
      </c>
    </row>
    <row r="1799" spans="1:9">
      <c r="A1799" s="35" t="s">
        <v>157</v>
      </c>
      <c r="B1799" s="35" t="s">
        <v>158</v>
      </c>
      <c r="C1799" s="34">
        <v>3.2704858794099998</v>
      </c>
      <c r="D1799" s="35" t="s">
        <v>159</v>
      </c>
      <c r="E1799" s="35" t="s">
        <v>48</v>
      </c>
      <c r="F1799" s="35" t="s">
        <v>54</v>
      </c>
      <c r="G1799" s="35" t="s">
        <v>100</v>
      </c>
      <c r="H1799" s="34">
        <v>460.17803749299998</v>
      </c>
      <c r="I1799" s="34">
        <v>13235.1867855</v>
      </c>
    </row>
    <row r="1800" spans="1:9">
      <c r="A1800" s="35" t="s">
        <v>157</v>
      </c>
      <c r="B1800" s="35" t="s">
        <v>158</v>
      </c>
      <c r="C1800" s="34">
        <v>3.2796034129999998</v>
      </c>
      <c r="D1800" s="35" t="s">
        <v>159</v>
      </c>
      <c r="E1800" s="35" t="s">
        <v>48</v>
      </c>
      <c r="F1800" s="35" t="s">
        <v>54</v>
      </c>
      <c r="G1800" s="35" t="s">
        <v>100</v>
      </c>
      <c r="H1800" s="34">
        <v>446.694158609</v>
      </c>
      <c r="I1800" s="34">
        <v>13272.084134799999</v>
      </c>
    </row>
    <row r="1801" spans="1:9">
      <c r="A1801" s="35" t="s">
        <v>157</v>
      </c>
      <c r="B1801" s="35" t="s">
        <v>158</v>
      </c>
      <c r="C1801" s="34">
        <v>3.27961975392</v>
      </c>
      <c r="D1801" s="35" t="s">
        <v>159</v>
      </c>
      <c r="E1801" s="35" t="s">
        <v>48</v>
      </c>
      <c r="F1801" s="35" t="s">
        <v>54</v>
      </c>
      <c r="G1801" s="35" t="s">
        <v>100</v>
      </c>
      <c r="H1801" s="34">
        <v>446.69532784299997</v>
      </c>
      <c r="I1801" s="34">
        <v>13272.1502642</v>
      </c>
    </row>
    <row r="1802" spans="1:9">
      <c r="A1802" s="35" t="s">
        <v>157</v>
      </c>
      <c r="B1802" s="35" t="s">
        <v>158</v>
      </c>
      <c r="C1802" s="34">
        <v>6.5321442208600002</v>
      </c>
      <c r="D1802" s="35" t="s">
        <v>159</v>
      </c>
      <c r="E1802" s="35" t="s">
        <v>48</v>
      </c>
      <c r="F1802" s="35" t="s">
        <v>54</v>
      </c>
      <c r="G1802" s="35" t="s">
        <v>100</v>
      </c>
      <c r="H1802" s="34">
        <v>664.93767281500004</v>
      </c>
      <c r="I1802" s="34">
        <v>26434.649792200002</v>
      </c>
    </row>
    <row r="1803" spans="1:9">
      <c r="A1803" s="35" t="s">
        <v>157</v>
      </c>
      <c r="B1803" s="35" t="s">
        <v>158</v>
      </c>
      <c r="C1803" s="34">
        <v>3.2796308335700002</v>
      </c>
      <c r="D1803" s="35" t="s">
        <v>159</v>
      </c>
      <c r="E1803" s="35" t="s">
        <v>48</v>
      </c>
      <c r="F1803" s="35" t="s">
        <v>54</v>
      </c>
      <c r="G1803" s="35" t="s">
        <v>100</v>
      </c>
      <c r="H1803" s="34">
        <v>446.69616944400002</v>
      </c>
      <c r="I1803" s="34">
        <v>13272.195101900001</v>
      </c>
    </row>
    <row r="1804" spans="1:9">
      <c r="A1804" s="35" t="s">
        <v>157</v>
      </c>
      <c r="B1804" s="35" t="s">
        <v>158</v>
      </c>
      <c r="C1804" s="34">
        <v>1.3045382132900001</v>
      </c>
      <c r="D1804" s="35" t="s">
        <v>159</v>
      </c>
      <c r="E1804" s="35" t="s">
        <v>48</v>
      </c>
      <c r="F1804" s="35" t="s">
        <v>54</v>
      </c>
      <c r="G1804" s="35" t="s">
        <v>100</v>
      </c>
      <c r="H1804" s="34">
        <v>474.99342969700001</v>
      </c>
      <c r="I1804" s="34">
        <v>5279.2788467199998</v>
      </c>
    </row>
    <row r="1805" spans="1:9">
      <c r="A1805" s="35" t="s">
        <v>157</v>
      </c>
      <c r="B1805" s="35" t="s">
        <v>158</v>
      </c>
      <c r="C1805" s="34">
        <v>6.53207557068</v>
      </c>
      <c r="D1805" s="35" t="s">
        <v>159</v>
      </c>
      <c r="E1805" s="35" t="s">
        <v>48</v>
      </c>
      <c r="F1805" s="35" t="s">
        <v>54</v>
      </c>
      <c r="G1805" s="35" t="s">
        <v>100</v>
      </c>
      <c r="H1805" s="34">
        <v>664.93227364500001</v>
      </c>
      <c r="I1805" s="34">
        <v>26434.3719748</v>
      </c>
    </row>
    <row r="1806" spans="1:9">
      <c r="A1806" s="35" t="s">
        <v>157</v>
      </c>
      <c r="B1806" s="35" t="s">
        <v>158</v>
      </c>
      <c r="C1806" s="34">
        <v>42.204181622199997</v>
      </c>
      <c r="D1806" s="35" t="s">
        <v>159</v>
      </c>
      <c r="E1806" s="35" t="s">
        <v>48</v>
      </c>
      <c r="F1806" s="35" t="s">
        <v>54</v>
      </c>
      <c r="G1806" s="35" t="s">
        <v>100</v>
      </c>
      <c r="H1806" s="34">
        <v>2434.06742923</v>
      </c>
      <c r="I1806" s="34">
        <v>170794.26345</v>
      </c>
    </row>
    <row r="1807" spans="1:9">
      <c r="A1807" s="35" t="s">
        <v>157</v>
      </c>
      <c r="B1807" s="35" t="s">
        <v>158</v>
      </c>
      <c r="C1807" s="34">
        <v>15.8279237267</v>
      </c>
      <c r="D1807" s="35" t="s">
        <v>159</v>
      </c>
      <c r="E1807" s="35" t="s">
        <v>48</v>
      </c>
      <c r="F1807" s="35" t="s">
        <v>54</v>
      </c>
      <c r="G1807" s="35" t="s">
        <v>100</v>
      </c>
      <c r="H1807" s="34">
        <v>1001.68231747</v>
      </c>
      <c r="I1807" s="34">
        <v>64053.334786599997</v>
      </c>
    </row>
    <row r="1808" spans="1:9">
      <c r="A1808" s="35" t="s">
        <v>157</v>
      </c>
      <c r="B1808" s="35" t="s">
        <v>158</v>
      </c>
      <c r="C1808" s="34">
        <v>47.468083018100003</v>
      </c>
      <c r="D1808" s="35" t="s">
        <v>159</v>
      </c>
      <c r="E1808" s="35" t="s">
        <v>48</v>
      </c>
      <c r="F1808" s="35" t="s">
        <v>54</v>
      </c>
      <c r="G1808" s="35" t="s">
        <v>100</v>
      </c>
      <c r="H1808" s="34">
        <v>1813.8331834400001</v>
      </c>
      <c r="I1808" s="34">
        <v>192096.51662099999</v>
      </c>
    </row>
    <row r="1809" spans="1:9">
      <c r="A1809" s="35" t="s">
        <v>157</v>
      </c>
      <c r="B1809" s="35" t="s">
        <v>158</v>
      </c>
      <c r="C1809" s="34">
        <v>3.1975938321599999</v>
      </c>
      <c r="D1809" s="35" t="s">
        <v>159</v>
      </c>
      <c r="E1809" s="35" t="s">
        <v>48</v>
      </c>
      <c r="F1809" s="35" t="s">
        <v>54</v>
      </c>
      <c r="G1809" s="35" t="s">
        <v>100</v>
      </c>
      <c r="H1809" s="34">
        <v>421.556749787</v>
      </c>
      <c r="I1809" s="34">
        <v>12940.203135899999</v>
      </c>
    </row>
    <row r="1810" spans="1:9">
      <c r="A1810" s="35" t="s">
        <v>157</v>
      </c>
      <c r="B1810" s="35" t="s">
        <v>158</v>
      </c>
      <c r="C1810" s="34">
        <v>22.625614611100001</v>
      </c>
      <c r="D1810" s="35" t="s">
        <v>159</v>
      </c>
      <c r="E1810" s="35" t="s">
        <v>48</v>
      </c>
      <c r="F1810" s="35" t="s">
        <v>54</v>
      </c>
      <c r="G1810" s="35" t="s">
        <v>100</v>
      </c>
      <c r="H1810" s="34">
        <v>1285.2750406800001</v>
      </c>
      <c r="I1810" s="34">
        <v>91562.613799800005</v>
      </c>
    </row>
    <row r="1811" spans="1:9">
      <c r="A1811" s="35" t="s">
        <v>157</v>
      </c>
      <c r="B1811" s="35" t="s">
        <v>158</v>
      </c>
      <c r="C1811" s="34">
        <v>52.180174981100002</v>
      </c>
      <c r="D1811" s="35" t="s">
        <v>159</v>
      </c>
      <c r="E1811" s="35" t="s">
        <v>48</v>
      </c>
      <c r="F1811" s="35" t="s">
        <v>54</v>
      </c>
      <c r="G1811" s="35" t="s">
        <v>100</v>
      </c>
      <c r="H1811" s="34">
        <v>2686.1160532899999</v>
      </c>
      <c r="I1811" s="34">
        <v>211165.676244</v>
      </c>
    </row>
    <row r="1812" spans="1:9">
      <c r="A1812" s="35" t="s">
        <v>157</v>
      </c>
      <c r="B1812" s="35" t="s">
        <v>158</v>
      </c>
      <c r="C1812" s="34">
        <v>23.860732799800001</v>
      </c>
      <c r="D1812" s="35" t="s">
        <v>159</v>
      </c>
      <c r="E1812" s="35" t="s">
        <v>48</v>
      </c>
      <c r="F1812" s="35" t="s">
        <v>54</v>
      </c>
      <c r="G1812" s="35" t="s">
        <v>100</v>
      </c>
      <c r="H1812" s="34">
        <v>1325.09204589</v>
      </c>
      <c r="I1812" s="34">
        <v>96560.959774100003</v>
      </c>
    </row>
    <row r="1813" spans="1:9">
      <c r="A1813" s="35" t="s">
        <v>157</v>
      </c>
      <c r="B1813" s="35" t="s">
        <v>158</v>
      </c>
      <c r="C1813" s="34">
        <v>3.19760105172</v>
      </c>
      <c r="D1813" s="35" t="s">
        <v>159</v>
      </c>
      <c r="E1813" s="35" t="s">
        <v>48</v>
      </c>
      <c r="F1813" s="35" t="s">
        <v>54</v>
      </c>
      <c r="G1813" s="35" t="s">
        <v>100</v>
      </c>
      <c r="H1813" s="34">
        <v>421.55714490299999</v>
      </c>
      <c r="I1813" s="34">
        <v>12940.2323524</v>
      </c>
    </row>
    <row r="1814" spans="1:9">
      <c r="A1814" s="35" t="s">
        <v>157</v>
      </c>
      <c r="B1814" s="35" t="s">
        <v>158</v>
      </c>
      <c r="C1814" s="34">
        <v>3.19760561969</v>
      </c>
      <c r="D1814" s="35" t="s">
        <v>159</v>
      </c>
      <c r="E1814" s="35" t="s">
        <v>48</v>
      </c>
      <c r="F1814" s="35" t="s">
        <v>54</v>
      </c>
      <c r="G1814" s="35" t="s">
        <v>100</v>
      </c>
      <c r="H1814" s="34">
        <v>421.55753053500001</v>
      </c>
      <c r="I1814" s="34">
        <v>12940.250838399999</v>
      </c>
    </row>
    <row r="1815" spans="1:9">
      <c r="A1815" s="35" t="s">
        <v>157</v>
      </c>
      <c r="B1815" s="35" t="s">
        <v>158</v>
      </c>
      <c r="C1815" s="34">
        <v>6.3870877754400004</v>
      </c>
      <c r="D1815" s="35" t="s">
        <v>159</v>
      </c>
      <c r="E1815" s="35" t="s">
        <v>48</v>
      </c>
      <c r="F1815" s="35" t="s">
        <v>54</v>
      </c>
      <c r="G1815" s="35" t="s">
        <v>100</v>
      </c>
      <c r="H1815" s="34">
        <v>640.39005331800001</v>
      </c>
      <c r="I1815" s="34">
        <v>25847.627184500001</v>
      </c>
    </row>
    <row r="1816" spans="1:9">
      <c r="A1816" s="35" t="s">
        <v>157</v>
      </c>
      <c r="B1816" s="35" t="s">
        <v>158</v>
      </c>
      <c r="C1816" s="34">
        <v>226.55860708</v>
      </c>
      <c r="D1816" s="35" t="s">
        <v>159</v>
      </c>
      <c r="E1816" s="35" t="s">
        <v>48</v>
      </c>
      <c r="F1816" s="35" t="s">
        <v>54</v>
      </c>
      <c r="G1816" s="35" t="s">
        <v>100</v>
      </c>
      <c r="H1816" s="34">
        <v>5411.32833149</v>
      </c>
      <c r="I1816" s="34">
        <v>916850.15411100001</v>
      </c>
    </row>
    <row r="1817" spans="1:9">
      <c r="A1817" s="35" t="s">
        <v>157</v>
      </c>
      <c r="B1817" s="35" t="s">
        <v>158</v>
      </c>
      <c r="C1817" s="34">
        <v>183.61162396200001</v>
      </c>
      <c r="D1817" s="35" t="s">
        <v>159</v>
      </c>
      <c r="E1817" s="35" t="s">
        <v>48</v>
      </c>
      <c r="F1817" s="35" t="s">
        <v>54</v>
      </c>
      <c r="G1817" s="35" t="s">
        <v>100</v>
      </c>
      <c r="H1817" s="34">
        <v>4135.0802258800004</v>
      </c>
      <c r="I1817" s="34">
        <v>743049.87965899997</v>
      </c>
    </row>
    <row r="1818" spans="1:9">
      <c r="A1818" s="35" t="s">
        <v>157</v>
      </c>
      <c r="B1818" s="35" t="s">
        <v>158</v>
      </c>
      <c r="C1818" s="34">
        <v>4311.4058026900002</v>
      </c>
      <c r="D1818" s="35" t="s">
        <v>159</v>
      </c>
      <c r="E1818" s="35" t="s">
        <v>53</v>
      </c>
      <c r="F1818" s="35" t="s">
        <v>54</v>
      </c>
      <c r="G1818" s="35" t="s">
        <v>100</v>
      </c>
      <c r="H1818" s="34">
        <v>35003.025819000002</v>
      </c>
      <c r="I1818" s="34">
        <v>17447640.262200002</v>
      </c>
    </row>
    <row r="1819" spans="1:9">
      <c r="A1819" s="35" t="s">
        <v>157</v>
      </c>
      <c r="B1819" s="35" t="s">
        <v>158</v>
      </c>
      <c r="C1819" s="34">
        <v>1229.5765343400001</v>
      </c>
      <c r="D1819" s="35" t="s">
        <v>159</v>
      </c>
      <c r="E1819" s="35" t="s">
        <v>53</v>
      </c>
      <c r="F1819" s="35" t="s">
        <v>131</v>
      </c>
      <c r="G1819" s="35" t="s">
        <v>132</v>
      </c>
      <c r="H1819" s="34">
        <v>19827.715419200002</v>
      </c>
      <c r="I1819" s="34">
        <v>4975919.69484</v>
      </c>
    </row>
    <row r="1820" spans="1:9">
      <c r="A1820" s="35" t="s">
        <v>157</v>
      </c>
      <c r="B1820" s="35" t="s">
        <v>158</v>
      </c>
      <c r="C1820" s="34">
        <v>8.7893797397400001E-3</v>
      </c>
      <c r="D1820" s="35" t="s">
        <v>159</v>
      </c>
      <c r="E1820" s="35" t="s">
        <v>46</v>
      </c>
      <c r="F1820" s="35" t="s">
        <v>54</v>
      </c>
      <c r="G1820" s="35" t="s">
        <v>100</v>
      </c>
      <c r="H1820" s="34">
        <v>176.854049691</v>
      </c>
      <c r="I1820" s="34">
        <v>35.569357848700001</v>
      </c>
    </row>
    <row r="1821" spans="1:9">
      <c r="A1821" s="35" t="s">
        <v>157</v>
      </c>
      <c r="B1821" s="35" t="s">
        <v>158</v>
      </c>
      <c r="C1821" s="34">
        <v>0.103283328333</v>
      </c>
      <c r="D1821" s="35" t="s">
        <v>159</v>
      </c>
      <c r="E1821" s="35" t="s">
        <v>46</v>
      </c>
      <c r="F1821" s="35" t="s">
        <v>54</v>
      </c>
      <c r="G1821" s="35" t="s">
        <v>100</v>
      </c>
      <c r="H1821" s="34">
        <v>105.64948580799999</v>
      </c>
      <c r="I1821" s="34">
        <v>417.972800592</v>
      </c>
    </row>
    <row r="1822" spans="1:9">
      <c r="A1822" s="35" t="s">
        <v>157</v>
      </c>
      <c r="B1822" s="35" t="s">
        <v>158</v>
      </c>
      <c r="C1822" s="34">
        <v>129.78385397900001</v>
      </c>
      <c r="D1822" s="35" t="s">
        <v>159</v>
      </c>
      <c r="E1822" s="35" t="s">
        <v>46</v>
      </c>
      <c r="F1822" s="35" t="s">
        <v>54</v>
      </c>
      <c r="G1822" s="35" t="s">
        <v>100</v>
      </c>
      <c r="H1822" s="34">
        <v>5824.1795906400002</v>
      </c>
      <c r="I1822" s="34">
        <v>525216.62299900001</v>
      </c>
    </row>
    <row r="1823" spans="1:9">
      <c r="A1823" s="35" t="s">
        <v>157</v>
      </c>
      <c r="B1823" s="35" t="s">
        <v>158</v>
      </c>
      <c r="C1823" s="34">
        <v>3.2796074255000001</v>
      </c>
      <c r="D1823" s="35" t="s">
        <v>159</v>
      </c>
      <c r="E1823" s="35" t="s">
        <v>46</v>
      </c>
      <c r="F1823" s="35" t="s">
        <v>54</v>
      </c>
      <c r="G1823" s="35" t="s">
        <v>100</v>
      </c>
      <c r="H1823" s="34">
        <v>446.69445998499998</v>
      </c>
      <c r="I1823" s="34">
        <v>13272.1003728</v>
      </c>
    </row>
    <row r="1824" spans="1:9">
      <c r="A1824" s="35" t="s">
        <v>157</v>
      </c>
      <c r="B1824" s="35" t="s">
        <v>158</v>
      </c>
      <c r="C1824" s="34">
        <v>3.2796101748400002</v>
      </c>
      <c r="D1824" s="35" t="s">
        <v>159</v>
      </c>
      <c r="E1824" s="35" t="s">
        <v>46</v>
      </c>
      <c r="F1824" s="35" t="s">
        <v>54</v>
      </c>
      <c r="G1824" s="35" t="s">
        <v>100</v>
      </c>
      <c r="H1824" s="34">
        <v>446.69474501000002</v>
      </c>
      <c r="I1824" s="34">
        <v>13272.111499000001</v>
      </c>
    </row>
    <row r="1825" spans="1:9">
      <c r="A1825" s="35" t="s">
        <v>157</v>
      </c>
      <c r="B1825" s="35" t="s">
        <v>158</v>
      </c>
      <c r="C1825" s="34">
        <v>6.5569643284800003</v>
      </c>
      <c r="D1825" s="35" t="s">
        <v>159</v>
      </c>
      <c r="E1825" s="35" t="s">
        <v>46</v>
      </c>
      <c r="F1825" s="35" t="s">
        <v>54</v>
      </c>
      <c r="G1825" s="35" t="s">
        <v>100</v>
      </c>
      <c r="H1825" s="34">
        <v>680.88875650700004</v>
      </c>
      <c r="I1825" s="34">
        <v>26535.093204199999</v>
      </c>
    </row>
    <row r="1826" spans="1:9">
      <c r="A1826" s="35" t="s">
        <v>157</v>
      </c>
      <c r="B1826" s="35" t="s">
        <v>158</v>
      </c>
      <c r="C1826" s="34">
        <v>6.5409749368099996</v>
      </c>
      <c r="D1826" s="35" t="s">
        <v>159</v>
      </c>
      <c r="E1826" s="35" t="s">
        <v>46</v>
      </c>
      <c r="F1826" s="35" t="s">
        <v>54</v>
      </c>
      <c r="G1826" s="35" t="s">
        <v>100</v>
      </c>
      <c r="H1826" s="34">
        <v>690.71462298300003</v>
      </c>
      <c r="I1826" s="34">
        <v>26470.386431800001</v>
      </c>
    </row>
    <row r="1827" spans="1:9">
      <c r="A1827" s="35" t="s">
        <v>157</v>
      </c>
      <c r="B1827" s="35" t="s">
        <v>158</v>
      </c>
      <c r="C1827" s="34">
        <v>3.2803651841699999</v>
      </c>
      <c r="D1827" s="35" t="s">
        <v>159</v>
      </c>
      <c r="E1827" s="35" t="s">
        <v>46</v>
      </c>
      <c r="F1827" s="35" t="s">
        <v>54</v>
      </c>
      <c r="G1827" s="35" t="s">
        <v>100</v>
      </c>
      <c r="H1827" s="34">
        <v>446.69301169200003</v>
      </c>
      <c r="I1827" s="34">
        <v>13275.1669134</v>
      </c>
    </row>
    <row r="1828" spans="1:9">
      <c r="A1828" s="35" t="s">
        <v>157</v>
      </c>
      <c r="B1828" s="35" t="s">
        <v>158</v>
      </c>
      <c r="C1828" s="34">
        <v>3.2795802746399998</v>
      </c>
      <c r="D1828" s="35" t="s">
        <v>159</v>
      </c>
      <c r="E1828" s="35" t="s">
        <v>46</v>
      </c>
      <c r="F1828" s="35" t="s">
        <v>54</v>
      </c>
      <c r="G1828" s="35" t="s">
        <v>100</v>
      </c>
      <c r="H1828" s="34">
        <v>446.692677592</v>
      </c>
      <c r="I1828" s="34">
        <v>13271.9904972</v>
      </c>
    </row>
    <row r="1829" spans="1:9">
      <c r="A1829" s="35" t="s">
        <v>157</v>
      </c>
      <c r="B1829" s="35" t="s">
        <v>158</v>
      </c>
      <c r="C1829" s="34">
        <v>6.52615872314</v>
      </c>
      <c r="D1829" s="35" t="s">
        <v>159</v>
      </c>
      <c r="E1829" s="35" t="s">
        <v>46</v>
      </c>
      <c r="F1829" s="35" t="s">
        <v>54</v>
      </c>
      <c r="G1829" s="35" t="s">
        <v>100</v>
      </c>
      <c r="H1829" s="34">
        <v>657.23500865100004</v>
      </c>
      <c r="I1829" s="34">
        <v>26410.427342399998</v>
      </c>
    </row>
    <row r="1830" spans="1:9">
      <c r="A1830" s="35" t="s">
        <v>157</v>
      </c>
      <c r="B1830" s="35" t="s">
        <v>158</v>
      </c>
      <c r="C1830" s="34">
        <v>3408.9491499300002</v>
      </c>
      <c r="D1830" s="35" t="s">
        <v>159</v>
      </c>
      <c r="E1830" s="35" t="s">
        <v>46</v>
      </c>
      <c r="F1830" s="35" t="s">
        <v>54</v>
      </c>
      <c r="G1830" s="35" t="s">
        <v>100</v>
      </c>
      <c r="H1830" s="34">
        <v>75305.026088400002</v>
      </c>
      <c r="I1830" s="34">
        <v>13795527.761</v>
      </c>
    </row>
    <row r="1831" spans="1:9">
      <c r="A1831" s="35" t="s">
        <v>157</v>
      </c>
      <c r="B1831" s="35" t="s">
        <v>158</v>
      </c>
      <c r="C1831" s="34">
        <v>3.2675570254899999</v>
      </c>
      <c r="D1831" s="35" t="s">
        <v>159</v>
      </c>
      <c r="E1831" s="35" t="s">
        <v>46</v>
      </c>
      <c r="F1831" s="35" t="s">
        <v>54</v>
      </c>
      <c r="G1831" s="35" t="s">
        <v>100</v>
      </c>
      <c r="H1831" s="34">
        <v>440.733580055</v>
      </c>
      <c r="I1831" s="34">
        <v>13223.3341342</v>
      </c>
    </row>
    <row r="1832" spans="1:9">
      <c r="A1832" s="35" t="s">
        <v>157</v>
      </c>
      <c r="B1832" s="35" t="s">
        <v>158</v>
      </c>
      <c r="C1832" s="34">
        <v>6.5730564188300002</v>
      </c>
      <c r="D1832" s="35" t="s">
        <v>159</v>
      </c>
      <c r="E1832" s="35" t="s">
        <v>46</v>
      </c>
      <c r="F1832" s="35" t="s">
        <v>54</v>
      </c>
      <c r="G1832" s="35" t="s">
        <v>100</v>
      </c>
      <c r="H1832" s="34">
        <v>670.16312805600001</v>
      </c>
      <c r="I1832" s="34">
        <v>26600.2155833</v>
      </c>
    </row>
    <row r="1833" spans="1:9">
      <c r="A1833" s="35" t="s">
        <v>157</v>
      </c>
      <c r="B1833" s="35" t="s">
        <v>158</v>
      </c>
      <c r="C1833" s="34">
        <v>3.2796102092899999</v>
      </c>
      <c r="D1833" s="35" t="s">
        <v>159</v>
      </c>
      <c r="E1833" s="35" t="s">
        <v>46</v>
      </c>
      <c r="F1833" s="35" t="s">
        <v>54</v>
      </c>
      <c r="G1833" s="35" t="s">
        <v>100</v>
      </c>
      <c r="H1833" s="34">
        <v>446.694667487</v>
      </c>
      <c r="I1833" s="34">
        <v>13272.1116384</v>
      </c>
    </row>
    <row r="1834" spans="1:9">
      <c r="A1834" s="35" t="s">
        <v>157</v>
      </c>
      <c r="B1834" s="35" t="s">
        <v>158</v>
      </c>
      <c r="C1834" s="34">
        <v>6.5322050264199998</v>
      </c>
      <c r="D1834" s="35" t="s">
        <v>159</v>
      </c>
      <c r="E1834" s="35" t="s">
        <v>46</v>
      </c>
      <c r="F1834" s="35" t="s">
        <v>54</v>
      </c>
      <c r="G1834" s="35" t="s">
        <v>100</v>
      </c>
      <c r="H1834" s="34">
        <v>664.93953183799999</v>
      </c>
      <c r="I1834" s="34">
        <v>26434.895863599999</v>
      </c>
    </row>
    <row r="1835" spans="1:9">
      <c r="A1835" s="35" t="s">
        <v>157</v>
      </c>
      <c r="B1835" s="35" t="s">
        <v>158</v>
      </c>
      <c r="C1835" s="34">
        <v>6.5261966711100001</v>
      </c>
      <c r="D1835" s="35" t="s">
        <v>159</v>
      </c>
      <c r="E1835" s="35" t="s">
        <v>46</v>
      </c>
      <c r="F1835" s="35" t="s">
        <v>54</v>
      </c>
      <c r="G1835" s="35" t="s">
        <v>100</v>
      </c>
      <c r="H1835" s="34">
        <v>657.23346089899997</v>
      </c>
      <c r="I1835" s="34">
        <v>26410.5809123</v>
      </c>
    </row>
    <row r="1836" spans="1:9">
      <c r="A1836" s="35" t="s">
        <v>157</v>
      </c>
      <c r="B1836" s="35" t="s">
        <v>158</v>
      </c>
      <c r="C1836" s="34">
        <v>3.2796558507100002</v>
      </c>
      <c r="D1836" s="35" t="s">
        <v>159</v>
      </c>
      <c r="E1836" s="35" t="s">
        <v>46</v>
      </c>
      <c r="F1836" s="35" t="s">
        <v>54</v>
      </c>
      <c r="G1836" s="35" t="s">
        <v>100</v>
      </c>
      <c r="H1836" s="34">
        <v>446.69775468300003</v>
      </c>
      <c r="I1836" s="34">
        <v>13272.2963427</v>
      </c>
    </row>
    <row r="1837" spans="1:9">
      <c r="A1837" s="35" t="s">
        <v>157</v>
      </c>
      <c r="B1837" s="35" t="s">
        <v>158</v>
      </c>
      <c r="C1837" s="34">
        <v>3.27965560704</v>
      </c>
      <c r="D1837" s="35" t="s">
        <v>159</v>
      </c>
      <c r="E1837" s="35" t="s">
        <v>46</v>
      </c>
      <c r="F1837" s="35" t="s">
        <v>54</v>
      </c>
      <c r="G1837" s="35" t="s">
        <v>100</v>
      </c>
      <c r="H1837" s="34">
        <v>446.69789547300002</v>
      </c>
      <c r="I1837" s="34">
        <v>13272.2953566</v>
      </c>
    </row>
    <row r="1838" spans="1:9">
      <c r="A1838" s="35" t="s">
        <v>157</v>
      </c>
      <c r="B1838" s="35" t="s">
        <v>158</v>
      </c>
      <c r="C1838" s="34">
        <v>3.2796645190399998</v>
      </c>
      <c r="D1838" s="35" t="s">
        <v>159</v>
      </c>
      <c r="E1838" s="35" t="s">
        <v>46</v>
      </c>
      <c r="F1838" s="35" t="s">
        <v>54</v>
      </c>
      <c r="G1838" s="35" t="s">
        <v>100</v>
      </c>
      <c r="H1838" s="34">
        <v>446.69846982000001</v>
      </c>
      <c r="I1838" s="34">
        <v>13272.331422200001</v>
      </c>
    </row>
    <row r="1839" spans="1:9">
      <c r="A1839" s="35" t="s">
        <v>157</v>
      </c>
      <c r="B1839" s="35" t="s">
        <v>158</v>
      </c>
      <c r="C1839" s="34">
        <v>3.26758230097</v>
      </c>
      <c r="D1839" s="35" t="s">
        <v>159</v>
      </c>
      <c r="E1839" s="35" t="s">
        <v>46</v>
      </c>
      <c r="F1839" s="35" t="s">
        <v>54</v>
      </c>
      <c r="G1839" s="35" t="s">
        <v>100</v>
      </c>
      <c r="H1839" s="34">
        <v>440.73525018700002</v>
      </c>
      <c r="I1839" s="34">
        <v>13223.436420399999</v>
      </c>
    </row>
    <row r="1840" spans="1:9">
      <c r="A1840" s="35" t="s">
        <v>157</v>
      </c>
      <c r="B1840" s="35" t="s">
        <v>158</v>
      </c>
      <c r="C1840" s="34">
        <v>3.2796176936500001</v>
      </c>
      <c r="D1840" s="35" t="s">
        <v>159</v>
      </c>
      <c r="E1840" s="35" t="s">
        <v>46</v>
      </c>
      <c r="F1840" s="35" t="s">
        <v>54</v>
      </c>
      <c r="G1840" s="35" t="s">
        <v>100</v>
      </c>
      <c r="H1840" s="34">
        <v>446.69509391700001</v>
      </c>
      <c r="I1840" s="34">
        <v>13272.141926599999</v>
      </c>
    </row>
    <row r="1841" spans="1:9">
      <c r="A1841" s="35" t="s">
        <v>157</v>
      </c>
      <c r="B1841" s="35" t="s">
        <v>158</v>
      </c>
      <c r="C1841" s="34">
        <v>50.193827110500003</v>
      </c>
      <c r="D1841" s="35" t="s">
        <v>159</v>
      </c>
      <c r="E1841" s="35" t="s">
        <v>46</v>
      </c>
      <c r="F1841" s="35" t="s">
        <v>54</v>
      </c>
      <c r="G1841" s="35" t="s">
        <v>100</v>
      </c>
      <c r="H1841" s="34">
        <v>3358.5302280999999</v>
      </c>
      <c r="I1841" s="34">
        <v>203127.211607</v>
      </c>
    </row>
    <row r="1842" spans="1:9">
      <c r="A1842" s="35" t="s">
        <v>157</v>
      </c>
      <c r="B1842" s="35" t="s">
        <v>158</v>
      </c>
      <c r="C1842" s="34">
        <v>3.1975670516700001</v>
      </c>
      <c r="D1842" s="35" t="s">
        <v>159</v>
      </c>
      <c r="E1842" s="35" t="s">
        <v>46</v>
      </c>
      <c r="F1842" s="35" t="s">
        <v>54</v>
      </c>
      <c r="G1842" s="35" t="s">
        <v>100</v>
      </c>
      <c r="H1842" s="34">
        <v>421.55495746899999</v>
      </c>
      <c r="I1842" s="34">
        <v>12940.0947591</v>
      </c>
    </row>
    <row r="1843" spans="1:9">
      <c r="A1843" s="35" t="s">
        <v>157</v>
      </c>
      <c r="B1843" s="35" t="s">
        <v>158</v>
      </c>
      <c r="C1843" s="34">
        <v>24.967628915300001</v>
      </c>
      <c r="D1843" s="35" t="s">
        <v>159</v>
      </c>
      <c r="E1843" s="35" t="s">
        <v>46</v>
      </c>
      <c r="F1843" s="35" t="s">
        <v>54</v>
      </c>
      <c r="G1843" s="35" t="s">
        <v>100</v>
      </c>
      <c r="H1843" s="34">
        <v>1174.9239512900001</v>
      </c>
      <c r="I1843" s="34">
        <v>101040.409428</v>
      </c>
    </row>
    <row r="1844" spans="1:9">
      <c r="A1844" s="35" t="s">
        <v>157</v>
      </c>
      <c r="B1844" s="35" t="s">
        <v>158</v>
      </c>
      <c r="C1844" s="34">
        <v>30.357554085899999</v>
      </c>
      <c r="D1844" s="35" t="s">
        <v>159</v>
      </c>
      <c r="E1844" s="35" t="s">
        <v>46</v>
      </c>
      <c r="F1844" s="35" t="s">
        <v>54</v>
      </c>
      <c r="G1844" s="35" t="s">
        <v>100</v>
      </c>
      <c r="H1844" s="34">
        <v>1449.33497588</v>
      </c>
      <c r="I1844" s="34">
        <v>122852.662721</v>
      </c>
    </row>
    <row r="1845" spans="1:9">
      <c r="A1845" s="35" t="s">
        <v>157</v>
      </c>
      <c r="B1845" s="35" t="s">
        <v>158</v>
      </c>
      <c r="C1845" s="34">
        <v>15.541228956199999</v>
      </c>
      <c r="D1845" s="35" t="s">
        <v>159</v>
      </c>
      <c r="E1845" s="35" t="s">
        <v>46</v>
      </c>
      <c r="F1845" s="35" t="s">
        <v>54</v>
      </c>
      <c r="G1845" s="35" t="s">
        <v>100</v>
      </c>
      <c r="H1845" s="34">
        <v>981.83682694200002</v>
      </c>
      <c r="I1845" s="34">
        <v>62893.122213399998</v>
      </c>
    </row>
    <row r="1846" spans="1:9">
      <c r="A1846" s="35" t="s">
        <v>157</v>
      </c>
      <c r="B1846" s="35" t="s">
        <v>158</v>
      </c>
      <c r="C1846" s="34">
        <v>3.1975999776599999</v>
      </c>
      <c r="D1846" s="35" t="s">
        <v>159</v>
      </c>
      <c r="E1846" s="35" t="s">
        <v>46</v>
      </c>
      <c r="F1846" s="35" t="s">
        <v>54</v>
      </c>
      <c r="G1846" s="35" t="s">
        <v>100</v>
      </c>
      <c r="H1846" s="34">
        <v>421.55717767599998</v>
      </c>
      <c r="I1846" s="34">
        <v>12940.2280058</v>
      </c>
    </row>
    <row r="1847" spans="1:9">
      <c r="A1847" s="35" t="s">
        <v>157</v>
      </c>
      <c r="B1847" s="35" t="s">
        <v>158</v>
      </c>
      <c r="C1847" s="34">
        <v>27.289495888000001</v>
      </c>
      <c r="D1847" s="35" t="s">
        <v>159</v>
      </c>
      <c r="E1847" s="35" t="s">
        <v>46</v>
      </c>
      <c r="F1847" s="35" t="s">
        <v>54</v>
      </c>
      <c r="G1847" s="35" t="s">
        <v>100</v>
      </c>
      <c r="H1847" s="34">
        <v>1629.00229261</v>
      </c>
      <c r="I1847" s="34">
        <v>110436.671699</v>
      </c>
    </row>
    <row r="1848" spans="1:9">
      <c r="A1848" s="35" t="s">
        <v>157</v>
      </c>
      <c r="B1848" s="35" t="s">
        <v>158</v>
      </c>
      <c r="C1848" s="34">
        <v>16.002104982199999</v>
      </c>
      <c r="D1848" s="35" t="s">
        <v>159</v>
      </c>
      <c r="E1848" s="35" t="s">
        <v>46</v>
      </c>
      <c r="F1848" s="35" t="s">
        <v>54</v>
      </c>
      <c r="G1848" s="35" t="s">
        <v>100</v>
      </c>
      <c r="H1848" s="34">
        <v>1327.2548509999999</v>
      </c>
      <c r="I1848" s="34">
        <v>64758.221319299999</v>
      </c>
    </row>
    <row r="1849" spans="1:9">
      <c r="A1849" s="35" t="s">
        <v>157</v>
      </c>
      <c r="B1849" s="35" t="s">
        <v>158</v>
      </c>
      <c r="C1849" s="34">
        <v>68.4053337924</v>
      </c>
      <c r="D1849" s="35" t="s">
        <v>159</v>
      </c>
      <c r="E1849" s="35" t="s">
        <v>46</v>
      </c>
      <c r="F1849" s="35" t="s">
        <v>54</v>
      </c>
      <c r="G1849" s="35" t="s">
        <v>100</v>
      </c>
      <c r="H1849" s="34">
        <v>2745.0967925300001</v>
      </c>
      <c r="I1849" s="34">
        <v>276826.56438400003</v>
      </c>
    </row>
    <row r="1850" spans="1:9">
      <c r="A1850" s="35" t="s">
        <v>157</v>
      </c>
      <c r="B1850" s="35" t="s">
        <v>158</v>
      </c>
      <c r="C1850" s="34">
        <v>19.321706474999999</v>
      </c>
      <c r="D1850" s="35" t="s">
        <v>159</v>
      </c>
      <c r="E1850" s="35" t="s">
        <v>46</v>
      </c>
      <c r="F1850" s="35" t="s">
        <v>54</v>
      </c>
      <c r="G1850" s="35" t="s">
        <v>100</v>
      </c>
      <c r="H1850" s="34">
        <v>1507.36988806</v>
      </c>
      <c r="I1850" s="34">
        <v>78192.171940100001</v>
      </c>
    </row>
    <row r="1851" spans="1:9">
      <c r="A1851" s="35" t="s">
        <v>157</v>
      </c>
      <c r="B1851" s="35" t="s">
        <v>158</v>
      </c>
      <c r="C1851" s="34">
        <v>19.219917283099999</v>
      </c>
      <c r="D1851" s="35" t="s">
        <v>159</v>
      </c>
      <c r="E1851" s="35" t="s">
        <v>46</v>
      </c>
      <c r="F1851" s="35" t="s">
        <v>54</v>
      </c>
      <c r="G1851" s="35" t="s">
        <v>100</v>
      </c>
      <c r="H1851" s="34">
        <v>1059.72258358</v>
      </c>
      <c r="I1851" s="34">
        <v>77780.245695100006</v>
      </c>
    </row>
    <row r="1852" spans="1:9">
      <c r="A1852" s="35" t="s">
        <v>157</v>
      </c>
      <c r="B1852" s="35" t="s">
        <v>158</v>
      </c>
      <c r="C1852" s="34">
        <v>3.1976176702900001</v>
      </c>
      <c r="D1852" s="35" t="s">
        <v>159</v>
      </c>
      <c r="E1852" s="35" t="s">
        <v>46</v>
      </c>
      <c r="F1852" s="35" t="s">
        <v>54</v>
      </c>
      <c r="G1852" s="35" t="s">
        <v>100</v>
      </c>
      <c r="H1852" s="34">
        <v>421.55832822799999</v>
      </c>
      <c r="I1852" s="34">
        <v>12940.2996054</v>
      </c>
    </row>
    <row r="1853" spans="1:9">
      <c r="A1853" s="35" t="s">
        <v>157</v>
      </c>
      <c r="B1853" s="35" t="s">
        <v>158</v>
      </c>
      <c r="C1853" s="34">
        <v>22.2922188163</v>
      </c>
      <c r="D1853" s="35" t="s">
        <v>159</v>
      </c>
      <c r="E1853" s="35" t="s">
        <v>46</v>
      </c>
      <c r="F1853" s="35" t="s">
        <v>54</v>
      </c>
      <c r="G1853" s="35" t="s">
        <v>100</v>
      </c>
      <c r="H1853" s="34">
        <v>1197.2132026899999</v>
      </c>
      <c r="I1853" s="34">
        <v>90213.408886300007</v>
      </c>
    </row>
    <row r="1854" spans="1:9">
      <c r="A1854" s="35" t="s">
        <v>157</v>
      </c>
      <c r="B1854" s="35" t="s">
        <v>158</v>
      </c>
      <c r="C1854" s="34">
        <v>25.416686431700001</v>
      </c>
      <c r="D1854" s="35" t="s">
        <v>159</v>
      </c>
      <c r="E1854" s="35" t="s">
        <v>46</v>
      </c>
      <c r="F1854" s="35" t="s">
        <v>54</v>
      </c>
      <c r="G1854" s="35" t="s">
        <v>100</v>
      </c>
      <c r="H1854" s="34">
        <v>1265.07941536</v>
      </c>
      <c r="I1854" s="34">
        <v>102857.680722</v>
      </c>
    </row>
    <row r="1855" spans="1:9">
      <c r="A1855" s="35" t="s">
        <v>157</v>
      </c>
      <c r="B1855" s="35" t="s">
        <v>158</v>
      </c>
      <c r="C1855" s="34">
        <v>41.116561489200002</v>
      </c>
      <c r="D1855" s="35" t="s">
        <v>159</v>
      </c>
      <c r="E1855" s="35" t="s">
        <v>46</v>
      </c>
      <c r="F1855" s="35" t="s">
        <v>54</v>
      </c>
      <c r="G1855" s="35" t="s">
        <v>100</v>
      </c>
      <c r="H1855" s="34">
        <v>1777.0134564499999</v>
      </c>
      <c r="I1855" s="34">
        <v>166392.82092999999</v>
      </c>
    </row>
    <row r="1856" spans="1:9">
      <c r="A1856" s="35" t="s">
        <v>157</v>
      </c>
      <c r="B1856" s="35" t="s">
        <v>158</v>
      </c>
      <c r="C1856" s="34">
        <v>35.7415169195</v>
      </c>
      <c r="D1856" s="35" t="s">
        <v>159</v>
      </c>
      <c r="E1856" s="35" t="s">
        <v>46</v>
      </c>
      <c r="F1856" s="35" t="s">
        <v>54</v>
      </c>
      <c r="G1856" s="35" t="s">
        <v>100</v>
      </c>
      <c r="H1856" s="34">
        <v>1588.7145951499999</v>
      </c>
      <c r="I1856" s="34">
        <v>144640.78729199999</v>
      </c>
    </row>
    <row r="1857" spans="1:9">
      <c r="A1857" s="35" t="s">
        <v>157</v>
      </c>
      <c r="B1857" s="35" t="s">
        <v>158</v>
      </c>
      <c r="C1857" s="34">
        <v>12.8784821963</v>
      </c>
      <c r="D1857" s="35" t="s">
        <v>159</v>
      </c>
      <c r="E1857" s="35" t="s">
        <v>46</v>
      </c>
      <c r="F1857" s="35" t="s">
        <v>54</v>
      </c>
      <c r="G1857" s="35" t="s">
        <v>100</v>
      </c>
      <c r="H1857" s="34">
        <v>1061.0034109600001</v>
      </c>
      <c r="I1857" s="34">
        <v>52117.368386800001</v>
      </c>
    </row>
    <row r="1858" spans="1:9">
      <c r="A1858" s="35" t="s">
        <v>157</v>
      </c>
      <c r="B1858" s="35" t="s">
        <v>158</v>
      </c>
      <c r="C1858" s="34">
        <v>16.380100601500001</v>
      </c>
      <c r="D1858" s="35" t="s">
        <v>159</v>
      </c>
      <c r="E1858" s="35" t="s">
        <v>46</v>
      </c>
      <c r="F1858" s="35" t="s">
        <v>54</v>
      </c>
      <c r="G1858" s="35" t="s">
        <v>100</v>
      </c>
      <c r="H1858" s="34">
        <v>1355.04551311</v>
      </c>
      <c r="I1858" s="34">
        <v>66287.915318800005</v>
      </c>
    </row>
    <row r="1859" spans="1:9">
      <c r="A1859" s="35" t="s">
        <v>157</v>
      </c>
      <c r="B1859" s="35" t="s">
        <v>158</v>
      </c>
      <c r="C1859" s="34">
        <v>24.5961993771</v>
      </c>
      <c r="D1859" s="35" t="s">
        <v>159</v>
      </c>
      <c r="E1859" s="35" t="s">
        <v>46</v>
      </c>
      <c r="F1859" s="35" t="s">
        <v>54</v>
      </c>
      <c r="G1859" s="35" t="s">
        <v>100</v>
      </c>
      <c r="H1859" s="34">
        <v>1277.32005058</v>
      </c>
      <c r="I1859" s="34">
        <v>99537.287415800005</v>
      </c>
    </row>
    <row r="1860" spans="1:9">
      <c r="A1860" s="35" t="s">
        <v>157</v>
      </c>
      <c r="B1860" s="35" t="s">
        <v>158</v>
      </c>
      <c r="C1860" s="34">
        <v>3.1976192189799999</v>
      </c>
      <c r="D1860" s="35" t="s">
        <v>159</v>
      </c>
      <c r="E1860" s="35" t="s">
        <v>46</v>
      </c>
      <c r="F1860" s="35" t="s">
        <v>54</v>
      </c>
      <c r="G1860" s="35" t="s">
        <v>100</v>
      </c>
      <c r="H1860" s="34">
        <v>421.55892158900002</v>
      </c>
      <c r="I1860" s="34">
        <v>12940.305872700001</v>
      </c>
    </row>
    <row r="1861" spans="1:9">
      <c r="A1861" s="35" t="s">
        <v>157</v>
      </c>
      <c r="B1861" s="35" t="s">
        <v>158</v>
      </c>
      <c r="C1861" s="34">
        <v>97.750761716499994</v>
      </c>
      <c r="D1861" s="35" t="s">
        <v>159</v>
      </c>
      <c r="E1861" s="35" t="s">
        <v>46</v>
      </c>
      <c r="F1861" s="35" t="s">
        <v>54</v>
      </c>
      <c r="G1861" s="35" t="s">
        <v>100</v>
      </c>
      <c r="H1861" s="34">
        <v>4165.2001032500002</v>
      </c>
      <c r="I1861" s="34">
        <v>395583.29784700001</v>
      </c>
    </row>
    <row r="1862" spans="1:9">
      <c r="A1862" s="35" t="s">
        <v>157</v>
      </c>
      <c r="B1862" s="35" t="s">
        <v>158</v>
      </c>
      <c r="C1862" s="34">
        <v>6.5322355388000002</v>
      </c>
      <c r="D1862" s="35" t="s">
        <v>159</v>
      </c>
      <c r="E1862" s="35" t="s">
        <v>46</v>
      </c>
      <c r="F1862" s="35" t="s">
        <v>54</v>
      </c>
      <c r="G1862" s="35" t="s">
        <v>100</v>
      </c>
      <c r="H1862" s="34">
        <v>664.94261416999996</v>
      </c>
      <c r="I1862" s="34">
        <v>26435.019342799998</v>
      </c>
    </row>
    <row r="1863" spans="1:9">
      <c r="A1863" s="35" t="s">
        <v>157</v>
      </c>
      <c r="B1863" s="35" t="s">
        <v>158</v>
      </c>
      <c r="C1863" s="34">
        <v>13.0443053671</v>
      </c>
      <c r="D1863" s="35" t="s">
        <v>159</v>
      </c>
      <c r="E1863" s="35" t="s">
        <v>46</v>
      </c>
      <c r="F1863" s="35" t="s">
        <v>54</v>
      </c>
      <c r="G1863" s="35" t="s">
        <v>100</v>
      </c>
      <c r="H1863" s="34">
        <v>1083.4531982000001</v>
      </c>
      <c r="I1863" s="34">
        <v>52788.430950599999</v>
      </c>
    </row>
    <row r="1864" spans="1:9">
      <c r="A1864" s="35" t="s">
        <v>157</v>
      </c>
      <c r="B1864" s="35" t="s">
        <v>158</v>
      </c>
      <c r="C1864" s="34">
        <v>3.1976274785999999</v>
      </c>
      <c r="D1864" s="35" t="s">
        <v>159</v>
      </c>
      <c r="E1864" s="35" t="s">
        <v>46</v>
      </c>
      <c r="F1864" s="35" t="s">
        <v>54</v>
      </c>
      <c r="G1864" s="35" t="s">
        <v>100</v>
      </c>
      <c r="H1864" s="34">
        <v>421.55946412100002</v>
      </c>
      <c r="I1864" s="34">
        <v>12940.3392982</v>
      </c>
    </row>
    <row r="1865" spans="1:9">
      <c r="A1865" s="35" t="s">
        <v>157</v>
      </c>
      <c r="B1865" s="35" t="s">
        <v>158</v>
      </c>
      <c r="C1865" s="34">
        <v>3.1976656434700002</v>
      </c>
      <c r="D1865" s="35" t="s">
        <v>159</v>
      </c>
      <c r="E1865" s="35" t="s">
        <v>46</v>
      </c>
      <c r="F1865" s="35" t="s">
        <v>54</v>
      </c>
      <c r="G1865" s="35" t="s">
        <v>100</v>
      </c>
      <c r="H1865" s="34">
        <v>421.561935963</v>
      </c>
      <c r="I1865" s="34">
        <v>12940.493746</v>
      </c>
    </row>
    <row r="1866" spans="1:9">
      <c r="A1866" s="35" t="s">
        <v>157</v>
      </c>
      <c r="B1866" s="35" t="s">
        <v>158</v>
      </c>
      <c r="C1866" s="34">
        <v>26.009905745600001</v>
      </c>
      <c r="D1866" s="35" t="s">
        <v>159</v>
      </c>
      <c r="E1866" s="35" t="s">
        <v>46</v>
      </c>
      <c r="F1866" s="35" t="s">
        <v>54</v>
      </c>
      <c r="G1866" s="35" t="s">
        <v>100</v>
      </c>
      <c r="H1866" s="34">
        <v>1388.4826160299999</v>
      </c>
      <c r="I1866" s="34">
        <v>105258.35411299999</v>
      </c>
    </row>
    <row r="1867" spans="1:9">
      <c r="A1867" s="35" t="s">
        <v>157</v>
      </c>
      <c r="B1867" s="35" t="s">
        <v>158</v>
      </c>
      <c r="C1867" s="34">
        <v>3.1976145308400001</v>
      </c>
      <c r="D1867" s="35" t="s">
        <v>159</v>
      </c>
      <c r="E1867" s="35" t="s">
        <v>46</v>
      </c>
      <c r="F1867" s="35" t="s">
        <v>54</v>
      </c>
      <c r="G1867" s="35" t="s">
        <v>100</v>
      </c>
      <c r="H1867" s="34">
        <v>421.55803432499999</v>
      </c>
      <c r="I1867" s="34">
        <v>12940.286900499999</v>
      </c>
    </row>
    <row r="1868" spans="1:9">
      <c r="A1868" s="35" t="s">
        <v>157</v>
      </c>
      <c r="B1868" s="35" t="s">
        <v>158</v>
      </c>
      <c r="C1868" s="34">
        <v>43.927333445000002</v>
      </c>
      <c r="D1868" s="35" t="s">
        <v>159</v>
      </c>
      <c r="E1868" s="35" t="s">
        <v>46</v>
      </c>
      <c r="F1868" s="35" t="s">
        <v>54</v>
      </c>
      <c r="G1868" s="35" t="s">
        <v>100</v>
      </c>
      <c r="H1868" s="34">
        <v>1781.52345618</v>
      </c>
      <c r="I1868" s="34">
        <v>177767.61147100001</v>
      </c>
    </row>
    <row r="1869" spans="1:9">
      <c r="A1869" s="35" t="s">
        <v>157</v>
      </c>
      <c r="B1869" s="35" t="s">
        <v>158</v>
      </c>
      <c r="C1869" s="34">
        <v>3.1976177424599999</v>
      </c>
      <c r="D1869" s="35" t="s">
        <v>159</v>
      </c>
      <c r="E1869" s="35" t="s">
        <v>46</v>
      </c>
      <c r="F1869" s="35" t="s">
        <v>54</v>
      </c>
      <c r="G1869" s="35" t="s">
        <v>100</v>
      </c>
      <c r="H1869" s="34">
        <v>421.55829868000001</v>
      </c>
      <c r="I1869" s="34">
        <v>12940.2998974</v>
      </c>
    </row>
    <row r="1870" spans="1:9">
      <c r="A1870" s="35" t="s">
        <v>157</v>
      </c>
      <c r="B1870" s="35" t="s">
        <v>158</v>
      </c>
      <c r="C1870" s="34">
        <v>47.405255998299999</v>
      </c>
      <c r="D1870" s="35" t="s">
        <v>159</v>
      </c>
      <c r="E1870" s="35" t="s">
        <v>46</v>
      </c>
      <c r="F1870" s="35" t="s">
        <v>54</v>
      </c>
      <c r="G1870" s="35" t="s">
        <v>100</v>
      </c>
      <c r="H1870" s="34">
        <v>2187.3321012699998</v>
      </c>
      <c r="I1870" s="34">
        <v>191842.264692</v>
      </c>
    </row>
    <row r="1871" spans="1:9">
      <c r="A1871" s="35" t="s">
        <v>157</v>
      </c>
      <c r="B1871" s="35" t="s">
        <v>158</v>
      </c>
      <c r="C1871" s="34">
        <v>6.2896927606600004</v>
      </c>
      <c r="D1871" s="35" t="s">
        <v>159</v>
      </c>
      <c r="E1871" s="35" t="s">
        <v>46</v>
      </c>
      <c r="F1871" s="35" t="s">
        <v>54</v>
      </c>
      <c r="G1871" s="35" t="s">
        <v>100</v>
      </c>
      <c r="H1871" s="34">
        <v>629.34315312000001</v>
      </c>
      <c r="I1871" s="34">
        <v>25453.483543400002</v>
      </c>
    </row>
    <row r="1872" spans="1:9">
      <c r="A1872" s="35" t="s">
        <v>157</v>
      </c>
      <c r="B1872" s="35" t="s">
        <v>158</v>
      </c>
      <c r="C1872" s="34">
        <v>9.8379305118999998</v>
      </c>
      <c r="D1872" s="35" t="s">
        <v>159</v>
      </c>
      <c r="E1872" s="35" t="s">
        <v>46</v>
      </c>
      <c r="F1872" s="35" t="s">
        <v>54</v>
      </c>
      <c r="G1872" s="35" t="s">
        <v>100</v>
      </c>
      <c r="H1872" s="34">
        <v>855.159297917</v>
      </c>
      <c r="I1872" s="34">
        <v>39812.692275200003</v>
      </c>
    </row>
    <row r="1873" spans="1:9">
      <c r="A1873" s="35" t="s">
        <v>157</v>
      </c>
      <c r="B1873" s="35" t="s">
        <v>158</v>
      </c>
      <c r="C1873" s="34">
        <v>120.228310963</v>
      </c>
      <c r="D1873" s="35" t="s">
        <v>159</v>
      </c>
      <c r="E1873" s="35" t="s">
        <v>46</v>
      </c>
      <c r="F1873" s="35" t="s">
        <v>54</v>
      </c>
      <c r="G1873" s="35" t="s">
        <v>100</v>
      </c>
      <c r="H1873" s="34">
        <v>3119.24688268</v>
      </c>
      <c r="I1873" s="34">
        <v>486546.71237600001</v>
      </c>
    </row>
    <row r="1874" spans="1:9">
      <c r="A1874" s="35" t="s">
        <v>157</v>
      </c>
      <c r="B1874" s="35" t="s">
        <v>158</v>
      </c>
      <c r="C1874" s="34">
        <v>53.391908303900003</v>
      </c>
      <c r="D1874" s="35" t="s">
        <v>159</v>
      </c>
      <c r="E1874" s="35" t="s">
        <v>46</v>
      </c>
      <c r="F1874" s="35" t="s">
        <v>54</v>
      </c>
      <c r="G1874" s="35" t="s">
        <v>100</v>
      </c>
      <c r="H1874" s="34">
        <v>2279.8455145100002</v>
      </c>
      <c r="I1874" s="34">
        <v>216069.387024</v>
      </c>
    </row>
    <row r="1875" spans="1:9">
      <c r="A1875" s="35" t="s">
        <v>157</v>
      </c>
      <c r="B1875" s="35" t="s">
        <v>158</v>
      </c>
      <c r="C1875" s="34">
        <v>16.1788232665</v>
      </c>
      <c r="D1875" s="35" t="s">
        <v>159</v>
      </c>
      <c r="E1875" s="35" t="s">
        <v>46</v>
      </c>
      <c r="F1875" s="35" t="s">
        <v>54</v>
      </c>
      <c r="G1875" s="35" t="s">
        <v>100</v>
      </c>
      <c r="H1875" s="34">
        <v>1040.80001853</v>
      </c>
      <c r="I1875" s="34">
        <v>65473.374843099999</v>
      </c>
    </row>
    <row r="1876" spans="1:9">
      <c r="A1876" s="35" t="s">
        <v>157</v>
      </c>
      <c r="B1876" s="35" t="s">
        <v>158</v>
      </c>
      <c r="C1876" s="34">
        <v>13.0182412373</v>
      </c>
      <c r="D1876" s="35" t="s">
        <v>159</v>
      </c>
      <c r="E1876" s="35" t="s">
        <v>46</v>
      </c>
      <c r="F1876" s="35" t="s">
        <v>54</v>
      </c>
      <c r="G1876" s="35" t="s">
        <v>100</v>
      </c>
      <c r="H1876" s="34">
        <v>1015.39673885</v>
      </c>
      <c r="I1876" s="34">
        <v>52682.9531594</v>
      </c>
    </row>
    <row r="1877" spans="1:9">
      <c r="A1877" s="35" t="s">
        <v>157</v>
      </c>
      <c r="B1877" s="35" t="s">
        <v>158</v>
      </c>
      <c r="C1877" s="34">
        <v>3.1976598388499999</v>
      </c>
      <c r="D1877" s="35" t="s">
        <v>159</v>
      </c>
      <c r="E1877" s="35" t="s">
        <v>46</v>
      </c>
      <c r="F1877" s="35" t="s">
        <v>54</v>
      </c>
      <c r="G1877" s="35" t="s">
        <v>100</v>
      </c>
      <c r="H1877" s="34">
        <v>421.56121342</v>
      </c>
      <c r="I1877" s="34">
        <v>12940.4702555</v>
      </c>
    </row>
    <row r="1878" spans="1:9">
      <c r="A1878" s="35" t="s">
        <v>157</v>
      </c>
      <c r="B1878" s="35" t="s">
        <v>158</v>
      </c>
      <c r="C1878" s="34">
        <v>3.1976530062699999</v>
      </c>
      <c r="D1878" s="35" t="s">
        <v>159</v>
      </c>
      <c r="E1878" s="35" t="s">
        <v>46</v>
      </c>
      <c r="F1878" s="35" t="s">
        <v>54</v>
      </c>
      <c r="G1878" s="35" t="s">
        <v>100</v>
      </c>
      <c r="H1878" s="34">
        <v>421.56105537500002</v>
      </c>
      <c r="I1878" s="34">
        <v>12940.442605</v>
      </c>
    </row>
    <row r="1879" spans="1:9">
      <c r="A1879" s="35" t="s">
        <v>157</v>
      </c>
      <c r="B1879" s="35" t="s">
        <v>158</v>
      </c>
      <c r="C1879" s="34">
        <v>28.331280502199998</v>
      </c>
      <c r="D1879" s="35" t="s">
        <v>159</v>
      </c>
      <c r="E1879" s="35" t="s">
        <v>46</v>
      </c>
      <c r="F1879" s="35" t="s">
        <v>54</v>
      </c>
      <c r="G1879" s="35" t="s">
        <v>100</v>
      </c>
      <c r="H1879" s="34">
        <v>1708.73278448</v>
      </c>
      <c r="I1879" s="34">
        <v>114652.624455</v>
      </c>
    </row>
    <row r="1880" spans="1:9">
      <c r="A1880" s="35" t="s">
        <v>157</v>
      </c>
      <c r="B1880" s="35" t="s">
        <v>158</v>
      </c>
      <c r="C1880" s="34">
        <v>12.8280553724</v>
      </c>
      <c r="D1880" s="35" t="s">
        <v>159</v>
      </c>
      <c r="E1880" s="35" t="s">
        <v>46</v>
      </c>
      <c r="F1880" s="35" t="s">
        <v>54</v>
      </c>
      <c r="G1880" s="35" t="s">
        <v>100</v>
      </c>
      <c r="H1880" s="34">
        <v>848.41036796000003</v>
      </c>
      <c r="I1880" s="34">
        <v>51913.298270699997</v>
      </c>
    </row>
    <row r="1881" spans="1:9">
      <c r="A1881" s="35" t="s">
        <v>157</v>
      </c>
      <c r="B1881" s="35" t="s">
        <v>158</v>
      </c>
      <c r="C1881" s="34">
        <v>9.3812494997400009</v>
      </c>
      <c r="D1881" s="35" t="s">
        <v>159</v>
      </c>
      <c r="E1881" s="35" t="s">
        <v>46</v>
      </c>
      <c r="F1881" s="35" t="s">
        <v>54</v>
      </c>
      <c r="G1881" s="35" t="s">
        <v>100</v>
      </c>
      <c r="H1881" s="34">
        <v>768.94872450900004</v>
      </c>
      <c r="I1881" s="34">
        <v>37964.569788200002</v>
      </c>
    </row>
    <row r="1882" spans="1:9">
      <c r="A1882" s="35" t="s">
        <v>157</v>
      </c>
      <c r="B1882" s="35" t="s">
        <v>158</v>
      </c>
      <c r="C1882" s="34">
        <v>28.2460582597</v>
      </c>
      <c r="D1882" s="35" t="s">
        <v>159</v>
      </c>
      <c r="E1882" s="35" t="s">
        <v>46</v>
      </c>
      <c r="F1882" s="35" t="s">
        <v>54</v>
      </c>
      <c r="G1882" s="35" t="s">
        <v>100</v>
      </c>
      <c r="H1882" s="34">
        <v>1644.7978289800001</v>
      </c>
      <c r="I1882" s="34">
        <v>114307.742276</v>
      </c>
    </row>
    <row r="1883" spans="1:9">
      <c r="A1883" s="35" t="s">
        <v>157</v>
      </c>
      <c r="B1883" s="35" t="s">
        <v>158</v>
      </c>
      <c r="C1883" s="34">
        <v>3.1976389691499998</v>
      </c>
      <c r="D1883" s="35" t="s">
        <v>159</v>
      </c>
      <c r="E1883" s="35" t="s">
        <v>46</v>
      </c>
      <c r="F1883" s="35" t="s">
        <v>54</v>
      </c>
      <c r="G1883" s="35" t="s">
        <v>100</v>
      </c>
      <c r="H1883" s="34">
        <v>421.55978926</v>
      </c>
      <c r="I1883" s="34">
        <v>12940.3857988</v>
      </c>
    </row>
    <row r="1884" spans="1:9">
      <c r="A1884" s="35" t="s">
        <v>157</v>
      </c>
      <c r="B1884" s="35" t="s">
        <v>158</v>
      </c>
      <c r="C1884" s="34">
        <v>62.944869979000003</v>
      </c>
      <c r="D1884" s="35" t="s">
        <v>159</v>
      </c>
      <c r="E1884" s="35" t="s">
        <v>46</v>
      </c>
      <c r="F1884" s="35" t="s">
        <v>54</v>
      </c>
      <c r="G1884" s="35" t="s">
        <v>100</v>
      </c>
      <c r="H1884" s="34">
        <v>1948.4715580500001</v>
      </c>
      <c r="I1884" s="34">
        <v>254728.85133199999</v>
      </c>
    </row>
    <row r="1885" spans="1:9">
      <c r="A1885" s="35" t="s">
        <v>157</v>
      </c>
      <c r="B1885" s="35" t="s">
        <v>158</v>
      </c>
      <c r="C1885" s="34">
        <v>3.1976382146</v>
      </c>
      <c r="D1885" s="35" t="s">
        <v>159</v>
      </c>
      <c r="E1885" s="35" t="s">
        <v>46</v>
      </c>
      <c r="F1885" s="35" t="s">
        <v>54</v>
      </c>
      <c r="G1885" s="35" t="s">
        <v>100</v>
      </c>
      <c r="H1885" s="34">
        <v>421.559771829</v>
      </c>
      <c r="I1885" s="34">
        <v>12940.382745299999</v>
      </c>
    </row>
    <row r="1886" spans="1:9">
      <c r="A1886" s="35" t="s">
        <v>157</v>
      </c>
      <c r="B1886" s="35" t="s">
        <v>158</v>
      </c>
      <c r="C1886" s="34">
        <v>9.7979781904699994</v>
      </c>
      <c r="D1886" s="35" t="s">
        <v>159</v>
      </c>
      <c r="E1886" s="35" t="s">
        <v>46</v>
      </c>
      <c r="F1886" s="35" t="s">
        <v>54</v>
      </c>
      <c r="G1886" s="35" t="s">
        <v>100</v>
      </c>
      <c r="H1886" s="34">
        <v>866.23233343599998</v>
      </c>
      <c r="I1886" s="34">
        <v>39651.0109667</v>
      </c>
    </row>
    <row r="1887" spans="1:9">
      <c r="A1887" s="35" t="s">
        <v>157</v>
      </c>
      <c r="B1887" s="35" t="s">
        <v>158</v>
      </c>
      <c r="C1887" s="34">
        <v>3.19764117219</v>
      </c>
      <c r="D1887" s="35" t="s">
        <v>159</v>
      </c>
      <c r="E1887" s="35" t="s">
        <v>46</v>
      </c>
      <c r="F1887" s="35" t="s">
        <v>54</v>
      </c>
      <c r="G1887" s="35" t="s">
        <v>100</v>
      </c>
      <c r="H1887" s="34">
        <v>421.55992912599999</v>
      </c>
      <c r="I1887" s="34">
        <v>12940.3947142</v>
      </c>
    </row>
    <row r="1888" spans="1:9">
      <c r="A1888" s="35" t="s">
        <v>157</v>
      </c>
      <c r="B1888" s="35" t="s">
        <v>158</v>
      </c>
      <c r="C1888" s="34">
        <v>26.834897181399999</v>
      </c>
      <c r="D1888" s="35" t="s">
        <v>159</v>
      </c>
      <c r="E1888" s="35" t="s">
        <v>46</v>
      </c>
      <c r="F1888" s="35" t="s">
        <v>54</v>
      </c>
      <c r="G1888" s="35" t="s">
        <v>100</v>
      </c>
      <c r="H1888" s="34">
        <v>1520.9213904000001</v>
      </c>
      <c r="I1888" s="34">
        <v>108596.976003</v>
      </c>
    </row>
    <row r="1889" spans="1:9">
      <c r="A1889" s="35" t="s">
        <v>157</v>
      </c>
      <c r="B1889" s="35" t="s">
        <v>158</v>
      </c>
      <c r="C1889" s="34">
        <v>9.79092153745</v>
      </c>
      <c r="D1889" s="35" t="s">
        <v>159</v>
      </c>
      <c r="E1889" s="35" t="s">
        <v>46</v>
      </c>
      <c r="F1889" s="35" t="s">
        <v>54</v>
      </c>
      <c r="G1889" s="35" t="s">
        <v>100</v>
      </c>
      <c r="H1889" s="34">
        <v>866.25082091900003</v>
      </c>
      <c r="I1889" s="34">
        <v>39622.453705100001</v>
      </c>
    </row>
    <row r="1890" spans="1:9">
      <c r="A1890" s="35" t="s">
        <v>157</v>
      </c>
      <c r="B1890" s="35" t="s">
        <v>158</v>
      </c>
      <c r="C1890" s="34">
        <v>3.1976403275199998</v>
      </c>
      <c r="D1890" s="35" t="s">
        <v>159</v>
      </c>
      <c r="E1890" s="35" t="s">
        <v>46</v>
      </c>
      <c r="F1890" s="35" t="s">
        <v>54</v>
      </c>
      <c r="G1890" s="35" t="s">
        <v>100</v>
      </c>
      <c r="H1890" s="34">
        <v>421.55991000699998</v>
      </c>
      <c r="I1890" s="34">
        <v>12940.391295900001</v>
      </c>
    </row>
    <row r="1891" spans="1:9">
      <c r="A1891" s="35" t="s">
        <v>157</v>
      </c>
      <c r="B1891" s="35" t="s">
        <v>158</v>
      </c>
      <c r="C1891" s="34">
        <v>12.804022054400001</v>
      </c>
      <c r="D1891" s="35" t="s">
        <v>159</v>
      </c>
      <c r="E1891" s="35" t="s">
        <v>46</v>
      </c>
      <c r="F1891" s="35" t="s">
        <v>54</v>
      </c>
      <c r="G1891" s="35" t="s">
        <v>100</v>
      </c>
      <c r="H1891" s="34">
        <v>843.24336255499998</v>
      </c>
      <c r="I1891" s="34">
        <v>51816.038883200003</v>
      </c>
    </row>
    <row r="1892" spans="1:9">
      <c r="A1892" s="35" t="s">
        <v>157</v>
      </c>
      <c r="B1892" s="35" t="s">
        <v>158</v>
      </c>
      <c r="C1892" s="34">
        <v>6.2896831412200003</v>
      </c>
      <c r="D1892" s="35" t="s">
        <v>159</v>
      </c>
      <c r="E1892" s="35" t="s">
        <v>46</v>
      </c>
      <c r="F1892" s="35" t="s">
        <v>54</v>
      </c>
      <c r="G1892" s="35" t="s">
        <v>100</v>
      </c>
      <c r="H1892" s="34">
        <v>629.33664910799996</v>
      </c>
      <c r="I1892" s="34">
        <v>25453.4446149</v>
      </c>
    </row>
    <row r="1893" spans="1:9">
      <c r="A1893" s="35" t="s">
        <v>157</v>
      </c>
      <c r="B1893" s="35" t="s">
        <v>158</v>
      </c>
      <c r="C1893" s="34">
        <v>3.1975851812</v>
      </c>
      <c r="D1893" s="35" t="s">
        <v>159</v>
      </c>
      <c r="E1893" s="35" t="s">
        <v>46</v>
      </c>
      <c r="F1893" s="35" t="s">
        <v>54</v>
      </c>
      <c r="G1893" s="35" t="s">
        <v>100</v>
      </c>
      <c r="H1893" s="34">
        <v>421.55614123399999</v>
      </c>
      <c r="I1893" s="34">
        <v>12940.1681267</v>
      </c>
    </row>
    <row r="1894" spans="1:9">
      <c r="A1894" s="35" t="s">
        <v>157</v>
      </c>
      <c r="B1894" s="35" t="s">
        <v>158</v>
      </c>
      <c r="C1894" s="34">
        <v>49.180018221899999</v>
      </c>
      <c r="D1894" s="35" t="s">
        <v>159</v>
      </c>
      <c r="E1894" s="35" t="s">
        <v>46</v>
      </c>
      <c r="F1894" s="35" t="s">
        <v>54</v>
      </c>
      <c r="G1894" s="35" t="s">
        <v>100</v>
      </c>
      <c r="H1894" s="34">
        <v>1998.1077037</v>
      </c>
      <c r="I1894" s="34">
        <v>199024.472595</v>
      </c>
    </row>
    <row r="1895" spans="1:9">
      <c r="A1895" s="35" t="s">
        <v>157</v>
      </c>
      <c r="B1895" s="35" t="s">
        <v>158</v>
      </c>
      <c r="C1895" s="34">
        <v>3.1975841480899998</v>
      </c>
      <c r="D1895" s="35" t="s">
        <v>159</v>
      </c>
      <c r="E1895" s="35" t="s">
        <v>46</v>
      </c>
      <c r="F1895" s="35" t="s">
        <v>54</v>
      </c>
      <c r="G1895" s="35" t="s">
        <v>100</v>
      </c>
      <c r="H1895" s="34">
        <v>421.555915368</v>
      </c>
      <c r="I1895" s="34">
        <v>12940.1639459</v>
      </c>
    </row>
    <row r="1896" spans="1:9">
      <c r="A1896" s="35" t="s">
        <v>157</v>
      </c>
      <c r="B1896" s="35" t="s">
        <v>158</v>
      </c>
      <c r="C1896" s="34">
        <v>3.1975867336900001</v>
      </c>
      <c r="D1896" s="35" t="s">
        <v>159</v>
      </c>
      <c r="E1896" s="35" t="s">
        <v>46</v>
      </c>
      <c r="F1896" s="35" t="s">
        <v>54</v>
      </c>
      <c r="G1896" s="35" t="s">
        <v>100</v>
      </c>
      <c r="H1896" s="34">
        <v>421.55614696499998</v>
      </c>
      <c r="I1896" s="34">
        <v>12940.174409400001</v>
      </c>
    </row>
    <row r="1897" spans="1:9">
      <c r="A1897" s="35" t="s">
        <v>157</v>
      </c>
      <c r="B1897" s="35" t="s">
        <v>158</v>
      </c>
      <c r="C1897" s="34">
        <v>84.507411080799997</v>
      </c>
      <c r="D1897" s="35" t="s">
        <v>159</v>
      </c>
      <c r="E1897" s="35" t="s">
        <v>46</v>
      </c>
      <c r="F1897" s="35" t="s">
        <v>54</v>
      </c>
      <c r="G1897" s="35" t="s">
        <v>100</v>
      </c>
      <c r="H1897" s="34">
        <v>2593.3142525799999</v>
      </c>
      <c r="I1897" s="34">
        <v>341989.35927299998</v>
      </c>
    </row>
    <row r="1898" spans="1:9">
      <c r="A1898" s="35" t="s">
        <v>157</v>
      </c>
      <c r="B1898" s="35" t="s">
        <v>158</v>
      </c>
      <c r="C1898" s="34">
        <v>3.19759259351</v>
      </c>
      <c r="D1898" s="35" t="s">
        <v>159</v>
      </c>
      <c r="E1898" s="35" t="s">
        <v>46</v>
      </c>
      <c r="F1898" s="35" t="s">
        <v>54</v>
      </c>
      <c r="G1898" s="35" t="s">
        <v>100</v>
      </c>
      <c r="H1898" s="34">
        <v>421.55655732999998</v>
      </c>
      <c r="I1898" s="34">
        <v>12940.198123300001</v>
      </c>
    </row>
    <row r="1899" spans="1:9">
      <c r="A1899" s="35" t="s">
        <v>157</v>
      </c>
      <c r="B1899" s="35" t="s">
        <v>158</v>
      </c>
      <c r="C1899" s="34">
        <v>3.1976364014300001</v>
      </c>
      <c r="D1899" s="35" t="s">
        <v>159</v>
      </c>
      <c r="E1899" s="35" t="s">
        <v>46</v>
      </c>
      <c r="F1899" s="35" t="s">
        <v>54</v>
      </c>
      <c r="G1899" s="35" t="s">
        <v>100</v>
      </c>
      <c r="H1899" s="34">
        <v>421.56001214999998</v>
      </c>
      <c r="I1899" s="34">
        <v>12940.3754076</v>
      </c>
    </row>
    <row r="1900" spans="1:9">
      <c r="A1900" s="35" t="s">
        <v>157</v>
      </c>
      <c r="B1900" s="35" t="s">
        <v>158</v>
      </c>
      <c r="C1900" s="34">
        <v>214.795535758</v>
      </c>
      <c r="D1900" s="35" t="s">
        <v>159</v>
      </c>
      <c r="E1900" s="35" t="s">
        <v>46</v>
      </c>
      <c r="F1900" s="35" t="s">
        <v>54</v>
      </c>
      <c r="G1900" s="35" t="s">
        <v>100</v>
      </c>
      <c r="H1900" s="34">
        <v>9242.7027268500005</v>
      </c>
      <c r="I1900" s="34">
        <v>869246.693386</v>
      </c>
    </row>
    <row r="1901" spans="1:9">
      <c r="A1901" s="35" t="s">
        <v>157</v>
      </c>
      <c r="B1901" s="35" t="s">
        <v>158</v>
      </c>
      <c r="C1901" s="34">
        <v>106.718379312</v>
      </c>
      <c r="D1901" s="35" t="s">
        <v>159</v>
      </c>
      <c r="E1901" s="35" t="s">
        <v>46</v>
      </c>
      <c r="F1901" s="35" t="s">
        <v>54</v>
      </c>
      <c r="G1901" s="35" t="s">
        <v>100</v>
      </c>
      <c r="H1901" s="34">
        <v>3912.7174370100001</v>
      </c>
      <c r="I1901" s="34">
        <v>431873.958706</v>
      </c>
    </row>
    <row r="1902" spans="1:9">
      <c r="A1902" s="35" t="s">
        <v>157</v>
      </c>
      <c r="B1902" s="35" t="s">
        <v>158</v>
      </c>
      <c r="C1902" s="34">
        <v>193.592638147</v>
      </c>
      <c r="D1902" s="35" t="s">
        <v>159</v>
      </c>
      <c r="E1902" s="35" t="s">
        <v>46</v>
      </c>
      <c r="F1902" s="35" t="s">
        <v>54</v>
      </c>
      <c r="G1902" s="35" t="s">
        <v>100</v>
      </c>
      <c r="H1902" s="34">
        <v>4444.2933126999997</v>
      </c>
      <c r="I1902" s="34">
        <v>783441.61101400002</v>
      </c>
    </row>
    <row r="1903" spans="1:9">
      <c r="A1903" s="35" t="s">
        <v>157</v>
      </c>
      <c r="B1903" s="35" t="s">
        <v>158</v>
      </c>
      <c r="C1903" s="34">
        <v>175.387354276</v>
      </c>
      <c r="D1903" s="35" t="s">
        <v>159</v>
      </c>
      <c r="E1903" s="35" t="s">
        <v>46</v>
      </c>
      <c r="F1903" s="35" t="s">
        <v>54</v>
      </c>
      <c r="G1903" s="35" t="s">
        <v>100</v>
      </c>
      <c r="H1903" s="34">
        <v>4640.4817144099998</v>
      </c>
      <c r="I1903" s="34">
        <v>709767.44106099999</v>
      </c>
    </row>
    <row r="1904" spans="1:9">
      <c r="A1904" s="35" t="s">
        <v>157</v>
      </c>
      <c r="B1904" s="35" t="s">
        <v>158</v>
      </c>
      <c r="C1904" s="34">
        <v>1350.8393255999999</v>
      </c>
      <c r="D1904" s="35" t="s">
        <v>159</v>
      </c>
      <c r="E1904" s="35" t="s">
        <v>46</v>
      </c>
      <c r="F1904" s="35" t="s">
        <v>54</v>
      </c>
      <c r="G1904" s="35" t="s">
        <v>100</v>
      </c>
      <c r="H1904" s="34">
        <v>34059.348504599999</v>
      </c>
      <c r="I1904" s="34">
        <v>5466652.8004299998</v>
      </c>
    </row>
    <row r="1905" spans="1:9">
      <c r="A1905" s="35" t="s">
        <v>157</v>
      </c>
      <c r="B1905" s="35" t="s">
        <v>158</v>
      </c>
      <c r="C1905" s="34">
        <v>876.51786951600002</v>
      </c>
      <c r="D1905" s="35" t="s">
        <v>159</v>
      </c>
      <c r="E1905" s="35" t="s">
        <v>46</v>
      </c>
      <c r="F1905" s="35" t="s">
        <v>54</v>
      </c>
      <c r="G1905" s="35" t="s">
        <v>100</v>
      </c>
      <c r="H1905" s="34">
        <v>20702.877223</v>
      </c>
      <c r="I1905" s="34">
        <v>3547141.9696</v>
      </c>
    </row>
    <row r="1906" spans="1:9">
      <c r="A1906" s="35" t="s">
        <v>157</v>
      </c>
      <c r="B1906" s="35" t="s">
        <v>158</v>
      </c>
      <c r="C1906" s="34">
        <v>3454.2054963800001</v>
      </c>
      <c r="D1906" s="35" t="s">
        <v>159</v>
      </c>
      <c r="E1906" s="35" t="s">
        <v>46</v>
      </c>
      <c r="F1906" s="35" t="s">
        <v>54</v>
      </c>
      <c r="G1906" s="35" t="s">
        <v>100</v>
      </c>
      <c r="H1906" s="34">
        <v>62342.920725800002</v>
      </c>
      <c r="I1906" s="34">
        <v>13978673.6973</v>
      </c>
    </row>
    <row r="1907" spans="1:9">
      <c r="A1907" s="35" t="s">
        <v>157</v>
      </c>
      <c r="B1907" s="35" t="s">
        <v>158</v>
      </c>
      <c r="C1907" s="34">
        <v>1411.6713689600001</v>
      </c>
      <c r="D1907" s="35" t="s">
        <v>159</v>
      </c>
      <c r="E1907" s="35" t="s">
        <v>46</v>
      </c>
      <c r="F1907" s="35" t="s">
        <v>54</v>
      </c>
      <c r="G1907" s="35" t="s">
        <v>100</v>
      </c>
      <c r="H1907" s="34">
        <v>33492.859049699997</v>
      </c>
      <c r="I1907" s="34">
        <v>5712831.3458099999</v>
      </c>
    </row>
    <row r="1908" spans="1:9">
      <c r="A1908" s="35" t="s">
        <v>157</v>
      </c>
      <c r="B1908" s="35" t="s">
        <v>158</v>
      </c>
      <c r="C1908" s="34">
        <v>4534.6927704899999</v>
      </c>
      <c r="D1908" s="35" t="s">
        <v>159</v>
      </c>
      <c r="E1908" s="35" t="s">
        <v>46</v>
      </c>
      <c r="F1908" s="35" t="s">
        <v>54</v>
      </c>
      <c r="G1908" s="35" t="s">
        <v>100</v>
      </c>
      <c r="H1908" s="34">
        <v>48872.091631299998</v>
      </c>
      <c r="I1908" s="34">
        <v>18351250.561900001</v>
      </c>
    </row>
    <row r="1909" spans="1:9">
      <c r="A1909" s="35" t="s">
        <v>157</v>
      </c>
      <c r="B1909" s="35" t="s">
        <v>158</v>
      </c>
      <c r="C1909" s="34">
        <v>2192.7799606799999</v>
      </c>
      <c r="D1909" s="35" t="s">
        <v>159</v>
      </c>
      <c r="E1909" s="35" t="s">
        <v>46</v>
      </c>
      <c r="F1909" s="35" t="s">
        <v>54</v>
      </c>
      <c r="G1909" s="35" t="s">
        <v>100</v>
      </c>
      <c r="H1909" s="34">
        <v>27564.567583</v>
      </c>
      <c r="I1909" s="34">
        <v>8873865.6667899992</v>
      </c>
    </row>
    <row r="1910" spans="1:9">
      <c r="A1910" s="35" t="s">
        <v>157</v>
      </c>
      <c r="B1910" s="35" t="s">
        <v>158</v>
      </c>
      <c r="C1910" s="34">
        <v>6.52607324416</v>
      </c>
      <c r="D1910" s="35" t="s">
        <v>159</v>
      </c>
      <c r="E1910" s="35" t="s">
        <v>46</v>
      </c>
      <c r="F1910" s="35" t="s">
        <v>54</v>
      </c>
      <c r="G1910" s="35" t="s">
        <v>100</v>
      </c>
      <c r="H1910" s="34">
        <v>657.228150787</v>
      </c>
      <c r="I1910" s="34">
        <v>26410.0814212</v>
      </c>
    </row>
    <row r="1911" spans="1:9">
      <c r="A1911" s="35" t="s">
        <v>157</v>
      </c>
      <c r="B1911" s="35" t="s">
        <v>158</v>
      </c>
      <c r="C1911" s="34">
        <v>3.2795981874</v>
      </c>
      <c r="D1911" s="35" t="s">
        <v>159</v>
      </c>
      <c r="E1911" s="35" t="s">
        <v>46</v>
      </c>
      <c r="F1911" s="35" t="s">
        <v>54</v>
      </c>
      <c r="G1911" s="35" t="s">
        <v>100</v>
      </c>
      <c r="H1911" s="34">
        <v>446.69387804199999</v>
      </c>
      <c r="I1911" s="34">
        <v>13272.0629876</v>
      </c>
    </row>
    <row r="1912" spans="1:9">
      <c r="A1912" s="35" t="s">
        <v>157</v>
      </c>
      <c r="B1912" s="35" t="s">
        <v>158</v>
      </c>
      <c r="C1912" s="34">
        <v>14.3880560106</v>
      </c>
      <c r="D1912" s="35" t="s">
        <v>159</v>
      </c>
      <c r="E1912" s="35" t="s">
        <v>46</v>
      </c>
      <c r="F1912" s="35" t="s">
        <v>54</v>
      </c>
      <c r="G1912" s="35" t="s">
        <v>100</v>
      </c>
      <c r="H1912" s="34">
        <v>1001.04825163</v>
      </c>
      <c r="I1912" s="34">
        <v>58226.396872400001</v>
      </c>
    </row>
    <row r="1913" spans="1:9">
      <c r="A1913" s="35" t="s">
        <v>157</v>
      </c>
      <c r="B1913" s="35" t="s">
        <v>158</v>
      </c>
      <c r="C1913" s="34">
        <v>0.24580496738800001</v>
      </c>
      <c r="D1913" s="35" t="s">
        <v>159</v>
      </c>
      <c r="E1913" s="35" t="s">
        <v>46</v>
      </c>
      <c r="F1913" s="35" t="s">
        <v>54</v>
      </c>
      <c r="G1913" s="35" t="s">
        <v>100</v>
      </c>
      <c r="H1913" s="34">
        <v>190.023006159</v>
      </c>
      <c r="I1913" s="34">
        <v>994.73741093000001</v>
      </c>
    </row>
    <row r="1914" spans="1:9">
      <c r="A1914" s="35" t="s">
        <v>157</v>
      </c>
      <c r="B1914" s="35" t="s">
        <v>158</v>
      </c>
      <c r="C1914" s="34">
        <v>15.856149103</v>
      </c>
      <c r="D1914" s="35" t="s">
        <v>159</v>
      </c>
      <c r="E1914" s="35" t="s">
        <v>46</v>
      </c>
      <c r="F1914" s="35" t="s">
        <v>54</v>
      </c>
      <c r="G1914" s="35" t="s">
        <v>100</v>
      </c>
      <c r="H1914" s="34">
        <v>1004.31832352</v>
      </c>
      <c r="I1914" s="34">
        <v>64167.558832000002</v>
      </c>
    </row>
    <row r="1915" spans="1:9">
      <c r="A1915" s="35" t="s">
        <v>157</v>
      </c>
      <c r="B1915" s="35" t="s">
        <v>158</v>
      </c>
      <c r="C1915" s="34">
        <v>12.441308278699999</v>
      </c>
      <c r="D1915" s="35" t="s">
        <v>159</v>
      </c>
      <c r="E1915" s="35" t="s">
        <v>46</v>
      </c>
      <c r="F1915" s="35" t="s">
        <v>54</v>
      </c>
      <c r="G1915" s="35" t="s">
        <v>100</v>
      </c>
      <c r="H1915" s="34">
        <v>1002.4526601600001</v>
      </c>
      <c r="I1915" s="34">
        <v>50348.188310899997</v>
      </c>
    </row>
    <row r="1916" spans="1:9">
      <c r="A1916" s="35" t="s">
        <v>157</v>
      </c>
      <c r="B1916" s="35" t="s">
        <v>158</v>
      </c>
      <c r="C1916" s="34">
        <v>44.7657381187</v>
      </c>
      <c r="D1916" s="35" t="s">
        <v>159</v>
      </c>
      <c r="E1916" s="35" t="s">
        <v>46</v>
      </c>
      <c r="F1916" s="35" t="s">
        <v>54</v>
      </c>
      <c r="G1916" s="35" t="s">
        <v>100</v>
      </c>
      <c r="H1916" s="34">
        <v>1921.7460470200001</v>
      </c>
      <c r="I1916" s="34">
        <v>181160.51480899999</v>
      </c>
    </row>
    <row r="1917" spans="1:9">
      <c r="A1917" s="35" t="s">
        <v>157</v>
      </c>
      <c r="B1917" s="35" t="s">
        <v>158</v>
      </c>
      <c r="C1917" s="34">
        <v>16.362861224900001</v>
      </c>
      <c r="D1917" s="35" t="s">
        <v>159</v>
      </c>
      <c r="E1917" s="35" t="s">
        <v>46</v>
      </c>
      <c r="F1917" s="35" t="s">
        <v>54</v>
      </c>
      <c r="G1917" s="35" t="s">
        <v>100</v>
      </c>
      <c r="H1917" s="34">
        <v>1083.86908421</v>
      </c>
      <c r="I1917" s="34">
        <v>66218.150036999999</v>
      </c>
    </row>
    <row r="1918" spans="1:9">
      <c r="A1918" s="35" t="s">
        <v>157</v>
      </c>
      <c r="B1918" s="35" t="s">
        <v>158</v>
      </c>
      <c r="C1918" s="34">
        <v>16.2643775009</v>
      </c>
      <c r="D1918" s="35" t="s">
        <v>159</v>
      </c>
      <c r="E1918" s="35" t="s">
        <v>46</v>
      </c>
      <c r="F1918" s="35" t="s">
        <v>54</v>
      </c>
      <c r="G1918" s="35" t="s">
        <v>100</v>
      </c>
      <c r="H1918" s="34">
        <v>1211.2976051600001</v>
      </c>
      <c r="I1918" s="34">
        <v>65819.6005458</v>
      </c>
    </row>
    <row r="1919" spans="1:9">
      <c r="A1919" s="35" t="s">
        <v>157</v>
      </c>
      <c r="B1919" s="35" t="s">
        <v>158</v>
      </c>
      <c r="C1919" s="34">
        <v>3.1976710531800001</v>
      </c>
      <c r="D1919" s="35" t="s">
        <v>159</v>
      </c>
      <c r="E1919" s="35" t="s">
        <v>46</v>
      </c>
      <c r="F1919" s="35" t="s">
        <v>54</v>
      </c>
      <c r="G1919" s="35" t="s">
        <v>100</v>
      </c>
      <c r="H1919" s="34">
        <v>421.56189782600001</v>
      </c>
      <c r="I1919" s="34">
        <v>12940.515638299999</v>
      </c>
    </row>
    <row r="1920" spans="1:9">
      <c r="A1920" s="35" t="s">
        <v>157</v>
      </c>
      <c r="B1920" s="35" t="s">
        <v>158</v>
      </c>
      <c r="C1920" s="34">
        <v>28.210625305600001</v>
      </c>
      <c r="D1920" s="35" t="s">
        <v>159</v>
      </c>
      <c r="E1920" s="35" t="s">
        <v>46</v>
      </c>
      <c r="F1920" s="35" t="s">
        <v>54</v>
      </c>
      <c r="G1920" s="35" t="s">
        <v>100</v>
      </c>
      <c r="H1920" s="34">
        <v>1512.0729727</v>
      </c>
      <c r="I1920" s="34">
        <v>114164.350198</v>
      </c>
    </row>
    <row r="1921" spans="1:9">
      <c r="A1921" s="35" t="s">
        <v>157</v>
      </c>
      <c r="B1921" s="35" t="s">
        <v>158</v>
      </c>
      <c r="C1921" s="34">
        <v>20.852020990500002</v>
      </c>
      <c r="D1921" s="35" t="s">
        <v>159</v>
      </c>
      <c r="E1921" s="35" t="s">
        <v>46</v>
      </c>
      <c r="F1921" s="35" t="s">
        <v>54</v>
      </c>
      <c r="G1921" s="35" t="s">
        <v>100</v>
      </c>
      <c r="H1921" s="34">
        <v>1265.3876914800001</v>
      </c>
      <c r="I1921" s="34">
        <v>84385.135065299997</v>
      </c>
    </row>
    <row r="1922" spans="1:9">
      <c r="A1922" s="35" t="s">
        <v>160</v>
      </c>
      <c r="B1922" s="35" t="s">
        <v>161</v>
      </c>
      <c r="C1922" s="34">
        <v>557.03378075499995</v>
      </c>
      <c r="D1922" s="35" t="s">
        <v>162</v>
      </c>
      <c r="E1922" s="35" t="s">
        <v>48</v>
      </c>
      <c r="F1922" s="35" t="s">
        <v>163</v>
      </c>
      <c r="G1922" s="35" t="s">
        <v>164</v>
      </c>
      <c r="H1922" s="34">
        <v>5747.8137557500004</v>
      </c>
      <c r="I1922" s="34">
        <v>2254235.7331400001</v>
      </c>
    </row>
    <row r="1923" spans="1:9">
      <c r="A1923" s="35" t="s">
        <v>160</v>
      </c>
      <c r="B1923" s="35" t="s">
        <v>161</v>
      </c>
      <c r="C1923" s="34">
        <v>1507.66479445</v>
      </c>
      <c r="D1923" s="35" t="s">
        <v>162</v>
      </c>
      <c r="E1923" s="35" t="s">
        <v>48</v>
      </c>
      <c r="F1923" s="35" t="s">
        <v>163</v>
      </c>
      <c r="G1923" s="35" t="s">
        <v>164</v>
      </c>
      <c r="H1923" s="34">
        <v>11886.2684092</v>
      </c>
      <c r="I1923" s="34">
        <v>6101302.9562499998</v>
      </c>
    </row>
    <row r="1924" spans="1:9">
      <c r="A1924" s="35" t="s">
        <v>160</v>
      </c>
      <c r="B1924" s="35" t="s">
        <v>161</v>
      </c>
      <c r="C1924" s="34">
        <v>555.98710830100003</v>
      </c>
      <c r="D1924" s="35" t="s">
        <v>162</v>
      </c>
      <c r="E1924" s="35" t="s">
        <v>48</v>
      </c>
      <c r="F1924" s="35" t="s">
        <v>163</v>
      </c>
      <c r="G1924" s="35" t="s">
        <v>164</v>
      </c>
      <c r="H1924" s="34">
        <v>6000</v>
      </c>
      <c r="I1924" s="34">
        <v>2250000</v>
      </c>
    </row>
    <row r="1925" spans="1:9">
      <c r="A1925" s="35" t="s">
        <v>160</v>
      </c>
      <c r="B1925" s="35" t="s">
        <v>161</v>
      </c>
      <c r="C1925" s="34">
        <v>556.76080151199994</v>
      </c>
      <c r="D1925" s="35" t="s">
        <v>162</v>
      </c>
      <c r="E1925" s="35" t="s">
        <v>48</v>
      </c>
      <c r="F1925" s="35" t="s">
        <v>124</v>
      </c>
      <c r="G1925" s="35" t="s">
        <v>125</v>
      </c>
      <c r="H1925" s="34">
        <v>5912.0913246600003</v>
      </c>
      <c r="I1925" s="34">
        <v>2253131.0253400002</v>
      </c>
    </row>
    <row r="1926" spans="1:9">
      <c r="A1926" s="35" t="s">
        <v>160</v>
      </c>
      <c r="B1926" s="35" t="s">
        <v>161</v>
      </c>
      <c r="C1926" s="34">
        <v>556.76080230900004</v>
      </c>
      <c r="D1926" s="35" t="s">
        <v>162</v>
      </c>
      <c r="E1926" s="35" t="s">
        <v>48</v>
      </c>
      <c r="F1926" s="35" t="s">
        <v>124</v>
      </c>
      <c r="G1926" s="35" t="s">
        <v>125</v>
      </c>
      <c r="H1926" s="34">
        <v>5912.0913394700001</v>
      </c>
      <c r="I1926" s="34">
        <v>2253131.0285700001</v>
      </c>
    </row>
    <row r="1927" spans="1:9">
      <c r="A1927" s="35" t="s">
        <v>160</v>
      </c>
      <c r="B1927" s="35" t="s">
        <v>161</v>
      </c>
      <c r="C1927" s="34">
        <v>1115.01528753</v>
      </c>
      <c r="D1927" s="35" t="s">
        <v>162</v>
      </c>
      <c r="E1927" s="35" t="s">
        <v>48</v>
      </c>
      <c r="F1927" s="35" t="s">
        <v>163</v>
      </c>
      <c r="G1927" s="35" t="s">
        <v>164</v>
      </c>
      <c r="H1927" s="34">
        <v>8872.4018467900005</v>
      </c>
      <c r="I1927" s="34">
        <v>4512306.7774099996</v>
      </c>
    </row>
    <row r="1928" spans="1:9">
      <c r="A1928" s="35" t="s">
        <v>160</v>
      </c>
      <c r="B1928" s="35" t="s">
        <v>161</v>
      </c>
      <c r="C1928" s="34">
        <v>3349.1390009500001</v>
      </c>
      <c r="D1928" s="35" t="s">
        <v>162</v>
      </c>
      <c r="E1928" s="35" t="s">
        <v>48</v>
      </c>
      <c r="F1928" s="35" t="s">
        <v>163</v>
      </c>
      <c r="G1928" s="35" t="s">
        <v>164</v>
      </c>
      <c r="H1928" s="34">
        <v>15896.487765100001</v>
      </c>
      <c r="I1928" s="34">
        <v>13553484.6755</v>
      </c>
    </row>
    <row r="1929" spans="1:9">
      <c r="A1929" s="35" t="s">
        <v>160</v>
      </c>
      <c r="B1929" s="35" t="s">
        <v>161</v>
      </c>
      <c r="C1929" s="34">
        <v>2782.20292002</v>
      </c>
      <c r="D1929" s="35" t="s">
        <v>162</v>
      </c>
      <c r="E1929" s="35" t="s">
        <v>48</v>
      </c>
      <c r="F1929" s="35" t="s">
        <v>163</v>
      </c>
      <c r="G1929" s="35" t="s">
        <v>164</v>
      </c>
      <c r="H1929" s="34">
        <v>17784.493200000001</v>
      </c>
      <c r="I1929" s="34">
        <v>11259175.7553</v>
      </c>
    </row>
    <row r="1930" spans="1:9">
      <c r="A1930" s="35" t="s">
        <v>160</v>
      </c>
      <c r="B1930" s="35" t="s">
        <v>161</v>
      </c>
      <c r="C1930" s="34">
        <v>2778.2386363599999</v>
      </c>
      <c r="D1930" s="35" t="s">
        <v>162</v>
      </c>
      <c r="E1930" s="35" t="s">
        <v>48</v>
      </c>
      <c r="F1930" s="35" t="s">
        <v>163</v>
      </c>
      <c r="G1930" s="35" t="s">
        <v>164</v>
      </c>
      <c r="H1930" s="34">
        <v>17550.2368308</v>
      </c>
      <c r="I1930" s="34">
        <v>11243132.8685</v>
      </c>
    </row>
    <row r="1931" spans="1:9">
      <c r="A1931" s="35" t="s">
        <v>160</v>
      </c>
      <c r="B1931" s="35" t="s">
        <v>161</v>
      </c>
      <c r="C1931" s="34">
        <v>70451.8120394</v>
      </c>
      <c r="D1931" s="35" t="s">
        <v>162</v>
      </c>
      <c r="E1931" s="35" t="s">
        <v>48</v>
      </c>
      <c r="F1931" s="35" t="s">
        <v>163</v>
      </c>
      <c r="G1931" s="35" t="s">
        <v>164</v>
      </c>
      <c r="H1931" s="34">
        <v>166013.37216299999</v>
      </c>
      <c r="I1931" s="34">
        <v>285108368.02100003</v>
      </c>
    </row>
    <row r="1932" spans="1:9">
      <c r="A1932" s="35" t="s">
        <v>160</v>
      </c>
      <c r="B1932" s="35" t="s">
        <v>161</v>
      </c>
      <c r="C1932" s="34">
        <v>839.47079417999998</v>
      </c>
      <c r="D1932" s="35" t="s">
        <v>162</v>
      </c>
      <c r="E1932" s="35" t="s">
        <v>48</v>
      </c>
      <c r="F1932" s="35" t="s">
        <v>163</v>
      </c>
      <c r="G1932" s="35" t="s">
        <v>164</v>
      </c>
      <c r="H1932" s="34">
        <v>8280.9044089899999</v>
      </c>
      <c r="I1932" s="34">
        <v>3397217.7748400001</v>
      </c>
    </row>
    <row r="1933" spans="1:9">
      <c r="A1933" s="35" t="s">
        <v>160</v>
      </c>
      <c r="B1933" s="35" t="s">
        <v>161</v>
      </c>
      <c r="C1933" s="34">
        <v>445.45205016199998</v>
      </c>
      <c r="D1933" s="35" t="s">
        <v>162</v>
      </c>
      <c r="E1933" s="35" t="s">
        <v>48</v>
      </c>
      <c r="F1933" s="35" t="s">
        <v>124</v>
      </c>
      <c r="G1933" s="35" t="s">
        <v>125</v>
      </c>
      <c r="H1933" s="34">
        <v>5240.0374297300004</v>
      </c>
      <c r="I1933" s="34">
        <v>1802680.4900700001</v>
      </c>
    </row>
    <row r="1934" spans="1:9">
      <c r="A1934" s="35" t="s">
        <v>160</v>
      </c>
      <c r="B1934" s="35" t="s">
        <v>161</v>
      </c>
      <c r="C1934" s="34">
        <v>1009.79567227</v>
      </c>
      <c r="D1934" s="35" t="s">
        <v>162</v>
      </c>
      <c r="E1934" s="35" t="s">
        <v>48</v>
      </c>
      <c r="F1934" s="35" t="s">
        <v>163</v>
      </c>
      <c r="G1934" s="35" t="s">
        <v>164</v>
      </c>
      <c r="H1934" s="34">
        <v>8648.8716067599998</v>
      </c>
      <c r="I1934" s="34">
        <v>4086498.1016199999</v>
      </c>
    </row>
    <row r="1935" spans="1:9">
      <c r="A1935" s="35" t="s">
        <v>160</v>
      </c>
      <c r="B1935" s="35" t="s">
        <v>161</v>
      </c>
      <c r="C1935" s="34">
        <v>95.174454043099999</v>
      </c>
      <c r="D1935" s="35" t="s">
        <v>162</v>
      </c>
      <c r="E1935" s="35" t="s">
        <v>48</v>
      </c>
      <c r="F1935" s="35" t="s">
        <v>124</v>
      </c>
      <c r="G1935" s="35" t="s">
        <v>125</v>
      </c>
      <c r="H1935" s="34">
        <v>2911.9761164500001</v>
      </c>
      <c r="I1935" s="34">
        <v>385157.35059300001</v>
      </c>
    </row>
    <row r="1936" spans="1:9">
      <c r="A1936" s="35" t="s">
        <v>160</v>
      </c>
      <c r="B1936" s="35" t="s">
        <v>161</v>
      </c>
      <c r="C1936" s="34">
        <v>556.76080231000003</v>
      </c>
      <c r="D1936" s="35" t="s">
        <v>162</v>
      </c>
      <c r="E1936" s="35" t="s">
        <v>48</v>
      </c>
      <c r="F1936" s="35" t="s">
        <v>163</v>
      </c>
      <c r="G1936" s="35" t="s">
        <v>164</v>
      </c>
      <c r="H1936" s="34">
        <v>5912.0913394700001</v>
      </c>
      <c r="I1936" s="34">
        <v>2253131.0285700001</v>
      </c>
    </row>
    <row r="1937" spans="1:9">
      <c r="A1937" s="35" t="s">
        <v>160</v>
      </c>
      <c r="B1937" s="35" t="s">
        <v>161</v>
      </c>
      <c r="C1937" s="34">
        <v>53.208957192900002</v>
      </c>
      <c r="D1937" s="35" t="s">
        <v>162</v>
      </c>
      <c r="E1937" s="35" t="s">
        <v>48</v>
      </c>
      <c r="F1937" s="35" t="s">
        <v>163</v>
      </c>
      <c r="G1937" s="35" t="s">
        <v>164</v>
      </c>
      <c r="H1937" s="34">
        <v>3197.04766548</v>
      </c>
      <c r="I1937" s="34">
        <v>215329.01014500001</v>
      </c>
    </row>
    <row r="1938" spans="1:9">
      <c r="A1938" s="35" t="s">
        <v>160</v>
      </c>
      <c r="B1938" s="35" t="s">
        <v>161</v>
      </c>
      <c r="C1938" s="34">
        <v>503.551845077</v>
      </c>
      <c r="D1938" s="35" t="s">
        <v>162</v>
      </c>
      <c r="E1938" s="35" t="s">
        <v>48</v>
      </c>
      <c r="F1938" s="35" t="s">
        <v>124</v>
      </c>
      <c r="G1938" s="35" t="s">
        <v>125</v>
      </c>
      <c r="H1938" s="34">
        <v>5871.9151820500001</v>
      </c>
      <c r="I1938" s="34">
        <v>2037802.01826</v>
      </c>
    </row>
    <row r="1939" spans="1:9">
      <c r="A1939" s="35" t="s">
        <v>160</v>
      </c>
      <c r="B1939" s="35" t="s">
        <v>161</v>
      </c>
      <c r="C1939" s="34">
        <v>524.25440317100004</v>
      </c>
      <c r="D1939" s="35" t="s">
        <v>162</v>
      </c>
      <c r="E1939" s="35" t="s">
        <v>48</v>
      </c>
      <c r="F1939" s="35" t="s">
        <v>124</v>
      </c>
      <c r="G1939" s="35" t="s">
        <v>125</v>
      </c>
      <c r="H1939" s="34">
        <v>5262.3005947700003</v>
      </c>
      <c r="I1939" s="34">
        <v>2121582.29844</v>
      </c>
    </row>
    <row r="1940" spans="1:9">
      <c r="A1940" s="35" t="s">
        <v>160</v>
      </c>
      <c r="B1940" s="35" t="s">
        <v>161</v>
      </c>
      <c r="C1940" s="34">
        <v>544.20448356099996</v>
      </c>
      <c r="D1940" s="35" t="s">
        <v>162</v>
      </c>
      <c r="E1940" s="35" t="s">
        <v>48</v>
      </c>
      <c r="F1940" s="35" t="s">
        <v>124</v>
      </c>
      <c r="G1940" s="35" t="s">
        <v>125</v>
      </c>
      <c r="H1940" s="34">
        <v>5496.7482873500003</v>
      </c>
      <c r="I1940" s="34">
        <v>2202317.4093999998</v>
      </c>
    </row>
    <row r="1941" spans="1:9">
      <c r="A1941" s="35" t="s">
        <v>160</v>
      </c>
      <c r="B1941" s="35" t="s">
        <v>161</v>
      </c>
      <c r="C1941" s="34">
        <v>81.389373737499994</v>
      </c>
      <c r="D1941" s="35" t="s">
        <v>162</v>
      </c>
      <c r="E1941" s="35" t="s">
        <v>46</v>
      </c>
      <c r="F1941" s="35" t="s">
        <v>163</v>
      </c>
      <c r="G1941" s="35" t="s">
        <v>164</v>
      </c>
      <c r="H1941" s="34">
        <v>2867.5206807200002</v>
      </c>
      <c r="I1941" s="34">
        <v>329371.10982499999</v>
      </c>
    </row>
    <row r="1942" spans="1:9">
      <c r="A1942" s="35" t="s">
        <v>160</v>
      </c>
      <c r="B1942" s="35" t="s">
        <v>161</v>
      </c>
      <c r="C1942" s="34">
        <v>639.10598936500003</v>
      </c>
      <c r="D1942" s="35" t="s">
        <v>162</v>
      </c>
      <c r="E1942" s="35" t="s">
        <v>46</v>
      </c>
      <c r="F1942" s="35" t="s">
        <v>163</v>
      </c>
      <c r="G1942" s="35" t="s">
        <v>164</v>
      </c>
      <c r="H1942" s="34">
        <v>7034.9708282199999</v>
      </c>
      <c r="I1942" s="34">
        <v>2586370.17766</v>
      </c>
    </row>
    <row r="1943" spans="1:9">
      <c r="A1943" s="35" t="s">
        <v>160</v>
      </c>
      <c r="B1943" s="35" t="s">
        <v>161</v>
      </c>
      <c r="C1943" s="34">
        <v>557.65903121999997</v>
      </c>
      <c r="D1943" s="35" t="s">
        <v>162</v>
      </c>
      <c r="E1943" s="35" t="s">
        <v>46</v>
      </c>
      <c r="F1943" s="35" t="s">
        <v>163</v>
      </c>
      <c r="G1943" s="35" t="s">
        <v>164</v>
      </c>
      <c r="H1943" s="34">
        <v>5824.1394395099996</v>
      </c>
      <c r="I1943" s="34">
        <v>2256766.0320000001</v>
      </c>
    </row>
    <row r="1944" spans="1:9">
      <c r="A1944" s="35" t="s">
        <v>160</v>
      </c>
      <c r="B1944" s="35" t="s">
        <v>161</v>
      </c>
      <c r="C1944" s="34">
        <v>487.60755251299997</v>
      </c>
      <c r="D1944" s="35" t="s">
        <v>162</v>
      </c>
      <c r="E1944" s="35" t="s">
        <v>46</v>
      </c>
      <c r="F1944" s="35" t="s">
        <v>163</v>
      </c>
      <c r="G1944" s="35" t="s">
        <v>164</v>
      </c>
      <c r="H1944" s="34">
        <v>5772.7452363599996</v>
      </c>
      <c r="I1944" s="34">
        <v>1973277.7555</v>
      </c>
    </row>
    <row r="1945" spans="1:9">
      <c r="A1945" s="35" t="s">
        <v>160</v>
      </c>
      <c r="B1945" s="35" t="s">
        <v>161</v>
      </c>
      <c r="C1945" s="34">
        <v>715.28980023600002</v>
      </c>
      <c r="D1945" s="35" t="s">
        <v>162</v>
      </c>
      <c r="E1945" s="35" t="s">
        <v>46</v>
      </c>
      <c r="F1945" s="35" t="s">
        <v>163</v>
      </c>
      <c r="G1945" s="35" t="s">
        <v>164</v>
      </c>
      <c r="H1945" s="34">
        <v>9893.5192488100001</v>
      </c>
      <c r="I1945" s="34">
        <v>2894675.1219600001</v>
      </c>
    </row>
    <row r="1946" spans="1:9">
      <c r="A1946" s="35" t="s">
        <v>160</v>
      </c>
      <c r="B1946" s="35" t="s">
        <v>161</v>
      </c>
      <c r="C1946" s="34">
        <v>556.76081784999997</v>
      </c>
      <c r="D1946" s="35" t="s">
        <v>162</v>
      </c>
      <c r="E1946" s="35" t="s">
        <v>46</v>
      </c>
      <c r="F1946" s="35" t="s">
        <v>163</v>
      </c>
      <c r="G1946" s="35" t="s">
        <v>164</v>
      </c>
      <c r="H1946" s="34">
        <v>5912.09133458</v>
      </c>
      <c r="I1946" s="34">
        <v>2253131.0914599998</v>
      </c>
    </row>
    <row r="1947" spans="1:9">
      <c r="A1947" s="35" t="s">
        <v>160</v>
      </c>
      <c r="B1947" s="35" t="s">
        <v>161</v>
      </c>
      <c r="C1947" s="34">
        <v>557.03375957200001</v>
      </c>
      <c r="D1947" s="35" t="s">
        <v>162</v>
      </c>
      <c r="E1947" s="35" t="s">
        <v>46</v>
      </c>
      <c r="F1947" s="35" t="s">
        <v>163</v>
      </c>
      <c r="G1947" s="35" t="s">
        <v>164</v>
      </c>
      <c r="H1947" s="34">
        <v>5747.8136288599999</v>
      </c>
      <c r="I1947" s="34">
        <v>2254235.6474199998</v>
      </c>
    </row>
    <row r="1948" spans="1:9">
      <c r="A1948" s="35" t="s">
        <v>160</v>
      </c>
      <c r="B1948" s="35" t="s">
        <v>161</v>
      </c>
      <c r="C1948" s="34">
        <v>1115.01528684</v>
      </c>
      <c r="D1948" s="35" t="s">
        <v>162</v>
      </c>
      <c r="E1948" s="35" t="s">
        <v>46</v>
      </c>
      <c r="F1948" s="35" t="s">
        <v>124</v>
      </c>
      <c r="G1948" s="35" t="s">
        <v>125</v>
      </c>
      <c r="H1948" s="34">
        <v>8872.4018567500007</v>
      </c>
      <c r="I1948" s="34">
        <v>4512306.7746099997</v>
      </c>
    </row>
    <row r="1949" spans="1:9">
      <c r="A1949" s="35" t="s">
        <v>160</v>
      </c>
      <c r="B1949" s="35" t="s">
        <v>161</v>
      </c>
      <c r="C1949" s="34">
        <v>1115.01528912</v>
      </c>
      <c r="D1949" s="35" t="s">
        <v>162</v>
      </c>
      <c r="E1949" s="35" t="s">
        <v>46</v>
      </c>
      <c r="F1949" s="35" t="s">
        <v>124</v>
      </c>
      <c r="G1949" s="35" t="s">
        <v>125</v>
      </c>
      <c r="H1949" s="34">
        <v>8872.4018605399997</v>
      </c>
      <c r="I1949" s="34">
        <v>4512306.7838599999</v>
      </c>
    </row>
    <row r="1950" spans="1:9">
      <c r="A1950" s="35" t="s">
        <v>160</v>
      </c>
      <c r="B1950" s="35" t="s">
        <v>161</v>
      </c>
      <c r="C1950" s="34">
        <v>557.03375957200001</v>
      </c>
      <c r="D1950" s="35" t="s">
        <v>162</v>
      </c>
      <c r="E1950" s="35" t="s">
        <v>46</v>
      </c>
      <c r="F1950" s="35" t="s">
        <v>163</v>
      </c>
      <c r="G1950" s="35" t="s">
        <v>164</v>
      </c>
      <c r="H1950" s="34">
        <v>5747.8136288599999</v>
      </c>
      <c r="I1950" s="34">
        <v>2254235.6474199998</v>
      </c>
    </row>
    <row r="1951" spans="1:9">
      <c r="A1951" s="35" t="s">
        <v>160</v>
      </c>
      <c r="B1951" s="35" t="s">
        <v>161</v>
      </c>
      <c r="C1951" s="34">
        <v>557.03375957200001</v>
      </c>
      <c r="D1951" s="35" t="s">
        <v>162</v>
      </c>
      <c r="E1951" s="35" t="s">
        <v>46</v>
      </c>
      <c r="F1951" s="35" t="s">
        <v>163</v>
      </c>
      <c r="G1951" s="35" t="s">
        <v>164</v>
      </c>
      <c r="H1951" s="34">
        <v>5747.8136288599999</v>
      </c>
      <c r="I1951" s="34">
        <v>2254235.6474199998</v>
      </c>
    </row>
    <row r="1952" spans="1:9">
      <c r="A1952" s="35" t="s">
        <v>160</v>
      </c>
      <c r="B1952" s="35" t="s">
        <v>161</v>
      </c>
      <c r="C1952" s="34">
        <v>1115.01528684</v>
      </c>
      <c r="D1952" s="35" t="s">
        <v>162</v>
      </c>
      <c r="E1952" s="35" t="s">
        <v>46</v>
      </c>
      <c r="F1952" s="35" t="s">
        <v>163</v>
      </c>
      <c r="G1952" s="35" t="s">
        <v>164</v>
      </c>
      <c r="H1952" s="34">
        <v>8872.4018567500007</v>
      </c>
      <c r="I1952" s="34">
        <v>4512306.7746099997</v>
      </c>
    </row>
    <row r="1953" spans="1:9">
      <c r="A1953" s="35" t="s">
        <v>160</v>
      </c>
      <c r="B1953" s="35" t="s">
        <v>161</v>
      </c>
      <c r="C1953" s="34">
        <v>17.172295875900002</v>
      </c>
      <c r="D1953" s="35" t="s">
        <v>162</v>
      </c>
      <c r="E1953" s="35" t="s">
        <v>46</v>
      </c>
      <c r="F1953" s="35" t="s">
        <v>163</v>
      </c>
      <c r="G1953" s="35" t="s">
        <v>164</v>
      </c>
      <c r="H1953" s="34">
        <v>1127.7079918500001</v>
      </c>
      <c r="I1953" s="34">
        <v>69493.815852900007</v>
      </c>
    </row>
    <row r="1954" spans="1:9">
      <c r="A1954" s="35" t="s">
        <v>160</v>
      </c>
      <c r="B1954" s="35" t="s">
        <v>161</v>
      </c>
      <c r="C1954" s="34">
        <v>539.86148365999998</v>
      </c>
      <c r="D1954" s="35" t="s">
        <v>162</v>
      </c>
      <c r="E1954" s="35" t="s">
        <v>46</v>
      </c>
      <c r="F1954" s="35" t="s">
        <v>124</v>
      </c>
      <c r="G1954" s="35" t="s">
        <v>125</v>
      </c>
      <c r="H1954" s="34">
        <v>5855.1970951100002</v>
      </c>
      <c r="I1954" s="34">
        <v>2184741.91236</v>
      </c>
    </row>
    <row r="1955" spans="1:9">
      <c r="A1955" s="35" t="s">
        <v>160</v>
      </c>
      <c r="B1955" s="35" t="s">
        <v>161</v>
      </c>
      <c r="C1955" s="34">
        <v>555.62516361899998</v>
      </c>
      <c r="D1955" s="35" t="s">
        <v>162</v>
      </c>
      <c r="E1955" s="35" t="s">
        <v>46</v>
      </c>
      <c r="F1955" s="35" t="s">
        <v>124</v>
      </c>
      <c r="G1955" s="35" t="s">
        <v>125</v>
      </c>
      <c r="H1955" s="34">
        <v>5987.7846476499999</v>
      </c>
      <c r="I1955" s="34">
        <v>2248535.2618399998</v>
      </c>
    </row>
    <row r="1956" spans="1:9">
      <c r="A1956" s="35" t="s">
        <v>160</v>
      </c>
      <c r="B1956" s="35" t="s">
        <v>161</v>
      </c>
      <c r="C1956" s="34">
        <v>14.003019654499999</v>
      </c>
      <c r="D1956" s="35" t="s">
        <v>162</v>
      </c>
      <c r="E1956" s="35" t="s">
        <v>46</v>
      </c>
      <c r="F1956" s="35" t="s">
        <v>124</v>
      </c>
      <c r="G1956" s="35" t="s">
        <v>125</v>
      </c>
      <c r="H1956" s="34">
        <v>2641.3846168599998</v>
      </c>
      <c r="I1956" s="34">
        <v>56668.210021799998</v>
      </c>
    </row>
    <row r="1957" spans="1:9">
      <c r="A1957" s="35" t="s">
        <v>160</v>
      </c>
      <c r="B1957" s="35" t="s">
        <v>161</v>
      </c>
      <c r="C1957" s="34">
        <v>2652.5531378599999</v>
      </c>
      <c r="D1957" s="35" t="s">
        <v>162</v>
      </c>
      <c r="E1957" s="35" t="s">
        <v>46</v>
      </c>
      <c r="F1957" s="35" t="s">
        <v>163</v>
      </c>
      <c r="G1957" s="35" t="s">
        <v>164</v>
      </c>
      <c r="H1957" s="34">
        <v>15722.9009742</v>
      </c>
      <c r="I1957" s="34">
        <v>10734501.7017</v>
      </c>
    </row>
    <row r="1958" spans="1:9">
      <c r="A1958" s="35" t="s">
        <v>160</v>
      </c>
      <c r="B1958" s="35" t="s">
        <v>161</v>
      </c>
      <c r="C1958" s="34">
        <v>3326.1312804899999</v>
      </c>
      <c r="D1958" s="35" t="s">
        <v>162</v>
      </c>
      <c r="E1958" s="35" t="s">
        <v>46</v>
      </c>
      <c r="F1958" s="35" t="s">
        <v>163</v>
      </c>
      <c r="G1958" s="35" t="s">
        <v>164</v>
      </c>
      <c r="H1958" s="34">
        <v>19367.138419999999</v>
      </c>
      <c r="I1958" s="34">
        <v>13460375.734200001</v>
      </c>
    </row>
    <row r="1959" spans="1:9">
      <c r="A1959" s="35" t="s">
        <v>160</v>
      </c>
      <c r="B1959" s="35" t="s">
        <v>161</v>
      </c>
      <c r="C1959" s="34">
        <v>544.20446903300001</v>
      </c>
      <c r="D1959" s="35" t="s">
        <v>162</v>
      </c>
      <c r="E1959" s="35" t="s">
        <v>46</v>
      </c>
      <c r="F1959" s="35" t="s">
        <v>163</v>
      </c>
      <c r="G1959" s="35" t="s">
        <v>164</v>
      </c>
      <c r="H1959" s="34">
        <v>5496.7482283400004</v>
      </c>
      <c r="I1959" s="34">
        <v>2202317.3506100001</v>
      </c>
    </row>
    <row r="1960" spans="1:9">
      <c r="A1960" s="35" t="s">
        <v>160</v>
      </c>
      <c r="B1960" s="35" t="s">
        <v>161</v>
      </c>
      <c r="C1960" s="34">
        <v>1670.1046137400001</v>
      </c>
      <c r="D1960" s="35" t="s">
        <v>162</v>
      </c>
      <c r="E1960" s="35" t="s">
        <v>46</v>
      </c>
      <c r="F1960" s="35" t="s">
        <v>163</v>
      </c>
      <c r="G1960" s="35" t="s">
        <v>164</v>
      </c>
      <c r="H1960" s="34">
        <v>11277.9517089</v>
      </c>
      <c r="I1960" s="34">
        <v>6758673.5821799999</v>
      </c>
    </row>
    <row r="1961" spans="1:9">
      <c r="A1961" s="35" t="s">
        <v>160</v>
      </c>
      <c r="B1961" s="35" t="s">
        <v>161</v>
      </c>
      <c r="C1961" s="34">
        <v>544.20445946899997</v>
      </c>
      <c r="D1961" s="35" t="s">
        <v>162</v>
      </c>
      <c r="E1961" s="35" t="s">
        <v>46</v>
      </c>
      <c r="F1961" s="35" t="s">
        <v>163</v>
      </c>
      <c r="G1961" s="35" t="s">
        <v>164</v>
      </c>
      <c r="H1961" s="34">
        <v>5496.7481633699999</v>
      </c>
      <c r="I1961" s="34">
        <v>2202317.3119000001</v>
      </c>
    </row>
    <row r="1962" spans="1:9">
      <c r="A1962" s="35" t="s">
        <v>160</v>
      </c>
      <c r="B1962" s="35" t="s">
        <v>161</v>
      </c>
      <c r="C1962" s="34">
        <v>557.03377330499995</v>
      </c>
      <c r="D1962" s="35" t="s">
        <v>162</v>
      </c>
      <c r="E1962" s="35" t="s">
        <v>46</v>
      </c>
      <c r="F1962" s="35" t="s">
        <v>163</v>
      </c>
      <c r="G1962" s="35" t="s">
        <v>164</v>
      </c>
      <c r="H1962" s="34">
        <v>5747.8137265900004</v>
      </c>
      <c r="I1962" s="34">
        <v>2254235.7029900001</v>
      </c>
    </row>
    <row r="1963" spans="1:9">
      <c r="A1963" s="35" t="s">
        <v>160</v>
      </c>
      <c r="B1963" s="35" t="s">
        <v>161</v>
      </c>
      <c r="C1963" s="34">
        <v>544.20448356099996</v>
      </c>
      <c r="D1963" s="35" t="s">
        <v>162</v>
      </c>
      <c r="E1963" s="35" t="s">
        <v>46</v>
      </c>
      <c r="F1963" s="35" t="s">
        <v>163</v>
      </c>
      <c r="G1963" s="35" t="s">
        <v>164</v>
      </c>
      <c r="H1963" s="34">
        <v>5496.7482873500003</v>
      </c>
      <c r="I1963" s="34">
        <v>2202317.4093999998</v>
      </c>
    </row>
    <row r="1964" spans="1:9">
      <c r="A1964" s="35" t="s">
        <v>160</v>
      </c>
      <c r="B1964" s="35" t="s">
        <v>161</v>
      </c>
      <c r="C1964" s="34">
        <v>1069.99428272</v>
      </c>
      <c r="D1964" s="35" t="s">
        <v>162</v>
      </c>
      <c r="E1964" s="35" t="s">
        <v>46</v>
      </c>
      <c r="F1964" s="35" t="s">
        <v>163</v>
      </c>
      <c r="G1964" s="35" t="s">
        <v>164</v>
      </c>
      <c r="H1964" s="34">
        <v>8199.89960402</v>
      </c>
      <c r="I1964" s="34">
        <v>4330113.2349699996</v>
      </c>
    </row>
    <row r="1965" spans="1:9">
      <c r="A1965" s="35" t="s">
        <v>160</v>
      </c>
      <c r="B1965" s="35" t="s">
        <v>161</v>
      </c>
      <c r="C1965" s="34">
        <v>682.90848596199999</v>
      </c>
      <c r="D1965" s="35" t="s">
        <v>162</v>
      </c>
      <c r="E1965" s="35" t="s">
        <v>46</v>
      </c>
      <c r="F1965" s="35" t="s">
        <v>163</v>
      </c>
      <c r="G1965" s="35" t="s">
        <v>164</v>
      </c>
      <c r="H1965" s="34">
        <v>8326.0378085299999</v>
      </c>
      <c r="I1965" s="34">
        <v>2763632.5923299999</v>
      </c>
    </row>
    <row r="1966" spans="1:9">
      <c r="A1966" s="35" t="s">
        <v>160</v>
      </c>
      <c r="B1966" s="35" t="s">
        <v>161</v>
      </c>
      <c r="C1966" s="34">
        <v>7750.7513591899997</v>
      </c>
      <c r="D1966" s="35" t="s">
        <v>162</v>
      </c>
      <c r="E1966" s="35" t="s">
        <v>46</v>
      </c>
      <c r="F1966" s="35" t="s">
        <v>124</v>
      </c>
      <c r="G1966" s="35" t="s">
        <v>125</v>
      </c>
      <c r="H1966" s="34">
        <v>37172.655350599998</v>
      </c>
      <c r="I1966" s="34">
        <v>31366177.9164</v>
      </c>
    </row>
    <row r="1967" spans="1:9">
      <c r="A1967" s="35" t="s">
        <v>160</v>
      </c>
      <c r="B1967" s="35" t="s">
        <v>161</v>
      </c>
      <c r="C1967" s="34">
        <v>544.20445946899997</v>
      </c>
      <c r="D1967" s="35" t="s">
        <v>162</v>
      </c>
      <c r="E1967" s="35" t="s">
        <v>46</v>
      </c>
      <c r="F1967" s="35" t="s">
        <v>124</v>
      </c>
      <c r="G1967" s="35" t="s">
        <v>125</v>
      </c>
      <c r="H1967" s="34">
        <v>5496.7481633699999</v>
      </c>
      <c r="I1967" s="34">
        <v>2202317.3119000001</v>
      </c>
    </row>
    <row r="1968" spans="1:9">
      <c r="A1968" s="35" t="s">
        <v>160</v>
      </c>
      <c r="B1968" s="35" t="s">
        <v>161</v>
      </c>
      <c r="C1968" s="34">
        <v>7202.5093843599998</v>
      </c>
      <c r="D1968" s="35" t="s">
        <v>162</v>
      </c>
      <c r="E1968" s="35" t="s">
        <v>46</v>
      </c>
      <c r="F1968" s="35" t="s">
        <v>163</v>
      </c>
      <c r="G1968" s="35" t="s">
        <v>164</v>
      </c>
      <c r="H1968" s="34">
        <v>26430.637970399999</v>
      </c>
      <c r="I1968" s="34">
        <v>29147521.359499998</v>
      </c>
    </row>
    <row r="1969" spans="1:9">
      <c r="A1969" s="35" t="s">
        <v>160</v>
      </c>
      <c r="B1969" s="35" t="s">
        <v>161</v>
      </c>
      <c r="C1969" s="34">
        <v>1632.7872577799999</v>
      </c>
      <c r="D1969" s="35" t="s">
        <v>162</v>
      </c>
      <c r="E1969" s="35" t="s">
        <v>46</v>
      </c>
      <c r="F1969" s="35" t="s">
        <v>163</v>
      </c>
      <c r="G1969" s="35" t="s">
        <v>164</v>
      </c>
      <c r="H1969" s="34">
        <v>10781.2247709</v>
      </c>
      <c r="I1969" s="34">
        <v>6607655.6005699998</v>
      </c>
    </row>
    <row r="1970" spans="1:9">
      <c r="A1970" s="35" t="s">
        <v>160</v>
      </c>
      <c r="B1970" s="35" t="s">
        <v>161</v>
      </c>
      <c r="C1970" s="34">
        <v>3678.9957679499998</v>
      </c>
      <c r="D1970" s="35" t="s">
        <v>162</v>
      </c>
      <c r="E1970" s="35" t="s">
        <v>46</v>
      </c>
      <c r="F1970" s="35" t="s">
        <v>163</v>
      </c>
      <c r="G1970" s="35" t="s">
        <v>164</v>
      </c>
      <c r="H1970" s="34">
        <v>18745.370113500001</v>
      </c>
      <c r="I1970" s="34">
        <v>14888367.6515</v>
      </c>
    </row>
    <row r="1971" spans="1:9">
      <c r="A1971" s="35" t="s">
        <v>160</v>
      </c>
      <c r="B1971" s="35" t="s">
        <v>161</v>
      </c>
      <c r="C1971" s="34">
        <v>2763.0363761399999</v>
      </c>
      <c r="D1971" s="35" t="s">
        <v>162</v>
      </c>
      <c r="E1971" s="35" t="s">
        <v>46</v>
      </c>
      <c r="F1971" s="35" t="s">
        <v>163</v>
      </c>
      <c r="G1971" s="35" t="s">
        <v>164</v>
      </c>
      <c r="H1971" s="34">
        <v>17036.621808100001</v>
      </c>
      <c r="I1971" s="34">
        <v>11181611.5041</v>
      </c>
    </row>
    <row r="1972" spans="1:9">
      <c r="A1972" s="35" t="s">
        <v>160</v>
      </c>
      <c r="B1972" s="35" t="s">
        <v>161</v>
      </c>
      <c r="C1972" s="34">
        <v>18518.827555799999</v>
      </c>
      <c r="D1972" s="35" t="s">
        <v>162</v>
      </c>
      <c r="E1972" s="35" t="s">
        <v>46</v>
      </c>
      <c r="F1972" s="35" t="s">
        <v>124</v>
      </c>
      <c r="G1972" s="35" t="s">
        <v>125</v>
      </c>
      <c r="H1972" s="34">
        <v>76388.292638200001</v>
      </c>
      <c r="I1972" s="34">
        <v>74943036.229699999</v>
      </c>
    </row>
    <row r="1973" spans="1:9">
      <c r="A1973" s="35" t="s">
        <v>160</v>
      </c>
      <c r="B1973" s="35" t="s">
        <v>161</v>
      </c>
      <c r="C1973" s="34">
        <v>19137.202207400001</v>
      </c>
      <c r="D1973" s="35" t="s">
        <v>162</v>
      </c>
      <c r="E1973" s="35" t="s">
        <v>46</v>
      </c>
      <c r="F1973" s="35" t="s">
        <v>163</v>
      </c>
      <c r="G1973" s="35" t="s">
        <v>164</v>
      </c>
      <c r="H1973" s="34">
        <v>79038.901338399999</v>
      </c>
      <c r="I1973" s="34">
        <v>77445509.659600005</v>
      </c>
    </row>
    <row r="1974" spans="1:9">
      <c r="A1974" s="35" t="s">
        <v>160</v>
      </c>
      <c r="B1974" s="35" t="s">
        <v>161</v>
      </c>
      <c r="C1974" s="34">
        <v>6692.5859575300001</v>
      </c>
      <c r="D1974" s="35" t="s">
        <v>162</v>
      </c>
      <c r="E1974" s="35" t="s">
        <v>46</v>
      </c>
      <c r="F1974" s="35" t="s">
        <v>124</v>
      </c>
      <c r="G1974" s="35" t="s">
        <v>125</v>
      </c>
      <c r="H1974" s="34">
        <v>31734.388606600001</v>
      </c>
      <c r="I1974" s="34">
        <v>27083934.464699998</v>
      </c>
    </row>
    <row r="1975" spans="1:9">
      <c r="A1975" s="35" t="s">
        <v>160</v>
      </c>
      <c r="B1975" s="35" t="s">
        <v>161</v>
      </c>
      <c r="C1975" s="34">
        <v>2960.1203062599998</v>
      </c>
      <c r="D1975" s="35" t="s">
        <v>162</v>
      </c>
      <c r="E1975" s="35" t="s">
        <v>46</v>
      </c>
      <c r="F1975" s="35" t="s">
        <v>163</v>
      </c>
      <c r="G1975" s="35" t="s">
        <v>164</v>
      </c>
      <c r="H1975" s="34">
        <v>23397.517541699999</v>
      </c>
      <c r="I1975" s="34">
        <v>11979181.872500001</v>
      </c>
    </row>
    <row r="1976" spans="1:9">
      <c r="A1976" s="35" t="s">
        <v>160</v>
      </c>
      <c r="B1976" s="35" t="s">
        <v>161</v>
      </c>
      <c r="C1976" s="34">
        <v>18550.961010300001</v>
      </c>
      <c r="D1976" s="35" t="s">
        <v>162</v>
      </c>
      <c r="E1976" s="35" t="s">
        <v>46</v>
      </c>
      <c r="F1976" s="35" t="s">
        <v>124</v>
      </c>
      <c r="G1976" s="35" t="s">
        <v>125</v>
      </c>
      <c r="H1976" s="34">
        <v>73998.949991300004</v>
      </c>
      <c r="I1976" s="34">
        <v>75073075.706200004</v>
      </c>
    </row>
    <row r="1977" spans="1:9">
      <c r="A1977" s="35" t="s">
        <v>160</v>
      </c>
      <c r="B1977" s="35" t="s">
        <v>161</v>
      </c>
      <c r="C1977" s="34">
        <v>115.440032204</v>
      </c>
      <c r="D1977" s="35" t="s">
        <v>162</v>
      </c>
      <c r="E1977" s="35" t="s">
        <v>46</v>
      </c>
      <c r="F1977" s="35" t="s">
        <v>163</v>
      </c>
      <c r="G1977" s="35" t="s">
        <v>164</v>
      </c>
      <c r="H1977" s="34">
        <v>3262.0695847299999</v>
      </c>
      <c r="I1977" s="34">
        <v>467169.23572599998</v>
      </c>
    </row>
    <row r="1978" spans="1:9">
      <c r="A1978" s="35" t="s">
        <v>160</v>
      </c>
      <c r="B1978" s="35" t="s">
        <v>161</v>
      </c>
      <c r="C1978" s="34">
        <v>557.03375957200001</v>
      </c>
      <c r="D1978" s="35" t="s">
        <v>162</v>
      </c>
      <c r="E1978" s="35" t="s">
        <v>46</v>
      </c>
      <c r="F1978" s="35" t="s">
        <v>163</v>
      </c>
      <c r="G1978" s="35" t="s">
        <v>164</v>
      </c>
      <c r="H1978" s="34">
        <v>5747.8136288599999</v>
      </c>
      <c r="I1978" s="34">
        <v>2254235.6474199998</v>
      </c>
    </row>
    <row r="1979" spans="1:9">
      <c r="A1979" s="35" t="s">
        <v>160</v>
      </c>
      <c r="B1979" s="35" t="s">
        <v>161</v>
      </c>
      <c r="C1979" s="34">
        <v>557.03377330499995</v>
      </c>
      <c r="D1979" s="35" t="s">
        <v>162</v>
      </c>
      <c r="E1979" s="35" t="s">
        <v>46</v>
      </c>
      <c r="F1979" s="35" t="s">
        <v>163</v>
      </c>
      <c r="G1979" s="35" t="s">
        <v>164</v>
      </c>
      <c r="H1979" s="34">
        <v>5747.8137265900004</v>
      </c>
      <c r="I1979" s="34">
        <v>2254235.7029900001</v>
      </c>
    </row>
    <row r="1980" spans="1:9">
      <c r="A1980" s="35" t="s">
        <v>160</v>
      </c>
      <c r="B1980" s="35" t="s">
        <v>161</v>
      </c>
      <c r="C1980" s="34">
        <v>71.816010401499994</v>
      </c>
      <c r="D1980" s="35" t="s">
        <v>162</v>
      </c>
      <c r="E1980" s="35" t="s">
        <v>46</v>
      </c>
      <c r="F1980" s="35" t="s">
        <v>124</v>
      </c>
      <c r="G1980" s="35" t="s">
        <v>125</v>
      </c>
      <c r="H1980" s="34">
        <v>3881.1206410999998</v>
      </c>
      <c r="I1980" s="34">
        <v>290629.08292399999</v>
      </c>
    </row>
    <row r="1981" spans="1:9">
      <c r="A1981" s="35" t="s">
        <v>160</v>
      </c>
      <c r="B1981" s="35" t="s">
        <v>161</v>
      </c>
      <c r="C1981" s="34">
        <v>541.86808214600001</v>
      </c>
      <c r="D1981" s="35" t="s">
        <v>162</v>
      </c>
      <c r="E1981" s="35" t="s">
        <v>46</v>
      </c>
      <c r="F1981" s="35" t="s">
        <v>163</v>
      </c>
      <c r="G1981" s="35" t="s">
        <v>164</v>
      </c>
      <c r="H1981" s="34">
        <v>6192.2432199799996</v>
      </c>
      <c r="I1981" s="34">
        <v>2192862.3283299999</v>
      </c>
    </row>
    <row r="1982" spans="1:9">
      <c r="A1982" s="35" t="s">
        <v>160</v>
      </c>
      <c r="B1982" s="35" t="s">
        <v>161</v>
      </c>
      <c r="C1982" s="34">
        <v>931.04919222299998</v>
      </c>
      <c r="D1982" s="35" t="s">
        <v>162</v>
      </c>
      <c r="E1982" s="35" t="s">
        <v>46</v>
      </c>
      <c r="F1982" s="35" t="s">
        <v>163</v>
      </c>
      <c r="G1982" s="35" t="s">
        <v>164</v>
      </c>
      <c r="H1982" s="34">
        <v>8023.7784288499997</v>
      </c>
      <c r="I1982" s="34">
        <v>3767822.4031199999</v>
      </c>
    </row>
    <row r="1983" spans="1:9">
      <c r="A1983" s="35" t="s">
        <v>160</v>
      </c>
      <c r="B1983" s="35" t="s">
        <v>161</v>
      </c>
      <c r="C1983" s="34">
        <v>1411.26914046</v>
      </c>
      <c r="D1983" s="35" t="s">
        <v>162</v>
      </c>
      <c r="E1983" s="35" t="s">
        <v>46</v>
      </c>
      <c r="F1983" s="35" t="s">
        <v>163</v>
      </c>
      <c r="G1983" s="35" t="s">
        <v>164</v>
      </c>
      <c r="H1983" s="34">
        <v>9777.6606767600006</v>
      </c>
      <c r="I1983" s="34">
        <v>5711203.5848200005</v>
      </c>
    </row>
    <row r="1984" spans="1:9">
      <c r="A1984" s="35" t="s">
        <v>160</v>
      </c>
      <c r="B1984" s="35" t="s">
        <v>161</v>
      </c>
      <c r="C1984" s="34">
        <v>524.25440317100004</v>
      </c>
      <c r="D1984" s="35" t="s">
        <v>162</v>
      </c>
      <c r="E1984" s="35" t="s">
        <v>46</v>
      </c>
      <c r="F1984" s="35" t="s">
        <v>163</v>
      </c>
      <c r="G1984" s="35" t="s">
        <v>164</v>
      </c>
      <c r="H1984" s="34">
        <v>5262.3005947700003</v>
      </c>
      <c r="I1984" s="34">
        <v>2121582.29844</v>
      </c>
    </row>
    <row r="1985" spans="1:9">
      <c r="A1985" s="35" t="s">
        <v>160</v>
      </c>
      <c r="B1985" s="35" t="s">
        <v>161</v>
      </c>
      <c r="C1985" s="34">
        <v>524.25440317100004</v>
      </c>
      <c r="D1985" s="35" t="s">
        <v>162</v>
      </c>
      <c r="E1985" s="35" t="s">
        <v>46</v>
      </c>
      <c r="F1985" s="35" t="s">
        <v>163</v>
      </c>
      <c r="G1985" s="35" t="s">
        <v>164</v>
      </c>
      <c r="H1985" s="34">
        <v>5262.3005947700003</v>
      </c>
      <c r="I1985" s="34">
        <v>2121582.29844</v>
      </c>
    </row>
    <row r="1986" spans="1:9">
      <c r="A1986" s="35" t="s">
        <v>160</v>
      </c>
      <c r="B1986" s="35" t="s">
        <v>161</v>
      </c>
      <c r="C1986" s="34">
        <v>524.25440317100004</v>
      </c>
      <c r="D1986" s="35" t="s">
        <v>162</v>
      </c>
      <c r="E1986" s="35" t="s">
        <v>46</v>
      </c>
      <c r="F1986" s="35" t="s">
        <v>163</v>
      </c>
      <c r="G1986" s="35" t="s">
        <v>164</v>
      </c>
      <c r="H1986" s="34">
        <v>5262.3005947700003</v>
      </c>
      <c r="I1986" s="34">
        <v>2121582.29844</v>
      </c>
    </row>
    <row r="1987" spans="1:9">
      <c r="A1987" s="35" t="s">
        <v>160</v>
      </c>
      <c r="B1987" s="35" t="s">
        <v>161</v>
      </c>
      <c r="C1987" s="34">
        <v>1991.70697894</v>
      </c>
      <c r="D1987" s="35" t="s">
        <v>162</v>
      </c>
      <c r="E1987" s="35" t="s">
        <v>46</v>
      </c>
      <c r="F1987" s="35" t="s">
        <v>163</v>
      </c>
      <c r="G1987" s="35" t="s">
        <v>164</v>
      </c>
      <c r="H1987" s="34">
        <v>12175.981305699999</v>
      </c>
      <c r="I1987" s="34">
        <v>8060152.17925</v>
      </c>
    </row>
    <row r="1988" spans="1:9">
      <c r="A1988" s="35" t="s">
        <v>160</v>
      </c>
      <c r="B1988" s="35" t="s">
        <v>161</v>
      </c>
      <c r="C1988" s="34">
        <v>524.25440317100004</v>
      </c>
      <c r="D1988" s="35" t="s">
        <v>162</v>
      </c>
      <c r="E1988" s="35" t="s">
        <v>46</v>
      </c>
      <c r="F1988" s="35" t="s">
        <v>163</v>
      </c>
      <c r="G1988" s="35" t="s">
        <v>164</v>
      </c>
      <c r="H1988" s="34">
        <v>5262.3005947700003</v>
      </c>
      <c r="I1988" s="34">
        <v>2121582.29844</v>
      </c>
    </row>
    <row r="1989" spans="1:9">
      <c r="A1989" s="35" t="s">
        <v>160</v>
      </c>
      <c r="B1989" s="35" t="s">
        <v>161</v>
      </c>
      <c r="C1989" s="34">
        <v>15.664347427399999</v>
      </c>
      <c r="D1989" s="35" t="s">
        <v>162</v>
      </c>
      <c r="E1989" s="35" t="s">
        <v>44</v>
      </c>
      <c r="F1989" s="35" t="s">
        <v>163</v>
      </c>
      <c r="G1989" s="35" t="s">
        <v>164</v>
      </c>
      <c r="H1989" s="34">
        <v>1523.20967105</v>
      </c>
      <c r="I1989" s="34">
        <v>63391.364989100002</v>
      </c>
    </row>
    <row r="1990" spans="1:9">
      <c r="A1990" s="35" t="s">
        <v>160</v>
      </c>
      <c r="B1990" s="35" t="s">
        <v>161</v>
      </c>
      <c r="C1990" s="34">
        <v>124.766529768</v>
      </c>
      <c r="D1990" s="35" t="s">
        <v>162</v>
      </c>
      <c r="E1990" s="35" t="s">
        <v>44</v>
      </c>
      <c r="F1990" s="35" t="s">
        <v>163</v>
      </c>
      <c r="G1990" s="35" t="s">
        <v>164</v>
      </c>
      <c r="H1990" s="34">
        <v>3637.7125587300002</v>
      </c>
      <c r="I1990" s="34">
        <v>504912.23229100002</v>
      </c>
    </row>
    <row r="1991" spans="1:9">
      <c r="A1991" s="35" t="s">
        <v>160</v>
      </c>
      <c r="B1991" s="35" t="s">
        <v>161</v>
      </c>
      <c r="C1991" s="34">
        <v>555.98710830100003</v>
      </c>
      <c r="D1991" s="35" t="s">
        <v>162</v>
      </c>
      <c r="E1991" s="35" t="s">
        <v>44</v>
      </c>
      <c r="F1991" s="35" t="s">
        <v>163</v>
      </c>
      <c r="G1991" s="35" t="s">
        <v>164</v>
      </c>
      <c r="H1991" s="34">
        <v>6000</v>
      </c>
      <c r="I1991" s="34">
        <v>2250000</v>
      </c>
    </row>
    <row r="1992" spans="1:9">
      <c r="A1992" s="35" t="s">
        <v>160</v>
      </c>
      <c r="B1992" s="35" t="s">
        <v>161</v>
      </c>
      <c r="C1992" s="34">
        <v>1668.0485745799999</v>
      </c>
      <c r="D1992" s="35" t="s">
        <v>162</v>
      </c>
      <c r="E1992" s="35" t="s">
        <v>44</v>
      </c>
      <c r="F1992" s="35" t="s">
        <v>163</v>
      </c>
      <c r="G1992" s="35" t="s">
        <v>164</v>
      </c>
      <c r="H1992" s="34">
        <v>11726.075771600001</v>
      </c>
      <c r="I1992" s="34">
        <v>6750353.0869300002</v>
      </c>
    </row>
    <row r="1993" spans="1:9">
      <c r="A1993" s="35" t="s">
        <v>160</v>
      </c>
      <c r="B1993" s="35" t="s">
        <v>161</v>
      </c>
      <c r="C1993" s="34">
        <v>1118.05635936</v>
      </c>
      <c r="D1993" s="35" t="s">
        <v>162</v>
      </c>
      <c r="E1993" s="35" t="s">
        <v>44</v>
      </c>
      <c r="F1993" s="35" t="s">
        <v>124</v>
      </c>
      <c r="G1993" s="35" t="s">
        <v>125</v>
      </c>
      <c r="H1993" s="34">
        <v>8744.8037172799995</v>
      </c>
      <c r="I1993" s="34">
        <v>4524613.55846</v>
      </c>
    </row>
    <row r="1994" spans="1:9">
      <c r="A1994" s="35" t="s">
        <v>160</v>
      </c>
      <c r="B1994" s="35" t="s">
        <v>161</v>
      </c>
      <c r="C1994" s="34">
        <v>1077.9317474100001</v>
      </c>
      <c r="D1994" s="35" t="s">
        <v>162</v>
      </c>
      <c r="E1994" s="35" t="s">
        <v>44</v>
      </c>
      <c r="F1994" s="35" t="s">
        <v>124</v>
      </c>
      <c r="G1994" s="35" t="s">
        <v>125</v>
      </c>
      <c r="H1994" s="34">
        <v>8855.9598230600004</v>
      </c>
      <c r="I1994" s="34">
        <v>4362235.0148999998</v>
      </c>
    </row>
    <row r="1995" spans="1:9">
      <c r="A1995" s="35" t="s">
        <v>160</v>
      </c>
      <c r="B1995" s="35" t="s">
        <v>161</v>
      </c>
      <c r="C1995" s="34">
        <v>1089.3254379</v>
      </c>
      <c r="D1995" s="35" t="s">
        <v>162</v>
      </c>
      <c r="E1995" s="35" t="s">
        <v>44</v>
      </c>
      <c r="F1995" s="35" t="s">
        <v>124</v>
      </c>
      <c r="G1995" s="35" t="s">
        <v>125</v>
      </c>
      <c r="H1995" s="34">
        <v>8759.2597980099999</v>
      </c>
      <c r="I1995" s="34">
        <v>4408343.6444499996</v>
      </c>
    </row>
    <row r="1996" spans="1:9">
      <c r="A1996" s="35" t="s">
        <v>160</v>
      </c>
      <c r="B1996" s="35" t="s">
        <v>161</v>
      </c>
      <c r="C1996" s="34">
        <v>64.063107364999993</v>
      </c>
      <c r="D1996" s="35" t="s">
        <v>162</v>
      </c>
      <c r="E1996" s="35" t="s">
        <v>44</v>
      </c>
      <c r="F1996" s="35" t="s">
        <v>124</v>
      </c>
      <c r="G1996" s="35" t="s">
        <v>125</v>
      </c>
      <c r="H1996" s="34">
        <v>3343.2362556399999</v>
      </c>
      <c r="I1996" s="34">
        <v>259254.19747899999</v>
      </c>
    </row>
    <row r="1997" spans="1:9">
      <c r="A1997" s="35" t="s">
        <v>160</v>
      </c>
      <c r="B1997" s="35" t="s">
        <v>161</v>
      </c>
      <c r="C1997" s="34">
        <v>2777.01733638</v>
      </c>
      <c r="D1997" s="35" t="s">
        <v>162</v>
      </c>
      <c r="E1997" s="35" t="s">
        <v>44</v>
      </c>
      <c r="F1997" s="35" t="s">
        <v>124</v>
      </c>
      <c r="G1997" s="35" t="s">
        <v>125</v>
      </c>
      <c r="H1997" s="34">
        <v>16766.4941979</v>
      </c>
      <c r="I1997" s="34">
        <v>11238190.4429</v>
      </c>
    </row>
    <row r="1998" spans="1:9">
      <c r="A1998" s="35" t="s">
        <v>160</v>
      </c>
      <c r="B1998" s="35" t="s">
        <v>161</v>
      </c>
      <c r="C1998" s="34">
        <v>7591.26887343</v>
      </c>
      <c r="D1998" s="35" t="s">
        <v>162</v>
      </c>
      <c r="E1998" s="35" t="s">
        <v>44</v>
      </c>
      <c r="F1998" s="35" t="s">
        <v>163</v>
      </c>
      <c r="G1998" s="35" t="s">
        <v>164</v>
      </c>
      <c r="H1998" s="34">
        <v>31639.010253600001</v>
      </c>
      <c r="I1998" s="34">
        <v>30720775.194600001</v>
      </c>
    </row>
    <row r="1999" spans="1:9">
      <c r="A1999" s="35" t="s">
        <v>160</v>
      </c>
      <c r="B1999" s="35" t="s">
        <v>161</v>
      </c>
      <c r="C1999" s="34">
        <v>1673.45734051</v>
      </c>
      <c r="D1999" s="35" t="s">
        <v>162</v>
      </c>
      <c r="E1999" s="35" t="s">
        <v>44</v>
      </c>
      <c r="F1999" s="35" t="s">
        <v>124</v>
      </c>
      <c r="G1999" s="35" t="s">
        <v>125</v>
      </c>
      <c r="H1999" s="34">
        <v>11551.8080037</v>
      </c>
      <c r="I1999" s="34">
        <v>6772241.58605</v>
      </c>
    </row>
    <row r="2000" spans="1:9">
      <c r="A2000" s="35" t="s">
        <v>160</v>
      </c>
      <c r="B2000" s="35" t="s">
        <v>161</v>
      </c>
      <c r="C2000" s="34">
        <v>1053.96527298</v>
      </c>
      <c r="D2000" s="35" t="s">
        <v>162</v>
      </c>
      <c r="E2000" s="35" t="s">
        <v>44</v>
      </c>
      <c r="F2000" s="35" t="s">
        <v>163</v>
      </c>
      <c r="G2000" s="35" t="s">
        <v>164</v>
      </c>
      <c r="H2000" s="34">
        <v>9011.1076559199992</v>
      </c>
      <c r="I2000" s="34">
        <v>4265246.1339299995</v>
      </c>
    </row>
    <row r="2001" spans="1:9">
      <c r="A2001" s="35" t="s">
        <v>160</v>
      </c>
      <c r="B2001" s="35" t="s">
        <v>161</v>
      </c>
      <c r="C2001" s="34">
        <v>2318.1742835499999</v>
      </c>
      <c r="D2001" s="35" t="s">
        <v>162</v>
      </c>
      <c r="E2001" s="35" t="s">
        <v>44</v>
      </c>
      <c r="F2001" s="35" t="s">
        <v>124</v>
      </c>
      <c r="G2001" s="35" t="s">
        <v>125</v>
      </c>
      <c r="H2001" s="34">
        <v>16918.323179200001</v>
      </c>
      <c r="I2001" s="34">
        <v>9381318.4876300003</v>
      </c>
    </row>
    <row r="2002" spans="1:9">
      <c r="A2002" s="35" t="s">
        <v>160</v>
      </c>
      <c r="B2002" s="35" t="s">
        <v>161</v>
      </c>
      <c r="C2002" s="34">
        <v>9139.7474552700005</v>
      </c>
      <c r="D2002" s="35" t="s">
        <v>162</v>
      </c>
      <c r="E2002" s="35" t="s">
        <v>44</v>
      </c>
      <c r="F2002" s="35" t="s">
        <v>124</v>
      </c>
      <c r="G2002" s="35" t="s">
        <v>125</v>
      </c>
      <c r="H2002" s="34">
        <v>39499.2462705</v>
      </c>
      <c r="I2002" s="34">
        <v>36987245.688500002</v>
      </c>
    </row>
    <row r="2003" spans="1:9">
      <c r="A2003" s="35" t="s">
        <v>160</v>
      </c>
      <c r="B2003" s="35" t="s">
        <v>161</v>
      </c>
      <c r="C2003" s="34">
        <v>5159.7611039599997</v>
      </c>
      <c r="D2003" s="35" t="s">
        <v>162</v>
      </c>
      <c r="E2003" s="35" t="s">
        <v>44</v>
      </c>
      <c r="F2003" s="35" t="s">
        <v>163</v>
      </c>
      <c r="G2003" s="35" t="s">
        <v>164</v>
      </c>
      <c r="H2003" s="34">
        <v>30996.505405299999</v>
      </c>
      <c r="I2003" s="34">
        <v>20880812.3616</v>
      </c>
    </row>
    <row r="2004" spans="1:9">
      <c r="A2004" s="35" t="s">
        <v>160</v>
      </c>
      <c r="B2004" s="35" t="s">
        <v>161</v>
      </c>
      <c r="C2004" s="34">
        <v>2599.8620735899999</v>
      </c>
      <c r="D2004" s="35" t="s">
        <v>162</v>
      </c>
      <c r="E2004" s="35" t="s">
        <v>44</v>
      </c>
      <c r="F2004" s="35" t="s">
        <v>124</v>
      </c>
      <c r="G2004" s="35" t="s">
        <v>125</v>
      </c>
      <c r="H2004" s="34">
        <v>21451.2911781</v>
      </c>
      <c r="I2004" s="34">
        <v>10521268.529899999</v>
      </c>
    </row>
    <row r="2005" spans="1:9">
      <c r="A2005" s="35" t="s">
        <v>160</v>
      </c>
      <c r="B2005" s="35" t="s">
        <v>161</v>
      </c>
      <c r="C2005" s="34">
        <v>60767.113791999996</v>
      </c>
      <c r="D2005" s="35" t="s">
        <v>162</v>
      </c>
      <c r="E2005" s="35" t="s">
        <v>44</v>
      </c>
      <c r="F2005" s="35" t="s">
        <v>163</v>
      </c>
      <c r="G2005" s="35" t="s">
        <v>164</v>
      </c>
      <c r="H2005" s="34">
        <v>197556.447984</v>
      </c>
      <c r="I2005" s="34">
        <v>245915784.72</v>
      </c>
    </row>
    <row r="2006" spans="1:9">
      <c r="A2006" s="35" t="s">
        <v>160</v>
      </c>
      <c r="B2006" s="35" t="s">
        <v>161</v>
      </c>
      <c r="C2006" s="34">
        <v>13191.089663000001</v>
      </c>
      <c r="D2006" s="35" t="s">
        <v>162</v>
      </c>
      <c r="E2006" s="35" t="s">
        <v>44</v>
      </c>
      <c r="F2006" s="35" t="s">
        <v>124</v>
      </c>
      <c r="G2006" s="35" t="s">
        <v>125</v>
      </c>
      <c r="H2006" s="34">
        <v>59636.775107599999</v>
      </c>
      <c r="I2006" s="34">
        <v>53382445.921300001</v>
      </c>
    </row>
    <row r="2007" spans="1:9">
      <c r="A2007" s="35" t="s">
        <v>160</v>
      </c>
      <c r="B2007" s="35" t="s">
        <v>161</v>
      </c>
      <c r="C2007" s="34">
        <v>2.4154539024799999</v>
      </c>
      <c r="D2007" s="35" t="s">
        <v>162</v>
      </c>
      <c r="E2007" s="35" t="s">
        <v>44</v>
      </c>
      <c r="F2007" s="35" t="s">
        <v>124</v>
      </c>
      <c r="G2007" s="35" t="s">
        <v>125</v>
      </c>
      <c r="H2007" s="34">
        <v>969.83604502200001</v>
      </c>
      <c r="I2007" s="34">
        <v>9774.9951382700001</v>
      </c>
    </row>
    <row r="2008" spans="1:9">
      <c r="A2008" s="35" t="s">
        <v>160</v>
      </c>
      <c r="B2008" s="35" t="s">
        <v>161</v>
      </c>
      <c r="C2008" s="34">
        <v>121.72570323399999</v>
      </c>
      <c r="D2008" s="35" t="s">
        <v>162</v>
      </c>
      <c r="E2008" s="35" t="s">
        <v>44</v>
      </c>
      <c r="F2008" s="35" t="s">
        <v>124</v>
      </c>
      <c r="G2008" s="35" t="s">
        <v>125</v>
      </c>
      <c r="H2008" s="34">
        <v>3538.66105487</v>
      </c>
      <c r="I2008" s="34">
        <v>492606.443906</v>
      </c>
    </row>
    <row r="2009" spans="1:9">
      <c r="A2009" s="35" t="s">
        <v>160</v>
      </c>
      <c r="B2009" s="35" t="s">
        <v>161</v>
      </c>
      <c r="C2009" s="34">
        <v>556.76081784999997</v>
      </c>
      <c r="D2009" s="35" t="s">
        <v>162</v>
      </c>
      <c r="E2009" s="35" t="s">
        <v>44</v>
      </c>
      <c r="F2009" s="35" t="s">
        <v>163</v>
      </c>
      <c r="G2009" s="35" t="s">
        <v>164</v>
      </c>
      <c r="H2009" s="34">
        <v>5912.09133458</v>
      </c>
      <c r="I2009" s="34">
        <v>2253131.0914599998</v>
      </c>
    </row>
    <row r="2010" spans="1:9">
      <c r="A2010" s="35" t="s">
        <v>160</v>
      </c>
      <c r="B2010" s="35" t="s">
        <v>161</v>
      </c>
      <c r="C2010" s="34">
        <v>556.82306976100006</v>
      </c>
      <c r="D2010" s="35" t="s">
        <v>162</v>
      </c>
      <c r="E2010" s="35" t="s">
        <v>44</v>
      </c>
      <c r="F2010" s="35" t="s">
        <v>163</v>
      </c>
      <c r="G2010" s="35" t="s">
        <v>164</v>
      </c>
      <c r="H2010" s="34">
        <v>5912.0697197500003</v>
      </c>
      <c r="I2010" s="34">
        <v>2253383.0159999998</v>
      </c>
    </row>
    <row r="2011" spans="1:9">
      <c r="A2011" s="35" t="s">
        <v>160</v>
      </c>
      <c r="B2011" s="35" t="s">
        <v>161</v>
      </c>
      <c r="C2011" s="34">
        <v>464.049287263</v>
      </c>
      <c r="D2011" s="35" t="s">
        <v>162</v>
      </c>
      <c r="E2011" s="35" t="s">
        <v>44</v>
      </c>
      <c r="F2011" s="35" t="s">
        <v>124</v>
      </c>
      <c r="G2011" s="35" t="s">
        <v>125</v>
      </c>
      <c r="H2011" s="34">
        <v>5115.5005817600004</v>
      </c>
      <c r="I2011" s="34">
        <v>1877940.8384700001</v>
      </c>
    </row>
    <row r="2012" spans="1:9">
      <c r="A2012" s="35" t="s">
        <v>160</v>
      </c>
      <c r="B2012" s="35" t="s">
        <v>161</v>
      </c>
      <c r="C2012" s="34">
        <v>400.77045524300001</v>
      </c>
      <c r="D2012" s="35" t="s">
        <v>162</v>
      </c>
      <c r="E2012" s="35" t="s">
        <v>44</v>
      </c>
      <c r="F2012" s="35" t="s">
        <v>124</v>
      </c>
      <c r="G2012" s="35" t="s">
        <v>125</v>
      </c>
      <c r="H2012" s="34">
        <v>5002.0541807299996</v>
      </c>
      <c r="I2012" s="34">
        <v>1621860.49071</v>
      </c>
    </row>
    <row r="2013" spans="1:9">
      <c r="A2013" s="35" t="s">
        <v>160</v>
      </c>
      <c r="B2013" s="35" t="s">
        <v>161</v>
      </c>
      <c r="C2013" s="34">
        <v>524.25440317100004</v>
      </c>
      <c r="D2013" s="35" t="s">
        <v>162</v>
      </c>
      <c r="E2013" s="35" t="s">
        <v>44</v>
      </c>
      <c r="F2013" s="35" t="s">
        <v>124</v>
      </c>
      <c r="G2013" s="35" t="s">
        <v>125</v>
      </c>
      <c r="H2013" s="34">
        <v>5262.3005947700003</v>
      </c>
      <c r="I2013" s="34">
        <v>2121582.29844</v>
      </c>
    </row>
    <row r="2014" spans="1:9">
      <c r="A2014" s="35" t="s">
        <v>160</v>
      </c>
      <c r="B2014" s="35" t="s">
        <v>161</v>
      </c>
      <c r="C2014" s="34">
        <v>544.20448356099996</v>
      </c>
      <c r="D2014" s="35" t="s">
        <v>162</v>
      </c>
      <c r="E2014" s="35" t="s">
        <v>44</v>
      </c>
      <c r="F2014" s="35" t="s">
        <v>124</v>
      </c>
      <c r="G2014" s="35" t="s">
        <v>125</v>
      </c>
      <c r="H2014" s="34">
        <v>5496.7482873500003</v>
      </c>
      <c r="I2014" s="34">
        <v>2202317.4093999998</v>
      </c>
    </row>
    <row r="2015" spans="1:9">
      <c r="A2015" s="35" t="s">
        <v>160</v>
      </c>
      <c r="B2015" s="35" t="s">
        <v>161</v>
      </c>
      <c r="C2015" s="34">
        <v>524.25440317100004</v>
      </c>
      <c r="D2015" s="35" t="s">
        <v>162</v>
      </c>
      <c r="E2015" s="35" t="s">
        <v>44</v>
      </c>
      <c r="F2015" s="35" t="s">
        <v>124</v>
      </c>
      <c r="G2015" s="35" t="s">
        <v>125</v>
      </c>
      <c r="H2015" s="34">
        <v>5262.3005947700003</v>
      </c>
      <c r="I2015" s="34">
        <v>2121582.29844</v>
      </c>
    </row>
    <row r="2016" spans="1:9">
      <c r="A2016" s="35" t="s">
        <v>160</v>
      </c>
      <c r="B2016" s="35" t="s">
        <v>161</v>
      </c>
      <c r="C2016" s="34">
        <v>544.20446903300001</v>
      </c>
      <c r="D2016" s="35" t="s">
        <v>162</v>
      </c>
      <c r="E2016" s="35" t="s">
        <v>44</v>
      </c>
      <c r="F2016" s="35" t="s">
        <v>163</v>
      </c>
      <c r="G2016" s="35" t="s">
        <v>164</v>
      </c>
      <c r="H2016" s="34">
        <v>5496.7482283400004</v>
      </c>
      <c r="I2016" s="34">
        <v>2202317.3506100001</v>
      </c>
    </row>
    <row r="2017" spans="1:9">
      <c r="A2017" s="35" t="s">
        <v>160</v>
      </c>
      <c r="B2017" s="35" t="s">
        <v>161</v>
      </c>
      <c r="C2017" s="34">
        <v>1069.9942705599999</v>
      </c>
      <c r="D2017" s="35" t="s">
        <v>162</v>
      </c>
      <c r="E2017" s="35" t="s">
        <v>44</v>
      </c>
      <c r="F2017" s="35" t="s">
        <v>163</v>
      </c>
      <c r="G2017" s="35" t="s">
        <v>164</v>
      </c>
      <c r="H2017" s="34">
        <v>8199.8995840799998</v>
      </c>
      <c r="I2017" s="34">
        <v>4330113.18573</v>
      </c>
    </row>
    <row r="2018" spans="1:9">
      <c r="A2018" s="35" t="s">
        <v>160</v>
      </c>
      <c r="B2018" s="35" t="s">
        <v>161</v>
      </c>
      <c r="C2018" s="34">
        <v>524.25440317100004</v>
      </c>
      <c r="D2018" s="35" t="s">
        <v>162</v>
      </c>
      <c r="E2018" s="35" t="s">
        <v>44</v>
      </c>
      <c r="F2018" s="35" t="s">
        <v>163</v>
      </c>
      <c r="G2018" s="35" t="s">
        <v>164</v>
      </c>
      <c r="H2018" s="34">
        <v>5262.3005947700003</v>
      </c>
      <c r="I2018" s="34">
        <v>2121582.29844</v>
      </c>
    </row>
    <row r="2019" spans="1:9">
      <c r="A2019" s="35" t="s">
        <v>160</v>
      </c>
      <c r="B2019" s="35" t="s">
        <v>161</v>
      </c>
      <c r="C2019" s="34">
        <v>524.25440317100004</v>
      </c>
      <c r="D2019" s="35" t="s">
        <v>162</v>
      </c>
      <c r="E2019" s="35" t="s">
        <v>44</v>
      </c>
      <c r="F2019" s="35" t="s">
        <v>124</v>
      </c>
      <c r="G2019" s="35" t="s">
        <v>125</v>
      </c>
      <c r="H2019" s="34">
        <v>5262.3005947700003</v>
      </c>
      <c r="I2019" s="34">
        <v>2121582.29844</v>
      </c>
    </row>
    <row r="2020" spans="1:9">
      <c r="A2020" s="35" t="s">
        <v>160</v>
      </c>
      <c r="B2020" s="35" t="s">
        <v>161</v>
      </c>
      <c r="C2020" s="34">
        <v>5.6650682355699997</v>
      </c>
      <c r="D2020" s="35" t="s">
        <v>162</v>
      </c>
      <c r="E2020" s="35" t="s">
        <v>53</v>
      </c>
      <c r="F2020" s="35" t="s">
        <v>163</v>
      </c>
      <c r="G2020" s="35" t="s">
        <v>164</v>
      </c>
      <c r="H2020" s="34">
        <v>1848.3892778100001</v>
      </c>
      <c r="I2020" s="34">
        <v>22925.7177725</v>
      </c>
    </row>
    <row r="2021" spans="1:9">
      <c r="A2021" s="35" t="s">
        <v>160</v>
      </c>
      <c r="B2021" s="35" t="s">
        <v>161</v>
      </c>
      <c r="C2021" s="34">
        <v>1629.70260912</v>
      </c>
      <c r="D2021" s="35" t="s">
        <v>162</v>
      </c>
      <c r="E2021" s="35" t="s">
        <v>53</v>
      </c>
      <c r="F2021" s="35" t="s">
        <v>163</v>
      </c>
      <c r="G2021" s="35" t="s">
        <v>164</v>
      </c>
      <c r="H2021" s="34">
        <v>21318.004122300001</v>
      </c>
      <c r="I2021" s="34">
        <v>6595172.4703299999</v>
      </c>
    </row>
    <row r="2022" spans="1:9">
      <c r="A2022" s="35" t="s">
        <v>160</v>
      </c>
      <c r="B2022" s="35" t="s">
        <v>161</v>
      </c>
      <c r="C2022" s="34">
        <v>265.82552378499997</v>
      </c>
      <c r="D2022" s="35" t="s">
        <v>162</v>
      </c>
      <c r="E2022" s="35" t="s">
        <v>53</v>
      </c>
      <c r="F2022" s="35" t="s">
        <v>124</v>
      </c>
      <c r="G2022" s="35" t="s">
        <v>125</v>
      </c>
      <c r="H2022" s="34">
        <v>12912.9493688</v>
      </c>
      <c r="I2022" s="34">
        <v>1075757.72817</v>
      </c>
    </row>
    <row r="2023" spans="1:9">
      <c r="A2023" s="35" t="s">
        <v>165</v>
      </c>
      <c r="B2023" s="35" t="s">
        <v>165</v>
      </c>
      <c r="C2023" s="34">
        <v>273.50033039099998</v>
      </c>
      <c r="D2023" s="35" t="s">
        <v>166</v>
      </c>
      <c r="E2023" s="35" t="s">
        <v>46</v>
      </c>
      <c r="F2023" s="35" t="s">
        <v>163</v>
      </c>
      <c r="G2023" s="35" t="s">
        <v>164</v>
      </c>
      <c r="H2023" s="34">
        <v>5128.0152592499999</v>
      </c>
      <c r="I2023" s="34">
        <v>1106816.5685699999</v>
      </c>
    </row>
    <row r="2024" spans="1:9">
      <c r="A2024" s="35" t="s">
        <v>165</v>
      </c>
      <c r="B2024" s="35" t="s">
        <v>165</v>
      </c>
      <c r="C2024" s="34">
        <v>8097.87645178</v>
      </c>
      <c r="D2024" s="35" t="s">
        <v>166</v>
      </c>
      <c r="E2024" s="35" t="s">
        <v>46</v>
      </c>
      <c r="F2024" s="35" t="s">
        <v>167</v>
      </c>
      <c r="G2024" s="35" t="s">
        <v>168</v>
      </c>
      <c r="H2024" s="34">
        <v>30097.358399299999</v>
      </c>
      <c r="I2024" s="34">
        <v>32770943.326699998</v>
      </c>
    </row>
    <row r="2025" spans="1:9">
      <c r="A2025" s="35" t="s">
        <v>165</v>
      </c>
      <c r="B2025" s="35" t="s">
        <v>165</v>
      </c>
      <c r="C2025" s="34">
        <v>8696.18924315</v>
      </c>
      <c r="D2025" s="35" t="s">
        <v>166</v>
      </c>
      <c r="E2025" s="35" t="s">
        <v>46</v>
      </c>
      <c r="F2025" s="35" t="s">
        <v>167</v>
      </c>
      <c r="G2025" s="35" t="s">
        <v>168</v>
      </c>
      <c r="H2025" s="34">
        <v>26091.790493299999</v>
      </c>
      <c r="I2025" s="34">
        <v>35192229.288999997</v>
      </c>
    </row>
    <row r="2026" spans="1:9">
      <c r="A2026" s="35" t="s">
        <v>165</v>
      </c>
      <c r="B2026" s="35" t="s">
        <v>165</v>
      </c>
      <c r="C2026" s="34">
        <v>5597.8994376000001</v>
      </c>
      <c r="D2026" s="35" t="s">
        <v>166</v>
      </c>
      <c r="E2026" s="35" t="s">
        <v>46</v>
      </c>
      <c r="F2026" s="35" t="s">
        <v>163</v>
      </c>
      <c r="G2026" s="35" t="s">
        <v>164</v>
      </c>
      <c r="H2026" s="34">
        <v>34442.275467300002</v>
      </c>
      <c r="I2026" s="34">
        <v>22653895.291000001</v>
      </c>
    </row>
    <row r="2027" spans="1:9">
      <c r="A2027" s="35" t="s">
        <v>165</v>
      </c>
      <c r="B2027" s="35" t="s">
        <v>165</v>
      </c>
      <c r="C2027" s="34">
        <v>14482.6940448</v>
      </c>
      <c r="D2027" s="35" t="s">
        <v>166</v>
      </c>
      <c r="E2027" s="35" t="s">
        <v>46</v>
      </c>
      <c r="F2027" s="35" t="s">
        <v>167</v>
      </c>
      <c r="G2027" s="35" t="s">
        <v>168</v>
      </c>
      <c r="H2027" s="34">
        <v>66949.472335700004</v>
      </c>
      <c r="I2027" s="34">
        <v>58609383.408699997</v>
      </c>
    </row>
    <row r="2028" spans="1:9">
      <c r="A2028" s="35" t="s">
        <v>165</v>
      </c>
      <c r="B2028" s="35" t="s">
        <v>165</v>
      </c>
      <c r="C2028" s="34">
        <v>194893.473406</v>
      </c>
      <c r="D2028" s="35" t="s">
        <v>166</v>
      </c>
      <c r="E2028" s="35" t="s">
        <v>46</v>
      </c>
      <c r="F2028" s="35" t="s">
        <v>169</v>
      </c>
      <c r="G2028" s="35" t="s">
        <v>170</v>
      </c>
      <c r="H2028" s="34">
        <v>190483.25167500001</v>
      </c>
      <c r="I2028" s="34">
        <v>788705904.53900003</v>
      </c>
    </row>
    <row r="2029" spans="1:9">
      <c r="A2029" s="35" t="s">
        <v>165</v>
      </c>
      <c r="B2029" s="35" t="s">
        <v>165</v>
      </c>
      <c r="C2029" s="34">
        <v>13.451863037000001</v>
      </c>
      <c r="D2029" s="35" t="s">
        <v>166</v>
      </c>
      <c r="E2029" s="35" t="s">
        <v>48</v>
      </c>
      <c r="F2029" s="35" t="s">
        <v>169</v>
      </c>
      <c r="G2029" s="35" t="s">
        <v>170</v>
      </c>
      <c r="H2029" s="34">
        <v>10042.6794768</v>
      </c>
      <c r="I2029" s="34">
        <v>54437.7583247</v>
      </c>
    </row>
    <row r="2030" spans="1:9">
      <c r="A2030" s="35" t="s">
        <v>165</v>
      </c>
      <c r="B2030" s="35" t="s">
        <v>165</v>
      </c>
      <c r="C2030" s="34">
        <v>228611.624056</v>
      </c>
      <c r="D2030" s="35" t="s">
        <v>166</v>
      </c>
      <c r="E2030" s="35" t="s">
        <v>48</v>
      </c>
      <c r="F2030" s="35" t="s">
        <v>167</v>
      </c>
      <c r="G2030" s="35" t="s">
        <v>168</v>
      </c>
      <c r="H2030" s="34">
        <v>162565.21853099999</v>
      </c>
      <c r="I2030" s="34">
        <v>925158419.04499996</v>
      </c>
    </row>
    <row r="2031" spans="1:9">
      <c r="A2031" s="35" t="s">
        <v>165</v>
      </c>
      <c r="B2031" s="35" t="s">
        <v>165</v>
      </c>
      <c r="C2031" s="34">
        <v>12111.9740403</v>
      </c>
      <c r="D2031" s="35" t="s">
        <v>166</v>
      </c>
      <c r="E2031" s="35" t="s">
        <v>48</v>
      </c>
      <c r="F2031" s="35" t="s">
        <v>169</v>
      </c>
      <c r="G2031" s="35" t="s">
        <v>170</v>
      </c>
      <c r="H2031" s="34">
        <v>113112.838722</v>
      </c>
      <c r="I2031" s="34">
        <v>49015419.932899997</v>
      </c>
    </row>
    <row r="2032" spans="1:9">
      <c r="A2032" s="35" t="s">
        <v>165</v>
      </c>
      <c r="B2032" s="35" t="s">
        <v>165</v>
      </c>
      <c r="C2032" s="34">
        <v>31402.833453300002</v>
      </c>
      <c r="D2032" s="35" t="s">
        <v>166</v>
      </c>
      <c r="E2032" s="35" t="s">
        <v>48</v>
      </c>
      <c r="F2032" s="35" t="s">
        <v>163</v>
      </c>
      <c r="G2032" s="35" t="s">
        <v>164</v>
      </c>
      <c r="H2032" s="34">
        <v>66029.410190399998</v>
      </c>
      <c r="I2032" s="34">
        <v>127082758.242</v>
      </c>
    </row>
    <row r="2033" spans="1:9">
      <c r="A2033" s="35" t="s">
        <v>165</v>
      </c>
      <c r="B2033" s="35" t="s">
        <v>165</v>
      </c>
      <c r="C2033" s="34">
        <v>43885.060577800003</v>
      </c>
      <c r="D2033" s="35" t="s">
        <v>166</v>
      </c>
      <c r="E2033" s="35" t="s">
        <v>48</v>
      </c>
      <c r="F2033" s="35" t="s">
        <v>169</v>
      </c>
      <c r="G2033" s="35" t="s">
        <v>170</v>
      </c>
      <c r="H2033" s="34">
        <v>60899.648402400002</v>
      </c>
      <c r="I2033" s="34">
        <v>177596539.24700001</v>
      </c>
    </row>
    <row r="2034" spans="1:9">
      <c r="A2034" s="35" t="s">
        <v>165</v>
      </c>
      <c r="B2034" s="35" t="s">
        <v>165</v>
      </c>
      <c r="C2034" s="34">
        <v>12.588283145</v>
      </c>
      <c r="D2034" s="35" t="s">
        <v>166</v>
      </c>
      <c r="E2034" s="35" t="s">
        <v>44</v>
      </c>
      <c r="F2034" s="35" t="s">
        <v>171</v>
      </c>
      <c r="G2034" s="35" t="s">
        <v>172</v>
      </c>
      <c r="H2034" s="34">
        <v>1162.1340629700001</v>
      </c>
      <c r="I2034" s="34">
        <v>50942.974492100002</v>
      </c>
    </row>
    <row r="2035" spans="1:9">
      <c r="A2035" s="35" t="s">
        <v>165</v>
      </c>
      <c r="B2035" s="35" t="s">
        <v>165</v>
      </c>
      <c r="C2035" s="34">
        <v>0.64541671741999995</v>
      </c>
      <c r="D2035" s="35" t="s">
        <v>166</v>
      </c>
      <c r="E2035" s="35" t="s">
        <v>44</v>
      </c>
      <c r="F2035" s="35" t="s">
        <v>167</v>
      </c>
      <c r="G2035" s="35" t="s">
        <v>168</v>
      </c>
      <c r="H2035" s="34">
        <v>818.36997558500002</v>
      </c>
      <c r="I2035" s="34">
        <v>2611.9087880100001</v>
      </c>
    </row>
    <row r="2036" spans="1:9">
      <c r="A2036" s="35" t="s">
        <v>165</v>
      </c>
      <c r="B2036" s="35" t="s">
        <v>165</v>
      </c>
      <c r="C2036" s="34">
        <v>157112.516302</v>
      </c>
      <c r="D2036" s="35" t="s">
        <v>166</v>
      </c>
      <c r="E2036" s="35" t="s">
        <v>44</v>
      </c>
      <c r="F2036" s="35" t="s">
        <v>169</v>
      </c>
      <c r="G2036" s="35" t="s">
        <v>170</v>
      </c>
      <c r="H2036" s="34">
        <v>165020.04261100001</v>
      </c>
      <c r="I2036" s="34">
        <v>635811795.63600004</v>
      </c>
    </row>
    <row r="2037" spans="1:9">
      <c r="A2037" s="35" t="s">
        <v>165</v>
      </c>
      <c r="B2037" s="35" t="s">
        <v>165</v>
      </c>
      <c r="C2037" s="34">
        <v>142772.86434299999</v>
      </c>
      <c r="D2037" s="35" t="s">
        <v>166</v>
      </c>
      <c r="E2037" s="35" t="s">
        <v>44</v>
      </c>
      <c r="F2037" s="35" t="s">
        <v>171</v>
      </c>
      <c r="G2037" s="35" t="s">
        <v>172</v>
      </c>
      <c r="H2037" s="34">
        <v>117852.647658</v>
      </c>
      <c r="I2037" s="34">
        <v>577781283.00999999</v>
      </c>
    </row>
    <row r="2038" spans="1:9">
      <c r="A2038" s="35" t="s">
        <v>165</v>
      </c>
      <c r="B2038" s="35" t="s">
        <v>165</v>
      </c>
      <c r="C2038" s="34">
        <v>7.02862092168</v>
      </c>
      <c r="D2038" s="35" t="s">
        <v>166</v>
      </c>
      <c r="E2038" s="35" t="s">
        <v>48</v>
      </c>
      <c r="F2038" s="35" t="s">
        <v>167</v>
      </c>
      <c r="G2038" s="35" t="s">
        <v>168</v>
      </c>
      <c r="H2038" s="34">
        <v>10349.4154423</v>
      </c>
      <c r="I2038" s="34">
        <v>28443.819717499999</v>
      </c>
    </row>
    <row r="2039" spans="1:9">
      <c r="A2039" s="35" t="s">
        <v>165</v>
      </c>
      <c r="B2039" s="35" t="s">
        <v>165</v>
      </c>
      <c r="C2039" s="34">
        <v>3.3307288047000001</v>
      </c>
      <c r="D2039" s="35" t="s">
        <v>166</v>
      </c>
      <c r="E2039" s="35" t="s">
        <v>48</v>
      </c>
      <c r="F2039" s="35" t="s">
        <v>167</v>
      </c>
      <c r="G2039" s="35" t="s">
        <v>168</v>
      </c>
      <c r="H2039" s="34">
        <v>4800.1003163799996</v>
      </c>
      <c r="I2039" s="34">
        <v>13478.981254599999</v>
      </c>
    </row>
    <row r="2040" spans="1:9">
      <c r="A2040" s="35" t="s">
        <v>165</v>
      </c>
      <c r="B2040" s="35" t="s">
        <v>165</v>
      </c>
      <c r="C2040" s="34">
        <v>25.904669602399998</v>
      </c>
      <c r="D2040" s="35" t="s">
        <v>166</v>
      </c>
      <c r="E2040" s="35" t="s">
        <v>48</v>
      </c>
      <c r="F2040" s="35" t="s">
        <v>167</v>
      </c>
      <c r="G2040" s="35" t="s">
        <v>168</v>
      </c>
      <c r="H2040" s="34">
        <v>27437.8557373</v>
      </c>
      <c r="I2040" s="34">
        <v>104832.47855099999</v>
      </c>
    </row>
    <row r="2041" spans="1:9">
      <c r="A2041" s="35" t="s">
        <v>165</v>
      </c>
      <c r="B2041" s="35" t="s">
        <v>165</v>
      </c>
      <c r="C2041" s="34">
        <v>14.0655605426</v>
      </c>
      <c r="D2041" s="35" t="s">
        <v>166</v>
      </c>
      <c r="E2041" s="35" t="s">
        <v>48</v>
      </c>
      <c r="F2041" s="35" t="s">
        <v>167</v>
      </c>
      <c r="G2041" s="35" t="s">
        <v>168</v>
      </c>
      <c r="H2041" s="34">
        <v>6499.2347769600001</v>
      </c>
      <c r="I2041" s="34">
        <v>56921.304016599999</v>
      </c>
    </row>
    <row r="2042" spans="1:9">
      <c r="A2042" s="35" t="s">
        <v>165</v>
      </c>
      <c r="B2042" s="35" t="s">
        <v>165</v>
      </c>
      <c r="C2042" s="34">
        <v>41.689444560299997</v>
      </c>
      <c r="D2042" s="35" t="s">
        <v>166</v>
      </c>
      <c r="E2042" s="35" t="s">
        <v>48</v>
      </c>
      <c r="F2042" s="35" t="s">
        <v>169</v>
      </c>
      <c r="G2042" s="35" t="s">
        <v>170</v>
      </c>
      <c r="H2042" s="34">
        <v>20025.349311800001</v>
      </c>
      <c r="I2042" s="34">
        <v>168711.19646499999</v>
      </c>
    </row>
    <row r="2043" spans="1:9">
      <c r="A2043" s="35" t="s">
        <v>165</v>
      </c>
      <c r="B2043" s="35" t="s">
        <v>165</v>
      </c>
      <c r="C2043" s="34">
        <v>1.4482309554299999</v>
      </c>
      <c r="D2043" s="35" t="s">
        <v>166</v>
      </c>
      <c r="E2043" s="35" t="s">
        <v>48</v>
      </c>
      <c r="F2043" s="35" t="s">
        <v>163</v>
      </c>
      <c r="G2043" s="35" t="s">
        <v>164</v>
      </c>
      <c r="H2043" s="34">
        <v>47218.305621699998</v>
      </c>
      <c r="I2043" s="34">
        <v>5860.7827431100004</v>
      </c>
    </row>
    <row r="2044" spans="1:9">
      <c r="A2044" s="35" t="s">
        <v>165</v>
      </c>
      <c r="B2044" s="35" t="s">
        <v>165</v>
      </c>
      <c r="C2044" s="34">
        <v>1.6281117189199999E-3</v>
      </c>
      <c r="D2044" s="35" t="s">
        <v>166</v>
      </c>
      <c r="E2044" s="35" t="s">
        <v>48</v>
      </c>
      <c r="F2044" s="35" t="s">
        <v>167</v>
      </c>
      <c r="G2044" s="35" t="s">
        <v>168</v>
      </c>
      <c r="H2044" s="34">
        <v>870.13230426500002</v>
      </c>
      <c r="I2044" s="34">
        <v>6.5887343660899997</v>
      </c>
    </row>
    <row r="2045" spans="1:9">
      <c r="A2045" s="35" t="s">
        <v>165</v>
      </c>
      <c r="B2045" s="35" t="s">
        <v>165</v>
      </c>
      <c r="C2045" s="34">
        <v>1.2907939028100001E-3</v>
      </c>
      <c r="D2045" s="35" t="s">
        <v>166</v>
      </c>
      <c r="E2045" s="35" t="s">
        <v>48</v>
      </c>
      <c r="F2045" s="35" t="s">
        <v>169</v>
      </c>
      <c r="G2045" s="35" t="s">
        <v>170</v>
      </c>
      <c r="H2045" s="34">
        <v>333.13662165</v>
      </c>
      <c r="I2045" s="34">
        <v>5.2236575955799998</v>
      </c>
    </row>
    <row r="2046" spans="1:9">
      <c r="A2046" s="35" t="s">
        <v>165</v>
      </c>
      <c r="B2046" s="35" t="s">
        <v>165</v>
      </c>
      <c r="C2046" s="34">
        <v>3.6519313485899999E-3</v>
      </c>
      <c r="D2046" s="35" t="s">
        <v>166</v>
      </c>
      <c r="E2046" s="35" t="s">
        <v>46</v>
      </c>
      <c r="F2046" s="35" t="s">
        <v>167</v>
      </c>
      <c r="G2046" s="35" t="s">
        <v>168</v>
      </c>
      <c r="H2046" s="34">
        <v>226.83138911399999</v>
      </c>
      <c r="I2046" s="34">
        <v>14.778841832199999</v>
      </c>
    </row>
    <row r="2047" spans="1:9">
      <c r="A2047" s="35" t="s">
        <v>165</v>
      </c>
      <c r="B2047" s="35" t="s">
        <v>165</v>
      </c>
      <c r="C2047" s="34">
        <v>1.63914229135</v>
      </c>
      <c r="D2047" s="35" t="s">
        <v>166</v>
      </c>
      <c r="E2047" s="35" t="s">
        <v>46</v>
      </c>
      <c r="F2047" s="35" t="s">
        <v>163</v>
      </c>
      <c r="G2047" s="35" t="s">
        <v>164</v>
      </c>
      <c r="H2047" s="34">
        <v>19022.286325100002</v>
      </c>
      <c r="I2047" s="34">
        <v>6633.3735089800002</v>
      </c>
    </row>
    <row r="2048" spans="1:9">
      <c r="A2048" s="35" t="s">
        <v>165</v>
      </c>
      <c r="B2048" s="35" t="s">
        <v>165</v>
      </c>
      <c r="C2048" s="34">
        <v>0.57967461674999998</v>
      </c>
      <c r="D2048" s="35" t="s">
        <v>166</v>
      </c>
      <c r="E2048" s="35" t="s">
        <v>46</v>
      </c>
      <c r="F2048" s="35" t="s">
        <v>169</v>
      </c>
      <c r="G2048" s="35" t="s">
        <v>170</v>
      </c>
      <c r="H2048" s="34">
        <v>8437.4120880999999</v>
      </c>
      <c r="I2048" s="34">
        <v>2345.8599457</v>
      </c>
    </row>
    <row r="2049" spans="1:9">
      <c r="A2049" s="35" t="s">
        <v>165</v>
      </c>
      <c r="B2049" s="35" t="s">
        <v>165</v>
      </c>
      <c r="C2049" s="34">
        <v>3.3115116209199998E-2</v>
      </c>
      <c r="D2049" s="35" t="s">
        <v>166</v>
      </c>
      <c r="E2049" s="35" t="s">
        <v>46</v>
      </c>
      <c r="F2049" s="35" t="s">
        <v>167</v>
      </c>
      <c r="G2049" s="35" t="s">
        <v>168</v>
      </c>
      <c r="H2049" s="34">
        <v>3088.8816745099998</v>
      </c>
      <c r="I2049" s="34">
        <v>134.01212071</v>
      </c>
    </row>
    <row r="2050" spans="1:9">
      <c r="A2050" s="35" t="s">
        <v>165</v>
      </c>
      <c r="B2050" s="35" t="s">
        <v>165</v>
      </c>
      <c r="C2050" s="34">
        <v>4.1743908225299997E-2</v>
      </c>
      <c r="D2050" s="35" t="s">
        <v>166</v>
      </c>
      <c r="E2050" s="35" t="s">
        <v>48</v>
      </c>
      <c r="F2050" s="35" t="s">
        <v>167</v>
      </c>
      <c r="G2050" s="35" t="s">
        <v>168</v>
      </c>
      <c r="H2050" s="34">
        <v>2818.0544303800002</v>
      </c>
      <c r="I2050" s="34">
        <v>168.93160309800001</v>
      </c>
    </row>
    <row r="2051" spans="1:9">
      <c r="A2051" s="35" t="s">
        <v>165</v>
      </c>
      <c r="B2051" s="35" t="s">
        <v>165</v>
      </c>
      <c r="C2051" s="34">
        <v>1.3088659191600001E-2</v>
      </c>
      <c r="D2051" s="35" t="s">
        <v>166</v>
      </c>
      <c r="E2051" s="35" t="s">
        <v>48</v>
      </c>
      <c r="F2051" s="35" t="s">
        <v>167</v>
      </c>
      <c r="G2051" s="35" t="s">
        <v>168</v>
      </c>
      <c r="H2051" s="34">
        <v>1455.91186554</v>
      </c>
      <c r="I2051" s="34">
        <v>52.967924510300001</v>
      </c>
    </row>
    <row r="2052" spans="1:9">
      <c r="A2052" s="35" t="s">
        <v>165</v>
      </c>
      <c r="B2052" s="35" t="s">
        <v>165</v>
      </c>
      <c r="C2052" s="34">
        <v>0.12424965005499999</v>
      </c>
      <c r="D2052" s="35" t="s">
        <v>166</v>
      </c>
      <c r="E2052" s="35" t="s">
        <v>44</v>
      </c>
      <c r="F2052" s="35" t="s">
        <v>167</v>
      </c>
      <c r="G2052" s="35" t="s">
        <v>168</v>
      </c>
      <c r="H2052" s="34">
        <v>6504.0156359100001</v>
      </c>
      <c r="I2052" s="34">
        <v>502.820494306</v>
      </c>
    </row>
    <row r="2053" spans="1:9">
      <c r="A2053" s="35" t="s">
        <v>165</v>
      </c>
      <c r="B2053" s="35" t="s">
        <v>165</v>
      </c>
      <c r="C2053" s="34">
        <v>9.0392532324599997E-2</v>
      </c>
      <c r="D2053" s="35" t="s">
        <v>166</v>
      </c>
      <c r="E2053" s="35" t="s">
        <v>44</v>
      </c>
      <c r="F2053" s="35" t="s">
        <v>169</v>
      </c>
      <c r="G2053" s="35" t="s">
        <v>170</v>
      </c>
      <c r="H2053" s="34">
        <v>13284.1515203</v>
      </c>
      <c r="I2053" s="34">
        <v>365.80559997500001</v>
      </c>
    </row>
    <row r="2054" spans="1:9">
      <c r="A2054" s="35" t="s">
        <v>165</v>
      </c>
      <c r="B2054" s="35" t="s">
        <v>165</v>
      </c>
      <c r="C2054" s="34">
        <v>4.6837801809199997E-2</v>
      </c>
      <c r="D2054" s="35" t="s">
        <v>166</v>
      </c>
      <c r="E2054" s="35" t="s">
        <v>44</v>
      </c>
      <c r="F2054" s="35" t="s">
        <v>169</v>
      </c>
      <c r="G2054" s="35" t="s">
        <v>170</v>
      </c>
      <c r="H2054" s="34">
        <v>2317.5030309899998</v>
      </c>
      <c r="I2054" s="34">
        <v>189.54585906299999</v>
      </c>
    </row>
    <row r="2055" spans="1:9">
      <c r="A2055" s="35" t="s">
        <v>165</v>
      </c>
      <c r="B2055" s="35" t="s">
        <v>165</v>
      </c>
      <c r="C2055" s="34">
        <v>4.7116381729899999E-4</v>
      </c>
      <c r="D2055" s="35" t="s">
        <v>166</v>
      </c>
      <c r="E2055" s="35" t="s">
        <v>44</v>
      </c>
      <c r="F2055" s="35" t="s">
        <v>169</v>
      </c>
      <c r="G2055" s="35" t="s">
        <v>170</v>
      </c>
      <c r="H2055" s="34">
        <v>60.859852232900003</v>
      </c>
      <c r="I2055" s="34">
        <v>1.9067323200399999</v>
      </c>
    </row>
    <row r="2056" spans="1:9">
      <c r="A2056" s="35" t="s">
        <v>165</v>
      </c>
      <c r="B2056" s="35" t="s">
        <v>165</v>
      </c>
      <c r="C2056" s="34">
        <v>4.3090581289900003E-3</v>
      </c>
      <c r="D2056" s="35" t="s">
        <v>166</v>
      </c>
      <c r="E2056" s="35" t="s">
        <v>44</v>
      </c>
      <c r="F2056" s="35" t="s">
        <v>171</v>
      </c>
      <c r="G2056" s="35" t="s">
        <v>172</v>
      </c>
      <c r="H2056" s="34">
        <v>489.50680868299997</v>
      </c>
      <c r="I2056" s="34">
        <v>17.4381395638</v>
      </c>
    </row>
    <row r="2057" spans="1:9">
      <c r="A2057" s="35" t="s">
        <v>165</v>
      </c>
      <c r="B2057" s="35" t="s">
        <v>165</v>
      </c>
      <c r="C2057" s="34">
        <v>8.44739797768E-3</v>
      </c>
      <c r="D2057" s="35" t="s">
        <v>166</v>
      </c>
      <c r="E2057" s="35" t="s">
        <v>44</v>
      </c>
      <c r="F2057" s="35" t="s">
        <v>171</v>
      </c>
      <c r="G2057" s="35" t="s">
        <v>172</v>
      </c>
      <c r="H2057" s="34">
        <v>538.18097415600005</v>
      </c>
      <c r="I2057" s="34">
        <v>34.185406758500001</v>
      </c>
    </row>
    <row r="2058" spans="1:9">
      <c r="A2058" s="35" t="s">
        <v>165</v>
      </c>
      <c r="B2058" s="35" t="s">
        <v>165</v>
      </c>
      <c r="C2058" s="34">
        <v>3.8249399850399997E-2</v>
      </c>
      <c r="D2058" s="35" t="s">
        <v>166</v>
      </c>
      <c r="E2058" s="35" t="s">
        <v>44</v>
      </c>
      <c r="F2058" s="35" t="s">
        <v>171</v>
      </c>
      <c r="G2058" s="35" t="s">
        <v>172</v>
      </c>
      <c r="H2058" s="34">
        <v>1847.5639647800001</v>
      </c>
      <c r="I2058" s="34">
        <v>154.789829438</v>
      </c>
    </row>
    <row r="2059" spans="1:9">
      <c r="A2059" s="35" t="s">
        <v>165</v>
      </c>
      <c r="B2059" s="35" t="s">
        <v>165</v>
      </c>
      <c r="C2059" s="34">
        <v>246.99623964</v>
      </c>
      <c r="D2059" s="35" t="s">
        <v>166</v>
      </c>
      <c r="E2059" s="35" t="s">
        <v>44</v>
      </c>
      <c r="F2059" s="35" t="s">
        <v>171</v>
      </c>
      <c r="G2059" s="35" t="s">
        <v>172</v>
      </c>
      <c r="H2059" s="34">
        <v>100896.59189700001</v>
      </c>
      <c r="I2059" s="34">
        <v>999558.31869700004</v>
      </c>
    </row>
    <row r="2060" spans="1:9">
      <c r="A2060" s="35" t="s">
        <v>165</v>
      </c>
      <c r="B2060" s="35" t="s">
        <v>165</v>
      </c>
      <c r="C2060" s="34">
        <v>0.779529217853</v>
      </c>
      <c r="D2060" s="35" t="s">
        <v>166</v>
      </c>
      <c r="E2060" s="35" t="s">
        <v>44</v>
      </c>
      <c r="F2060" s="35" t="s">
        <v>169</v>
      </c>
      <c r="G2060" s="35" t="s">
        <v>170</v>
      </c>
      <c r="H2060" s="34">
        <v>23995.646799499998</v>
      </c>
      <c r="I2060" s="34">
        <v>3154.64282172</v>
      </c>
    </row>
    <row r="2061" spans="1:9">
      <c r="A2061" s="35" t="s">
        <v>165</v>
      </c>
      <c r="B2061" s="35" t="s">
        <v>165</v>
      </c>
      <c r="C2061" s="34">
        <v>0.42315786236000003</v>
      </c>
      <c r="D2061" s="35" t="s">
        <v>166</v>
      </c>
      <c r="E2061" s="35" t="s">
        <v>48</v>
      </c>
      <c r="F2061" s="35" t="s">
        <v>163</v>
      </c>
      <c r="G2061" s="35" t="s">
        <v>164</v>
      </c>
      <c r="H2061" s="34">
        <v>2988.872523</v>
      </c>
      <c r="I2061" s="34">
        <v>1712.4591129800001</v>
      </c>
    </row>
    <row r="2062" spans="1:9">
      <c r="A2062" s="35" t="s">
        <v>173</v>
      </c>
      <c r="B2062" s="35" t="s">
        <v>174</v>
      </c>
      <c r="C2062" s="34">
        <v>204.17834562100001</v>
      </c>
      <c r="D2062" s="35" t="s">
        <v>175</v>
      </c>
      <c r="E2062" s="35" t="s">
        <v>46</v>
      </c>
      <c r="F2062" s="35" t="s">
        <v>176</v>
      </c>
      <c r="G2062" s="35" t="s">
        <v>177</v>
      </c>
      <c r="H2062" s="34">
        <v>4318.8804970199999</v>
      </c>
      <c r="I2062" s="34">
        <v>826280.44929000002</v>
      </c>
    </row>
    <row r="2063" spans="1:9">
      <c r="A2063" s="35" t="s">
        <v>173</v>
      </c>
      <c r="B2063" s="35" t="s">
        <v>174</v>
      </c>
      <c r="C2063" s="34">
        <v>617.10877073200004</v>
      </c>
      <c r="D2063" s="35" t="s">
        <v>175</v>
      </c>
      <c r="E2063" s="35" t="s">
        <v>46</v>
      </c>
      <c r="F2063" s="35" t="s">
        <v>176</v>
      </c>
      <c r="G2063" s="35" t="s">
        <v>177</v>
      </c>
      <c r="H2063" s="34">
        <v>6352.8574314400003</v>
      </c>
      <c r="I2063" s="34">
        <v>2497350.5921499999</v>
      </c>
    </row>
    <row r="2064" spans="1:9">
      <c r="A2064" s="35" t="s">
        <v>173</v>
      </c>
      <c r="B2064" s="35" t="s">
        <v>174</v>
      </c>
      <c r="C2064" s="34">
        <v>1313.65602227</v>
      </c>
      <c r="D2064" s="35" t="s">
        <v>175</v>
      </c>
      <c r="E2064" s="35" t="s">
        <v>46</v>
      </c>
      <c r="F2064" s="35" t="s">
        <v>176</v>
      </c>
      <c r="G2064" s="35" t="s">
        <v>177</v>
      </c>
      <c r="H2064" s="34">
        <v>11706.6570118</v>
      </c>
      <c r="I2064" s="34">
        <v>5316177.3105499996</v>
      </c>
    </row>
    <row r="2065" spans="1:9">
      <c r="A2065" s="35" t="s">
        <v>173</v>
      </c>
      <c r="B2065" s="35" t="s">
        <v>174</v>
      </c>
      <c r="C2065" s="34">
        <v>396.074754375</v>
      </c>
      <c r="D2065" s="35" t="s">
        <v>175</v>
      </c>
      <c r="E2065" s="35" t="s">
        <v>46</v>
      </c>
      <c r="F2065" s="35" t="s">
        <v>176</v>
      </c>
      <c r="G2065" s="35" t="s">
        <v>177</v>
      </c>
      <c r="H2065" s="34">
        <v>5661.9480564400001</v>
      </c>
      <c r="I2065" s="34">
        <v>1602857.6634899999</v>
      </c>
    </row>
    <row r="2066" spans="1:9">
      <c r="A2066" s="35" t="s">
        <v>173</v>
      </c>
      <c r="B2066" s="35" t="s">
        <v>174</v>
      </c>
      <c r="C2066" s="34">
        <v>351.78713728000002</v>
      </c>
      <c r="D2066" s="35" t="s">
        <v>175</v>
      </c>
      <c r="E2066" s="35" t="s">
        <v>46</v>
      </c>
      <c r="F2066" s="35" t="s">
        <v>97</v>
      </c>
      <c r="G2066" s="35" t="s">
        <v>98</v>
      </c>
      <c r="H2066" s="34">
        <v>4622.8474417999996</v>
      </c>
      <c r="I2066" s="34">
        <v>1423632.0358200001</v>
      </c>
    </row>
    <row r="2067" spans="1:9">
      <c r="A2067" s="35" t="s">
        <v>173</v>
      </c>
      <c r="B2067" s="35" t="s">
        <v>174</v>
      </c>
      <c r="C2067" s="34">
        <v>7123.7919541299998</v>
      </c>
      <c r="D2067" s="35" t="s">
        <v>175</v>
      </c>
      <c r="E2067" s="35" t="s">
        <v>46</v>
      </c>
      <c r="F2067" s="35" t="s">
        <v>176</v>
      </c>
      <c r="G2067" s="35" t="s">
        <v>177</v>
      </c>
      <c r="H2067" s="34">
        <v>26477.690087499999</v>
      </c>
      <c r="I2067" s="34">
        <v>28828963.2214</v>
      </c>
    </row>
    <row r="2068" spans="1:9">
      <c r="A2068" s="35" t="s">
        <v>173</v>
      </c>
      <c r="B2068" s="35" t="s">
        <v>174</v>
      </c>
      <c r="C2068" s="34">
        <v>14413.930848800001</v>
      </c>
      <c r="D2068" s="35" t="s">
        <v>175</v>
      </c>
      <c r="E2068" s="35" t="s">
        <v>46</v>
      </c>
      <c r="F2068" s="35" t="s">
        <v>176</v>
      </c>
      <c r="G2068" s="35" t="s">
        <v>177</v>
      </c>
      <c r="H2068" s="34">
        <v>64397.310354900001</v>
      </c>
      <c r="I2068" s="34">
        <v>58331108.627700001</v>
      </c>
    </row>
    <row r="2069" spans="1:9">
      <c r="A2069" s="35" t="s">
        <v>173</v>
      </c>
      <c r="B2069" s="35" t="s">
        <v>174</v>
      </c>
      <c r="C2069" s="34">
        <v>63.069044892100003</v>
      </c>
      <c r="D2069" s="35" t="s">
        <v>175</v>
      </c>
      <c r="E2069" s="35" t="s">
        <v>46</v>
      </c>
      <c r="F2069" s="35" t="s">
        <v>176</v>
      </c>
      <c r="G2069" s="35" t="s">
        <v>177</v>
      </c>
      <c r="H2069" s="34">
        <v>2740.18614467</v>
      </c>
      <c r="I2069" s="34">
        <v>255231.36937599999</v>
      </c>
    </row>
    <row r="2070" spans="1:9">
      <c r="A2070" s="35" t="s">
        <v>173</v>
      </c>
      <c r="B2070" s="35" t="s">
        <v>174</v>
      </c>
      <c r="C2070" s="34">
        <v>94.566639412800001</v>
      </c>
      <c r="D2070" s="35" t="s">
        <v>175</v>
      </c>
      <c r="E2070" s="35" t="s">
        <v>46</v>
      </c>
      <c r="F2070" s="35" t="s">
        <v>97</v>
      </c>
      <c r="G2070" s="35" t="s">
        <v>98</v>
      </c>
      <c r="H2070" s="34">
        <v>3757.6380563399998</v>
      </c>
      <c r="I2070" s="34">
        <v>382697.61205200001</v>
      </c>
    </row>
    <row r="2071" spans="1:9">
      <c r="A2071" s="35" t="s">
        <v>173</v>
      </c>
      <c r="B2071" s="35" t="s">
        <v>174</v>
      </c>
      <c r="C2071" s="34">
        <v>19.539996248200001</v>
      </c>
      <c r="D2071" s="35" t="s">
        <v>175</v>
      </c>
      <c r="E2071" s="35" t="s">
        <v>46</v>
      </c>
      <c r="F2071" s="35" t="s">
        <v>97</v>
      </c>
      <c r="G2071" s="35" t="s">
        <v>98</v>
      </c>
      <c r="H2071" s="34">
        <v>1377.40962694</v>
      </c>
      <c r="I2071" s="34">
        <v>79075.559310800003</v>
      </c>
    </row>
    <row r="2072" spans="1:9">
      <c r="A2072" s="35" t="s">
        <v>173</v>
      </c>
      <c r="B2072" s="35" t="s">
        <v>174</v>
      </c>
      <c r="C2072" s="34">
        <v>1602.62332797</v>
      </c>
      <c r="D2072" s="35" t="s">
        <v>175</v>
      </c>
      <c r="E2072" s="35" t="s">
        <v>46</v>
      </c>
      <c r="F2072" s="35" t="s">
        <v>176</v>
      </c>
      <c r="G2072" s="35" t="s">
        <v>177</v>
      </c>
      <c r="H2072" s="34">
        <v>10121.7530728</v>
      </c>
      <c r="I2072" s="34">
        <v>6485586.5075000003</v>
      </c>
    </row>
    <row r="2073" spans="1:9">
      <c r="A2073" s="35" t="s">
        <v>173</v>
      </c>
      <c r="B2073" s="35" t="s">
        <v>174</v>
      </c>
      <c r="C2073" s="34">
        <v>434.50262746800001</v>
      </c>
      <c r="D2073" s="35" t="s">
        <v>175</v>
      </c>
      <c r="E2073" s="35" t="s">
        <v>46</v>
      </c>
      <c r="F2073" s="35" t="s">
        <v>176</v>
      </c>
      <c r="G2073" s="35" t="s">
        <v>177</v>
      </c>
      <c r="H2073" s="34">
        <v>5243.14378106</v>
      </c>
      <c r="I2073" s="34">
        <v>1758369.7485199999</v>
      </c>
    </row>
    <row r="2074" spans="1:9">
      <c r="A2074" s="35" t="s">
        <v>173</v>
      </c>
      <c r="B2074" s="35" t="s">
        <v>174</v>
      </c>
      <c r="C2074" s="34">
        <v>1030.59956659</v>
      </c>
      <c r="D2074" s="35" t="s">
        <v>175</v>
      </c>
      <c r="E2074" s="35" t="s">
        <v>46</v>
      </c>
      <c r="F2074" s="35" t="s">
        <v>176</v>
      </c>
      <c r="G2074" s="35" t="s">
        <v>177</v>
      </c>
      <c r="H2074" s="34">
        <v>9357.0226943399994</v>
      </c>
      <c r="I2074" s="34">
        <v>4170688.4750000001</v>
      </c>
    </row>
    <row r="2075" spans="1:9">
      <c r="A2075" s="35" t="s">
        <v>173</v>
      </c>
      <c r="B2075" s="35" t="s">
        <v>174</v>
      </c>
      <c r="C2075" s="34">
        <v>6209.81671482</v>
      </c>
      <c r="D2075" s="35" t="s">
        <v>175</v>
      </c>
      <c r="E2075" s="35" t="s">
        <v>46</v>
      </c>
      <c r="F2075" s="35" t="s">
        <v>97</v>
      </c>
      <c r="G2075" s="35" t="s">
        <v>98</v>
      </c>
      <c r="H2075" s="34">
        <v>47842.461345800002</v>
      </c>
      <c r="I2075" s="34">
        <v>25130236.654300001</v>
      </c>
    </row>
    <row r="2076" spans="1:9">
      <c r="A2076" s="35" t="s">
        <v>173</v>
      </c>
      <c r="B2076" s="35" t="s">
        <v>174</v>
      </c>
      <c r="C2076" s="34">
        <v>3026.3382100200001</v>
      </c>
      <c r="D2076" s="35" t="s">
        <v>175</v>
      </c>
      <c r="E2076" s="35" t="s">
        <v>46</v>
      </c>
      <c r="F2076" s="35" t="s">
        <v>176</v>
      </c>
      <c r="G2076" s="35" t="s">
        <v>177</v>
      </c>
      <c r="H2076" s="34">
        <v>27256.604386499999</v>
      </c>
      <c r="I2076" s="34">
        <v>12247156.2216</v>
      </c>
    </row>
    <row r="2077" spans="1:9">
      <c r="A2077" s="35" t="s">
        <v>173</v>
      </c>
      <c r="B2077" s="35" t="s">
        <v>174</v>
      </c>
      <c r="C2077" s="34">
        <v>4.6881128865699999</v>
      </c>
      <c r="D2077" s="35" t="s">
        <v>175</v>
      </c>
      <c r="E2077" s="35" t="s">
        <v>44</v>
      </c>
      <c r="F2077" s="35" t="s">
        <v>97</v>
      </c>
      <c r="G2077" s="35" t="s">
        <v>98</v>
      </c>
      <c r="H2077" s="34">
        <v>1300.05940792</v>
      </c>
      <c r="I2077" s="34">
        <v>18972.119744</v>
      </c>
    </row>
    <row r="2078" spans="1:9">
      <c r="A2078" s="35" t="s">
        <v>173</v>
      </c>
      <c r="B2078" s="35" t="s">
        <v>174</v>
      </c>
      <c r="C2078" s="34">
        <v>784.58133005599996</v>
      </c>
      <c r="D2078" s="35" t="s">
        <v>175</v>
      </c>
      <c r="E2078" s="35" t="s">
        <v>44</v>
      </c>
      <c r="F2078" s="35" t="s">
        <v>176</v>
      </c>
      <c r="G2078" s="35" t="s">
        <v>177</v>
      </c>
      <c r="H2078" s="34">
        <v>6407.6447956000002</v>
      </c>
      <c r="I2078" s="34">
        <v>3175087.99443</v>
      </c>
    </row>
    <row r="2079" spans="1:9">
      <c r="A2079" s="35" t="s">
        <v>173</v>
      </c>
      <c r="B2079" s="35" t="s">
        <v>174</v>
      </c>
      <c r="C2079" s="34">
        <v>101037.878251</v>
      </c>
      <c r="D2079" s="35" t="s">
        <v>175</v>
      </c>
      <c r="E2079" s="35" t="s">
        <v>44</v>
      </c>
      <c r="F2079" s="35" t="s">
        <v>97</v>
      </c>
      <c r="G2079" s="35" t="s">
        <v>98</v>
      </c>
      <c r="H2079" s="34">
        <v>120831.790049</v>
      </c>
      <c r="I2079" s="34">
        <v>408885786.50599998</v>
      </c>
    </row>
    <row r="2080" spans="1:9">
      <c r="A2080" s="35" t="s">
        <v>173</v>
      </c>
      <c r="B2080" s="35" t="s">
        <v>174</v>
      </c>
      <c r="C2080" s="34">
        <v>57090.079140299997</v>
      </c>
      <c r="D2080" s="35" t="s">
        <v>175</v>
      </c>
      <c r="E2080" s="35" t="s">
        <v>44</v>
      </c>
      <c r="F2080" s="35" t="s">
        <v>176</v>
      </c>
      <c r="G2080" s="35" t="s">
        <v>177</v>
      </c>
      <c r="H2080" s="34">
        <v>130087.714099</v>
      </c>
      <c r="I2080" s="34">
        <v>231035353.42399999</v>
      </c>
    </row>
    <row r="2081" spans="1:9">
      <c r="A2081" s="35" t="s">
        <v>173</v>
      </c>
      <c r="B2081" s="35" t="s">
        <v>174</v>
      </c>
      <c r="C2081" s="34">
        <v>348.03114245299997</v>
      </c>
      <c r="D2081" s="35" t="s">
        <v>175</v>
      </c>
      <c r="E2081" s="35" t="s">
        <v>44</v>
      </c>
      <c r="F2081" s="35" t="s">
        <v>176</v>
      </c>
      <c r="G2081" s="35" t="s">
        <v>177</v>
      </c>
      <c r="H2081" s="34">
        <v>4943.73750518</v>
      </c>
      <c r="I2081" s="34">
        <v>1408432.06403</v>
      </c>
    </row>
    <row r="2082" spans="1:9">
      <c r="A2082" s="35" t="s">
        <v>173</v>
      </c>
      <c r="B2082" s="35" t="s">
        <v>174</v>
      </c>
      <c r="C2082" s="34">
        <v>204.291911887</v>
      </c>
      <c r="D2082" s="35" t="s">
        <v>175</v>
      </c>
      <c r="E2082" s="35" t="s">
        <v>44</v>
      </c>
      <c r="F2082" s="35" t="s">
        <v>176</v>
      </c>
      <c r="G2082" s="35" t="s">
        <v>177</v>
      </c>
      <c r="H2082" s="34">
        <v>4229.4481463599996</v>
      </c>
      <c r="I2082" s="34">
        <v>826740.03566499997</v>
      </c>
    </row>
    <row r="2083" spans="1:9">
      <c r="A2083" s="35" t="s">
        <v>173</v>
      </c>
      <c r="B2083" s="35" t="s">
        <v>174</v>
      </c>
      <c r="C2083" s="34">
        <v>379.54072454499999</v>
      </c>
      <c r="D2083" s="35" t="s">
        <v>175</v>
      </c>
      <c r="E2083" s="35" t="s">
        <v>48</v>
      </c>
      <c r="F2083" s="35" t="s">
        <v>176</v>
      </c>
      <c r="G2083" s="35" t="s">
        <v>177</v>
      </c>
      <c r="H2083" s="34">
        <v>5457.9273051399996</v>
      </c>
      <c r="I2083" s="34">
        <v>1535946.8186900001</v>
      </c>
    </row>
    <row r="2084" spans="1:9">
      <c r="A2084" s="35" t="s">
        <v>173</v>
      </c>
      <c r="B2084" s="35" t="s">
        <v>174</v>
      </c>
      <c r="C2084" s="34">
        <v>973.08652930200003</v>
      </c>
      <c r="D2084" s="35" t="s">
        <v>175</v>
      </c>
      <c r="E2084" s="35" t="s">
        <v>48</v>
      </c>
      <c r="F2084" s="35" t="s">
        <v>176</v>
      </c>
      <c r="G2084" s="35" t="s">
        <v>177</v>
      </c>
      <c r="H2084" s="34">
        <v>9197.5333338799992</v>
      </c>
      <c r="I2084" s="34">
        <v>3937941.4706600001</v>
      </c>
    </row>
    <row r="2085" spans="1:9">
      <c r="A2085" s="35" t="s">
        <v>173</v>
      </c>
      <c r="B2085" s="35" t="s">
        <v>174</v>
      </c>
      <c r="C2085" s="34">
        <v>1463.61179631</v>
      </c>
      <c r="D2085" s="35" t="s">
        <v>175</v>
      </c>
      <c r="E2085" s="35" t="s">
        <v>48</v>
      </c>
      <c r="F2085" s="35" t="s">
        <v>176</v>
      </c>
      <c r="G2085" s="35" t="s">
        <v>177</v>
      </c>
      <c r="H2085" s="34">
        <v>9510.5197787800007</v>
      </c>
      <c r="I2085" s="34">
        <v>5923026.7978100004</v>
      </c>
    </row>
    <row r="2086" spans="1:9">
      <c r="A2086" s="35" t="s">
        <v>173</v>
      </c>
      <c r="B2086" s="35" t="s">
        <v>174</v>
      </c>
      <c r="C2086" s="34">
        <v>657.69116373999998</v>
      </c>
      <c r="D2086" s="35" t="s">
        <v>175</v>
      </c>
      <c r="E2086" s="35" t="s">
        <v>48</v>
      </c>
      <c r="F2086" s="35" t="s">
        <v>176</v>
      </c>
      <c r="G2086" s="35" t="s">
        <v>177</v>
      </c>
      <c r="H2086" s="34">
        <v>6115.8576776899999</v>
      </c>
      <c r="I2086" s="34">
        <v>2661581.70994</v>
      </c>
    </row>
    <row r="2087" spans="1:9">
      <c r="A2087" s="35" t="s">
        <v>173</v>
      </c>
      <c r="B2087" s="35" t="s">
        <v>174</v>
      </c>
      <c r="C2087" s="34">
        <v>221.035164853</v>
      </c>
      <c r="D2087" s="35" t="s">
        <v>175</v>
      </c>
      <c r="E2087" s="35" t="s">
        <v>53</v>
      </c>
      <c r="F2087" s="35" t="s">
        <v>97</v>
      </c>
      <c r="G2087" s="35" t="s">
        <v>98</v>
      </c>
      <c r="H2087" s="34">
        <v>5869.2639617699997</v>
      </c>
      <c r="I2087" s="34">
        <v>894497.57646000001</v>
      </c>
    </row>
    <row r="2088" spans="1:9">
      <c r="A2088" s="35" t="s">
        <v>173</v>
      </c>
      <c r="B2088" s="35" t="s">
        <v>174</v>
      </c>
      <c r="C2088" s="34">
        <v>277.65535124100001</v>
      </c>
      <c r="D2088" s="35" t="s">
        <v>175</v>
      </c>
      <c r="E2088" s="35" t="s">
        <v>53</v>
      </c>
      <c r="F2088" s="35" t="s">
        <v>97</v>
      </c>
      <c r="G2088" s="35" t="s">
        <v>98</v>
      </c>
      <c r="H2088" s="34">
        <v>4688.5140062800001</v>
      </c>
      <c r="I2088" s="34">
        <v>1123631.3413800001</v>
      </c>
    </row>
    <row r="2089" spans="1:9">
      <c r="A2089" s="35" t="s">
        <v>173</v>
      </c>
      <c r="B2089" s="35" t="s">
        <v>174</v>
      </c>
      <c r="C2089" s="34">
        <v>12216.8374207</v>
      </c>
      <c r="D2089" s="35" t="s">
        <v>175</v>
      </c>
      <c r="E2089" s="35" t="s">
        <v>53</v>
      </c>
      <c r="F2089" s="35" t="s">
        <v>97</v>
      </c>
      <c r="G2089" s="35" t="s">
        <v>98</v>
      </c>
      <c r="H2089" s="34">
        <v>38925.497682200003</v>
      </c>
      <c r="I2089" s="34">
        <v>49439786.977300003</v>
      </c>
    </row>
    <row r="2090" spans="1:9">
      <c r="A2090" s="35" t="s">
        <v>173</v>
      </c>
      <c r="B2090" s="35" t="s">
        <v>174</v>
      </c>
      <c r="C2090" s="34">
        <v>1212.4365033500001</v>
      </c>
      <c r="D2090" s="35" t="s">
        <v>175</v>
      </c>
      <c r="E2090" s="35" t="s">
        <v>53</v>
      </c>
      <c r="F2090" s="35" t="s">
        <v>176</v>
      </c>
      <c r="G2090" s="35" t="s">
        <v>177</v>
      </c>
      <c r="H2090" s="34">
        <v>15176.7422542</v>
      </c>
      <c r="I2090" s="34">
        <v>4906556.4503300004</v>
      </c>
    </row>
    <row r="2091" spans="1:9">
      <c r="A2091" s="35" t="s">
        <v>178</v>
      </c>
      <c r="B2091" s="35" t="s">
        <v>179</v>
      </c>
      <c r="C2091" s="34">
        <v>1.6490797751199999E-5</v>
      </c>
      <c r="D2091" s="35" t="s">
        <v>180</v>
      </c>
      <c r="E2091" s="35" t="s">
        <v>46</v>
      </c>
      <c r="F2091" s="35" t="s">
        <v>131</v>
      </c>
      <c r="G2091" s="35" t="s">
        <v>132</v>
      </c>
      <c r="H2091" s="34">
        <v>163.672397768</v>
      </c>
      <c r="I2091" s="34">
        <v>6.6735890790000002E-2</v>
      </c>
    </row>
    <row r="2092" spans="1:9">
      <c r="A2092" s="35" t="s">
        <v>178</v>
      </c>
      <c r="B2092" s="35" t="s">
        <v>179</v>
      </c>
      <c r="C2092" s="34">
        <v>3.2702518683899999</v>
      </c>
      <c r="D2092" s="35" t="s">
        <v>180</v>
      </c>
      <c r="E2092" s="35" t="s">
        <v>46</v>
      </c>
      <c r="F2092" s="35" t="s">
        <v>181</v>
      </c>
      <c r="G2092" s="35" t="s">
        <v>182</v>
      </c>
      <c r="H2092" s="34">
        <v>460.16162900699999</v>
      </c>
      <c r="I2092" s="34">
        <v>13234.239776500001</v>
      </c>
    </row>
    <row r="2093" spans="1:9">
      <c r="A2093" s="35" t="s">
        <v>178</v>
      </c>
      <c r="B2093" s="35" t="s">
        <v>179</v>
      </c>
      <c r="C2093" s="34">
        <v>3.2702440156199999</v>
      </c>
      <c r="D2093" s="35" t="s">
        <v>180</v>
      </c>
      <c r="E2093" s="35" t="s">
        <v>46</v>
      </c>
      <c r="F2093" s="35" t="s">
        <v>181</v>
      </c>
      <c r="G2093" s="35" t="s">
        <v>182</v>
      </c>
      <c r="H2093" s="34">
        <v>460.16107324699999</v>
      </c>
      <c r="I2093" s="34">
        <v>13234.207997400001</v>
      </c>
    </row>
    <row r="2094" spans="1:9">
      <c r="A2094" s="35" t="s">
        <v>178</v>
      </c>
      <c r="B2094" s="35" t="s">
        <v>179</v>
      </c>
      <c r="C2094" s="34">
        <v>3.2702819135699999</v>
      </c>
      <c r="D2094" s="35" t="s">
        <v>180</v>
      </c>
      <c r="E2094" s="35" t="s">
        <v>46</v>
      </c>
      <c r="F2094" s="35" t="s">
        <v>181</v>
      </c>
      <c r="G2094" s="35" t="s">
        <v>182</v>
      </c>
      <c r="H2094" s="34">
        <v>460.16374550799998</v>
      </c>
      <c r="I2094" s="34">
        <v>13234.361365000001</v>
      </c>
    </row>
    <row r="2095" spans="1:9">
      <c r="A2095" s="35" t="s">
        <v>178</v>
      </c>
      <c r="B2095" s="35" t="s">
        <v>179</v>
      </c>
      <c r="C2095" s="34">
        <v>6.5406783556999999</v>
      </c>
      <c r="D2095" s="35" t="s">
        <v>180</v>
      </c>
      <c r="E2095" s="35" t="s">
        <v>46</v>
      </c>
      <c r="F2095" s="35" t="s">
        <v>181</v>
      </c>
      <c r="G2095" s="35" t="s">
        <v>182</v>
      </c>
      <c r="H2095" s="34">
        <v>690.71936916499999</v>
      </c>
      <c r="I2095" s="34">
        <v>26469.186210600001</v>
      </c>
    </row>
    <row r="2096" spans="1:9">
      <c r="A2096" s="35" t="s">
        <v>178</v>
      </c>
      <c r="B2096" s="35" t="s">
        <v>179</v>
      </c>
      <c r="C2096" s="34">
        <v>3.2703368624700002</v>
      </c>
      <c r="D2096" s="35" t="s">
        <v>180</v>
      </c>
      <c r="E2096" s="35" t="s">
        <v>46</v>
      </c>
      <c r="F2096" s="35" t="s">
        <v>181</v>
      </c>
      <c r="G2096" s="35" t="s">
        <v>182</v>
      </c>
      <c r="H2096" s="34">
        <v>460.167583132</v>
      </c>
      <c r="I2096" s="34">
        <v>13234.583735300001</v>
      </c>
    </row>
    <row r="2097" spans="1:9">
      <c r="A2097" s="35" t="s">
        <v>178</v>
      </c>
      <c r="B2097" s="35" t="s">
        <v>179</v>
      </c>
      <c r="C2097" s="34">
        <v>3.2703680657700001</v>
      </c>
      <c r="D2097" s="35" t="s">
        <v>180</v>
      </c>
      <c r="E2097" s="35" t="s">
        <v>46</v>
      </c>
      <c r="F2097" s="35" t="s">
        <v>181</v>
      </c>
      <c r="G2097" s="35" t="s">
        <v>182</v>
      </c>
      <c r="H2097" s="34">
        <v>460.169782467</v>
      </c>
      <c r="I2097" s="34">
        <v>13234.7100106</v>
      </c>
    </row>
    <row r="2098" spans="1:9">
      <c r="A2098" s="35" t="s">
        <v>178</v>
      </c>
      <c r="B2098" s="35" t="s">
        <v>179</v>
      </c>
      <c r="C2098" s="34">
        <v>9.8110662397499997</v>
      </c>
      <c r="D2098" s="35" t="s">
        <v>180</v>
      </c>
      <c r="E2098" s="35" t="s">
        <v>46</v>
      </c>
      <c r="F2098" s="35" t="s">
        <v>181</v>
      </c>
      <c r="G2098" s="35" t="s">
        <v>182</v>
      </c>
      <c r="H2098" s="34">
        <v>921.26854650600001</v>
      </c>
      <c r="I2098" s="34">
        <v>39703.976422899999</v>
      </c>
    </row>
    <row r="2099" spans="1:9">
      <c r="A2099" s="35" t="s">
        <v>178</v>
      </c>
      <c r="B2099" s="35" t="s">
        <v>179</v>
      </c>
      <c r="C2099" s="34">
        <v>3.27033977952</v>
      </c>
      <c r="D2099" s="35" t="s">
        <v>180</v>
      </c>
      <c r="E2099" s="35" t="s">
        <v>46</v>
      </c>
      <c r="F2099" s="35" t="s">
        <v>181</v>
      </c>
      <c r="G2099" s="35" t="s">
        <v>182</v>
      </c>
      <c r="H2099" s="34">
        <v>460.16778795800002</v>
      </c>
      <c r="I2099" s="34">
        <v>13234.5955402</v>
      </c>
    </row>
    <row r="2100" spans="1:9">
      <c r="A2100" s="35" t="s">
        <v>178</v>
      </c>
      <c r="B2100" s="35" t="s">
        <v>179</v>
      </c>
      <c r="C2100" s="34">
        <v>6.5406414583099997</v>
      </c>
      <c r="D2100" s="35" t="s">
        <v>180</v>
      </c>
      <c r="E2100" s="35" t="s">
        <v>46</v>
      </c>
      <c r="F2100" s="35" t="s">
        <v>181</v>
      </c>
      <c r="G2100" s="35" t="s">
        <v>182</v>
      </c>
      <c r="H2100" s="34">
        <v>690.71553637399995</v>
      </c>
      <c r="I2100" s="34">
        <v>26469.036892200002</v>
      </c>
    </row>
    <row r="2101" spans="1:9">
      <c r="A2101" s="35" t="s">
        <v>178</v>
      </c>
      <c r="B2101" s="35" t="s">
        <v>179</v>
      </c>
      <c r="C2101" s="34">
        <v>3.2703484986700002</v>
      </c>
      <c r="D2101" s="35" t="s">
        <v>180</v>
      </c>
      <c r="E2101" s="35" t="s">
        <v>46</v>
      </c>
      <c r="F2101" s="35" t="s">
        <v>181</v>
      </c>
      <c r="G2101" s="35" t="s">
        <v>182</v>
      </c>
      <c r="H2101" s="34">
        <v>460.16839795300001</v>
      </c>
      <c r="I2101" s="34">
        <v>13234.630825300001</v>
      </c>
    </row>
    <row r="2102" spans="1:9">
      <c r="A2102" s="35" t="s">
        <v>178</v>
      </c>
      <c r="B2102" s="35" t="s">
        <v>179</v>
      </c>
      <c r="C2102" s="34">
        <v>6.5406719441499996</v>
      </c>
      <c r="D2102" s="35" t="s">
        <v>180</v>
      </c>
      <c r="E2102" s="35" t="s">
        <v>46</v>
      </c>
      <c r="F2102" s="35" t="s">
        <v>181</v>
      </c>
      <c r="G2102" s="35" t="s">
        <v>182</v>
      </c>
      <c r="H2102" s="34">
        <v>690.71437173599998</v>
      </c>
      <c r="I2102" s="34">
        <v>26469.160263999998</v>
      </c>
    </row>
    <row r="2103" spans="1:9">
      <c r="A2103" s="35" t="s">
        <v>178</v>
      </c>
      <c r="B2103" s="35" t="s">
        <v>179</v>
      </c>
      <c r="C2103" s="34">
        <v>6.5406124803600001</v>
      </c>
      <c r="D2103" s="35" t="s">
        <v>180</v>
      </c>
      <c r="E2103" s="35" t="s">
        <v>46</v>
      </c>
      <c r="F2103" s="35" t="s">
        <v>181</v>
      </c>
      <c r="G2103" s="35" t="s">
        <v>182</v>
      </c>
      <c r="H2103" s="34">
        <v>690.71208956099997</v>
      </c>
      <c r="I2103" s="34">
        <v>26468.919622599999</v>
      </c>
    </row>
    <row r="2104" spans="1:9">
      <c r="A2104" s="35" t="s">
        <v>178</v>
      </c>
      <c r="B2104" s="35" t="s">
        <v>179</v>
      </c>
      <c r="C2104" s="34">
        <v>3.27030702886</v>
      </c>
      <c r="D2104" s="35" t="s">
        <v>180</v>
      </c>
      <c r="E2104" s="35" t="s">
        <v>46</v>
      </c>
      <c r="F2104" s="35" t="s">
        <v>181</v>
      </c>
      <c r="G2104" s="35" t="s">
        <v>182</v>
      </c>
      <c r="H2104" s="34">
        <v>460.16547230800001</v>
      </c>
      <c r="I2104" s="34">
        <v>13234.463003000001</v>
      </c>
    </row>
    <row r="2105" spans="1:9">
      <c r="A2105" s="35" t="s">
        <v>178</v>
      </c>
      <c r="B2105" s="35" t="s">
        <v>179</v>
      </c>
      <c r="C2105" s="34">
        <v>3.2703186391000001</v>
      </c>
      <c r="D2105" s="35" t="s">
        <v>180</v>
      </c>
      <c r="E2105" s="35" t="s">
        <v>46</v>
      </c>
      <c r="F2105" s="35" t="s">
        <v>181</v>
      </c>
      <c r="G2105" s="35" t="s">
        <v>182</v>
      </c>
      <c r="H2105" s="34">
        <v>460.16630103300002</v>
      </c>
      <c r="I2105" s="34">
        <v>13234.509987900001</v>
      </c>
    </row>
    <row r="2106" spans="1:9">
      <c r="A2106" s="35" t="s">
        <v>178</v>
      </c>
      <c r="B2106" s="35" t="s">
        <v>179</v>
      </c>
      <c r="C2106" s="34">
        <v>3.2703267241699998</v>
      </c>
      <c r="D2106" s="35" t="s">
        <v>180</v>
      </c>
      <c r="E2106" s="35" t="s">
        <v>46</v>
      </c>
      <c r="F2106" s="35" t="s">
        <v>181</v>
      </c>
      <c r="G2106" s="35" t="s">
        <v>182</v>
      </c>
      <c r="H2106" s="34">
        <v>460.166871474</v>
      </c>
      <c r="I2106" s="34">
        <v>13234.542707099999</v>
      </c>
    </row>
    <row r="2107" spans="1:9">
      <c r="A2107" s="35" t="s">
        <v>178</v>
      </c>
      <c r="B2107" s="35" t="s">
        <v>179</v>
      </c>
      <c r="C2107" s="34">
        <v>6.5407460320600004</v>
      </c>
      <c r="D2107" s="35" t="s">
        <v>180</v>
      </c>
      <c r="E2107" s="35" t="s">
        <v>46</v>
      </c>
      <c r="F2107" s="35" t="s">
        <v>181</v>
      </c>
      <c r="G2107" s="35" t="s">
        <v>182</v>
      </c>
      <c r="H2107" s="34">
        <v>690.72357248399999</v>
      </c>
      <c r="I2107" s="34">
        <v>26469.4600871</v>
      </c>
    </row>
    <row r="2108" spans="1:9">
      <c r="A2108" s="35" t="s">
        <v>178</v>
      </c>
      <c r="B2108" s="35" t="s">
        <v>179</v>
      </c>
      <c r="C2108" s="34">
        <v>16.351684678000002</v>
      </c>
      <c r="D2108" s="35" t="s">
        <v>180</v>
      </c>
      <c r="E2108" s="35" t="s">
        <v>46</v>
      </c>
      <c r="F2108" s="35" t="s">
        <v>181</v>
      </c>
      <c r="G2108" s="35" t="s">
        <v>182</v>
      </c>
      <c r="H2108" s="34">
        <v>1382.3783552800001</v>
      </c>
      <c r="I2108" s="34">
        <v>66172.920156299995</v>
      </c>
    </row>
    <row r="2109" spans="1:9">
      <c r="A2109" s="35" t="s">
        <v>178</v>
      </c>
      <c r="B2109" s="35" t="s">
        <v>179</v>
      </c>
      <c r="C2109" s="34">
        <v>9.8110824254099995</v>
      </c>
      <c r="D2109" s="35" t="s">
        <v>180</v>
      </c>
      <c r="E2109" s="35" t="s">
        <v>46</v>
      </c>
      <c r="F2109" s="35" t="s">
        <v>181</v>
      </c>
      <c r="G2109" s="35" t="s">
        <v>182</v>
      </c>
      <c r="H2109" s="34">
        <v>921.27359331100001</v>
      </c>
      <c r="I2109" s="34">
        <v>39704.041923999997</v>
      </c>
    </row>
    <row r="2110" spans="1:9">
      <c r="A2110" s="35" t="s">
        <v>178</v>
      </c>
      <c r="B2110" s="35" t="s">
        <v>179</v>
      </c>
      <c r="C2110" s="34">
        <v>6.5406546698200003</v>
      </c>
      <c r="D2110" s="35" t="s">
        <v>180</v>
      </c>
      <c r="E2110" s="35" t="s">
        <v>46</v>
      </c>
      <c r="F2110" s="35" t="s">
        <v>181</v>
      </c>
      <c r="G2110" s="35" t="s">
        <v>182</v>
      </c>
      <c r="H2110" s="34">
        <v>690.71822301400005</v>
      </c>
      <c r="I2110" s="34">
        <v>26469.0903573</v>
      </c>
    </row>
    <row r="2111" spans="1:9">
      <c r="A2111" s="35" t="s">
        <v>178</v>
      </c>
      <c r="B2111" s="35" t="s">
        <v>179</v>
      </c>
      <c r="C2111" s="34">
        <v>6.5406824636099996</v>
      </c>
      <c r="D2111" s="35" t="s">
        <v>180</v>
      </c>
      <c r="E2111" s="35" t="s">
        <v>46</v>
      </c>
      <c r="F2111" s="35" t="s">
        <v>181</v>
      </c>
      <c r="G2111" s="35" t="s">
        <v>182</v>
      </c>
      <c r="H2111" s="34">
        <v>689.78608151100002</v>
      </c>
      <c r="I2111" s="34">
        <v>26469.202834799999</v>
      </c>
    </row>
    <row r="2112" spans="1:9">
      <c r="A2112" s="35" t="s">
        <v>178</v>
      </c>
      <c r="B2112" s="35" t="s">
        <v>179</v>
      </c>
      <c r="C2112" s="34">
        <v>0.16446559016699999</v>
      </c>
      <c r="D2112" s="35" t="s">
        <v>180</v>
      </c>
      <c r="E2112" s="35" t="s">
        <v>46</v>
      </c>
      <c r="F2112" s="35" t="s">
        <v>181</v>
      </c>
      <c r="G2112" s="35" t="s">
        <v>182</v>
      </c>
      <c r="H2112" s="34">
        <v>1201.6002113</v>
      </c>
      <c r="I2112" s="34">
        <v>665.56862982999996</v>
      </c>
    </row>
    <row r="2113" spans="1:9">
      <c r="A2113" s="35" t="s">
        <v>178</v>
      </c>
      <c r="B2113" s="35" t="s">
        <v>179</v>
      </c>
      <c r="C2113" s="34">
        <v>0.117934712887</v>
      </c>
      <c r="D2113" s="35" t="s">
        <v>180</v>
      </c>
      <c r="E2113" s="35" t="s">
        <v>46</v>
      </c>
      <c r="F2113" s="35" t="s">
        <v>181</v>
      </c>
      <c r="G2113" s="35" t="s">
        <v>182</v>
      </c>
      <c r="H2113" s="34">
        <v>1100.1481203400001</v>
      </c>
      <c r="I2113" s="34">
        <v>477.26485027199999</v>
      </c>
    </row>
    <row r="2114" spans="1:9">
      <c r="A2114" s="35" t="s">
        <v>178</v>
      </c>
      <c r="B2114" s="35" t="s">
        <v>179</v>
      </c>
      <c r="C2114" s="34">
        <v>2.93987067179E-2</v>
      </c>
      <c r="D2114" s="35" t="s">
        <v>180</v>
      </c>
      <c r="E2114" s="35" t="s">
        <v>46</v>
      </c>
      <c r="F2114" s="35" t="s">
        <v>133</v>
      </c>
      <c r="G2114" s="35" t="s">
        <v>134</v>
      </c>
      <c r="H2114" s="34">
        <v>203.38774228400001</v>
      </c>
      <c r="I2114" s="34">
        <v>118.972345092</v>
      </c>
    </row>
    <row r="2115" spans="1:9">
      <c r="A2115" s="35" t="s">
        <v>178</v>
      </c>
      <c r="B2115" s="35" t="s">
        <v>179</v>
      </c>
      <c r="C2115" s="34">
        <v>1.46831328823E-2</v>
      </c>
      <c r="D2115" s="35" t="s">
        <v>180</v>
      </c>
      <c r="E2115" s="35" t="s">
        <v>46</v>
      </c>
      <c r="F2115" s="35" t="s">
        <v>133</v>
      </c>
      <c r="G2115" s="35" t="s">
        <v>134</v>
      </c>
      <c r="H2115" s="34">
        <v>68.361263168199997</v>
      </c>
      <c r="I2115" s="34">
        <v>59.4205306056</v>
      </c>
    </row>
    <row r="2116" spans="1:9">
      <c r="A2116" s="35" t="s">
        <v>178</v>
      </c>
      <c r="B2116" s="35" t="s">
        <v>179</v>
      </c>
      <c r="C2116" s="34">
        <v>1.0279384149599999E-3</v>
      </c>
      <c r="D2116" s="35" t="s">
        <v>180</v>
      </c>
      <c r="E2116" s="35" t="s">
        <v>46</v>
      </c>
      <c r="F2116" s="35" t="s">
        <v>133</v>
      </c>
      <c r="G2116" s="35" t="s">
        <v>134</v>
      </c>
      <c r="H2116" s="34">
        <v>35.774571127400002</v>
      </c>
      <c r="I2116" s="34">
        <v>4.1599191764099999</v>
      </c>
    </row>
    <row r="2117" spans="1:9">
      <c r="A2117" s="35" t="s">
        <v>178</v>
      </c>
      <c r="B2117" s="35" t="s">
        <v>179</v>
      </c>
      <c r="C2117" s="34">
        <v>6.5406191896000001</v>
      </c>
      <c r="D2117" s="35" t="s">
        <v>180</v>
      </c>
      <c r="E2117" s="35" t="s">
        <v>46</v>
      </c>
      <c r="F2117" s="35" t="s">
        <v>181</v>
      </c>
      <c r="G2117" s="35" t="s">
        <v>182</v>
      </c>
      <c r="H2117" s="34">
        <v>690.70959806899998</v>
      </c>
      <c r="I2117" s="34">
        <v>26468.946773899999</v>
      </c>
    </row>
    <row r="2118" spans="1:9">
      <c r="A2118" s="35" t="s">
        <v>178</v>
      </c>
      <c r="B2118" s="35" t="s">
        <v>179</v>
      </c>
      <c r="C2118" s="34">
        <v>3.2703301531700002</v>
      </c>
      <c r="D2118" s="35" t="s">
        <v>180</v>
      </c>
      <c r="E2118" s="35" t="s">
        <v>46</v>
      </c>
      <c r="F2118" s="35" t="s">
        <v>181</v>
      </c>
      <c r="G2118" s="35" t="s">
        <v>182</v>
      </c>
      <c r="H2118" s="34">
        <v>460.16710121900002</v>
      </c>
      <c r="I2118" s="34">
        <v>13234.556583699999</v>
      </c>
    </row>
    <row r="2119" spans="1:9">
      <c r="A2119" s="35" t="s">
        <v>178</v>
      </c>
      <c r="B2119" s="35" t="s">
        <v>179</v>
      </c>
      <c r="C2119" s="34">
        <v>3.2703288393999999</v>
      </c>
      <c r="D2119" s="35" t="s">
        <v>180</v>
      </c>
      <c r="E2119" s="35" t="s">
        <v>46</v>
      </c>
      <c r="F2119" s="35" t="s">
        <v>181</v>
      </c>
      <c r="G2119" s="35" t="s">
        <v>182</v>
      </c>
      <c r="H2119" s="34">
        <v>460.16700858899998</v>
      </c>
      <c r="I2119" s="34">
        <v>13234.5512671</v>
      </c>
    </row>
    <row r="2120" spans="1:9">
      <c r="A2120" s="35" t="s">
        <v>178</v>
      </c>
      <c r="B2120" s="35" t="s">
        <v>179</v>
      </c>
      <c r="C2120" s="34">
        <v>16.351434571999999</v>
      </c>
      <c r="D2120" s="35" t="s">
        <v>180</v>
      </c>
      <c r="E2120" s="35" t="s">
        <v>46</v>
      </c>
      <c r="F2120" s="35" t="s">
        <v>181</v>
      </c>
      <c r="G2120" s="35" t="s">
        <v>182</v>
      </c>
      <c r="H2120" s="34">
        <v>1382.3431639099999</v>
      </c>
      <c r="I2120" s="34">
        <v>66171.908013199994</v>
      </c>
    </row>
    <row r="2121" spans="1:9">
      <c r="A2121" s="35" t="s">
        <v>178</v>
      </c>
      <c r="B2121" s="35" t="s">
        <v>179</v>
      </c>
      <c r="C2121" s="34">
        <v>3.2702966348100002</v>
      </c>
      <c r="D2121" s="35" t="s">
        <v>180</v>
      </c>
      <c r="E2121" s="35" t="s">
        <v>46</v>
      </c>
      <c r="F2121" s="35" t="s">
        <v>181</v>
      </c>
      <c r="G2121" s="35" t="s">
        <v>182</v>
      </c>
      <c r="H2121" s="34">
        <v>460.164736221</v>
      </c>
      <c r="I2121" s="34">
        <v>13234.4209398</v>
      </c>
    </row>
    <row r="2122" spans="1:9">
      <c r="A2122" s="35" t="s">
        <v>178</v>
      </c>
      <c r="B2122" s="35" t="s">
        <v>179</v>
      </c>
      <c r="C2122" s="34">
        <v>3.27029805461</v>
      </c>
      <c r="D2122" s="35" t="s">
        <v>180</v>
      </c>
      <c r="E2122" s="35" t="s">
        <v>46</v>
      </c>
      <c r="F2122" s="35" t="s">
        <v>181</v>
      </c>
      <c r="G2122" s="35" t="s">
        <v>182</v>
      </c>
      <c r="H2122" s="34">
        <v>460.16484353700002</v>
      </c>
      <c r="I2122" s="34">
        <v>13234.426685500001</v>
      </c>
    </row>
    <row r="2123" spans="1:9">
      <c r="A2123" s="35" t="s">
        <v>178</v>
      </c>
      <c r="B2123" s="35" t="s">
        <v>179</v>
      </c>
      <c r="C2123" s="34">
        <v>6.5406555726700004</v>
      </c>
      <c r="D2123" s="35" t="s">
        <v>180</v>
      </c>
      <c r="E2123" s="35" t="s">
        <v>46</v>
      </c>
      <c r="F2123" s="35" t="s">
        <v>181</v>
      </c>
      <c r="G2123" s="35" t="s">
        <v>182</v>
      </c>
      <c r="H2123" s="34">
        <v>690.712172807</v>
      </c>
      <c r="I2123" s="34">
        <v>26469.094011000001</v>
      </c>
    </row>
    <row r="2124" spans="1:9">
      <c r="A2124" s="35" t="s">
        <v>178</v>
      </c>
      <c r="B2124" s="35" t="s">
        <v>179</v>
      </c>
      <c r="C2124" s="34">
        <v>1.97975182867</v>
      </c>
      <c r="D2124" s="35" t="s">
        <v>180</v>
      </c>
      <c r="E2124" s="35" t="s">
        <v>46</v>
      </c>
      <c r="F2124" s="35" t="s">
        <v>181</v>
      </c>
      <c r="G2124" s="35" t="s">
        <v>182</v>
      </c>
      <c r="H2124" s="34">
        <v>384.89353501099998</v>
      </c>
      <c r="I2124" s="34">
        <v>8011.7714026200001</v>
      </c>
    </row>
    <row r="2125" spans="1:9">
      <c r="A2125" s="35" t="s">
        <v>178</v>
      </c>
      <c r="B2125" s="35" t="s">
        <v>179</v>
      </c>
      <c r="C2125" s="34">
        <v>3.3633602088500001E-4</v>
      </c>
      <c r="D2125" s="35" t="s">
        <v>180</v>
      </c>
      <c r="E2125" s="35" t="s">
        <v>46</v>
      </c>
      <c r="F2125" s="35" t="s">
        <v>181</v>
      </c>
      <c r="G2125" s="35" t="s">
        <v>182</v>
      </c>
      <c r="H2125" s="34">
        <v>20.9066993655</v>
      </c>
      <c r="I2125" s="34">
        <v>1.3611035862</v>
      </c>
    </row>
    <row r="2126" spans="1:9">
      <c r="A2126" s="35" t="s">
        <v>178</v>
      </c>
      <c r="B2126" s="35" t="s">
        <v>179</v>
      </c>
      <c r="C2126" s="34">
        <v>4.0550289123700003E-3</v>
      </c>
      <c r="D2126" s="35" t="s">
        <v>180</v>
      </c>
      <c r="E2126" s="35" t="s">
        <v>46</v>
      </c>
      <c r="F2126" s="35" t="s">
        <v>181</v>
      </c>
      <c r="G2126" s="35" t="s">
        <v>182</v>
      </c>
      <c r="H2126" s="34">
        <v>81.051390447700001</v>
      </c>
      <c r="I2126" s="34">
        <v>16.410119797</v>
      </c>
    </row>
    <row r="2127" spans="1:9">
      <c r="A2127" s="35" t="s">
        <v>178</v>
      </c>
      <c r="B2127" s="35" t="s">
        <v>179</v>
      </c>
      <c r="C2127" s="34">
        <v>3.2703716054599998</v>
      </c>
      <c r="D2127" s="35" t="s">
        <v>180</v>
      </c>
      <c r="E2127" s="35" t="s">
        <v>46</v>
      </c>
      <c r="F2127" s="35" t="s">
        <v>181</v>
      </c>
      <c r="G2127" s="35" t="s">
        <v>182</v>
      </c>
      <c r="H2127" s="34">
        <v>460.17001176000002</v>
      </c>
      <c r="I2127" s="34">
        <v>13234.7243352</v>
      </c>
    </row>
    <row r="2128" spans="1:9">
      <c r="A2128" s="35" t="s">
        <v>178</v>
      </c>
      <c r="B2128" s="35" t="s">
        <v>179</v>
      </c>
      <c r="C2128" s="34">
        <v>9.8111812382300005</v>
      </c>
      <c r="D2128" s="35" t="s">
        <v>180</v>
      </c>
      <c r="E2128" s="35" t="s">
        <v>46</v>
      </c>
      <c r="F2128" s="35" t="s">
        <v>181</v>
      </c>
      <c r="G2128" s="35" t="s">
        <v>182</v>
      </c>
      <c r="H2128" s="34">
        <v>921.26013464200003</v>
      </c>
      <c r="I2128" s="34">
        <v>39704.441805299997</v>
      </c>
    </row>
    <row r="2129" spans="1:9">
      <c r="A2129" s="35" t="s">
        <v>178</v>
      </c>
      <c r="B2129" s="35" t="s">
        <v>179</v>
      </c>
      <c r="C2129" s="34">
        <v>9.8110891200699992</v>
      </c>
      <c r="D2129" s="35" t="s">
        <v>180</v>
      </c>
      <c r="E2129" s="35" t="s">
        <v>46</v>
      </c>
      <c r="F2129" s="35" t="s">
        <v>181</v>
      </c>
      <c r="G2129" s="35" t="s">
        <v>182</v>
      </c>
      <c r="H2129" s="34">
        <v>921.25745258400002</v>
      </c>
      <c r="I2129" s="34">
        <v>39704.069016300004</v>
      </c>
    </row>
    <row r="2130" spans="1:9">
      <c r="A2130" s="35" t="s">
        <v>178</v>
      </c>
      <c r="B2130" s="35" t="s">
        <v>179</v>
      </c>
      <c r="C2130" s="34">
        <v>3.2704276835799999</v>
      </c>
      <c r="D2130" s="35" t="s">
        <v>180</v>
      </c>
      <c r="E2130" s="35" t="s">
        <v>46</v>
      </c>
      <c r="F2130" s="35" t="s">
        <v>181</v>
      </c>
      <c r="G2130" s="35" t="s">
        <v>182</v>
      </c>
      <c r="H2130" s="34">
        <v>460.17396129000002</v>
      </c>
      <c r="I2130" s="34">
        <v>13234.9512753</v>
      </c>
    </row>
    <row r="2131" spans="1:9">
      <c r="A2131" s="35" t="s">
        <v>178</v>
      </c>
      <c r="B2131" s="35" t="s">
        <v>179</v>
      </c>
      <c r="C2131" s="34">
        <v>6.5408523108400001</v>
      </c>
      <c r="D2131" s="35" t="s">
        <v>180</v>
      </c>
      <c r="E2131" s="35" t="s">
        <v>46</v>
      </c>
      <c r="F2131" s="35" t="s">
        <v>181</v>
      </c>
      <c r="G2131" s="35" t="s">
        <v>182</v>
      </c>
      <c r="H2131" s="34">
        <v>689.79863332399998</v>
      </c>
      <c r="I2131" s="34">
        <v>26469.8901821</v>
      </c>
    </row>
    <row r="2132" spans="1:9">
      <c r="A2132" s="35" t="s">
        <v>178</v>
      </c>
      <c r="B2132" s="35" t="s">
        <v>179</v>
      </c>
      <c r="C2132" s="34">
        <v>3.2703665445699999</v>
      </c>
      <c r="D2132" s="35" t="s">
        <v>180</v>
      </c>
      <c r="E2132" s="35" t="s">
        <v>46</v>
      </c>
      <c r="F2132" s="35" t="s">
        <v>181</v>
      </c>
      <c r="G2132" s="35" t="s">
        <v>182</v>
      </c>
      <c r="H2132" s="34">
        <v>460.16966013000001</v>
      </c>
      <c r="I2132" s="34">
        <v>13234.7038545</v>
      </c>
    </row>
    <row r="2133" spans="1:9">
      <c r="A2133" s="35" t="s">
        <v>178</v>
      </c>
      <c r="B2133" s="35" t="s">
        <v>179</v>
      </c>
      <c r="C2133" s="34">
        <v>16.352088374200001</v>
      </c>
      <c r="D2133" s="35" t="s">
        <v>180</v>
      </c>
      <c r="E2133" s="35" t="s">
        <v>46</v>
      </c>
      <c r="F2133" s="35" t="s">
        <v>181</v>
      </c>
      <c r="G2133" s="35" t="s">
        <v>182</v>
      </c>
      <c r="H2133" s="34">
        <v>1380.5182164600001</v>
      </c>
      <c r="I2133" s="34">
        <v>66174.553856700004</v>
      </c>
    </row>
    <row r="2134" spans="1:9">
      <c r="A2134" s="35" t="s">
        <v>178</v>
      </c>
      <c r="B2134" s="35" t="s">
        <v>179</v>
      </c>
      <c r="C2134" s="34">
        <v>9.8112658078300008</v>
      </c>
      <c r="D2134" s="35" t="s">
        <v>180</v>
      </c>
      <c r="E2134" s="35" t="s">
        <v>46</v>
      </c>
      <c r="F2134" s="35" t="s">
        <v>181</v>
      </c>
      <c r="G2134" s="35" t="s">
        <v>182</v>
      </c>
      <c r="H2134" s="34">
        <v>919.42155448699998</v>
      </c>
      <c r="I2134" s="34">
        <v>39704.784046300003</v>
      </c>
    </row>
    <row r="2135" spans="1:9">
      <c r="A2135" s="35" t="s">
        <v>178</v>
      </c>
      <c r="B2135" s="35" t="s">
        <v>179</v>
      </c>
      <c r="C2135" s="34">
        <v>3.27043279401</v>
      </c>
      <c r="D2135" s="35" t="s">
        <v>180</v>
      </c>
      <c r="E2135" s="35" t="s">
        <v>46</v>
      </c>
      <c r="F2135" s="35" t="s">
        <v>181</v>
      </c>
      <c r="G2135" s="35" t="s">
        <v>182</v>
      </c>
      <c r="H2135" s="34">
        <v>460.17432203599998</v>
      </c>
      <c r="I2135" s="34">
        <v>13234.9719565</v>
      </c>
    </row>
    <row r="2136" spans="1:9">
      <c r="A2136" s="35" t="s">
        <v>178</v>
      </c>
      <c r="B2136" s="35" t="s">
        <v>179</v>
      </c>
      <c r="C2136" s="34">
        <v>3.2703758221300001</v>
      </c>
      <c r="D2136" s="35" t="s">
        <v>180</v>
      </c>
      <c r="E2136" s="35" t="s">
        <v>46</v>
      </c>
      <c r="F2136" s="35" t="s">
        <v>181</v>
      </c>
      <c r="G2136" s="35" t="s">
        <v>182</v>
      </c>
      <c r="H2136" s="34">
        <v>460.17031345200002</v>
      </c>
      <c r="I2136" s="34">
        <v>13234.741399500001</v>
      </c>
    </row>
    <row r="2137" spans="1:9">
      <c r="A2137" s="35" t="s">
        <v>178</v>
      </c>
      <c r="B2137" s="35" t="s">
        <v>179</v>
      </c>
      <c r="C2137" s="34">
        <v>9.8112752702799995</v>
      </c>
      <c r="D2137" s="35" t="s">
        <v>180</v>
      </c>
      <c r="E2137" s="35" t="s">
        <v>46</v>
      </c>
      <c r="F2137" s="35" t="s">
        <v>181</v>
      </c>
      <c r="G2137" s="35" t="s">
        <v>182</v>
      </c>
      <c r="H2137" s="34">
        <v>919.42242730700002</v>
      </c>
      <c r="I2137" s="34">
        <v>39704.822339500002</v>
      </c>
    </row>
    <row r="2138" spans="1:9">
      <c r="A2138" s="35" t="s">
        <v>178</v>
      </c>
      <c r="B2138" s="35" t="s">
        <v>179</v>
      </c>
      <c r="C2138" s="34">
        <v>6.5408196168800004</v>
      </c>
      <c r="D2138" s="35" t="s">
        <v>180</v>
      </c>
      <c r="E2138" s="35" t="s">
        <v>46</v>
      </c>
      <c r="F2138" s="35" t="s">
        <v>181</v>
      </c>
      <c r="G2138" s="35" t="s">
        <v>182</v>
      </c>
      <c r="H2138" s="34">
        <v>689.79775039100002</v>
      </c>
      <c r="I2138" s="34">
        <v>26469.757874300001</v>
      </c>
    </row>
    <row r="2139" spans="1:9">
      <c r="A2139" s="35" t="s">
        <v>178</v>
      </c>
      <c r="B2139" s="35" t="s">
        <v>179</v>
      </c>
      <c r="C2139" s="34">
        <v>9.5093315354399994</v>
      </c>
      <c r="D2139" s="35" t="s">
        <v>180</v>
      </c>
      <c r="E2139" s="35" t="s">
        <v>46</v>
      </c>
      <c r="F2139" s="35" t="s">
        <v>133</v>
      </c>
      <c r="G2139" s="35" t="s">
        <v>134</v>
      </c>
      <c r="H2139" s="34">
        <v>909.71001484500005</v>
      </c>
      <c r="I2139" s="34">
        <v>38482.8993969</v>
      </c>
    </row>
    <row r="2140" spans="1:9">
      <c r="A2140" s="35" t="s">
        <v>178</v>
      </c>
      <c r="B2140" s="35" t="s">
        <v>179</v>
      </c>
      <c r="C2140" s="34">
        <v>6.5409859411099998</v>
      </c>
      <c r="D2140" s="35" t="s">
        <v>180</v>
      </c>
      <c r="E2140" s="35" t="s">
        <v>46</v>
      </c>
      <c r="F2140" s="35" t="s">
        <v>133</v>
      </c>
      <c r="G2140" s="35" t="s">
        <v>134</v>
      </c>
      <c r="H2140" s="34">
        <v>690.73019860299996</v>
      </c>
      <c r="I2140" s="34">
        <v>26470.4309646</v>
      </c>
    </row>
    <row r="2141" spans="1:9">
      <c r="A2141" s="35" t="s">
        <v>178</v>
      </c>
      <c r="B2141" s="35" t="s">
        <v>179</v>
      </c>
      <c r="C2141" s="34">
        <v>22.306863378700001</v>
      </c>
      <c r="D2141" s="35" t="s">
        <v>180</v>
      </c>
      <c r="E2141" s="35" t="s">
        <v>46</v>
      </c>
      <c r="F2141" s="35" t="s">
        <v>181</v>
      </c>
      <c r="G2141" s="35" t="s">
        <v>182</v>
      </c>
      <c r="H2141" s="34">
        <v>1149.7178435799999</v>
      </c>
      <c r="I2141" s="34">
        <v>90272.673327900004</v>
      </c>
    </row>
    <row r="2142" spans="1:9">
      <c r="A2142" s="35" t="s">
        <v>178</v>
      </c>
      <c r="B2142" s="35" t="s">
        <v>179</v>
      </c>
      <c r="C2142" s="34">
        <v>26.1621248792</v>
      </c>
      <c r="D2142" s="35" t="s">
        <v>180</v>
      </c>
      <c r="E2142" s="35" t="s">
        <v>46</v>
      </c>
      <c r="F2142" s="35" t="s">
        <v>181</v>
      </c>
      <c r="G2142" s="35" t="s">
        <v>182</v>
      </c>
      <c r="H2142" s="34">
        <v>1841.5961830000001</v>
      </c>
      <c r="I2142" s="34">
        <v>105874.36309100001</v>
      </c>
    </row>
    <row r="2143" spans="1:9">
      <c r="A2143" s="35" t="s">
        <v>178</v>
      </c>
      <c r="B2143" s="35" t="s">
        <v>179</v>
      </c>
      <c r="C2143" s="34">
        <v>39.243043582600002</v>
      </c>
      <c r="D2143" s="35" t="s">
        <v>180</v>
      </c>
      <c r="E2143" s="35" t="s">
        <v>46</v>
      </c>
      <c r="F2143" s="35" t="s">
        <v>181</v>
      </c>
      <c r="G2143" s="35" t="s">
        <v>182</v>
      </c>
      <c r="H2143" s="34">
        <v>1840.6464968299999</v>
      </c>
      <c r="I2143" s="34">
        <v>158810.96295700001</v>
      </c>
    </row>
    <row r="2144" spans="1:9">
      <c r="A2144" s="35" t="s">
        <v>178</v>
      </c>
      <c r="B2144" s="35" t="s">
        <v>179</v>
      </c>
      <c r="C2144" s="34">
        <v>117.729386788</v>
      </c>
      <c r="D2144" s="35" t="s">
        <v>180</v>
      </c>
      <c r="E2144" s="35" t="s">
        <v>46</v>
      </c>
      <c r="F2144" s="35" t="s">
        <v>181</v>
      </c>
      <c r="G2144" s="35" t="s">
        <v>182</v>
      </c>
      <c r="H2144" s="34">
        <v>3221.1365231899999</v>
      </c>
      <c r="I2144" s="34">
        <v>476433.92502899998</v>
      </c>
    </row>
    <row r="2145" spans="1:9">
      <c r="A2145" s="35" t="s">
        <v>178</v>
      </c>
      <c r="B2145" s="35" t="s">
        <v>179</v>
      </c>
      <c r="C2145" s="34">
        <v>24.051564433999999</v>
      </c>
      <c r="D2145" s="35" t="s">
        <v>180</v>
      </c>
      <c r="E2145" s="35" t="s">
        <v>46</v>
      </c>
      <c r="F2145" s="35" t="s">
        <v>181</v>
      </c>
      <c r="G2145" s="35" t="s">
        <v>182</v>
      </c>
      <c r="H2145" s="34">
        <v>1574.2715362700001</v>
      </c>
      <c r="I2145" s="34">
        <v>97333.227998699993</v>
      </c>
    </row>
    <row r="2146" spans="1:9">
      <c r="A2146" s="35" t="s">
        <v>178</v>
      </c>
      <c r="B2146" s="35" t="s">
        <v>179</v>
      </c>
      <c r="C2146" s="34">
        <v>12.0123204169</v>
      </c>
      <c r="D2146" s="35" t="s">
        <v>180</v>
      </c>
      <c r="E2146" s="35" t="s">
        <v>46</v>
      </c>
      <c r="F2146" s="35" t="s">
        <v>131</v>
      </c>
      <c r="G2146" s="35" t="s">
        <v>132</v>
      </c>
      <c r="H2146" s="34">
        <v>1364.81697005</v>
      </c>
      <c r="I2146" s="34">
        <v>48612.136027</v>
      </c>
    </row>
    <row r="2147" spans="1:9">
      <c r="A2147" s="35" t="s">
        <v>178</v>
      </c>
      <c r="B2147" s="35" t="s">
        <v>179</v>
      </c>
      <c r="C2147" s="34">
        <v>55.594400617700003</v>
      </c>
      <c r="D2147" s="35" t="s">
        <v>180</v>
      </c>
      <c r="E2147" s="35" t="s">
        <v>46</v>
      </c>
      <c r="F2147" s="35" t="s">
        <v>181</v>
      </c>
      <c r="G2147" s="35" t="s">
        <v>182</v>
      </c>
      <c r="H2147" s="34">
        <v>2991.52642298</v>
      </c>
      <c r="I2147" s="34">
        <v>224982.55718900001</v>
      </c>
    </row>
    <row r="2148" spans="1:9">
      <c r="A2148" s="35" t="s">
        <v>178</v>
      </c>
      <c r="B2148" s="35" t="s">
        <v>179</v>
      </c>
      <c r="C2148" s="34">
        <v>0.462610097464</v>
      </c>
      <c r="D2148" s="35" t="s">
        <v>180</v>
      </c>
      <c r="E2148" s="35" t="s">
        <v>46</v>
      </c>
      <c r="F2148" s="35" t="s">
        <v>181</v>
      </c>
      <c r="G2148" s="35" t="s">
        <v>182</v>
      </c>
      <c r="H2148" s="34">
        <v>183.1937016</v>
      </c>
      <c r="I2148" s="34">
        <v>1872.1166439900001</v>
      </c>
    </row>
    <row r="2149" spans="1:9">
      <c r="A2149" s="35" t="s">
        <v>178</v>
      </c>
      <c r="B2149" s="35" t="s">
        <v>179</v>
      </c>
      <c r="C2149" s="34">
        <v>0.74669003460100003</v>
      </c>
      <c r="D2149" s="35" t="s">
        <v>180</v>
      </c>
      <c r="E2149" s="35" t="s">
        <v>46</v>
      </c>
      <c r="F2149" s="35" t="s">
        <v>181</v>
      </c>
      <c r="G2149" s="35" t="s">
        <v>182</v>
      </c>
      <c r="H2149" s="34">
        <v>237.78788312</v>
      </c>
      <c r="I2149" s="34">
        <v>3021.7473620699998</v>
      </c>
    </row>
    <row r="2150" spans="1:9">
      <c r="A2150" s="35" t="s">
        <v>178</v>
      </c>
      <c r="B2150" s="35" t="s">
        <v>179</v>
      </c>
      <c r="C2150" s="34">
        <v>66.7229405649</v>
      </c>
      <c r="D2150" s="35" t="s">
        <v>180</v>
      </c>
      <c r="E2150" s="35" t="s">
        <v>46</v>
      </c>
      <c r="F2150" s="35" t="s">
        <v>181</v>
      </c>
      <c r="G2150" s="35" t="s">
        <v>182</v>
      </c>
      <c r="H2150" s="34">
        <v>2366.4000955299998</v>
      </c>
      <c r="I2150" s="34">
        <v>270018.160546</v>
      </c>
    </row>
    <row r="2151" spans="1:9">
      <c r="A2151" s="35" t="s">
        <v>178</v>
      </c>
      <c r="B2151" s="35" t="s">
        <v>179</v>
      </c>
      <c r="C2151" s="34">
        <v>94.837911348399999</v>
      </c>
      <c r="D2151" s="35" t="s">
        <v>180</v>
      </c>
      <c r="E2151" s="35" t="s">
        <v>46</v>
      </c>
      <c r="F2151" s="35" t="s">
        <v>181</v>
      </c>
      <c r="G2151" s="35" t="s">
        <v>182</v>
      </c>
      <c r="H2151" s="34">
        <v>2760.03183773</v>
      </c>
      <c r="I2151" s="34">
        <v>383795.41062699998</v>
      </c>
    </row>
    <row r="2152" spans="1:9">
      <c r="A2152" s="35" t="s">
        <v>178</v>
      </c>
      <c r="B2152" s="35" t="s">
        <v>179</v>
      </c>
      <c r="C2152" s="34">
        <v>16.351612575699999</v>
      </c>
      <c r="D2152" s="35" t="s">
        <v>180</v>
      </c>
      <c r="E2152" s="35" t="s">
        <v>46</v>
      </c>
      <c r="F2152" s="35" t="s">
        <v>181</v>
      </c>
      <c r="G2152" s="35" t="s">
        <v>182</v>
      </c>
      <c r="H2152" s="34">
        <v>1380.4994547700001</v>
      </c>
      <c r="I2152" s="34">
        <v>66172.628368699996</v>
      </c>
    </row>
    <row r="2153" spans="1:9">
      <c r="A2153" s="35" t="s">
        <v>178</v>
      </c>
      <c r="B2153" s="35" t="s">
        <v>179</v>
      </c>
      <c r="C2153" s="34">
        <v>16.351617063500001</v>
      </c>
      <c r="D2153" s="35" t="s">
        <v>180</v>
      </c>
      <c r="E2153" s="35" t="s">
        <v>46</v>
      </c>
      <c r="F2153" s="35" t="s">
        <v>181</v>
      </c>
      <c r="G2153" s="35" t="s">
        <v>182</v>
      </c>
      <c r="H2153" s="34">
        <v>1380.50063441</v>
      </c>
      <c r="I2153" s="34">
        <v>66172.646529999998</v>
      </c>
    </row>
    <row r="2154" spans="1:9">
      <c r="A2154" s="35" t="s">
        <v>178</v>
      </c>
      <c r="B2154" s="35" t="s">
        <v>179</v>
      </c>
      <c r="C2154" s="34">
        <v>29.432970621900001</v>
      </c>
      <c r="D2154" s="35" t="s">
        <v>180</v>
      </c>
      <c r="E2154" s="35" t="s">
        <v>46</v>
      </c>
      <c r="F2154" s="35" t="s">
        <v>181</v>
      </c>
      <c r="G2154" s="35" t="s">
        <v>182</v>
      </c>
      <c r="H2154" s="34">
        <v>1840.66793555</v>
      </c>
      <c r="I2154" s="34">
        <v>119111.006192</v>
      </c>
    </row>
    <row r="2155" spans="1:9">
      <c r="A2155" s="35" t="s">
        <v>178</v>
      </c>
      <c r="B2155" s="35" t="s">
        <v>179</v>
      </c>
      <c r="C2155" s="34">
        <v>0.18613078313199999</v>
      </c>
      <c r="D2155" s="35" t="s">
        <v>180</v>
      </c>
      <c r="E2155" s="35" t="s">
        <v>46</v>
      </c>
      <c r="F2155" s="35" t="s">
        <v>181</v>
      </c>
      <c r="G2155" s="35" t="s">
        <v>182</v>
      </c>
      <c r="H2155" s="34">
        <v>132.315245809</v>
      </c>
      <c r="I2155" s="34">
        <v>753.24455512300005</v>
      </c>
    </row>
    <row r="2156" spans="1:9">
      <c r="A2156" s="35" t="s">
        <v>178</v>
      </c>
      <c r="B2156" s="35" t="s">
        <v>179</v>
      </c>
      <c r="C2156" s="34">
        <v>26.162756787599999</v>
      </c>
      <c r="D2156" s="35" t="s">
        <v>180</v>
      </c>
      <c r="E2156" s="35" t="s">
        <v>46</v>
      </c>
      <c r="F2156" s="35" t="s">
        <v>181</v>
      </c>
      <c r="G2156" s="35" t="s">
        <v>182</v>
      </c>
      <c r="H2156" s="34">
        <v>2073.09671983</v>
      </c>
      <c r="I2156" s="34">
        <v>105876.92033399999</v>
      </c>
    </row>
    <row r="2157" spans="1:9">
      <c r="A2157" s="35" t="s">
        <v>178</v>
      </c>
      <c r="B2157" s="35" t="s">
        <v>179</v>
      </c>
      <c r="C2157" s="34">
        <v>219.11741212199999</v>
      </c>
      <c r="D2157" s="35" t="s">
        <v>180</v>
      </c>
      <c r="E2157" s="35" t="s">
        <v>46</v>
      </c>
      <c r="F2157" s="35" t="s">
        <v>181</v>
      </c>
      <c r="G2157" s="35" t="s">
        <v>182</v>
      </c>
      <c r="H2157" s="34">
        <v>5060.04669973</v>
      </c>
      <c r="I2157" s="34">
        <v>886736.70650800003</v>
      </c>
    </row>
    <row r="2158" spans="1:9">
      <c r="A2158" s="35" t="s">
        <v>178</v>
      </c>
      <c r="B2158" s="35" t="s">
        <v>179</v>
      </c>
      <c r="C2158" s="34">
        <v>19.621849827599998</v>
      </c>
      <c r="D2158" s="35" t="s">
        <v>180</v>
      </c>
      <c r="E2158" s="35" t="s">
        <v>46</v>
      </c>
      <c r="F2158" s="35" t="s">
        <v>181</v>
      </c>
      <c r="G2158" s="35" t="s">
        <v>182</v>
      </c>
      <c r="H2158" s="34">
        <v>1611.0403485300001</v>
      </c>
      <c r="I2158" s="34">
        <v>79406.808994399995</v>
      </c>
    </row>
    <row r="2159" spans="1:9">
      <c r="A2159" s="35" t="s">
        <v>178</v>
      </c>
      <c r="B2159" s="35" t="s">
        <v>179</v>
      </c>
      <c r="C2159" s="34">
        <v>28.4529297807</v>
      </c>
      <c r="D2159" s="35" t="s">
        <v>180</v>
      </c>
      <c r="E2159" s="35" t="s">
        <v>46</v>
      </c>
      <c r="F2159" s="35" t="s">
        <v>181</v>
      </c>
      <c r="G2159" s="35" t="s">
        <v>182</v>
      </c>
      <c r="H2159" s="34">
        <v>3289.27896078</v>
      </c>
      <c r="I2159" s="34">
        <v>115144.921619</v>
      </c>
    </row>
    <row r="2160" spans="1:9">
      <c r="A2160" s="35" t="s">
        <v>178</v>
      </c>
      <c r="B2160" s="35" t="s">
        <v>179</v>
      </c>
      <c r="C2160" s="34">
        <v>254.475622429</v>
      </c>
      <c r="D2160" s="35" t="s">
        <v>180</v>
      </c>
      <c r="E2160" s="35" t="s">
        <v>46</v>
      </c>
      <c r="F2160" s="35" t="s">
        <v>181</v>
      </c>
      <c r="G2160" s="35" t="s">
        <v>182</v>
      </c>
      <c r="H2160" s="34">
        <v>8151.53021403</v>
      </c>
      <c r="I2160" s="34">
        <v>1029826.30697</v>
      </c>
    </row>
    <row r="2161" spans="1:9">
      <c r="A2161" s="35" t="s">
        <v>178</v>
      </c>
      <c r="B2161" s="35" t="s">
        <v>179</v>
      </c>
      <c r="C2161" s="34">
        <v>5.67456733987E-2</v>
      </c>
      <c r="D2161" s="35" t="s">
        <v>180</v>
      </c>
      <c r="E2161" s="35" t="s">
        <v>46</v>
      </c>
      <c r="F2161" s="35" t="s">
        <v>131</v>
      </c>
      <c r="G2161" s="35" t="s">
        <v>132</v>
      </c>
      <c r="H2161" s="34">
        <v>818.36014169099997</v>
      </c>
      <c r="I2161" s="34">
        <v>229.64159283699999</v>
      </c>
    </row>
    <row r="2162" spans="1:9">
      <c r="A2162" s="35" t="s">
        <v>178</v>
      </c>
      <c r="B2162" s="35" t="s">
        <v>179</v>
      </c>
      <c r="C2162" s="34">
        <v>72.943015251099993</v>
      </c>
      <c r="D2162" s="35" t="s">
        <v>180</v>
      </c>
      <c r="E2162" s="35" t="s">
        <v>46</v>
      </c>
      <c r="F2162" s="35" t="s">
        <v>133</v>
      </c>
      <c r="G2162" s="35" t="s">
        <v>134</v>
      </c>
      <c r="H2162" s="34">
        <v>4377.7624379700001</v>
      </c>
      <c r="I2162" s="34">
        <v>295189.90973800002</v>
      </c>
    </row>
    <row r="2163" spans="1:9">
      <c r="A2163" s="35" t="s">
        <v>178</v>
      </c>
      <c r="B2163" s="35" t="s">
        <v>179</v>
      </c>
      <c r="C2163" s="34">
        <v>9.4872790600699997</v>
      </c>
      <c r="D2163" s="35" t="s">
        <v>180</v>
      </c>
      <c r="E2163" s="35" t="s">
        <v>46</v>
      </c>
      <c r="F2163" s="35" t="s">
        <v>181</v>
      </c>
      <c r="G2163" s="35" t="s">
        <v>182</v>
      </c>
      <c r="H2163" s="34">
        <v>911.13572468300003</v>
      </c>
      <c r="I2163" s="34">
        <v>38393.656195299998</v>
      </c>
    </row>
    <row r="2164" spans="1:9">
      <c r="A2164" s="35" t="s">
        <v>178</v>
      </c>
      <c r="B2164" s="35" t="s">
        <v>179</v>
      </c>
      <c r="C2164" s="34">
        <v>160.627882382</v>
      </c>
      <c r="D2164" s="35" t="s">
        <v>180</v>
      </c>
      <c r="E2164" s="35" t="s">
        <v>46</v>
      </c>
      <c r="F2164" s="35" t="s">
        <v>181</v>
      </c>
      <c r="G2164" s="35" t="s">
        <v>182</v>
      </c>
      <c r="H2164" s="34">
        <v>7476.6249732300003</v>
      </c>
      <c r="I2164" s="34">
        <v>650037.97743199999</v>
      </c>
    </row>
    <row r="2165" spans="1:9">
      <c r="A2165" s="35" t="s">
        <v>178</v>
      </c>
      <c r="B2165" s="35" t="s">
        <v>179</v>
      </c>
      <c r="C2165" s="34">
        <v>121.318332208</v>
      </c>
      <c r="D2165" s="35" t="s">
        <v>180</v>
      </c>
      <c r="E2165" s="35" t="s">
        <v>46</v>
      </c>
      <c r="F2165" s="35" t="s">
        <v>131</v>
      </c>
      <c r="G2165" s="35" t="s">
        <v>132</v>
      </c>
      <c r="H2165" s="34">
        <v>4884.9337882099999</v>
      </c>
      <c r="I2165" s="34">
        <v>490957.87185</v>
      </c>
    </row>
    <row r="2166" spans="1:9">
      <c r="A2166" s="35" t="s">
        <v>178</v>
      </c>
      <c r="B2166" s="35" t="s">
        <v>179</v>
      </c>
      <c r="C2166" s="34">
        <v>20.9970890938</v>
      </c>
      <c r="D2166" s="35" t="s">
        <v>180</v>
      </c>
      <c r="E2166" s="35" t="s">
        <v>46</v>
      </c>
      <c r="F2166" s="35" t="s">
        <v>181</v>
      </c>
      <c r="G2166" s="35" t="s">
        <v>182</v>
      </c>
      <c r="H2166" s="34">
        <v>1052.6106501500001</v>
      </c>
      <c r="I2166" s="34">
        <v>84972.204851100003</v>
      </c>
    </row>
    <row r="2167" spans="1:9">
      <c r="A2167" s="35" t="s">
        <v>178</v>
      </c>
      <c r="B2167" s="35" t="s">
        <v>179</v>
      </c>
      <c r="C2167" s="34">
        <v>282.76026776600003</v>
      </c>
      <c r="D2167" s="35" t="s">
        <v>180</v>
      </c>
      <c r="E2167" s="35" t="s">
        <v>46</v>
      </c>
      <c r="F2167" s="35" t="s">
        <v>181</v>
      </c>
      <c r="G2167" s="35" t="s">
        <v>182</v>
      </c>
      <c r="H2167" s="34">
        <v>9239.6827537299996</v>
      </c>
      <c r="I2167" s="34">
        <v>1144290.2056100001</v>
      </c>
    </row>
    <row r="2168" spans="1:9">
      <c r="A2168" s="35" t="s">
        <v>178</v>
      </c>
      <c r="B2168" s="35" t="s">
        <v>179</v>
      </c>
      <c r="C2168" s="34">
        <v>21.9433417065</v>
      </c>
      <c r="D2168" s="35" t="s">
        <v>180</v>
      </c>
      <c r="E2168" s="35" t="s">
        <v>46</v>
      </c>
      <c r="F2168" s="35" t="s">
        <v>131</v>
      </c>
      <c r="G2168" s="35" t="s">
        <v>132</v>
      </c>
      <c r="H2168" s="34">
        <v>1596.10636647</v>
      </c>
      <c r="I2168" s="34">
        <v>88801.553313700002</v>
      </c>
    </row>
    <row r="2169" spans="1:9">
      <c r="A2169" s="35" t="s">
        <v>178</v>
      </c>
      <c r="B2169" s="35" t="s">
        <v>179</v>
      </c>
      <c r="C2169" s="34">
        <v>99.788310631000002</v>
      </c>
      <c r="D2169" s="35" t="s">
        <v>180</v>
      </c>
      <c r="E2169" s="35" t="s">
        <v>46</v>
      </c>
      <c r="F2169" s="35" t="s">
        <v>181</v>
      </c>
      <c r="G2169" s="35" t="s">
        <v>182</v>
      </c>
      <c r="H2169" s="34">
        <v>3649.7721127</v>
      </c>
      <c r="I2169" s="34">
        <v>403828.96575799998</v>
      </c>
    </row>
    <row r="2170" spans="1:9">
      <c r="A2170" s="35" t="s">
        <v>178</v>
      </c>
      <c r="B2170" s="35" t="s">
        <v>179</v>
      </c>
      <c r="C2170" s="34">
        <v>22.516463660300001</v>
      </c>
      <c r="D2170" s="35" t="s">
        <v>180</v>
      </c>
      <c r="E2170" s="35" t="s">
        <v>46</v>
      </c>
      <c r="F2170" s="35" t="s">
        <v>131</v>
      </c>
      <c r="G2170" s="35" t="s">
        <v>132</v>
      </c>
      <c r="H2170" s="34">
        <v>1711.9788670400001</v>
      </c>
      <c r="I2170" s="34">
        <v>91120.895573300004</v>
      </c>
    </row>
    <row r="2171" spans="1:9">
      <c r="A2171" s="35" t="s">
        <v>178</v>
      </c>
      <c r="B2171" s="35" t="s">
        <v>179</v>
      </c>
      <c r="C2171" s="34">
        <v>618.08199578000006</v>
      </c>
      <c r="D2171" s="35" t="s">
        <v>180</v>
      </c>
      <c r="E2171" s="35" t="s">
        <v>46</v>
      </c>
      <c r="F2171" s="35" t="s">
        <v>181</v>
      </c>
      <c r="G2171" s="35" t="s">
        <v>182</v>
      </c>
      <c r="H2171" s="34">
        <v>10119.813783400001</v>
      </c>
      <c r="I2171" s="34">
        <v>2501289.0941900001</v>
      </c>
    </row>
    <row r="2172" spans="1:9">
      <c r="A2172" s="35" t="s">
        <v>178</v>
      </c>
      <c r="B2172" s="35" t="s">
        <v>179</v>
      </c>
      <c r="C2172" s="34">
        <v>448.03093885800001</v>
      </c>
      <c r="D2172" s="35" t="s">
        <v>180</v>
      </c>
      <c r="E2172" s="35" t="s">
        <v>46</v>
      </c>
      <c r="F2172" s="35" t="s">
        <v>181</v>
      </c>
      <c r="G2172" s="35" t="s">
        <v>182</v>
      </c>
      <c r="H2172" s="34">
        <v>10355.1271765</v>
      </c>
      <c r="I2172" s="34">
        <v>1813116.8823500001</v>
      </c>
    </row>
    <row r="2173" spans="1:9">
      <c r="A2173" s="35" t="s">
        <v>178</v>
      </c>
      <c r="B2173" s="35" t="s">
        <v>179</v>
      </c>
      <c r="C2173" s="34">
        <v>192.952258578</v>
      </c>
      <c r="D2173" s="35" t="s">
        <v>180</v>
      </c>
      <c r="E2173" s="35" t="s">
        <v>46</v>
      </c>
      <c r="F2173" s="35" t="s">
        <v>181</v>
      </c>
      <c r="G2173" s="35" t="s">
        <v>182</v>
      </c>
      <c r="H2173" s="34">
        <v>6900.6714008999998</v>
      </c>
      <c r="I2173" s="34">
        <v>780850.08684200002</v>
      </c>
    </row>
    <row r="2174" spans="1:9">
      <c r="A2174" s="35" t="s">
        <v>178</v>
      </c>
      <c r="B2174" s="35" t="s">
        <v>179</v>
      </c>
      <c r="C2174" s="34">
        <v>284.52121944599998</v>
      </c>
      <c r="D2174" s="35" t="s">
        <v>180</v>
      </c>
      <c r="E2174" s="35" t="s">
        <v>46</v>
      </c>
      <c r="F2174" s="35" t="s">
        <v>181</v>
      </c>
      <c r="G2174" s="35" t="s">
        <v>182</v>
      </c>
      <c r="H2174" s="34">
        <v>8743.2103897699999</v>
      </c>
      <c r="I2174" s="34">
        <v>1151416.52422</v>
      </c>
    </row>
    <row r="2175" spans="1:9">
      <c r="A2175" s="35" t="s">
        <v>178</v>
      </c>
      <c r="B2175" s="35" t="s">
        <v>179</v>
      </c>
      <c r="C2175" s="34">
        <v>892.58732030299996</v>
      </c>
      <c r="D2175" s="35" t="s">
        <v>180</v>
      </c>
      <c r="E2175" s="35" t="s">
        <v>46</v>
      </c>
      <c r="F2175" s="35" t="s">
        <v>181</v>
      </c>
      <c r="G2175" s="35" t="s">
        <v>182</v>
      </c>
      <c r="H2175" s="34">
        <v>23216.7623671</v>
      </c>
      <c r="I2175" s="34">
        <v>3612172.7297200002</v>
      </c>
    </row>
    <row r="2176" spans="1:9">
      <c r="A2176" s="35" t="s">
        <v>178</v>
      </c>
      <c r="B2176" s="35" t="s">
        <v>179</v>
      </c>
      <c r="C2176" s="34">
        <v>4.2701833147799998E-4</v>
      </c>
      <c r="D2176" s="35" t="s">
        <v>180</v>
      </c>
      <c r="E2176" s="35" t="s">
        <v>46</v>
      </c>
      <c r="F2176" s="35" t="s">
        <v>131</v>
      </c>
      <c r="G2176" s="35" t="s">
        <v>132</v>
      </c>
      <c r="H2176" s="34">
        <v>15.4231616859</v>
      </c>
      <c r="I2176" s="34">
        <v>1.72808187723</v>
      </c>
    </row>
    <row r="2177" spans="1:9">
      <c r="A2177" s="35" t="s">
        <v>178</v>
      </c>
      <c r="B2177" s="35" t="s">
        <v>179</v>
      </c>
      <c r="C2177" s="34">
        <v>163.51927767699999</v>
      </c>
      <c r="D2177" s="35" t="s">
        <v>180</v>
      </c>
      <c r="E2177" s="35" t="s">
        <v>46</v>
      </c>
      <c r="F2177" s="35" t="s">
        <v>181</v>
      </c>
      <c r="G2177" s="35" t="s">
        <v>182</v>
      </c>
      <c r="H2177" s="34">
        <v>6907.1612939500001</v>
      </c>
      <c r="I2177" s="34">
        <v>661739.03905300004</v>
      </c>
    </row>
    <row r="2178" spans="1:9">
      <c r="A2178" s="35" t="s">
        <v>178</v>
      </c>
      <c r="B2178" s="35" t="s">
        <v>179</v>
      </c>
      <c r="C2178" s="34">
        <v>46.842763882500002</v>
      </c>
      <c r="D2178" s="35" t="s">
        <v>180</v>
      </c>
      <c r="E2178" s="35" t="s">
        <v>46</v>
      </c>
      <c r="F2178" s="35" t="s">
        <v>181</v>
      </c>
      <c r="G2178" s="35" t="s">
        <v>182</v>
      </c>
      <c r="H2178" s="34">
        <v>2498.21658007</v>
      </c>
      <c r="I2178" s="34">
        <v>189565.93986099999</v>
      </c>
    </row>
    <row r="2179" spans="1:9">
      <c r="A2179" s="35" t="s">
        <v>178</v>
      </c>
      <c r="B2179" s="35" t="s">
        <v>179</v>
      </c>
      <c r="C2179" s="34">
        <v>371.77188732399998</v>
      </c>
      <c r="D2179" s="35" t="s">
        <v>180</v>
      </c>
      <c r="E2179" s="35" t="s">
        <v>46</v>
      </c>
      <c r="F2179" s="35" t="s">
        <v>133</v>
      </c>
      <c r="G2179" s="35" t="s">
        <v>134</v>
      </c>
      <c r="H2179" s="34">
        <v>8315.50882723</v>
      </c>
      <c r="I2179" s="34">
        <v>1504507.44989</v>
      </c>
    </row>
    <row r="2180" spans="1:9">
      <c r="A2180" s="35" t="s">
        <v>178</v>
      </c>
      <c r="B2180" s="35" t="s">
        <v>179</v>
      </c>
      <c r="C2180" s="34">
        <v>2505.4691509899999</v>
      </c>
      <c r="D2180" s="35" t="s">
        <v>180</v>
      </c>
      <c r="E2180" s="35" t="s">
        <v>46</v>
      </c>
      <c r="F2180" s="35" t="s">
        <v>181</v>
      </c>
      <c r="G2180" s="35" t="s">
        <v>182</v>
      </c>
      <c r="H2180" s="34">
        <v>27308.884189299999</v>
      </c>
      <c r="I2180" s="34">
        <v>10139273.924799999</v>
      </c>
    </row>
    <row r="2181" spans="1:9">
      <c r="A2181" s="35" t="s">
        <v>178</v>
      </c>
      <c r="B2181" s="35" t="s">
        <v>179</v>
      </c>
      <c r="C2181" s="34">
        <v>6411.2682766999997</v>
      </c>
      <c r="D2181" s="35" t="s">
        <v>180</v>
      </c>
      <c r="E2181" s="35" t="s">
        <v>46</v>
      </c>
      <c r="F2181" s="35" t="s">
        <v>181</v>
      </c>
      <c r="G2181" s="35" t="s">
        <v>182</v>
      </c>
      <c r="H2181" s="34">
        <v>70366.324415299998</v>
      </c>
      <c r="I2181" s="34">
        <v>25945482.201299999</v>
      </c>
    </row>
    <row r="2182" spans="1:9">
      <c r="A2182" s="35" t="s">
        <v>178</v>
      </c>
      <c r="B2182" s="35" t="s">
        <v>179</v>
      </c>
      <c r="C2182" s="34">
        <v>247.283086529</v>
      </c>
      <c r="D2182" s="35" t="s">
        <v>180</v>
      </c>
      <c r="E2182" s="35" t="s">
        <v>46</v>
      </c>
      <c r="F2182" s="35" t="s">
        <v>133</v>
      </c>
      <c r="G2182" s="35" t="s">
        <v>134</v>
      </c>
      <c r="H2182" s="34">
        <v>6934.81425511</v>
      </c>
      <c r="I2182" s="34">
        <v>1000719.1468700001</v>
      </c>
    </row>
    <row r="2183" spans="1:9">
      <c r="A2183" s="35" t="s">
        <v>178</v>
      </c>
      <c r="B2183" s="35" t="s">
        <v>179</v>
      </c>
      <c r="C2183" s="34">
        <v>1265.6285780400001</v>
      </c>
      <c r="D2183" s="35" t="s">
        <v>180</v>
      </c>
      <c r="E2183" s="35" t="s">
        <v>46</v>
      </c>
      <c r="F2183" s="35" t="s">
        <v>181</v>
      </c>
      <c r="G2183" s="35" t="s">
        <v>182</v>
      </c>
      <c r="H2183" s="34">
        <v>30600.782743299998</v>
      </c>
      <c r="I2183" s="34">
        <v>5121817.1394300004</v>
      </c>
    </row>
    <row r="2184" spans="1:9">
      <c r="A2184" s="35" t="s">
        <v>178</v>
      </c>
      <c r="B2184" s="35" t="s">
        <v>179</v>
      </c>
      <c r="C2184" s="34">
        <v>3809.4167772599999</v>
      </c>
      <c r="D2184" s="35" t="s">
        <v>180</v>
      </c>
      <c r="E2184" s="35" t="s">
        <v>46</v>
      </c>
      <c r="F2184" s="35" t="s">
        <v>133</v>
      </c>
      <c r="G2184" s="35" t="s">
        <v>134</v>
      </c>
      <c r="H2184" s="34">
        <v>43233.696867500003</v>
      </c>
      <c r="I2184" s="34">
        <v>15416162.750700001</v>
      </c>
    </row>
    <row r="2185" spans="1:9">
      <c r="A2185" s="35" t="s">
        <v>178</v>
      </c>
      <c r="B2185" s="35" t="s">
        <v>179</v>
      </c>
      <c r="C2185" s="34">
        <v>2144.2447759900001</v>
      </c>
      <c r="D2185" s="35" t="s">
        <v>180</v>
      </c>
      <c r="E2185" s="35" t="s">
        <v>46</v>
      </c>
      <c r="F2185" s="35" t="s">
        <v>181</v>
      </c>
      <c r="G2185" s="35" t="s">
        <v>182</v>
      </c>
      <c r="H2185" s="34">
        <v>20921.036338099999</v>
      </c>
      <c r="I2185" s="34">
        <v>8677450.7429099996</v>
      </c>
    </row>
    <row r="2186" spans="1:9">
      <c r="A2186" s="35" t="s">
        <v>178</v>
      </c>
      <c r="B2186" s="35" t="s">
        <v>179</v>
      </c>
      <c r="C2186" s="34">
        <v>805.53101419300003</v>
      </c>
      <c r="D2186" s="35" t="s">
        <v>180</v>
      </c>
      <c r="E2186" s="35" t="s">
        <v>46</v>
      </c>
      <c r="F2186" s="35" t="s">
        <v>131</v>
      </c>
      <c r="G2186" s="35" t="s">
        <v>132</v>
      </c>
      <c r="H2186" s="34">
        <v>11067.3968535</v>
      </c>
      <c r="I2186" s="34">
        <v>3259868.3582299999</v>
      </c>
    </row>
    <row r="2187" spans="1:9">
      <c r="A2187" s="35" t="s">
        <v>178</v>
      </c>
      <c r="B2187" s="35" t="s">
        <v>179</v>
      </c>
      <c r="C2187" s="34">
        <v>2178.0844397000001</v>
      </c>
      <c r="D2187" s="35" t="s">
        <v>180</v>
      </c>
      <c r="E2187" s="35" t="s">
        <v>46</v>
      </c>
      <c r="F2187" s="35" t="s">
        <v>181</v>
      </c>
      <c r="G2187" s="35" t="s">
        <v>182</v>
      </c>
      <c r="H2187" s="34">
        <v>37050.756826600002</v>
      </c>
      <c r="I2187" s="34">
        <v>8814395.0033299997</v>
      </c>
    </row>
    <row r="2188" spans="1:9">
      <c r="A2188" s="35" t="s">
        <v>178</v>
      </c>
      <c r="B2188" s="35" t="s">
        <v>179</v>
      </c>
      <c r="C2188" s="34">
        <v>15219.288959899999</v>
      </c>
      <c r="D2188" s="35" t="s">
        <v>180</v>
      </c>
      <c r="E2188" s="35" t="s">
        <v>46</v>
      </c>
      <c r="F2188" s="35" t="s">
        <v>181</v>
      </c>
      <c r="G2188" s="35" t="s">
        <v>182</v>
      </c>
      <c r="H2188" s="34">
        <v>111359.163249</v>
      </c>
      <c r="I2188" s="34">
        <v>61590277.271799996</v>
      </c>
    </row>
    <row r="2189" spans="1:9">
      <c r="A2189" s="35" t="s">
        <v>178</v>
      </c>
      <c r="B2189" s="35" t="s">
        <v>179</v>
      </c>
      <c r="C2189" s="34">
        <v>1.17289391045E-5</v>
      </c>
      <c r="D2189" s="35" t="s">
        <v>180</v>
      </c>
      <c r="E2189" s="35" t="s">
        <v>46</v>
      </c>
      <c r="F2189" s="35" t="s">
        <v>131</v>
      </c>
      <c r="G2189" s="35" t="s">
        <v>132</v>
      </c>
      <c r="H2189" s="34">
        <v>34.871231556300003</v>
      </c>
      <c r="I2189" s="34">
        <v>4.7465332543100001E-2</v>
      </c>
    </row>
    <row r="2190" spans="1:9">
      <c r="A2190" s="35" t="s">
        <v>178</v>
      </c>
      <c r="B2190" s="35" t="s">
        <v>179</v>
      </c>
      <c r="C2190" s="34">
        <v>1.2431938153599999E-6</v>
      </c>
      <c r="D2190" s="35" t="s">
        <v>180</v>
      </c>
      <c r="E2190" s="35" t="s">
        <v>46</v>
      </c>
      <c r="F2190" s="35" t="s">
        <v>131</v>
      </c>
      <c r="G2190" s="35" t="s">
        <v>132</v>
      </c>
      <c r="H2190" s="34">
        <v>9.7798751742600007</v>
      </c>
      <c r="I2190" s="34">
        <v>5.0310268759699997E-3</v>
      </c>
    </row>
    <row r="2191" spans="1:9">
      <c r="A2191" s="35" t="s">
        <v>178</v>
      </c>
      <c r="B2191" s="35" t="s">
        <v>179</v>
      </c>
      <c r="C2191" s="34">
        <v>2.0675921963000002E-5</v>
      </c>
      <c r="D2191" s="35" t="s">
        <v>180</v>
      </c>
      <c r="E2191" s="35" t="s">
        <v>46</v>
      </c>
      <c r="F2191" s="35" t="s">
        <v>131</v>
      </c>
      <c r="G2191" s="35" t="s">
        <v>132</v>
      </c>
      <c r="H2191" s="34">
        <v>71.345350553399996</v>
      </c>
      <c r="I2191" s="34">
        <v>8.36724875851E-2</v>
      </c>
    </row>
    <row r="2192" spans="1:9">
      <c r="A2192" s="35" t="s">
        <v>178</v>
      </c>
      <c r="B2192" s="35" t="s">
        <v>179</v>
      </c>
      <c r="C2192" s="34">
        <v>3.29392681808E-5</v>
      </c>
      <c r="D2192" s="35" t="s">
        <v>180</v>
      </c>
      <c r="E2192" s="35" t="s">
        <v>46</v>
      </c>
      <c r="F2192" s="35" t="s">
        <v>131</v>
      </c>
      <c r="G2192" s="35" t="s">
        <v>132</v>
      </c>
      <c r="H2192" s="34">
        <v>90.861473290800006</v>
      </c>
      <c r="I2192" s="34">
        <v>0.133300488987</v>
      </c>
    </row>
    <row r="2193" spans="1:9">
      <c r="A2193" s="35" t="s">
        <v>178</v>
      </c>
      <c r="B2193" s="35" t="s">
        <v>179</v>
      </c>
      <c r="C2193" s="34">
        <v>4.1333080118700003E-5</v>
      </c>
      <c r="D2193" s="35" t="s">
        <v>180</v>
      </c>
      <c r="E2193" s="35" t="s">
        <v>46</v>
      </c>
      <c r="F2193" s="35" t="s">
        <v>131</v>
      </c>
      <c r="G2193" s="35" t="s">
        <v>132</v>
      </c>
      <c r="H2193" s="34">
        <v>99.673641954299995</v>
      </c>
      <c r="I2193" s="34">
        <v>0.16726904073599999</v>
      </c>
    </row>
    <row r="2194" spans="1:9">
      <c r="A2194" s="35" t="s">
        <v>178</v>
      </c>
      <c r="B2194" s="35" t="s">
        <v>179</v>
      </c>
      <c r="C2194" s="34">
        <v>3.03493318918E-6</v>
      </c>
      <c r="D2194" s="35" t="s">
        <v>180</v>
      </c>
      <c r="E2194" s="35" t="s">
        <v>46</v>
      </c>
      <c r="F2194" s="35" t="s">
        <v>131</v>
      </c>
      <c r="G2194" s="35" t="s">
        <v>132</v>
      </c>
      <c r="H2194" s="34">
        <v>7.1645316969900001</v>
      </c>
      <c r="I2194" s="34">
        <v>1.2281938868200001E-2</v>
      </c>
    </row>
    <row r="2195" spans="1:9">
      <c r="A2195" s="35" t="s">
        <v>178</v>
      </c>
      <c r="B2195" s="35" t="s">
        <v>179</v>
      </c>
      <c r="C2195" s="34">
        <v>6.5407314257999998</v>
      </c>
      <c r="D2195" s="35" t="s">
        <v>180</v>
      </c>
      <c r="E2195" s="35" t="s">
        <v>46</v>
      </c>
      <c r="F2195" s="35" t="s">
        <v>181</v>
      </c>
      <c r="G2195" s="35" t="s">
        <v>182</v>
      </c>
      <c r="H2195" s="34">
        <v>690.72088583499999</v>
      </c>
      <c r="I2195" s="34">
        <v>26469.400977699999</v>
      </c>
    </row>
    <row r="2196" spans="1:9">
      <c r="A2196" s="35" t="s">
        <v>178</v>
      </c>
      <c r="B2196" s="35" t="s">
        <v>179</v>
      </c>
      <c r="C2196" s="34">
        <v>3.2702942939800002</v>
      </c>
      <c r="D2196" s="35" t="s">
        <v>180</v>
      </c>
      <c r="E2196" s="35" t="s">
        <v>46</v>
      </c>
      <c r="F2196" s="35" t="s">
        <v>181</v>
      </c>
      <c r="G2196" s="35" t="s">
        <v>182</v>
      </c>
      <c r="H2196" s="34">
        <v>460.16458440100001</v>
      </c>
      <c r="I2196" s="34">
        <v>13234.411466699999</v>
      </c>
    </row>
    <row r="2197" spans="1:9">
      <c r="A2197" s="35" t="s">
        <v>178</v>
      </c>
      <c r="B2197" s="35" t="s">
        <v>179</v>
      </c>
      <c r="C2197" s="34">
        <v>7.8691068723000003E-3</v>
      </c>
      <c r="D2197" s="35" t="s">
        <v>180</v>
      </c>
      <c r="E2197" s="35" t="s">
        <v>46</v>
      </c>
      <c r="F2197" s="35" t="s">
        <v>181</v>
      </c>
      <c r="G2197" s="35" t="s">
        <v>182</v>
      </c>
      <c r="H2197" s="34">
        <v>33.591401724800001</v>
      </c>
      <c r="I2197" s="34">
        <v>31.8451456847</v>
      </c>
    </row>
    <row r="2198" spans="1:9">
      <c r="A2198" s="35" t="s">
        <v>178</v>
      </c>
      <c r="B2198" s="35" t="s">
        <v>179</v>
      </c>
      <c r="C2198" s="34">
        <v>7.1959230761900006E-5</v>
      </c>
      <c r="D2198" s="35" t="s">
        <v>180</v>
      </c>
      <c r="E2198" s="35" t="s">
        <v>46</v>
      </c>
      <c r="F2198" s="35" t="s">
        <v>181</v>
      </c>
      <c r="G2198" s="35" t="s">
        <v>182</v>
      </c>
      <c r="H2198" s="34">
        <v>8.3121998313399992</v>
      </c>
      <c r="I2198" s="34">
        <v>0.29120867515999999</v>
      </c>
    </row>
    <row r="2199" spans="1:9">
      <c r="A2199" s="35" t="s">
        <v>178</v>
      </c>
      <c r="B2199" s="35" t="s">
        <v>179</v>
      </c>
      <c r="C2199" s="34">
        <v>2.2885763654E-2</v>
      </c>
      <c r="D2199" s="35" t="s">
        <v>180</v>
      </c>
      <c r="E2199" s="35" t="s">
        <v>46</v>
      </c>
      <c r="F2199" s="35" t="s">
        <v>181</v>
      </c>
      <c r="G2199" s="35" t="s">
        <v>182</v>
      </c>
      <c r="H2199" s="34">
        <v>163.65079558299999</v>
      </c>
      <c r="I2199" s="34">
        <v>92.615399624600002</v>
      </c>
    </row>
    <row r="2200" spans="1:9">
      <c r="A2200" s="35" t="s">
        <v>178</v>
      </c>
      <c r="B2200" s="35" t="s">
        <v>179</v>
      </c>
      <c r="C2200" s="34">
        <v>9.9515024315699994E-3</v>
      </c>
      <c r="D2200" s="35" t="s">
        <v>180</v>
      </c>
      <c r="E2200" s="35" t="s">
        <v>46</v>
      </c>
      <c r="F2200" s="35" t="s">
        <v>181</v>
      </c>
      <c r="G2200" s="35" t="s">
        <v>182</v>
      </c>
      <c r="H2200" s="34">
        <v>81.538950723900001</v>
      </c>
      <c r="I2200" s="34">
        <v>40.272301527700002</v>
      </c>
    </row>
    <row r="2201" spans="1:9">
      <c r="A2201" s="35" t="s">
        <v>178</v>
      </c>
      <c r="B2201" s="35" t="s">
        <v>179</v>
      </c>
      <c r="C2201" s="34">
        <v>8.0461620699599995E-4</v>
      </c>
      <c r="D2201" s="35" t="s">
        <v>180</v>
      </c>
      <c r="E2201" s="35" t="s">
        <v>46</v>
      </c>
      <c r="F2201" s="35" t="s">
        <v>181</v>
      </c>
      <c r="G2201" s="35" t="s">
        <v>182</v>
      </c>
      <c r="H2201" s="34">
        <v>54.096939124599999</v>
      </c>
      <c r="I2201" s="34">
        <v>3.25616626485</v>
      </c>
    </row>
    <row r="2202" spans="1:9">
      <c r="A2202" s="35" t="s">
        <v>178</v>
      </c>
      <c r="B2202" s="35" t="s">
        <v>179</v>
      </c>
      <c r="C2202" s="34">
        <v>3.5741492836199998E-2</v>
      </c>
      <c r="D2202" s="35" t="s">
        <v>180</v>
      </c>
      <c r="E2202" s="35" t="s">
        <v>46</v>
      </c>
      <c r="F2202" s="35" t="s">
        <v>181</v>
      </c>
      <c r="G2202" s="35" t="s">
        <v>182</v>
      </c>
      <c r="H2202" s="34">
        <v>307.06095437699997</v>
      </c>
      <c r="I2202" s="34">
        <v>144.64068983000001</v>
      </c>
    </row>
    <row r="2203" spans="1:9">
      <c r="A2203" s="35" t="s">
        <v>178</v>
      </c>
      <c r="B2203" s="35" t="s">
        <v>179</v>
      </c>
      <c r="C2203" s="34">
        <v>2.8890368044400001E-2</v>
      </c>
      <c r="D2203" s="35" t="s">
        <v>180</v>
      </c>
      <c r="E2203" s="35" t="s">
        <v>46</v>
      </c>
      <c r="F2203" s="35" t="s">
        <v>181</v>
      </c>
      <c r="G2203" s="35" t="s">
        <v>182</v>
      </c>
      <c r="H2203" s="34">
        <v>82.270040273299998</v>
      </c>
      <c r="I2203" s="34">
        <v>116.915171466</v>
      </c>
    </row>
    <row r="2204" spans="1:9">
      <c r="A2204" s="35" t="s">
        <v>178</v>
      </c>
      <c r="B2204" s="35" t="s">
        <v>179</v>
      </c>
      <c r="C2204" s="34">
        <v>3.9859393591199999E-2</v>
      </c>
      <c r="D2204" s="35" t="s">
        <v>180</v>
      </c>
      <c r="E2204" s="35" t="s">
        <v>46</v>
      </c>
      <c r="F2204" s="35" t="s">
        <v>181</v>
      </c>
      <c r="G2204" s="35" t="s">
        <v>182</v>
      </c>
      <c r="H2204" s="34">
        <v>289.81822664999999</v>
      </c>
      <c r="I2204" s="34">
        <v>161.305242948</v>
      </c>
    </row>
    <row r="2205" spans="1:9">
      <c r="A2205" s="35" t="s">
        <v>178</v>
      </c>
      <c r="B2205" s="35" t="s">
        <v>179</v>
      </c>
      <c r="C2205" s="34">
        <v>1.1566079749200001E-2</v>
      </c>
      <c r="D2205" s="35" t="s">
        <v>180</v>
      </c>
      <c r="E2205" s="35" t="s">
        <v>46</v>
      </c>
      <c r="F2205" s="35" t="s">
        <v>181</v>
      </c>
      <c r="G2205" s="35" t="s">
        <v>182</v>
      </c>
      <c r="H2205" s="34">
        <v>116.168360874</v>
      </c>
      <c r="I2205" s="34">
        <v>46.806264114900003</v>
      </c>
    </row>
    <row r="2206" spans="1:9">
      <c r="A2206" s="35" t="s">
        <v>178</v>
      </c>
      <c r="B2206" s="35" t="s">
        <v>179</v>
      </c>
      <c r="C2206" s="34">
        <v>7.5479947690899997E-3</v>
      </c>
      <c r="D2206" s="35" t="s">
        <v>180</v>
      </c>
      <c r="E2206" s="35" t="s">
        <v>46</v>
      </c>
      <c r="F2206" s="35" t="s">
        <v>181</v>
      </c>
      <c r="G2206" s="35" t="s">
        <v>182</v>
      </c>
      <c r="H2206" s="34">
        <v>93.855675258800005</v>
      </c>
      <c r="I2206" s="34">
        <v>30.545651107499999</v>
      </c>
    </row>
    <row r="2207" spans="1:9">
      <c r="A2207" s="35" t="s">
        <v>178</v>
      </c>
      <c r="B2207" s="35" t="s">
        <v>179</v>
      </c>
      <c r="C2207" s="34">
        <v>3.02134166381E-2</v>
      </c>
      <c r="D2207" s="35" t="s">
        <v>180</v>
      </c>
      <c r="E2207" s="35" t="s">
        <v>46</v>
      </c>
      <c r="F2207" s="35" t="s">
        <v>181</v>
      </c>
      <c r="G2207" s="35" t="s">
        <v>182</v>
      </c>
      <c r="H2207" s="34">
        <v>92.929205773099994</v>
      </c>
      <c r="I2207" s="34">
        <v>122.269359165</v>
      </c>
    </row>
    <row r="2208" spans="1:9">
      <c r="A2208" s="35" t="s">
        <v>178</v>
      </c>
      <c r="B2208" s="35" t="s">
        <v>179</v>
      </c>
      <c r="C2208" s="34">
        <v>1.15567422697E-2</v>
      </c>
      <c r="D2208" s="35" t="s">
        <v>180</v>
      </c>
      <c r="E2208" s="35" t="s">
        <v>46</v>
      </c>
      <c r="F2208" s="35" t="s">
        <v>181</v>
      </c>
      <c r="G2208" s="35" t="s">
        <v>182</v>
      </c>
      <c r="H2208" s="34">
        <v>53.521762540200001</v>
      </c>
      <c r="I2208" s="34">
        <v>46.768476676299997</v>
      </c>
    </row>
    <row r="2209" spans="1:9">
      <c r="A2209" s="35" t="s">
        <v>178</v>
      </c>
      <c r="B2209" s="35" t="s">
        <v>179</v>
      </c>
      <c r="C2209" s="34">
        <v>2.9764787227699999E-2</v>
      </c>
      <c r="D2209" s="35" t="s">
        <v>180</v>
      </c>
      <c r="E2209" s="35" t="s">
        <v>46</v>
      </c>
      <c r="F2209" s="35" t="s">
        <v>181</v>
      </c>
      <c r="G2209" s="35" t="s">
        <v>182</v>
      </c>
      <c r="H2209" s="34">
        <v>611.15749176899999</v>
      </c>
      <c r="I2209" s="34">
        <v>120.453820354</v>
      </c>
    </row>
    <row r="2210" spans="1:9">
      <c r="A2210" s="35" t="s">
        <v>178</v>
      </c>
      <c r="B2210" s="35" t="s">
        <v>179</v>
      </c>
      <c r="C2210" s="34">
        <v>2.5882988543100001E-3</v>
      </c>
      <c r="D2210" s="35" t="s">
        <v>180</v>
      </c>
      <c r="E2210" s="35" t="s">
        <v>46</v>
      </c>
      <c r="F2210" s="35" t="s">
        <v>181</v>
      </c>
      <c r="G2210" s="35" t="s">
        <v>182</v>
      </c>
      <c r="H2210" s="34">
        <v>238.38117729800001</v>
      </c>
      <c r="I2210" s="34">
        <v>10.4744738417</v>
      </c>
    </row>
    <row r="2211" spans="1:9">
      <c r="A2211" s="35" t="s">
        <v>178</v>
      </c>
      <c r="B2211" s="35" t="s">
        <v>179</v>
      </c>
      <c r="C2211" s="34">
        <v>3.8845373913199997E-2</v>
      </c>
      <c r="D2211" s="35" t="s">
        <v>180</v>
      </c>
      <c r="E2211" s="35" t="s">
        <v>46</v>
      </c>
      <c r="F2211" s="35" t="s">
        <v>181</v>
      </c>
      <c r="G2211" s="35" t="s">
        <v>182</v>
      </c>
      <c r="H2211" s="34">
        <v>860.80668520500001</v>
      </c>
      <c r="I2211" s="34">
        <v>157.20165090099999</v>
      </c>
    </row>
    <row r="2212" spans="1:9">
      <c r="A2212" s="35" t="s">
        <v>178</v>
      </c>
      <c r="B2212" s="35" t="s">
        <v>179</v>
      </c>
      <c r="C2212" s="34">
        <v>1.9110267355200001E-3</v>
      </c>
      <c r="D2212" s="35" t="s">
        <v>180</v>
      </c>
      <c r="E2212" s="35" t="s">
        <v>46</v>
      </c>
      <c r="F2212" s="35" t="s">
        <v>181</v>
      </c>
      <c r="G2212" s="35" t="s">
        <v>182</v>
      </c>
      <c r="H2212" s="34">
        <v>111.329310143</v>
      </c>
      <c r="I2212" s="34">
        <v>7.7336508180200001</v>
      </c>
    </row>
    <row r="2213" spans="1:9">
      <c r="A2213" s="35" t="s">
        <v>178</v>
      </c>
      <c r="B2213" s="35" t="s">
        <v>179</v>
      </c>
      <c r="C2213" s="34">
        <v>1.3805918826500001E-2</v>
      </c>
      <c r="D2213" s="35" t="s">
        <v>180</v>
      </c>
      <c r="E2213" s="35" t="s">
        <v>46</v>
      </c>
      <c r="F2213" s="35" t="s">
        <v>181</v>
      </c>
      <c r="G2213" s="35" t="s">
        <v>182</v>
      </c>
      <c r="H2213" s="34">
        <v>271.63673120300001</v>
      </c>
      <c r="I2213" s="34">
        <v>55.870571270200003</v>
      </c>
    </row>
    <row r="2214" spans="1:9">
      <c r="A2214" s="35" t="s">
        <v>178</v>
      </c>
      <c r="B2214" s="35" t="s">
        <v>179</v>
      </c>
      <c r="C2214" s="34">
        <v>1.3758091956600001E-2</v>
      </c>
      <c r="D2214" s="35" t="s">
        <v>180</v>
      </c>
      <c r="E2214" s="35" t="s">
        <v>46</v>
      </c>
      <c r="F2214" s="35" t="s">
        <v>181</v>
      </c>
      <c r="G2214" s="35" t="s">
        <v>182</v>
      </c>
      <c r="H2214" s="34">
        <v>217.103395277</v>
      </c>
      <c r="I2214" s="34">
        <v>55.677022794599999</v>
      </c>
    </row>
    <row r="2215" spans="1:9">
      <c r="A2215" s="35" t="s">
        <v>178</v>
      </c>
      <c r="B2215" s="35" t="s">
        <v>179</v>
      </c>
      <c r="C2215" s="34">
        <v>4.5429942520499996E-3</v>
      </c>
      <c r="D2215" s="35" t="s">
        <v>180</v>
      </c>
      <c r="E2215" s="35" t="s">
        <v>46</v>
      </c>
      <c r="F2215" s="35" t="s">
        <v>181</v>
      </c>
      <c r="G2215" s="35" t="s">
        <v>182</v>
      </c>
      <c r="H2215" s="34">
        <v>34.105072080399999</v>
      </c>
      <c r="I2215" s="34">
        <v>18.3848454659</v>
      </c>
    </row>
    <row r="2216" spans="1:9">
      <c r="A2216" s="35" t="s">
        <v>178</v>
      </c>
      <c r="B2216" s="35" t="s">
        <v>179</v>
      </c>
      <c r="C2216" s="34">
        <v>4.8090653977600001E-4</v>
      </c>
      <c r="D2216" s="35" t="s">
        <v>180</v>
      </c>
      <c r="E2216" s="35" t="s">
        <v>46</v>
      </c>
      <c r="F2216" s="35" t="s">
        <v>181</v>
      </c>
      <c r="G2216" s="35" t="s">
        <v>182</v>
      </c>
      <c r="H2216" s="34">
        <v>13.858927168499999</v>
      </c>
      <c r="I2216" s="34">
        <v>1.94615971907</v>
      </c>
    </row>
    <row r="2217" spans="1:9">
      <c r="A2217" s="35" t="s">
        <v>178</v>
      </c>
      <c r="B2217" s="35" t="s">
        <v>179</v>
      </c>
      <c r="C2217" s="34">
        <v>2.1077362218399998E-2</v>
      </c>
      <c r="D2217" s="35" t="s">
        <v>180</v>
      </c>
      <c r="E2217" s="35" t="s">
        <v>46</v>
      </c>
      <c r="F2217" s="35" t="s">
        <v>181</v>
      </c>
      <c r="G2217" s="35" t="s">
        <v>182</v>
      </c>
      <c r="H2217" s="34">
        <v>62.0663151591</v>
      </c>
      <c r="I2217" s="34">
        <v>85.297058660800005</v>
      </c>
    </row>
    <row r="2218" spans="1:9">
      <c r="A2218" s="35" t="s">
        <v>178</v>
      </c>
      <c r="B2218" s="35" t="s">
        <v>179</v>
      </c>
      <c r="C2218" s="34">
        <v>3.24793424185E-2</v>
      </c>
      <c r="D2218" s="35" t="s">
        <v>180</v>
      </c>
      <c r="E2218" s="35" t="s">
        <v>46</v>
      </c>
      <c r="F2218" s="35" t="s">
        <v>181</v>
      </c>
      <c r="G2218" s="35" t="s">
        <v>182</v>
      </c>
      <c r="H2218" s="34">
        <v>194.82376958</v>
      </c>
      <c r="I2218" s="34">
        <v>131.439235462</v>
      </c>
    </row>
    <row r="2219" spans="1:9">
      <c r="A2219" s="35" t="s">
        <v>178</v>
      </c>
      <c r="B2219" s="35" t="s">
        <v>179</v>
      </c>
      <c r="C2219" s="34">
        <v>1.1961185903300001E-3</v>
      </c>
      <c r="D2219" s="35" t="s">
        <v>180</v>
      </c>
      <c r="E2219" s="35" t="s">
        <v>46</v>
      </c>
      <c r="F2219" s="35" t="s">
        <v>181</v>
      </c>
      <c r="G2219" s="35" t="s">
        <v>182</v>
      </c>
      <c r="H2219" s="34">
        <v>53.4121620198</v>
      </c>
      <c r="I2219" s="34">
        <v>4.8405201992400002</v>
      </c>
    </row>
    <row r="2220" spans="1:9">
      <c r="A2220" s="35" t="s">
        <v>178</v>
      </c>
      <c r="B2220" s="35" t="s">
        <v>179</v>
      </c>
      <c r="C2220" s="34">
        <v>4.3629162286299997E-2</v>
      </c>
      <c r="D2220" s="35" t="s">
        <v>180</v>
      </c>
      <c r="E2220" s="35" t="s">
        <v>46</v>
      </c>
      <c r="F2220" s="35" t="s">
        <v>181</v>
      </c>
      <c r="G2220" s="35" t="s">
        <v>182</v>
      </c>
      <c r="H2220" s="34">
        <v>199.828236688</v>
      </c>
      <c r="I2220" s="34">
        <v>176.56095560200001</v>
      </c>
    </row>
    <row r="2221" spans="1:9">
      <c r="A2221" s="35" t="s">
        <v>178</v>
      </c>
      <c r="B2221" s="35" t="s">
        <v>179</v>
      </c>
      <c r="C2221" s="34">
        <v>1.36520824662E-2</v>
      </c>
      <c r="D2221" s="35" t="s">
        <v>180</v>
      </c>
      <c r="E2221" s="35" t="s">
        <v>46</v>
      </c>
      <c r="F2221" s="35" t="s">
        <v>181</v>
      </c>
      <c r="G2221" s="35" t="s">
        <v>182</v>
      </c>
      <c r="H2221" s="34">
        <v>134.29654241200001</v>
      </c>
      <c r="I2221" s="34">
        <v>55.248017607400001</v>
      </c>
    </row>
    <row r="2222" spans="1:9">
      <c r="A2222" s="35" t="s">
        <v>178</v>
      </c>
      <c r="B2222" s="35" t="s">
        <v>179</v>
      </c>
      <c r="C2222" s="34">
        <v>1.5377187662799999E-2</v>
      </c>
      <c r="D2222" s="35" t="s">
        <v>180</v>
      </c>
      <c r="E2222" s="35" t="s">
        <v>46</v>
      </c>
      <c r="F2222" s="35" t="s">
        <v>181</v>
      </c>
      <c r="G2222" s="35" t="s">
        <v>182</v>
      </c>
      <c r="H2222" s="34">
        <v>297.39015593599999</v>
      </c>
      <c r="I2222" s="34">
        <v>62.229270651599997</v>
      </c>
    </row>
    <row r="2223" spans="1:9">
      <c r="A2223" s="35" t="s">
        <v>178</v>
      </c>
      <c r="B2223" s="35" t="s">
        <v>179</v>
      </c>
      <c r="C2223" s="34">
        <v>1.09247942066E-3</v>
      </c>
      <c r="D2223" s="35" t="s">
        <v>180</v>
      </c>
      <c r="E2223" s="35" t="s">
        <v>46</v>
      </c>
      <c r="F2223" s="35" t="s">
        <v>181</v>
      </c>
      <c r="G2223" s="35" t="s">
        <v>182</v>
      </c>
      <c r="H2223" s="34">
        <v>87.926158774300006</v>
      </c>
      <c r="I2223" s="34">
        <v>4.4211073598199997</v>
      </c>
    </row>
    <row r="2224" spans="1:9">
      <c r="A2224" s="35" t="s">
        <v>178</v>
      </c>
      <c r="B2224" s="35" t="s">
        <v>179</v>
      </c>
      <c r="C2224" s="34">
        <v>7.4904038015700001E-3</v>
      </c>
      <c r="D2224" s="35" t="s">
        <v>180</v>
      </c>
      <c r="E2224" s="35" t="s">
        <v>46</v>
      </c>
      <c r="F2224" s="35" t="s">
        <v>181</v>
      </c>
      <c r="G2224" s="35" t="s">
        <v>182</v>
      </c>
      <c r="H2224" s="34">
        <v>233.566130767</v>
      </c>
      <c r="I2224" s="34">
        <v>30.3125887307</v>
      </c>
    </row>
    <row r="2225" spans="1:9">
      <c r="A2225" s="35" t="s">
        <v>178</v>
      </c>
      <c r="B2225" s="35" t="s">
        <v>179</v>
      </c>
      <c r="C2225" s="34">
        <v>3.4242886144900002E-2</v>
      </c>
      <c r="D2225" s="35" t="s">
        <v>180</v>
      </c>
      <c r="E2225" s="35" t="s">
        <v>46</v>
      </c>
      <c r="F2225" s="35" t="s">
        <v>181</v>
      </c>
      <c r="G2225" s="35" t="s">
        <v>182</v>
      </c>
      <c r="H2225" s="34">
        <v>569.19732273199998</v>
      </c>
      <c r="I2225" s="34">
        <v>138.576043717</v>
      </c>
    </row>
    <row r="2226" spans="1:9">
      <c r="A2226" s="35" t="s">
        <v>178</v>
      </c>
      <c r="B2226" s="35" t="s">
        <v>179</v>
      </c>
      <c r="C2226" s="34">
        <v>1.29929742982E-2</v>
      </c>
      <c r="D2226" s="35" t="s">
        <v>180</v>
      </c>
      <c r="E2226" s="35" t="s">
        <v>46</v>
      </c>
      <c r="F2226" s="35" t="s">
        <v>181</v>
      </c>
      <c r="G2226" s="35" t="s">
        <v>182</v>
      </c>
      <c r="H2226" s="34">
        <v>200.18174287900001</v>
      </c>
      <c r="I2226" s="34">
        <v>52.580701484800002</v>
      </c>
    </row>
    <row r="2227" spans="1:9">
      <c r="A2227" s="35" t="s">
        <v>178</v>
      </c>
      <c r="B2227" s="35" t="s">
        <v>179</v>
      </c>
      <c r="C2227" s="34">
        <v>9.3613972794799993E-2</v>
      </c>
      <c r="D2227" s="35" t="s">
        <v>180</v>
      </c>
      <c r="E2227" s="35" t="s">
        <v>46</v>
      </c>
      <c r="F2227" s="35" t="s">
        <v>133</v>
      </c>
      <c r="G2227" s="35" t="s">
        <v>134</v>
      </c>
      <c r="H2227" s="34">
        <v>308.22387528600001</v>
      </c>
      <c r="I2227" s="34">
        <v>378.84230703100002</v>
      </c>
    </row>
    <row r="2228" spans="1:9">
      <c r="A2228" s="35" t="s">
        <v>178</v>
      </c>
      <c r="B2228" s="35" t="s">
        <v>179</v>
      </c>
      <c r="C2228" s="34">
        <v>3.8256119277199998E-3</v>
      </c>
      <c r="D2228" s="35" t="s">
        <v>180</v>
      </c>
      <c r="E2228" s="35" t="s">
        <v>46</v>
      </c>
      <c r="F2228" s="35" t="s">
        <v>133</v>
      </c>
      <c r="G2228" s="35" t="s">
        <v>134</v>
      </c>
      <c r="H2228" s="34">
        <v>99.029633729500006</v>
      </c>
      <c r="I2228" s="34">
        <v>15.481702199300001</v>
      </c>
    </row>
    <row r="2229" spans="1:9">
      <c r="A2229" s="35" t="s">
        <v>178</v>
      </c>
      <c r="B2229" s="35" t="s">
        <v>179</v>
      </c>
      <c r="C2229" s="34">
        <v>5.9868174239500003E-3</v>
      </c>
      <c r="D2229" s="35" t="s">
        <v>180</v>
      </c>
      <c r="E2229" s="35" t="s">
        <v>46</v>
      </c>
      <c r="F2229" s="35" t="s">
        <v>133</v>
      </c>
      <c r="G2229" s="35" t="s">
        <v>134</v>
      </c>
      <c r="H2229" s="34">
        <v>112.147859458</v>
      </c>
      <c r="I2229" s="34">
        <v>24.227790541800001</v>
      </c>
    </row>
    <row r="2230" spans="1:9">
      <c r="A2230" s="35" t="s">
        <v>178</v>
      </c>
      <c r="B2230" s="35" t="s">
        <v>179</v>
      </c>
      <c r="C2230" s="34">
        <v>3.2822489868200001E-2</v>
      </c>
      <c r="D2230" s="35" t="s">
        <v>180</v>
      </c>
      <c r="E2230" s="35" t="s">
        <v>46</v>
      </c>
      <c r="F2230" s="35" t="s">
        <v>181</v>
      </c>
      <c r="G2230" s="35" t="s">
        <v>182</v>
      </c>
      <c r="H2230" s="34">
        <v>770.03789627799995</v>
      </c>
      <c r="I2230" s="34">
        <v>132.82790392199999</v>
      </c>
    </row>
    <row r="2231" spans="1:9">
      <c r="A2231" s="35" t="s">
        <v>178</v>
      </c>
      <c r="B2231" s="35" t="s">
        <v>179</v>
      </c>
      <c r="C2231" s="34">
        <v>3.4752229619300003E-2</v>
      </c>
      <c r="D2231" s="35" t="s">
        <v>180</v>
      </c>
      <c r="E2231" s="35" t="s">
        <v>46</v>
      </c>
      <c r="F2231" s="35" t="s">
        <v>181</v>
      </c>
      <c r="G2231" s="35" t="s">
        <v>182</v>
      </c>
      <c r="H2231" s="34">
        <v>466.80335950300002</v>
      </c>
      <c r="I2231" s="34">
        <v>140.63728362800001</v>
      </c>
    </row>
    <row r="2232" spans="1:9">
      <c r="A2232" s="35" t="s">
        <v>178</v>
      </c>
      <c r="B2232" s="35" t="s">
        <v>179</v>
      </c>
      <c r="C2232" s="34">
        <v>6.9731865057099995E-2</v>
      </c>
      <c r="D2232" s="35" t="s">
        <v>180</v>
      </c>
      <c r="E2232" s="35" t="s">
        <v>46</v>
      </c>
      <c r="F2232" s="35" t="s">
        <v>181</v>
      </c>
      <c r="G2232" s="35" t="s">
        <v>182</v>
      </c>
      <c r="H2232" s="34">
        <v>1920.15129895</v>
      </c>
      <c r="I2232" s="34">
        <v>282.19484595199998</v>
      </c>
    </row>
    <row r="2233" spans="1:9">
      <c r="A2233" s="35" t="s">
        <v>178</v>
      </c>
      <c r="B2233" s="35" t="s">
        <v>179</v>
      </c>
      <c r="C2233" s="34">
        <v>0.21015200429700001</v>
      </c>
      <c r="D2233" s="35" t="s">
        <v>180</v>
      </c>
      <c r="E2233" s="35" t="s">
        <v>46</v>
      </c>
      <c r="F2233" s="35" t="s">
        <v>181</v>
      </c>
      <c r="G2233" s="35" t="s">
        <v>182</v>
      </c>
      <c r="H2233" s="34">
        <v>977.95668907899994</v>
      </c>
      <c r="I2233" s="34">
        <v>850.45498827100005</v>
      </c>
    </row>
    <row r="2234" spans="1:9">
      <c r="A2234" s="35" t="s">
        <v>178</v>
      </c>
      <c r="B2234" s="35" t="s">
        <v>179</v>
      </c>
      <c r="C2234" s="34">
        <v>1.99961912847E-2</v>
      </c>
      <c r="D2234" s="35" t="s">
        <v>180</v>
      </c>
      <c r="E2234" s="35" t="s">
        <v>46</v>
      </c>
      <c r="F2234" s="35" t="s">
        <v>181</v>
      </c>
      <c r="G2234" s="35" t="s">
        <v>182</v>
      </c>
      <c r="H2234" s="34">
        <v>105.659676768</v>
      </c>
      <c r="I2234" s="34">
        <v>80.921715123799999</v>
      </c>
    </row>
    <row r="2235" spans="1:9">
      <c r="A2235" s="35" t="s">
        <v>178</v>
      </c>
      <c r="B2235" s="35" t="s">
        <v>179</v>
      </c>
      <c r="C2235" s="34">
        <v>2.8850848505100001E-3</v>
      </c>
      <c r="D2235" s="35" t="s">
        <v>180</v>
      </c>
      <c r="E2235" s="35" t="s">
        <v>46</v>
      </c>
      <c r="F2235" s="35" t="s">
        <v>181</v>
      </c>
      <c r="G2235" s="35" t="s">
        <v>182</v>
      </c>
      <c r="H2235" s="34">
        <v>48.8737087445</v>
      </c>
      <c r="I2235" s="34">
        <v>11.6755241564</v>
      </c>
    </row>
    <row r="2236" spans="1:9">
      <c r="A2236" s="35" t="s">
        <v>178</v>
      </c>
      <c r="B2236" s="35" t="s">
        <v>179</v>
      </c>
      <c r="C2236" s="34">
        <v>2.9406213895400001E-2</v>
      </c>
      <c r="D2236" s="35" t="s">
        <v>180</v>
      </c>
      <c r="E2236" s="35" t="s">
        <v>46</v>
      </c>
      <c r="F2236" s="35" t="s">
        <v>181</v>
      </c>
      <c r="G2236" s="35" t="s">
        <v>182</v>
      </c>
      <c r="H2236" s="34">
        <v>114.35685048800001</v>
      </c>
      <c r="I2236" s="34">
        <v>119.00272556100001</v>
      </c>
    </row>
    <row r="2237" spans="1:9">
      <c r="A2237" s="35" t="s">
        <v>178</v>
      </c>
      <c r="B2237" s="35" t="s">
        <v>179</v>
      </c>
      <c r="C2237" s="34">
        <v>3.7767988814099998E-2</v>
      </c>
      <c r="D2237" s="35" t="s">
        <v>180</v>
      </c>
      <c r="E2237" s="35" t="s">
        <v>46</v>
      </c>
      <c r="F2237" s="35" t="s">
        <v>181</v>
      </c>
      <c r="G2237" s="35" t="s">
        <v>182</v>
      </c>
      <c r="H2237" s="34">
        <v>129.657150401</v>
      </c>
      <c r="I2237" s="34">
        <v>152.841628093</v>
      </c>
    </row>
    <row r="2238" spans="1:9">
      <c r="A2238" s="35" t="s">
        <v>178</v>
      </c>
      <c r="B2238" s="35" t="s">
        <v>179</v>
      </c>
      <c r="C2238" s="34">
        <v>1.6837407234099998E-2</v>
      </c>
      <c r="D2238" s="35" t="s">
        <v>180</v>
      </c>
      <c r="E2238" s="35" t="s">
        <v>46</v>
      </c>
      <c r="F2238" s="35" t="s">
        <v>181</v>
      </c>
      <c r="G2238" s="35" t="s">
        <v>182</v>
      </c>
      <c r="H2238" s="34">
        <v>100.350410248</v>
      </c>
      <c r="I2238" s="34">
        <v>68.138569601699999</v>
      </c>
    </row>
    <row r="2239" spans="1:9">
      <c r="A2239" s="35" t="s">
        <v>178</v>
      </c>
      <c r="B2239" s="35" t="s">
        <v>179</v>
      </c>
      <c r="C2239" s="34">
        <v>1.7842666226799999E-2</v>
      </c>
      <c r="D2239" s="35" t="s">
        <v>180</v>
      </c>
      <c r="E2239" s="35" t="s">
        <v>46</v>
      </c>
      <c r="F2239" s="35" t="s">
        <v>181</v>
      </c>
      <c r="G2239" s="35" t="s">
        <v>182</v>
      </c>
      <c r="H2239" s="34">
        <v>95.490003940500003</v>
      </c>
      <c r="I2239" s="34">
        <v>72.206708412699996</v>
      </c>
    </row>
    <row r="2240" spans="1:9">
      <c r="A2240" s="35" t="s">
        <v>178</v>
      </c>
      <c r="B2240" s="35" t="s">
        <v>179</v>
      </c>
      <c r="C2240" s="34">
        <v>2.2133468249100001E-2</v>
      </c>
      <c r="D2240" s="35" t="s">
        <v>180</v>
      </c>
      <c r="E2240" s="35" t="s">
        <v>46</v>
      </c>
      <c r="F2240" s="35" t="s">
        <v>181</v>
      </c>
      <c r="G2240" s="35" t="s">
        <v>182</v>
      </c>
      <c r="H2240" s="34">
        <v>102.93582551</v>
      </c>
      <c r="I2240" s="34">
        <v>89.570968133999997</v>
      </c>
    </row>
    <row r="2241" spans="1:9">
      <c r="A2241" s="35" t="s">
        <v>178</v>
      </c>
      <c r="B2241" s="35" t="s">
        <v>179</v>
      </c>
      <c r="C2241" s="34">
        <v>2.6528289221999998E-2</v>
      </c>
      <c r="D2241" s="35" t="s">
        <v>180</v>
      </c>
      <c r="E2241" s="35" t="s">
        <v>46</v>
      </c>
      <c r="F2241" s="35" t="s">
        <v>181</v>
      </c>
      <c r="G2241" s="35" t="s">
        <v>182</v>
      </c>
      <c r="H2241" s="34">
        <v>114.218650872</v>
      </c>
      <c r="I2241" s="34">
        <v>107.356177613</v>
      </c>
    </row>
    <row r="2242" spans="1:9">
      <c r="A2242" s="35" t="s">
        <v>178</v>
      </c>
      <c r="B2242" s="35" t="s">
        <v>179</v>
      </c>
      <c r="C2242" s="34">
        <v>6.0696776667499999E-4</v>
      </c>
      <c r="D2242" s="35" t="s">
        <v>180</v>
      </c>
      <c r="E2242" s="35" t="s">
        <v>46</v>
      </c>
      <c r="F2242" s="35" t="s">
        <v>181</v>
      </c>
      <c r="G2242" s="35" t="s">
        <v>182</v>
      </c>
      <c r="H2242" s="34">
        <v>17.7754628042</v>
      </c>
      <c r="I2242" s="34">
        <v>2.4563114047600001</v>
      </c>
    </row>
    <row r="2243" spans="1:9">
      <c r="A2243" s="35" t="s">
        <v>178</v>
      </c>
      <c r="B2243" s="35" t="s">
        <v>179</v>
      </c>
      <c r="C2243" s="34">
        <v>1.4767584520800001E-3</v>
      </c>
      <c r="D2243" s="35" t="s">
        <v>180</v>
      </c>
      <c r="E2243" s="35" t="s">
        <v>46</v>
      </c>
      <c r="F2243" s="35" t="s">
        <v>181</v>
      </c>
      <c r="G2243" s="35" t="s">
        <v>182</v>
      </c>
      <c r="H2243" s="34">
        <v>37.681920245100002</v>
      </c>
      <c r="I2243" s="34">
        <v>5.9762294261299997</v>
      </c>
    </row>
    <row r="2244" spans="1:9">
      <c r="A2244" s="35" t="s">
        <v>178</v>
      </c>
      <c r="B2244" s="35" t="s">
        <v>179</v>
      </c>
      <c r="C2244" s="34">
        <v>1.2402179434899999E-3</v>
      </c>
      <c r="D2244" s="35" t="s">
        <v>180</v>
      </c>
      <c r="E2244" s="35" t="s">
        <v>46</v>
      </c>
      <c r="F2244" s="35" t="s">
        <v>181</v>
      </c>
      <c r="G2244" s="35" t="s">
        <v>182</v>
      </c>
      <c r="H2244" s="34">
        <v>29.463317586999999</v>
      </c>
      <c r="I2244" s="34">
        <v>5.01898394981</v>
      </c>
    </row>
    <row r="2245" spans="1:9">
      <c r="A2245" s="35" t="s">
        <v>178</v>
      </c>
      <c r="B2245" s="35" t="s">
        <v>179</v>
      </c>
      <c r="C2245" s="34">
        <v>1.2059968053300001E-2</v>
      </c>
      <c r="D2245" s="35" t="s">
        <v>180</v>
      </c>
      <c r="E2245" s="35" t="s">
        <v>46</v>
      </c>
      <c r="F2245" s="35" t="s">
        <v>181</v>
      </c>
      <c r="G2245" s="35" t="s">
        <v>182</v>
      </c>
      <c r="H2245" s="34">
        <v>65.302370009000001</v>
      </c>
      <c r="I2245" s="34">
        <v>48.804959170499998</v>
      </c>
    </row>
    <row r="2246" spans="1:9">
      <c r="A2246" s="35" t="s">
        <v>178</v>
      </c>
      <c r="B2246" s="35" t="s">
        <v>179</v>
      </c>
      <c r="C2246" s="34">
        <v>2.5863551351900001E-3</v>
      </c>
      <c r="D2246" s="35" t="s">
        <v>180</v>
      </c>
      <c r="E2246" s="35" t="s">
        <v>46</v>
      </c>
      <c r="F2246" s="35" t="s">
        <v>181</v>
      </c>
      <c r="G2246" s="35" t="s">
        <v>182</v>
      </c>
      <c r="H2246" s="34">
        <v>47.973700966499997</v>
      </c>
      <c r="I2246" s="34">
        <v>10.466607889400001</v>
      </c>
    </row>
    <row r="2247" spans="1:9">
      <c r="A2247" s="35" t="s">
        <v>178</v>
      </c>
      <c r="B2247" s="35" t="s">
        <v>179</v>
      </c>
      <c r="C2247" s="34">
        <v>1.9293291344100001E-3</v>
      </c>
      <c r="D2247" s="35" t="s">
        <v>180</v>
      </c>
      <c r="E2247" s="35" t="s">
        <v>46</v>
      </c>
      <c r="F2247" s="35" t="s">
        <v>181</v>
      </c>
      <c r="G2247" s="35" t="s">
        <v>182</v>
      </c>
      <c r="H2247" s="34">
        <v>45.721043238199996</v>
      </c>
      <c r="I2247" s="34">
        <v>7.8077179985000003</v>
      </c>
    </row>
    <row r="2248" spans="1:9">
      <c r="A2248" s="35" t="s">
        <v>178</v>
      </c>
      <c r="B2248" s="35" t="s">
        <v>179</v>
      </c>
      <c r="C2248" s="34">
        <v>1.8081898617400001E-3</v>
      </c>
      <c r="D2248" s="35" t="s">
        <v>180</v>
      </c>
      <c r="E2248" s="35" t="s">
        <v>46</v>
      </c>
      <c r="F2248" s="35" t="s">
        <v>181</v>
      </c>
      <c r="G2248" s="35" t="s">
        <v>182</v>
      </c>
      <c r="H2248" s="34">
        <v>39.011186742500001</v>
      </c>
      <c r="I2248" s="34">
        <v>7.3174847548799997</v>
      </c>
    </row>
    <row r="2249" spans="1:9">
      <c r="A2249" s="35" t="s">
        <v>178</v>
      </c>
      <c r="B2249" s="35" t="s">
        <v>179</v>
      </c>
      <c r="C2249" s="34">
        <v>2.2499848258099998E-3</v>
      </c>
      <c r="D2249" s="35" t="s">
        <v>180</v>
      </c>
      <c r="E2249" s="35" t="s">
        <v>46</v>
      </c>
      <c r="F2249" s="35" t="s">
        <v>181</v>
      </c>
      <c r="G2249" s="35" t="s">
        <v>182</v>
      </c>
      <c r="H2249" s="34">
        <v>43.763678976000001</v>
      </c>
      <c r="I2249" s="34">
        <v>9.1053655426399995</v>
      </c>
    </row>
    <row r="2250" spans="1:9">
      <c r="A2250" s="35" t="s">
        <v>178</v>
      </c>
      <c r="B2250" s="35" t="s">
        <v>179</v>
      </c>
      <c r="C2250" s="34">
        <v>1.06494986209</v>
      </c>
      <c r="D2250" s="35" t="s">
        <v>180</v>
      </c>
      <c r="E2250" s="35" t="s">
        <v>46</v>
      </c>
      <c r="F2250" s="35" t="s">
        <v>181</v>
      </c>
      <c r="G2250" s="35" t="s">
        <v>182</v>
      </c>
      <c r="H2250" s="34">
        <v>661.66530113500005</v>
      </c>
      <c r="I2250" s="34">
        <v>4309.69918891</v>
      </c>
    </row>
    <row r="2251" spans="1:9">
      <c r="A2251" s="35" t="s">
        <v>178</v>
      </c>
      <c r="B2251" s="35" t="s">
        <v>179</v>
      </c>
      <c r="C2251" s="34">
        <v>12.3183700668</v>
      </c>
      <c r="D2251" s="35" t="s">
        <v>180</v>
      </c>
      <c r="E2251" s="35" t="s">
        <v>46</v>
      </c>
      <c r="F2251" s="35" t="s">
        <v>181</v>
      </c>
      <c r="G2251" s="35" t="s">
        <v>182</v>
      </c>
      <c r="H2251" s="34">
        <v>1286.9899746599999</v>
      </c>
      <c r="I2251" s="34">
        <v>49850.675018499998</v>
      </c>
    </row>
    <row r="2252" spans="1:9">
      <c r="A2252" s="35" t="s">
        <v>178</v>
      </c>
      <c r="B2252" s="35" t="s">
        <v>179</v>
      </c>
      <c r="C2252" s="34">
        <v>2.55544618535E-2</v>
      </c>
      <c r="D2252" s="35" t="s">
        <v>180</v>
      </c>
      <c r="E2252" s="35" t="s">
        <v>46</v>
      </c>
      <c r="F2252" s="35" t="s">
        <v>131</v>
      </c>
      <c r="G2252" s="35" t="s">
        <v>132</v>
      </c>
      <c r="H2252" s="34">
        <v>80.566272958900001</v>
      </c>
      <c r="I2252" s="34">
        <v>103.415238073</v>
      </c>
    </row>
    <row r="2253" spans="1:9">
      <c r="A2253" s="35" t="s">
        <v>178</v>
      </c>
      <c r="B2253" s="35" t="s">
        <v>179</v>
      </c>
      <c r="C2253" s="34">
        <v>57.3493049912</v>
      </c>
      <c r="D2253" s="35" t="s">
        <v>180</v>
      </c>
      <c r="E2253" s="35" t="s">
        <v>46</v>
      </c>
      <c r="F2253" s="35" t="s">
        <v>131</v>
      </c>
      <c r="G2253" s="35" t="s">
        <v>132</v>
      </c>
      <c r="H2253" s="34">
        <v>3535.6996119400001</v>
      </c>
      <c r="I2253" s="34">
        <v>232084.40322400001</v>
      </c>
    </row>
    <row r="2254" spans="1:9">
      <c r="A2254" s="35" t="s">
        <v>178</v>
      </c>
      <c r="B2254" s="35" t="s">
        <v>179</v>
      </c>
      <c r="C2254" s="34">
        <v>1.6058149212400001E-2</v>
      </c>
      <c r="D2254" s="35" t="s">
        <v>180</v>
      </c>
      <c r="E2254" s="35" t="s">
        <v>44</v>
      </c>
      <c r="F2254" s="35" t="s">
        <v>181</v>
      </c>
      <c r="G2254" s="35" t="s">
        <v>182</v>
      </c>
      <c r="H2254" s="34">
        <v>97.125065195100007</v>
      </c>
      <c r="I2254" s="34">
        <v>64.985024271900002</v>
      </c>
    </row>
    <row r="2255" spans="1:9">
      <c r="A2255" s="35" t="s">
        <v>178</v>
      </c>
      <c r="B2255" s="35" t="s">
        <v>179</v>
      </c>
      <c r="C2255" s="34">
        <v>3.1331160046800002</v>
      </c>
      <c r="D2255" s="35" t="s">
        <v>180</v>
      </c>
      <c r="E2255" s="35" t="s">
        <v>44</v>
      </c>
      <c r="F2255" s="35" t="s">
        <v>131</v>
      </c>
      <c r="G2255" s="35" t="s">
        <v>132</v>
      </c>
      <c r="H2255" s="34">
        <v>450.90276767799998</v>
      </c>
      <c r="I2255" s="34">
        <v>12679.270625700001</v>
      </c>
    </row>
    <row r="2256" spans="1:9">
      <c r="A2256" s="35" t="s">
        <v>178</v>
      </c>
      <c r="B2256" s="35" t="s">
        <v>179</v>
      </c>
      <c r="C2256" s="34">
        <v>22.239484332</v>
      </c>
      <c r="D2256" s="35" t="s">
        <v>180</v>
      </c>
      <c r="E2256" s="35" t="s">
        <v>44</v>
      </c>
      <c r="F2256" s="35" t="s">
        <v>181</v>
      </c>
      <c r="G2256" s="35" t="s">
        <v>182</v>
      </c>
      <c r="H2256" s="34">
        <v>1200</v>
      </c>
      <c r="I2256" s="34">
        <v>90000</v>
      </c>
    </row>
    <row r="2257" spans="1:9">
      <c r="A2257" s="35" t="s">
        <v>178</v>
      </c>
      <c r="B2257" s="35" t="s">
        <v>179</v>
      </c>
      <c r="C2257" s="34">
        <v>3.2126965512999997E-2</v>
      </c>
      <c r="D2257" s="35" t="s">
        <v>180</v>
      </c>
      <c r="E2257" s="35" t="s">
        <v>44</v>
      </c>
      <c r="F2257" s="35" t="s">
        <v>181</v>
      </c>
      <c r="G2257" s="35" t="s">
        <v>182</v>
      </c>
      <c r="H2257" s="34">
        <v>258.49954989299999</v>
      </c>
      <c r="I2257" s="34">
        <v>130.01321671900001</v>
      </c>
    </row>
    <row r="2258" spans="1:9">
      <c r="A2258" s="35" t="s">
        <v>178</v>
      </c>
      <c r="B2258" s="35" t="s">
        <v>179</v>
      </c>
      <c r="C2258" s="34">
        <v>5.08978489667E-2</v>
      </c>
      <c r="D2258" s="35" t="s">
        <v>180</v>
      </c>
      <c r="E2258" s="35" t="s">
        <v>44</v>
      </c>
      <c r="F2258" s="35" t="s">
        <v>133</v>
      </c>
      <c r="G2258" s="35" t="s">
        <v>134</v>
      </c>
      <c r="H2258" s="34">
        <v>165.599433976</v>
      </c>
      <c r="I2258" s="34">
        <v>205.976286977</v>
      </c>
    </row>
    <row r="2259" spans="1:9">
      <c r="A2259" s="35" t="s">
        <v>178</v>
      </c>
      <c r="B2259" s="35" t="s">
        <v>179</v>
      </c>
      <c r="C2259" s="34">
        <v>3.7149936064400001E-2</v>
      </c>
      <c r="D2259" s="35" t="s">
        <v>180</v>
      </c>
      <c r="E2259" s="35" t="s">
        <v>44</v>
      </c>
      <c r="F2259" s="35" t="s">
        <v>133</v>
      </c>
      <c r="G2259" s="35" t="s">
        <v>134</v>
      </c>
      <c r="H2259" s="34">
        <v>190.859177386</v>
      </c>
      <c r="I2259" s="34">
        <v>150.34045735399999</v>
      </c>
    </row>
    <row r="2260" spans="1:9">
      <c r="A2260" s="35" t="s">
        <v>178</v>
      </c>
      <c r="B2260" s="35" t="s">
        <v>179</v>
      </c>
      <c r="C2260" s="34">
        <v>2.3822718610400001E-2</v>
      </c>
      <c r="D2260" s="35" t="s">
        <v>180</v>
      </c>
      <c r="E2260" s="35" t="s">
        <v>44</v>
      </c>
      <c r="F2260" s="35" t="s">
        <v>133</v>
      </c>
      <c r="G2260" s="35" t="s">
        <v>134</v>
      </c>
      <c r="H2260" s="34">
        <v>161.13480659300001</v>
      </c>
      <c r="I2260" s="34">
        <v>96.407121807500005</v>
      </c>
    </row>
    <row r="2261" spans="1:9">
      <c r="A2261" s="35" t="s">
        <v>178</v>
      </c>
      <c r="B2261" s="35" t="s">
        <v>179</v>
      </c>
      <c r="C2261" s="34">
        <v>4.38224072554E-2</v>
      </c>
      <c r="D2261" s="35" t="s">
        <v>180</v>
      </c>
      <c r="E2261" s="35" t="s">
        <v>44</v>
      </c>
      <c r="F2261" s="35" t="s">
        <v>133</v>
      </c>
      <c r="G2261" s="35" t="s">
        <v>134</v>
      </c>
      <c r="H2261" s="34">
        <v>213.41093302300001</v>
      </c>
      <c r="I2261" s="34">
        <v>177.34299024699999</v>
      </c>
    </row>
    <row r="2262" spans="1:9">
      <c r="A2262" s="35" t="s">
        <v>178</v>
      </c>
      <c r="B2262" s="35" t="s">
        <v>179</v>
      </c>
      <c r="C2262" s="34">
        <v>5.0655412188499997E-2</v>
      </c>
      <c r="D2262" s="35" t="s">
        <v>180</v>
      </c>
      <c r="E2262" s="35" t="s">
        <v>44</v>
      </c>
      <c r="F2262" s="35" t="s">
        <v>133</v>
      </c>
      <c r="G2262" s="35" t="s">
        <v>134</v>
      </c>
      <c r="H2262" s="34">
        <v>172.301394456</v>
      </c>
      <c r="I2262" s="34">
        <v>204.99518014399999</v>
      </c>
    </row>
    <row r="2263" spans="1:9">
      <c r="A2263" s="35" t="s">
        <v>178</v>
      </c>
      <c r="B2263" s="35" t="s">
        <v>179</v>
      </c>
      <c r="C2263" s="34">
        <v>2.7587437597200001E-2</v>
      </c>
      <c r="D2263" s="35" t="s">
        <v>180</v>
      </c>
      <c r="E2263" s="35" t="s">
        <v>44</v>
      </c>
      <c r="F2263" s="35" t="s">
        <v>133</v>
      </c>
      <c r="G2263" s="35" t="s">
        <v>134</v>
      </c>
      <c r="H2263" s="34">
        <v>161.710081323</v>
      </c>
      <c r="I2263" s="34">
        <v>111.64239901800001</v>
      </c>
    </row>
    <row r="2264" spans="1:9">
      <c r="A2264" s="35" t="s">
        <v>178</v>
      </c>
      <c r="B2264" s="35" t="s">
        <v>179</v>
      </c>
      <c r="C2264" s="34">
        <v>1.6190303449899999E-3</v>
      </c>
      <c r="D2264" s="35" t="s">
        <v>180</v>
      </c>
      <c r="E2264" s="35" t="s">
        <v>44</v>
      </c>
      <c r="F2264" s="35" t="s">
        <v>133</v>
      </c>
      <c r="G2264" s="35" t="s">
        <v>134</v>
      </c>
      <c r="H2264" s="34">
        <v>42.318861267400003</v>
      </c>
      <c r="I2264" s="34">
        <v>6.5519833496800004</v>
      </c>
    </row>
    <row r="2265" spans="1:9">
      <c r="A2265" s="35" t="s">
        <v>178</v>
      </c>
      <c r="B2265" s="35" t="s">
        <v>179</v>
      </c>
      <c r="C2265" s="34">
        <v>3.1530871447699997E-2</v>
      </c>
      <c r="D2265" s="35" t="s">
        <v>180</v>
      </c>
      <c r="E2265" s="35" t="s">
        <v>44</v>
      </c>
      <c r="F2265" s="35" t="s">
        <v>133</v>
      </c>
      <c r="G2265" s="35" t="s">
        <v>134</v>
      </c>
      <c r="H2265" s="34">
        <v>197.24924228099999</v>
      </c>
      <c r="I2265" s="34">
        <v>127.600909622</v>
      </c>
    </row>
    <row r="2266" spans="1:9">
      <c r="A2266" s="35" t="s">
        <v>178</v>
      </c>
      <c r="B2266" s="35" t="s">
        <v>179</v>
      </c>
      <c r="C2266" s="34">
        <v>1.6320175762599999E-4</v>
      </c>
      <c r="D2266" s="35" t="s">
        <v>180</v>
      </c>
      <c r="E2266" s="35" t="s">
        <v>44</v>
      </c>
      <c r="F2266" s="35" t="s">
        <v>133</v>
      </c>
      <c r="G2266" s="35" t="s">
        <v>134</v>
      </c>
      <c r="H2266" s="34">
        <v>13.256911972999999</v>
      </c>
      <c r="I2266" s="34">
        <v>0.66045408099699998</v>
      </c>
    </row>
    <row r="2267" spans="1:9">
      <c r="A2267" s="35" t="s">
        <v>178</v>
      </c>
      <c r="B2267" s="35" t="s">
        <v>179</v>
      </c>
      <c r="C2267" s="34">
        <v>7.9452962201100007E-3</v>
      </c>
      <c r="D2267" s="35" t="s">
        <v>180</v>
      </c>
      <c r="E2267" s="35" t="s">
        <v>44</v>
      </c>
      <c r="F2267" s="35" t="s">
        <v>133</v>
      </c>
      <c r="G2267" s="35" t="s">
        <v>134</v>
      </c>
      <c r="H2267" s="34">
        <v>45.382318644999998</v>
      </c>
      <c r="I2267" s="34">
        <v>32.153473036199998</v>
      </c>
    </row>
    <row r="2268" spans="1:9">
      <c r="A2268" s="35" t="s">
        <v>178</v>
      </c>
      <c r="B2268" s="35" t="s">
        <v>179</v>
      </c>
      <c r="C2268" s="34">
        <v>1.7005645813799999E-2</v>
      </c>
      <c r="D2268" s="35" t="s">
        <v>180</v>
      </c>
      <c r="E2268" s="35" t="s">
        <v>44</v>
      </c>
      <c r="F2268" s="35" t="s">
        <v>133</v>
      </c>
      <c r="G2268" s="35" t="s">
        <v>134</v>
      </c>
      <c r="H2268" s="34">
        <v>72.881457569399998</v>
      </c>
      <c r="I2268" s="34">
        <v>68.819406978700002</v>
      </c>
    </row>
    <row r="2269" spans="1:9">
      <c r="A2269" s="35" t="s">
        <v>178</v>
      </c>
      <c r="B2269" s="35" t="s">
        <v>179</v>
      </c>
      <c r="C2269" s="34">
        <v>1.2906529025699999E-2</v>
      </c>
      <c r="D2269" s="35" t="s">
        <v>180</v>
      </c>
      <c r="E2269" s="35" t="s">
        <v>44</v>
      </c>
      <c r="F2269" s="35" t="s">
        <v>133</v>
      </c>
      <c r="G2269" s="35" t="s">
        <v>134</v>
      </c>
      <c r="H2269" s="34">
        <v>207.13688666600001</v>
      </c>
      <c r="I2269" s="34">
        <v>52.230869878599997</v>
      </c>
    </row>
    <row r="2270" spans="1:9">
      <c r="A2270" s="35" t="s">
        <v>178</v>
      </c>
      <c r="B2270" s="35" t="s">
        <v>179</v>
      </c>
      <c r="C2270" s="34">
        <v>2.86006762996E-2</v>
      </c>
      <c r="D2270" s="35" t="s">
        <v>180</v>
      </c>
      <c r="E2270" s="35" t="s">
        <v>44</v>
      </c>
      <c r="F2270" s="35" t="s">
        <v>133</v>
      </c>
      <c r="G2270" s="35" t="s">
        <v>134</v>
      </c>
      <c r="H2270" s="34">
        <v>306.14951805800001</v>
      </c>
      <c r="I2270" s="34">
        <v>115.742830568</v>
      </c>
    </row>
    <row r="2271" spans="1:9">
      <c r="A2271" s="35" t="s">
        <v>178</v>
      </c>
      <c r="B2271" s="35" t="s">
        <v>179</v>
      </c>
      <c r="C2271" s="34">
        <v>2.6310543453100001E-2</v>
      </c>
      <c r="D2271" s="35" t="s">
        <v>180</v>
      </c>
      <c r="E2271" s="35" t="s">
        <v>44</v>
      </c>
      <c r="F2271" s="35" t="s">
        <v>133</v>
      </c>
      <c r="G2271" s="35" t="s">
        <v>134</v>
      </c>
      <c r="H2271" s="34">
        <v>177.72054283200001</v>
      </c>
      <c r="I2271" s="34">
        <v>106.47499175</v>
      </c>
    </row>
    <row r="2272" spans="1:9">
      <c r="A2272" s="35" t="s">
        <v>178</v>
      </c>
      <c r="B2272" s="35" t="s">
        <v>179</v>
      </c>
      <c r="C2272" s="34">
        <v>2.1524943400599999E-2</v>
      </c>
      <c r="D2272" s="35" t="s">
        <v>180</v>
      </c>
      <c r="E2272" s="35" t="s">
        <v>44</v>
      </c>
      <c r="F2272" s="35" t="s">
        <v>133</v>
      </c>
      <c r="G2272" s="35" t="s">
        <v>134</v>
      </c>
      <c r="H2272" s="34">
        <v>179.14116347999999</v>
      </c>
      <c r="I2272" s="34">
        <v>87.108355442600001</v>
      </c>
    </row>
    <row r="2273" spans="1:9">
      <c r="A2273" s="35" t="s">
        <v>178</v>
      </c>
      <c r="B2273" s="35" t="s">
        <v>179</v>
      </c>
      <c r="C2273" s="34">
        <v>3.2874610241299999E-2</v>
      </c>
      <c r="D2273" s="35" t="s">
        <v>180</v>
      </c>
      <c r="E2273" s="35" t="s">
        <v>44</v>
      </c>
      <c r="F2273" s="35" t="s">
        <v>133</v>
      </c>
      <c r="G2273" s="35" t="s">
        <v>134</v>
      </c>
      <c r="H2273" s="34">
        <v>260.30214630900002</v>
      </c>
      <c r="I2273" s="34">
        <v>133.03882758899999</v>
      </c>
    </row>
    <row r="2274" spans="1:9">
      <c r="A2274" s="35" t="s">
        <v>178</v>
      </c>
      <c r="B2274" s="35" t="s">
        <v>179</v>
      </c>
      <c r="C2274" s="34">
        <v>8.6201792569299995E-2</v>
      </c>
      <c r="D2274" s="35" t="s">
        <v>180</v>
      </c>
      <c r="E2274" s="35" t="s">
        <v>44</v>
      </c>
      <c r="F2274" s="35" t="s">
        <v>181</v>
      </c>
      <c r="G2274" s="35" t="s">
        <v>182</v>
      </c>
      <c r="H2274" s="34">
        <v>123.972457596</v>
      </c>
      <c r="I2274" s="34">
        <v>348.84627788199998</v>
      </c>
    </row>
    <row r="2275" spans="1:9">
      <c r="A2275" s="35" t="s">
        <v>178</v>
      </c>
      <c r="B2275" s="35" t="s">
        <v>179</v>
      </c>
      <c r="C2275" s="34">
        <v>2.8539466976600002E-2</v>
      </c>
      <c r="D2275" s="35" t="s">
        <v>180</v>
      </c>
      <c r="E2275" s="35" t="s">
        <v>44</v>
      </c>
      <c r="F2275" s="35" t="s">
        <v>133</v>
      </c>
      <c r="G2275" s="35" t="s">
        <v>134</v>
      </c>
      <c r="H2275" s="34">
        <v>130.48484628899999</v>
      </c>
      <c r="I2275" s="34">
        <v>115.495125226</v>
      </c>
    </row>
    <row r="2276" spans="1:9">
      <c r="A2276" s="35" t="s">
        <v>178</v>
      </c>
      <c r="B2276" s="35" t="s">
        <v>179</v>
      </c>
      <c r="C2276" s="34">
        <v>5.2168078030000002E-2</v>
      </c>
      <c r="D2276" s="35" t="s">
        <v>180</v>
      </c>
      <c r="E2276" s="35" t="s">
        <v>44</v>
      </c>
      <c r="F2276" s="35" t="s">
        <v>181</v>
      </c>
      <c r="G2276" s="35" t="s">
        <v>182</v>
      </c>
      <c r="H2276" s="34">
        <v>206.19533915299999</v>
      </c>
      <c r="I2276" s="34">
        <v>211.11672161999999</v>
      </c>
    </row>
    <row r="2277" spans="1:9">
      <c r="A2277" s="35" t="s">
        <v>178</v>
      </c>
      <c r="B2277" s="35" t="s">
        <v>179</v>
      </c>
      <c r="C2277" s="34">
        <v>62.134840040699999</v>
      </c>
      <c r="D2277" s="35" t="s">
        <v>180</v>
      </c>
      <c r="E2277" s="35" t="s">
        <v>44</v>
      </c>
      <c r="F2277" s="35" t="s">
        <v>181</v>
      </c>
      <c r="G2277" s="35" t="s">
        <v>182</v>
      </c>
      <c r="H2277" s="34">
        <v>2300.8086176100001</v>
      </c>
      <c r="I2277" s="34">
        <v>251450.77647400001</v>
      </c>
    </row>
    <row r="2278" spans="1:9">
      <c r="A2278" s="35" t="s">
        <v>178</v>
      </c>
      <c r="B2278" s="35" t="s">
        <v>179</v>
      </c>
      <c r="C2278" s="34">
        <v>22.4001520779</v>
      </c>
      <c r="D2278" s="35" t="s">
        <v>180</v>
      </c>
      <c r="E2278" s="35" t="s">
        <v>44</v>
      </c>
      <c r="F2278" s="35" t="s">
        <v>181</v>
      </c>
      <c r="G2278" s="35" t="s">
        <v>182</v>
      </c>
      <c r="H2278" s="34">
        <v>1575.5947594100001</v>
      </c>
      <c r="I2278" s="34">
        <v>90650.199299</v>
      </c>
    </row>
    <row r="2279" spans="1:9">
      <c r="A2279" s="35" t="s">
        <v>178</v>
      </c>
      <c r="B2279" s="35" t="s">
        <v>179</v>
      </c>
      <c r="C2279" s="34">
        <v>0.49165487550800002</v>
      </c>
      <c r="D2279" s="35" t="s">
        <v>180</v>
      </c>
      <c r="E2279" s="35" t="s">
        <v>44</v>
      </c>
      <c r="F2279" s="35" t="s">
        <v>131</v>
      </c>
      <c r="G2279" s="35" t="s">
        <v>132</v>
      </c>
      <c r="H2279" s="34">
        <v>265.05598174599999</v>
      </c>
      <c r="I2279" s="34">
        <v>1989.6566905499999</v>
      </c>
    </row>
    <row r="2280" spans="1:9">
      <c r="A2280" s="35" t="s">
        <v>178</v>
      </c>
      <c r="B2280" s="35" t="s">
        <v>179</v>
      </c>
      <c r="C2280" s="34">
        <v>5.8718590504900003</v>
      </c>
      <c r="D2280" s="35" t="s">
        <v>180</v>
      </c>
      <c r="E2280" s="35" t="s">
        <v>44</v>
      </c>
      <c r="F2280" s="35" t="s">
        <v>181</v>
      </c>
      <c r="G2280" s="35" t="s">
        <v>182</v>
      </c>
      <c r="H2280" s="34">
        <v>743.40317840499995</v>
      </c>
      <c r="I2280" s="34">
        <v>23762.570509900001</v>
      </c>
    </row>
    <row r="2281" spans="1:9">
      <c r="A2281" s="35" t="s">
        <v>178</v>
      </c>
      <c r="B2281" s="35" t="s">
        <v>179</v>
      </c>
      <c r="C2281" s="34">
        <v>268.17622041700002</v>
      </c>
      <c r="D2281" s="35" t="s">
        <v>180</v>
      </c>
      <c r="E2281" s="35" t="s">
        <v>44</v>
      </c>
      <c r="F2281" s="35" t="s">
        <v>133</v>
      </c>
      <c r="G2281" s="35" t="s">
        <v>134</v>
      </c>
      <c r="H2281" s="34">
        <v>5059.1359025499996</v>
      </c>
      <c r="I2281" s="34">
        <v>1085270.6599300001</v>
      </c>
    </row>
    <row r="2282" spans="1:9">
      <c r="A2282" s="35" t="s">
        <v>178</v>
      </c>
      <c r="B2282" s="35" t="s">
        <v>179</v>
      </c>
      <c r="C2282" s="34">
        <v>5.9204901404100001E-2</v>
      </c>
      <c r="D2282" s="35" t="s">
        <v>180</v>
      </c>
      <c r="E2282" s="35" t="s">
        <v>44</v>
      </c>
      <c r="F2282" s="35" t="s">
        <v>133</v>
      </c>
      <c r="G2282" s="35" t="s">
        <v>134</v>
      </c>
      <c r="H2282" s="34">
        <v>123.639317577</v>
      </c>
      <c r="I2282" s="34">
        <v>239.593735485</v>
      </c>
    </row>
    <row r="2283" spans="1:9">
      <c r="A2283" s="35" t="s">
        <v>178</v>
      </c>
      <c r="B2283" s="35" t="s">
        <v>179</v>
      </c>
      <c r="C2283" s="34">
        <v>245.27904907600001</v>
      </c>
      <c r="D2283" s="35" t="s">
        <v>180</v>
      </c>
      <c r="E2283" s="35" t="s">
        <v>44</v>
      </c>
      <c r="F2283" s="35" t="s">
        <v>181</v>
      </c>
      <c r="G2283" s="35" t="s">
        <v>182</v>
      </c>
      <c r="H2283" s="34">
        <v>4832.2559069700001</v>
      </c>
      <c r="I2283" s="34">
        <v>992609.09503500001</v>
      </c>
    </row>
    <row r="2284" spans="1:9">
      <c r="A2284" s="35" t="s">
        <v>178</v>
      </c>
      <c r="B2284" s="35" t="s">
        <v>179</v>
      </c>
      <c r="C2284" s="34">
        <v>408.78323294900002</v>
      </c>
      <c r="D2284" s="35" t="s">
        <v>180</v>
      </c>
      <c r="E2284" s="35" t="s">
        <v>44</v>
      </c>
      <c r="F2284" s="35" t="s">
        <v>181</v>
      </c>
      <c r="G2284" s="35" t="s">
        <v>182</v>
      </c>
      <c r="H2284" s="34">
        <v>6902.4341107600003</v>
      </c>
      <c r="I2284" s="34">
        <v>1654287.0516299999</v>
      </c>
    </row>
    <row r="2285" spans="1:9">
      <c r="A2285" s="35" t="s">
        <v>178</v>
      </c>
      <c r="B2285" s="35" t="s">
        <v>179</v>
      </c>
      <c r="C2285" s="34">
        <v>150.99397592899999</v>
      </c>
      <c r="D2285" s="35" t="s">
        <v>180</v>
      </c>
      <c r="E2285" s="35" t="s">
        <v>44</v>
      </c>
      <c r="F2285" s="35" t="s">
        <v>181</v>
      </c>
      <c r="G2285" s="35" t="s">
        <v>182</v>
      </c>
      <c r="H2285" s="34">
        <v>4190.5427700299997</v>
      </c>
      <c r="I2285" s="34">
        <v>611050.94123300002</v>
      </c>
    </row>
    <row r="2286" spans="1:9">
      <c r="A2286" s="35" t="s">
        <v>178</v>
      </c>
      <c r="B2286" s="35" t="s">
        <v>179</v>
      </c>
      <c r="C2286" s="34">
        <v>290.52874716600002</v>
      </c>
      <c r="D2286" s="35" t="s">
        <v>180</v>
      </c>
      <c r="E2286" s="35" t="s">
        <v>44</v>
      </c>
      <c r="F2286" s="35" t="s">
        <v>131</v>
      </c>
      <c r="G2286" s="35" t="s">
        <v>132</v>
      </c>
      <c r="H2286" s="34">
        <v>7307.4410405099998</v>
      </c>
      <c r="I2286" s="34">
        <v>1175728.1263600001</v>
      </c>
    </row>
    <row r="2287" spans="1:9">
      <c r="A2287" s="35" t="s">
        <v>178</v>
      </c>
      <c r="B2287" s="35" t="s">
        <v>179</v>
      </c>
      <c r="C2287" s="34">
        <v>1098.4523918499999</v>
      </c>
      <c r="D2287" s="35" t="s">
        <v>180</v>
      </c>
      <c r="E2287" s="35" t="s">
        <v>44</v>
      </c>
      <c r="F2287" s="35" t="s">
        <v>181</v>
      </c>
      <c r="G2287" s="35" t="s">
        <v>182</v>
      </c>
      <c r="H2287" s="34">
        <v>11141.7756856</v>
      </c>
      <c r="I2287" s="34">
        <v>4445279.11668</v>
      </c>
    </row>
    <row r="2288" spans="1:9">
      <c r="A2288" s="35" t="s">
        <v>178</v>
      </c>
      <c r="B2288" s="35" t="s">
        <v>179</v>
      </c>
      <c r="C2288" s="34">
        <v>107.49593783</v>
      </c>
      <c r="D2288" s="35" t="s">
        <v>180</v>
      </c>
      <c r="E2288" s="35" t="s">
        <v>44</v>
      </c>
      <c r="F2288" s="35" t="s">
        <v>181</v>
      </c>
      <c r="G2288" s="35" t="s">
        <v>182</v>
      </c>
      <c r="H2288" s="34">
        <v>13693.1863211</v>
      </c>
      <c r="I2288" s="34">
        <v>435020.62638799998</v>
      </c>
    </row>
    <row r="2289" spans="1:9">
      <c r="A2289" s="35" t="s">
        <v>178</v>
      </c>
      <c r="B2289" s="35" t="s">
        <v>179</v>
      </c>
      <c r="C2289" s="34">
        <v>2020.02434647</v>
      </c>
      <c r="D2289" s="35" t="s">
        <v>180</v>
      </c>
      <c r="E2289" s="35" t="s">
        <v>44</v>
      </c>
      <c r="F2289" s="35" t="s">
        <v>131</v>
      </c>
      <c r="G2289" s="35" t="s">
        <v>132</v>
      </c>
      <c r="H2289" s="34">
        <v>16006.8260844</v>
      </c>
      <c r="I2289" s="34">
        <v>8174748.4999200003</v>
      </c>
    </row>
    <row r="2290" spans="1:9">
      <c r="A2290" s="35" t="s">
        <v>178</v>
      </c>
      <c r="B2290" s="35" t="s">
        <v>179</v>
      </c>
      <c r="C2290" s="34">
        <v>67249.990871799993</v>
      </c>
      <c r="D2290" s="35" t="s">
        <v>180</v>
      </c>
      <c r="E2290" s="35" t="s">
        <v>44</v>
      </c>
      <c r="F2290" s="35" t="s">
        <v>181</v>
      </c>
      <c r="G2290" s="35" t="s">
        <v>182</v>
      </c>
      <c r="H2290" s="34">
        <v>279290.50755400001</v>
      </c>
      <c r="I2290" s="34">
        <v>272151057.46600002</v>
      </c>
    </row>
    <row r="2291" spans="1:9">
      <c r="A2291" s="35" t="s">
        <v>178</v>
      </c>
      <c r="B2291" s="35" t="s">
        <v>179</v>
      </c>
      <c r="C2291" s="34">
        <v>0.23263473435199999</v>
      </c>
      <c r="D2291" s="35" t="s">
        <v>180</v>
      </c>
      <c r="E2291" s="35" t="s">
        <v>44</v>
      </c>
      <c r="F2291" s="35" t="s">
        <v>131</v>
      </c>
      <c r="G2291" s="35" t="s">
        <v>132</v>
      </c>
      <c r="H2291" s="34">
        <v>1285.41414121</v>
      </c>
      <c r="I2291" s="34">
        <v>941.43936878600005</v>
      </c>
    </row>
    <row r="2292" spans="1:9">
      <c r="A2292" s="35" t="s">
        <v>178</v>
      </c>
      <c r="B2292" s="35" t="s">
        <v>179</v>
      </c>
      <c r="C2292" s="34">
        <v>6334.3378823200001</v>
      </c>
      <c r="D2292" s="35" t="s">
        <v>180</v>
      </c>
      <c r="E2292" s="35" t="s">
        <v>44</v>
      </c>
      <c r="F2292" s="35" t="s">
        <v>133</v>
      </c>
      <c r="G2292" s="35" t="s">
        <v>134</v>
      </c>
      <c r="H2292" s="34">
        <v>45961.953056799997</v>
      </c>
      <c r="I2292" s="34">
        <v>25634155.940699998</v>
      </c>
    </row>
    <row r="2293" spans="1:9">
      <c r="A2293" s="35" t="s">
        <v>178</v>
      </c>
      <c r="B2293" s="35" t="s">
        <v>179</v>
      </c>
      <c r="C2293" s="34">
        <v>2.8162720818699998E-4</v>
      </c>
      <c r="D2293" s="35" t="s">
        <v>180</v>
      </c>
      <c r="E2293" s="35" t="s">
        <v>44</v>
      </c>
      <c r="F2293" s="35" t="s">
        <v>181</v>
      </c>
      <c r="G2293" s="35" t="s">
        <v>182</v>
      </c>
      <c r="H2293" s="34">
        <v>14.584226024399999</v>
      </c>
      <c r="I2293" s="34">
        <v>1.1397048761799999</v>
      </c>
    </row>
    <row r="2294" spans="1:9">
      <c r="A2294" s="35" t="s">
        <v>178</v>
      </c>
      <c r="B2294" s="35" t="s">
        <v>179</v>
      </c>
      <c r="C2294" s="34">
        <v>9.9473561672099999E-5</v>
      </c>
      <c r="D2294" s="35" t="s">
        <v>180</v>
      </c>
      <c r="E2294" s="35" t="s">
        <v>44</v>
      </c>
      <c r="F2294" s="35" t="s">
        <v>181</v>
      </c>
      <c r="G2294" s="35" t="s">
        <v>182</v>
      </c>
      <c r="H2294" s="34">
        <v>25.397675412000002</v>
      </c>
      <c r="I2294" s="34">
        <v>0.40255522191199999</v>
      </c>
    </row>
    <row r="2295" spans="1:9">
      <c r="A2295" s="35" t="s">
        <v>178</v>
      </c>
      <c r="B2295" s="35" t="s">
        <v>179</v>
      </c>
      <c r="C2295" s="34">
        <v>1.9146857134100002E-2</v>
      </c>
      <c r="D2295" s="35" t="s">
        <v>180</v>
      </c>
      <c r="E2295" s="35" t="s">
        <v>44</v>
      </c>
      <c r="F2295" s="35" t="s">
        <v>181</v>
      </c>
      <c r="G2295" s="35" t="s">
        <v>182</v>
      </c>
      <c r="H2295" s="34">
        <v>112.85620025599999</v>
      </c>
      <c r="I2295" s="34">
        <v>77.484581762000005</v>
      </c>
    </row>
    <row r="2296" spans="1:9">
      <c r="A2296" s="35" t="s">
        <v>178</v>
      </c>
      <c r="B2296" s="35" t="s">
        <v>179</v>
      </c>
      <c r="C2296" s="34">
        <v>1.3937339088099999E-2</v>
      </c>
      <c r="D2296" s="35" t="s">
        <v>180</v>
      </c>
      <c r="E2296" s="35" t="s">
        <v>44</v>
      </c>
      <c r="F2296" s="35" t="s">
        <v>181</v>
      </c>
      <c r="G2296" s="35" t="s">
        <v>182</v>
      </c>
      <c r="H2296" s="34">
        <v>107.714908067</v>
      </c>
      <c r="I2296" s="34">
        <v>56.4024101997</v>
      </c>
    </row>
    <row r="2297" spans="1:9">
      <c r="A2297" s="35" t="s">
        <v>178</v>
      </c>
      <c r="B2297" s="35" t="s">
        <v>179</v>
      </c>
      <c r="C2297" s="34">
        <v>1.7065247438299999E-2</v>
      </c>
      <c r="D2297" s="35" t="s">
        <v>180</v>
      </c>
      <c r="E2297" s="35" t="s">
        <v>44</v>
      </c>
      <c r="F2297" s="35" t="s">
        <v>181</v>
      </c>
      <c r="G2297" s="35" t="s">
        <v>182</v>
      </c>
      <c r="H2297" s="34">
        <v>126.51102883</v>
      </c>
      <c r="I2297" s="34">
        <v>69.060606195399998</v>
      </c>
    </row>
    <row r="2298" spans="1:9">
      <c r="A2298" s="35" t="s">
        <v>178</v>
      </c>
      <c r="B2298" s="35" t="s">
        <v>179</v>
      </c>
      <c r="C2298" s="34">
        <v>2.5400344555800002E-2</v>
      </c>
      <c r="D2298" s="35" t="s">
        <v>180</v>
      </c>
      <c r="E2298" s="35" t="s">
        <v>44</v>
      </c>
      <c r="F2298" s="35" t="s">
        <v>181</v>
      </c>
      <c r="G2298" s="35" t="s">
        <v>182</v>
      </c>
      <c r="H2298" s="34">
        <v>98.159022072599996</v>
      </c>
      <c r="I2298" s="34">
        <v>102.791547497</v>
      </c>
    </row>
    <row r="2299" spans="1:9">
      <c r="A2299" s="35" t="s">
        <v>178</v>
      </c>
      <c r="B2299" s="35" t="s">
        <v>179</v>
      </c>
      <c r="C2299" s="34">
        <v>2.5737355094700002E-3</v>
      </c>
      <c r="D2299" s="35" t="s">
        <v>180</v>
      </c>
      <c r="E2299" s="35" t="s">
        <v>44</v>
      </c>
      <c r="F2299" s="35" t="s">
        <v>181</v>
      </c>
      <c r="G2299" s="35" t="s">
        <v>182</v>
      </c>
      <c r="H2299" s="34">
        <v>59.589878398099998</v>
      </c>
      <c r="I2299" s="34">
        <v>10.415538076100001</v>
      </c>
    </row>
    <row r="2300" spans="1:9">
      <c r="A2300" s="35" t="s">
        <v>178</v>
      </c>
      <c r="B2300" s="35" t="s">
        <v>179</v>
      </c>
      <c r="C2300" s="34">
        <v>2.3948607748399998E-2</v>
      </c>
      <c r="D2300" s="35" t="s">
        <v>180</v>
      </c>
      <c r="E2300" s="35" t="s">
        <v>44</v>
      </c>
      <c r="F2300" s="35" t="s">
        <v>181</v>
      </c>
      <c r="G2300" s="35" t="s">
        <v>182</v>
      </c>
      <c r="H2300" s="34">
        <v>368.20063343599998</v>
      </c>
      <c r="I2300" s="34">
        <v>96.916577074000003</v>
      </c>
    </row>
    <row r="2301" spans="1:9">
      <c r="A2301" s="35" t="s">
        <v>178</v>
      </c>
      <c r="B2301" s="35" t="s">
        <v>179</v>
      </c>
      <c r="C2301" s="34">
        <v>3.5655645658499999E-3</v>
      </c>
      <c r="D2301" s="35" t="s">
        <v>180</v>
      </c>
      <c r="E2301" s="35" t="s">
        <v>44</v>
      </c>
      <c r="F2301" s="35" t="s">
        <v>181</v>
      </c>
      <c r="G2301" s="35" t="s">
        <v>182</v>
      </c>
      <c r="H2301" s="34">
        <v>111.70776827</v>
      </c>
      <c r="I2301" s="34">
        <v>14.429327862799999</v>
      </c>
    </row>
    <row r="2302" spans="1:9">
      <c r="A2302" s="35" t="s">
        <v>178</v>
      </c>
      <c r="B2302" s="35" t="s">
        <v>179</v>
      </c>
      <c r="C2302" s="34">
        <v>2.6660232652800001E-2</v>
      </c>
      <c r="D2302" s="35" t="s">
        <v>180</v>
      </c>
      <c r="E2302" s="35" t="s">
        <v>44</v>
      </c>
      <c r="F2302" s="35" t="s">
        <v>181</v>
      </c>
      <c r="G2302" s="35" t="s">
        <v>182</v>
      </c>
      <c r="H2302" s="34">
        <v>383.34009372200001</v>
      </c>
      <c r="I2302" s="34">
        <v>107.890133734</v>
      </c>
    </row>
    <row r="2303" spans="1:9">
      <c r="A2303" s="35" t="s">
        <v>178</v>
      </c>
      <c r="B2303" s="35" t="s">
        <v>179</v>
      </c>
      <c r="C2303" s="34">
        <v>2.6050165759499999E-3</v>
      </c>
      <c r="D2303" s="35" t="s">
        <v>180</v>
      </c>
      <c r="E2303" s="35" t="s">
        <v>44</v>
      </c>
      <c r="F2303" s="35" t="s">
        <v>181</v>
      </c>
      <c r="G2303" s="35" t="s">
        <v>182</v>
      </c>
      <c r="H2303" s="34">
        <v>25.986167724800001</v>
      </c>
      <c r="I2303" s="34">
        <v>10.5421280609</v>
      </c>
    </row>
    <row r="2304" spans="1:9">
      <c r="A2304" s="35" t="s">
        <v>178</v>
      </c>
      <c r="B2304" s="35" t="s">
        <v>179</v>
      </c>
      <c r="C2304" s="34">
        <v>3.33208545022E-3</v>
      </c>
      <c r="D2304" s="35" t="s">
        <v>180</v>
      </c>
      <c r="E2304" s="35" t="s">
        <v>44</v>
      </c>
      <c r="F2304" s="35" t="s">
        <v>181</v>
      </c>
      <c r="G2304" s="35" t="s">
        <v>182</v>
      </c>
      <c r="H2304" s="34">
        <v>66.494291875800002</v>
      </c>
      <c r="I2304" s="34">
        <v>13.484471404200001</v>
      </c>
    </row>
    <row r="2305" spans="1:9">
      <c r="A2305" s="35" t="s">
        <v>178</v>
      </c>
      <c r="B2305" s="35" t="s">
        <v>179</v>
      </c>
      <c r="C2305" s="34">
        <v>6.7306168729399995E-5</v>
      </c>
      <c r="D2305" s="35" t="s">
        <v>180</v>
      </c>
      <c r="E2305" s="35" t="s">
        <v>44</v>
      </c>
      <c r="F2305" s="35" t="s">
        <v>131</v>
      </c>
      <c r="G2305" s="35" t="s">
        <v>132</v>
      </c>
      <c r="H2305" s="34">
        <v>727.66732198399995</v>
      </c>
      <c r="I2305" s="34">
        <v>0.27237840119000001</v>
      </c>
    </row>
    <row r="2306" spans="1:9">
      <c r="A2306" s="35" t="s">
        <v>178</v>
      </c>
      <c r="B2306" s="35" t="s">
        <v>179</v>
      </c>
      <c r="C2306" s="34">
        <v>0.12598089502599999</v>
      </c>
      <c r="D2306" s="35" t="s">
        <v>180</v>
      </c>
      <c r="E2306" s="35" t="s">
        <v>44</v>
      </c>
      <c r="F2306" s="35" t="s">
        <v>131</v>
      </c>
      <c r="G2306" s="35" t="s">
        <v>132</v>
      </c>
      <c r="H2306" s="34">
        <v>235.01862891299999</v>
      </c>
      <c r="I2306" s="34">
        <v>509.826594134</v>
      </c>
    </row>
    <row r="2307" spans="1:9">
      <c r="A2307" s="35" t="s">
        <v>178</v>
      </c>
      <c r="B2307" s="35" t="s">
        <v>179</v>
      </c>
      <c r="C2307" s="34">
        <v>2.7154002274299999E-2</v>
      </c>
      <c r="D2307" s="35" t="s">
        <v>180</v>
      </c>
      <c r="E2307" s="35" t="s">
        <v>44</v>
      </c>
      <c r="F2307" s="35" t="s">
        <v>181</v>
      </c>
      <c r="G2307" s="35" t="s">
        <v>182</v>
      </c>
      <c r="H2307" s="34">
        <v>154.23708925899999</v>
      </c>
      <c r="I2307" s="34">
        <v>109.888348498</v>
      </c>
    </row>
    <row r="2308" spans="1:9">
      <c r="A2308" s="35" t="s">
        <v>178</v>
      </c>
      <c r="B2308" s="35" t="s">
        <v>179</v>
      </c>
      <c r="C2308" s="34">
        <v>4.8652544049599998E-3</v>
      </c>
      <c r="D2308" s="35" t="s">
        <v>180</v>
      </c>
      <c r="E2308" s="35" t="s">
        <v>44</v>
      </c>
      <c r="F2308" s="35" t="s">
        <v>181</v>
      </c>
      <c r="G2308" s="35" t="s">
        <v>182</v>
      </c>
      <c r="H2308" s="34">
        <v>83.342102371600006</v>
      </c>
      <c r="I2308" s="34">
        <v>19.688986035300001</v>
      </c>
    </row>
    <row r="2309" spans="1:9">
      <c r="A2309" s="35" t="s">
        <v>178</v>
      </c>
      <c r="B2309" s="35" t="s">
        <v>179</v>
      </c>
      <c r="C2309" s="34">
        <v>6.0147067497299998E-2</v>
      </c>
      <c r="D2309" s="35" t="s">
        <v>180</v>
      </c>
      <c r="E2309" s="35" t="s">
        <v>44</v>
      </c>
      <c r="F2309" s="35" t="s">
        <v>181</v>
      </c>
      <c r="G2309" s="35" t="s">
        <v>182</v>
      </c>
      <c r="H2309" s="34">
        <v>127.397433448</v>
      </c>
      <c r="I2309" s="34">
        <v>243.40654638999999</v>
      </c>
    </row>
    <row r="2310" spans="1:9">
      <c r="A2310" s="35" t="s">
        <v>178</v>
      </c>
      <c r="B2310" s="35" t="s">
        <v>179</v>
      </c>
      <c r="C2310" s="34">
        <v>5.5011307488499997E-4</v>
      </c>
      <c r="D2310" s="35" t="s">
        <v>180</v>
      </c>
      <c r="E2310" s="35" t="s">
        <v>44</v>
      </c>
      <c r="F2310" s="35" t="s">
        <v>181</v>
      </c>
      <c r="G2310" s="35" t="s">
        <v>182</v>
      </c>
      <c r="H2310" s="34">
        <v>10.338423860500001</v>
      </c>
      <c r="I2310" s="34">
        <v>2.2262286301400001</v>
      </c>
    </row>
    <row r="2311" spans="1:9">
      <c r="A2311" s="35" t="s">
        <v>178</v>
      </c>
      <c r="B2311" s="35" t="s">
        <v>179</v>
      </c>
      <c r="C2311" s="34">
        <v>6.5999033988200007E-2</v>
      </c>
      <c r="D2311" s="35" t="s">
        <v>180</v>
      </c>
      <c r="E2311" s="35" t="s">
        <v>44</v>
      </c>
      <c r="F2311" s="35" t="s">
        <v>181</v>
      </c>
      <c r="G2311" s="35" t="s">
        <v>182</v>
      </c>
      <c r="H2311" s="34">
        <v>248.58954138499999</v>
      </c>
      <c r="I2311" s="34">
        <v>267.08861456699998</v>
      </c>
    </row>
    <row r="2312" spans="1:9">
      <c r="A2312" s="35" t="s">
        <v>178</v>
      </c>
      <c r="B2312" s="35" t="s">
        <v>179</v>
      </c>
      <c r="C2312" s="34">
        <v>2.5127134418600002E-3</v>
      </c>
      <c r="D2312" s="35" t="s">
        <v>180</v>
      </c>
      <c r="E2312" s="35" t="s">
        <v>44</v>
      </c>
      <c r="F2312" s="35" t="s">
        <v>181</v>
      </c>
      <c r="G2312" s="35" t="s">
        <v>182</v>
      </c>
      <c r="H2312" s="34">
        <v>101.389632173</v>
      </c>
      <c r="I2312" s="34">
        <v>10.168590529799999</v>
      </c>
    </row>
    <row r="2313" spans="1:9">
      <c r="A2313" s="35" t="s">
        <v>178</v>
      </c>
      <c r="B2313" s="35" t="s">
        <v>179</v>
      </c>
      <c r="C2313" s="34">
        <v>9.4845478471700002E-3</v>
      </c>
      <c r="D2313" s="35" t="s">
        <v>180</v>
      </c>
      <c r="E2313" s="35" t="s">
        <v>44</v>
      </c>
      <c r="F2313" s="35" t="s">
        <v>181</v>
      </c>
      <c r="G2313" s="35" t="s">
        <v>182</v>
      </c>
      <c r="H2313" s="34">
        <v>151.59045366000001</v>
      </c>
      <c r="I2313" s="34">
        <v>38.3826033689</v>
      </c>
    </row>
    <row r="2314" spans="1:9">
      <c r="A2314" s="35" t="s">
        <v>178</v>
      </c>
      <c r="B2314" s="35" t="s">
        <v>179</v>
      </c>
      <c r="C2314" s="34">
        <v>7.7322790943099998E-3</v>
      </c>
      <c r="D2314" s="35" t="s">
        <v>180</v>
      </c>
      <c r="E2314" s="35" t="s">
        <v>44</v>
      </c>
      <c r="F2314" s="35" t="s">
        <v>181</v>
      </c>
      <c r="G2314" s="35" t="s">
        <v>182</v>
      </c>
      <c r="H2314" s="34">
        <v>88.511240467700006</v>
      </c>
      <c r="I2314" s="34">
        <v>31.291423312599999</v>
      </c>
    </row>
    <row r="2315" spans="1:9">
      <c r="A2315" s="35" t="s">
        <v>178</v>
      </c>
      <c r="B2315" s="35" t="s">
        <v>179</v>
      </c>
      <c r="C2315" s="34">
        <v>1.1547529482E-2</v>
      </c>
      <c r="D2315" s="35" t="s">
        <v>180</v>
      </c>
      <c r="E2315" s="35" t="s">
        <v>44</v>
      </c>
      <c r="F2315" s="35" t="s">
        <v>181</v>
      </c>
      <c r="G2315" s="35" t="s">
        <v>182</v>
      </c>
      <c r="H2315" s="34">
        <v>365.80111266799997</v>
      </c>
      <c r="I2315" s="34">
        <v>46.731193846899998</v>
      </c>
    </row>
    <row r="2316" spans="1:9">
      <c r="A2316" s="35" t="s">
        <v>178</v>
      </c>
      <c r="B2316" s="35" t="s">
        <v>179</v>
      </c>
      <c r="C2316" s="34">
        <v>3.8844343029000002E-3</v>
      </c>
      <c r="D2316" s="35" t="s">
        <v>180</v>
      </c>
      <c r="E2316" s="35" t="s">
        <v>44</v>
      </c>
      <c r="F2316" s="35" t="s">
        <v>181</v>
      </c>
      <c r="G2316" s="35" t="s">
        <v>182</v>
      </c>
      <c r="H2316" s="34">
        <v>201.507803653</v>
      </c>
      <c r="I2316" s="34">
        <v>15.7197479061</v>
      </c>
    </row>
    <row r="2317" spans="1:9">
      <c r="A2317" s="35" t="s">
        <v>178</v>
      </c>
      <c r="B2317" s="35" t="s">
        <v>179</v>
      </c>
      <c r="C2317" s="34">
        <v>0.173368338659</v>
      </c>
      <c r="D2317" s="35" t="s">
        <v>180</v>
      </c>
      <c r="E2317" s="35" t="s">
        <v>44</v>
      </c>
      <c r="F2317" s="35" t="s">
        <v>181</v>
      </c>
      <c r="G2317" s="35" t="s">
        <v>182</v>
      </c>
      <c r="H2317" s="34">
        <v>421.00769740499999</v>
      </c>
      <c r="I2317" s="34">
        <v>701.59677474399996</v>
      </c>
    </row>
    <row r="2318" spans="1:9">
      <c r="A2318" s="35" t="s">
        <v>178</v>
      </c>
      <c r="B2318" s="35" t="s">
        <v>179</v>
      </c>
      <c r="C2318" s="34">
        <v>1.07302251343E-3</v>
      </c>
      <c r="D2318" s="35" t="s">
        <v>180</v>
      </c>
      <c r="E2318" s="35" t="s">
        <v>44</v>
      </c>
      <c r="F2318" s="35" t="s">
        <v>181</v>
      </c>
      <c r="G2318" s="35" t="s">
        <v>182</v>
      </c>
      <c r="H2318" s="34">
        <v>18.703379015300001</v>
      </c>
      <c r="I2318" s="34">
        <v>4.3423680498700001</v>
      </c>
    </row>
    <row r="2319" spans="1:9">
      <c r="A2319" s="35" t="s">
        <v>178</v>
      </c>
      <c r="B2319" s="35" t="s">
        <v>179</v>
      </c>
      <c r="C2319" s="34">
        <v>2.9883909841900001E-2</v>
      </c>
      <c r="D2319" s="35" t="s">
        <v>180</v>
      </c>
      <c r="E2319" s="35" t="s">
        <v>44</v>
      </c>
      <c r="F2319" s="35" t="s">
        <v>181</v>
      </c>
      <c r="G2319" s="35" t="s">
        <v>182</v>
      </c>
      <c r="H2319" s="34">
        <v>127.659491325</v>
      </c>
      <c r="I2319" s="34">
        <v>120.93589247</v>
      </c>
    </row>
    <row r="2320" spans="1:9">
      <c r="A2320" s="35" t="s">
        <v>178</v>
      </c>
      <c r="B2320" s="35" t="s">
        <v>179</v>
      </c>
      <c r="C2320" s="34">
        <v>1.5671249479700001E-3</v>
      </c>
      <c r="D2320" s="35" t="s">
        <v>180</v>
      </c>
      <c r="E2320" s="35" t="s">
        <v>44</v>
      </c>
      <c r="F2320" s="35" t="s">
        <v>181</v>
      </c>
      <c r="G2320" s="35" t="s">
        <v>182</v>
      </c>
      <c r="H2320" s="34">
        <v>14.230948576599999</v>
      </c>
      <c r="I2320" s="34">
        <v>6.3419296603899999</v>
      </c>
    </row>
    <row r="2321" spans="1:9">
      <c r="A2321" s="35" t="s">
        <v>178</v>
      </c>
      <c r="B2321" s="35" t="s">
        <v>179</v>
      </c>
      <c r="C2321" s="34">
        <v>3.5106707402899999E-2</v>
      </c>
      <c r="D2321" s="35" t="s">
        <v>180</v>
      </c>
      <c r="E2321" s="35" t="s">
        <v>44</v>
      </c>
      <c r="F2321" s="35" t="s">
        <v>181</v>
      </c>
      <c r="G2321" s="35" t="s">
        <v>182</v>
      </c>
      <c r="H2321" s="34">
        <v>124.14814564700001</v>
      </c>
      <c r="I2321" s="34">
        <v>142.07180432300001</v>
      </c>
    </row>
    <row r="2322" spans="1:9">
      <c r="A2322" s="35" t="s">
        <v>178</v>
      </c>
      <c r="B2322" s="35" t="s">
        <v>179</v>
      </c>
      <c r="C2322" s="34">
        <v>1.2474444114299999E-2</v>
      </c>
      <c r="D2322" s="35" t="s">
        <v>180</v>
      </c>
      <c r="E2322" s="35" t="s">
        <v>44</v>
      </c>
      <c r="F2322" s="35" t="s">
        <v>181</v>
      </c>
      <c r="G2322" s="35" t="s">
        <v>182</v>
      </c>
      <c r="H2322" s="34">
        <v>85.264513936499995</v>
      </c>
      <c r="I2322" s="34">
        <v>50.482284279600002</v>
      </c>
    </row>
    <row r="2323" spans="1:9">
      <c r="A2323" s="35" t="s">
        <v>178</v>
      </c>
      <c r="B2323" s="35" t="s">
        <v>179</v>
      </c>
      <c r="C2323" s="34">
        <v>2.7904826285E-2</v>
      </c>
      <c r="D2323" s="35" t="s">
        <v>180</v>
      </c>
      <c r="E2323" s="35" t="s">
        <v>44</v>
      </c>
      <c r="F2323" s="35" t="s">
        <v>181</v>
      </c>
      <c r="G2323" s="35" t="s">
        <v>182</v>
      </c>
      <c r="H2323" s="34">
        <v>537.10110377000001</v>
      </c>
      <c r="I2323" s="34">
        <v>112.926825467</v>
      </c>
    </row>
    <row r="2324" spans="1:9">
      <c r="A2324" s="35" t="s">
        <v>178</v>
      </c>
      <c r="B2324" s="35" t="s">
        <v>179</v>
      </c>
      <c r="C2324" s="34">
        <v>1.5632368682399998E-2</v>
      </c>
      <c r="D2324" s="35" t="s">
        <v>180</v>
      </c>
      <c r="E2324" s="35" t="s">
        <v>44</v>
      </c>
      <c r="F2324" s="35" t="s">
        <v>181</v>
      </c>
      <c r="G2324" s="35" t="s">
        <v>182</v>
      </c>
      <c r="H2324" s="34">
        <v>420.300344671</v>
      </c>
      <c r="I2324" s="34">
        <v>63.261951599699998</v>
      </c>
    </row>
    <row r="2325" spans="1:9">
      <c r="A2325" s="35" t="s">
        <v>178</v>
      </c>
      <c r="B2325" s="35" t="s">
        <v>179</v>
      </c>
      <c r="C2325" s="34">
        <v>2.1225129410300001E-2</v>
      </c>
      <c r="D2325" s="35" t="s">
        <v>180</v>
      </c>
      <c r="E2325" s="35" t="s">
        <v>44</v>
      </c>
      <c r="F2325" s="35" t="s">
        <v>181</v>
      </c>
      <c r="G2325" s="35" t="s">
        <v>182</v>
      </c>
      <c r="H2325" s="34">
        <v>459.39460910100001</v>
      </c>
      <c r="I2325" s="34">
        <v>85.8950512702</v>
      </c>
    </row>
    <row r="2326" spans="1:9">
      <c r="A2326" s="35" t="s">
        <v>178</v>
      </c>
      <c r="B2326" s="35" t="s">
        <v>179</v>
      </c>
      <c r="C2326" s="34">
        <v>2.0667758722099999E-2</v>
      </c>
      <c r="D2326" s="35" t="s">
        <v>180</v>
      </c>
      <c r="E2326" s="35" t="s">
        <v>44</v>
      </c>
      <c r="F2326" s="35" t="s">
        <v>181</v>
      </c>
      <c r="G2326" s="35" t="s">
        <v>182</v>
      </c>
      <c r="H2326" s="34">
        <v>583.74044373599997</v>
      </c>
      <c r="I2326" s="34">
        <v>83.639452121299996</v>
      </c>
    </row>
    <row r="2327" spans="1:9">
      <c r="A2327" s="35" t="s">
        <v>178</v>
      </c>
      <c r="B2327" s="35" t="s">
        <v>179</v>
      </c>
      <c r="C2327" s="34">
        <v>5.4214865033199999E-3</v>
      </c>
      <c r="D2327" s="35" t="s">
        <v>180</v>
      </c>
      <c r="E2327" s="35" t="s">
        <v>44</v>
      </c>
      <c r="F2327" s="35" t="s">
        <v>181</v>
      </c>
      <c r="G2327" s="35" t="s">
        <v>182</v>
      </c>
      <c r="H2327" s="34">
        <v>152.73518972299999</v>
      </c>
      <c r="I2327" s="34">
        <v>21.939977474900001</v>
      </c>
    </row>
    <row r="2328" spans="1:9">
      <c r="A2328" s="35" t="s">
        <v>178</v>
      </c>
      <c r="B2328" s="35" t="s">
        <v>179</v>
      </c>
      <c r="C2328" s="34">
        <v>6.6440709633599996E-3</v>
      </c>
      <c r="D2328" s="35" t="s">
        <v>180</v>
      </c>
      <c r="E2328" s="35" t="s">
        <v>44</v>
      </c>
      <c r="F2328" s="35" t="s">
        <v>181</v>
      </c>
      <c r="G2328" s="35" t="s">
        <v>182</v>
      </c>
      <c r="H2328" s="34">
        <v>173.390002237</v>
      </c>
      <c r="I2328" s="34">
        <v>26.887601248999999</v>
      </c>
    </row>
    <row r="2329" spans="1:9">
      <c r="A2329" s="35" t="s">
        <v>178</v>
      </c>
      <c r="B2329" s="35" t="s">
        <v>179</v>
      </c>
      <c r="C2329" s="34">
        <v>2.2330275509600001E-2</v>
      </c>
      <c r="D2329" s="35" t="s">
        <v>180</v>
      </c>
      <c r="E2329" s="35" t="s">
        <v>44</v>
      </c>
      <c r="F2329" s="35" t="s">
        <v>181</v>
      </c>
      <c r="G2329" s="35" t="s">
        <v>182</v>
      </c>
      <c r="H2329" s="34">
        <v>300.54566636099997</v>
      </c>
      <c r="I2329" s="34">
        <v>90.367418860100003</v>
      </c>
    </row>
    <row r="2330" spans="1:9">
      <c r="A2330" s="35" t="s">
        <v>178</v>
      </c>
      <c r="B2330" s="35" t="s">
        <v>179</v>
      </c>
      <c r="C2330" s="34">
        <v>6.3193405476999996E-3</v>
      </c>
      <c r="D2330" s="35" t="s">
        <v>180</v>
      </c>
      <c r="E2330" s="35" t="s">
        <v>44</v>
      </c>
      <c r="F2330" s="35" t="s">
        <v>181</v>
      </c>
      <c r="G2330" s="35" t="s">
        <v>182</v>
      </c>
      <c r="H2330" s="34">
        <v>122.35202790699999</v>
      </c>
      <c r="I2330" s="34">
        <v>25.573463880799999</v>
      </c>
    </row>
    <row r="2331" spans="1:9">
      <c r="A2331" s="35" t="s">
        <v>178</v>
      </c>
      <c r="B2331" s="35" t="s">
        <v>179</v>
      </c>
      <c r="C2331" s="34">
        <v>1.4756600845899999E-2</v>
      </c>
      <c r="D2331" s="35" t="s">
        <v>180</v>
      </c>
      <c r="E2331" s="35" t="s">
        <v>44</v>
      </c>
      <c r="F2331" s="35" t="s">
        <v>181</v>
      </c>
      <c r="G2331" s="35" t="s">
        <v>182</v>
      </c>
      <c r="H2331" s="34">
        <v>289.18762402300001</v>
      </c>
      <c r="I2331" s="34">
        <v>59.717844906000003</v>
      </c>
    </row>
    <row r="2332" spans="1:9">
      <c r="A2332" s="35" t="s">
        <v>178</v>
      </c>
      <c r="B2332" s="35" t="s">
        <v>179</v>
      </c>
      <c r="C2332" s="34">
        <v>1.7226970749800001E-2</v>
      </c>
      <c r="D2332" s="35" t="s">
        <v>180</v>
      </c>
      <c r="E2332" s="35" t="s">
        <v>44</v>
      </c>
      <c r="F2332" s="35" t="s">
        <v>181</v>
      </c>
      <c r="G2332" s="35" t="s">
        <v>182</v>
      </c>
      <c r="H2332" s="34">
        <v>302.84836072899998</v>
      </c>
      <c r="I2332" s="34">
        <v>69.715077217100003</v>
      </c>
    </row>
    <row r="2333" spans="1:9">
      <c r="A2333" s="35" t="s">
        <v>178</v>
      </c>
      <c r="B2333" s="35" t="s">
        <v>179</v>
      </c>
      <c r="C2333" s="34">
        <v>1.7005942768E-2</v>
      </c>
      <c r="D2333" s="35" t="s">
        <v>180</v>
      </c>
      <c r="E2333" s="35" t="s">
        <v>44</v>
      </c>
      <c r="F2333" s="35" t="s">
        <v>181</v>
      </c>
      <c r="G2333" s="35" t="s">
        <v>182</v>
      </c>
      <c r="H2333" s="34">
        <v>304.09928733800001</v>
      </c>
      <c r="I2333" s="34">
        <v>68.820608709499993</v>
      </c>
    </row>
    <row r="2334" spans="1:9">
      <c r="A2334" s="35" t="s">
        <v>178</v>
      </c>
      <c r="B2334" s="35" t="s">
        <v>179</v>
      </c>
      <c r="C2334" s="34">
        <v>1.8145260644600002E-2</v>
      </c>
      <c r="D2334" s="35" t="s">
        <v>180</v>
      </c>
      <c r="E2334" s="35" t="s">
        <v>44</v>
      </c>
      <c r="F2334" s="35" t="s">
        <v>181</v>
      </c>
      <c r="G2334" s="35" t="s">
        <v>182</v>
      </c>
      <c r="H2334" s="34">
        <v>310.29185868600001</v>
      </c>
      <c r="I2334" s="34">
        <v>73.4312645758</v>
      </c>
    </row>
    <row r="2335" spans="1:9">
      <c r="A2335" s="35" t="s">
        <v>178</v>
      </c>
      <c r="B2335" s="35" t="s">
        <v>179</v>
      </c>
      <c r="C2335" s="34">
        <v>7.1342782882399994E-2</v>
      </c>
      <c r="D2335" s="35" t="s">
        <v>180</v>
      </c>
      <c r="E2335" s="35" t="s">
        <v>44</v>
      </c>
      <c r="F2335" s="35" t="s">
        <v>181</v>
      </c>
      <c r="G2335" s="35" t="s">
        <v>182</v>
      </c>
      <c r="H2335" s="34">
        <v>366.49729733499998</v>
      </c>
      <c r="I2335" s="34">
        <v>288.71399910000002</v>
      </c>
    </row>
    <row r="2336" spans="1:9">
      <c r="A2336" s="35" t="s">
        <v>178</v>
      </c>
      <c r="B2336" s="35" t="s">
        <v>179</v>
      </c>
      <c r="C2336" s="34">
        <v>4.4068718270899997E-2</v>
      </c>
      <c r="D2336" s="35" t="s">
        <v>180</v>
      </c>
      <c r="E2336" s="35" t="s">
        <v>44</v>
      </c>
      <c r="F2336" s="35" t="s">
        <v>181</v>
      </c>
      <c r="G2336" s="35" t="s">
        <v>182</v>
      </c>
      <c r="H2336" s="34">
        <v>279.000968016</v>
      </c>
      <c r="I2336" s="34">
        <v>178.33977556100001</v>
      </c>
    </row>
    <row r="2337" spans="1:9">
      <c r="A2337" s="35" t="s">
        <v>178</v>
      </c>
      <c r="B2337" s="35" t="s">
        <v>179</v>
      </c>
      <c r="C2337" s="34">
        <v>3.54170485497E-2</v>
      </c>
      <c r="D2337" s="35" t="s">
        <v>180</v>
      </c>
      <c r="E2337" s="35" t="s">
        <v>44</v>
      </c>
      <c r="F2337" s="35" t="s">
        <v>181</v>
      </c>
      <c r="G2337" s="35" t="s">
        <v>182</v>
      </c>
      <c r="H2337" s="34">
        <v>234.95755018599999</v>
      </c>
      <c r="I2337" s="34">
        <v>143.32771038600001</v>
      </c>
    </row>
    <row r="2338" spans="1:9">
      <c r="A2338" s="35" t="s">
        <v>178</v>
      </c>
      <c r="B2338" s="35" t="s">
        <v>179</v>
      </c>
      <c r="C2338" s="34">
        <v>3.2497942337700002E-2</v>
      </c>
      <c r="D2338" s="35" t="s">
        <v>180</v>
      </c>
      <c r="E2338" s="35" t="s">
        <v>44</v>
      </c>
      <c r="F2338" s="35" t="s">
        <v>181</v>
      </c>
      <c r="G2338" s="35" t="s">
        <v>182</v>
      </c>
      <c r="H2338" s="34">
        <v>311.42962240200001</v>
      </c>
      <c r="I2338" s="34">
        <v>131.51450666400001</v>
      </c>
    </row>
    <row r="2339" spans="1:9">
      <c r="A2339" s="35" t="s">
        <v>178</v>
      </c>
      <c r="B2339" s="35" t="s">
        <v>179</v>
      </c>
      <c r="C2339" s="34">
        <v>2.3151456509099999E-2</v>
      </c>
      <c r="D2339" s="35" t="s">
        <v>180</v>
      </c>
      <c r="E2339" s="35" t="s">
        <v>44</v>
      </c>
      <c r="F2339" s="35" t="s">
        <v>181</v>
      </c>
      <c r="G2339" s="35" t="s">
        <v>182</v>
      </c>
      <c r="H2339" s="34">
        <v>481.551517257</v>
      </c>
      <c r="I2339" s="34">
        <v>93.690620461899996</v>
      </c>
    </row>
    <row r="2340" spans="1:9">
      <c r="A2340" s="35" t="s">
        <v>178</v>
      </c>
      <c r="B2340" s="35" t="s">
        <v>179</v>
      </c>
      <c r="C2340" s="34">
        <v>5.2360610295800001E-5</v>
      </c>
      <c r="D2340" s="35" t="s">
        <v>180</v>
      </c>
      <c r="E2340" s="35" t="s">
        <v>44</v>
      </c>
      <c r="F2340" s="35" t="s">
        <v>131</v>
      </c>
      <c r="G2340" s="35" t="s">
        <v>132</v>
      </c>
      <c r="H2340" s="34">
        <v>116.606354537</v>
      </c>
      <c r="I2340" s="34">
        <v>0.211895872056</v>
      </c>
    </row>
    <row r="2341" spans="1:9">
      <c r="A2341" s="35" t="s">
        <v>178</v>
      </c>
      <c r="B2341" s="35" t="s">
        <v>179</v>
      </c>
      <c r="C2341" s="34">
        <v>2.4983256709999999E-5</v>
      </c>
      <c r="D2341" s="35" t="s">
        <v>180</v>
      </c>
      <c r="E2341" s="35" t="s">
        <v>44</v>
      </c>
      <c r="F2341" s="35" t="s">
        <v>131</v>
      </c>
      <c r="G2341" s="35" t="s">
        <v>132</v>
      </c>
      <c r="H2341" s="34">
        <v>56.506530043200002</v>
      </c>
      <c r="I2341" s="34">
        <v>0.101103652869</v>
      </c>
    </row>
    <row r="2342" spans="1:9">
      <c r="A2342" s="35" t="s">
        <v>178</v>
      </c>
      <c r="B2342" s="35" t="s">
        <v>179</v>
      </c>
      <c r="C2342" s="34">
        <v>5.47757933577E-5</v>
      </c>
      <c r="D2342" s="35" t="s">
        <v>180</v>
      </c>
      <c r="E2342" s="35" t="s">
        <v>44</v>
      </c>
      <c r="F2342" s="35" t="s">
        <v>131</v>
      </c>
      <c r="G2342" s="35" t="s">
        <v>132</v>
      </c>
      <c r="H2342" s="34">
        <v>130.32125859499999</v>
      </c>
      <c r="I2342" s="34">
        <v>0.221669771141</v>
      </c>
    </row>
    <row r="2343" spans="1:9">
      <c r="A2343" s="35" t="s">
        <v>178</v>
      </c>
      <c r="B2343" s="35" t="s">
        <v>179</v>
      </c>
      <c r="C2343" s="34">
        <v>6.3969044875300006E-5</v>
      </c>
      <c r="D2343" s="35" t="s">
        <v>180</v>
      </c>
      <c r="E2343" s="35" t="s">
        <v>44</v>
      </c>
      <c r="F2343" s="35" t="s">
        <v>131</v>
      </c>
      <c r="G2343" s="35" t="s">
        <v>132</v>
      </c>
      <c r="H2343" s="34">
        <v>203.968210314</v>
      </c>
      <c r="I2343" s="34">
        <v>0.25887354008800001</v>
      </c>
    </row>
    <row r="2344" spans="1:9">
      <c r="A2344" s="35" t="s">
        <v>178</v>
      </c>
      <c r="B2344" s="35" t="s">
        <v>179</v>
      </c>
      <c r="C2344" s="34">
        <v>2.6766494778999998E-5</v>
      </c>
      <c r="D2344" s="35" t="s">
        <v>180</v>
      </c>
      <c r="E2344" s="35" t="s">
        <v>44</v>
      </c>
      <c r="F2344" s="35" t="s">
        <v>131</v>
      </c>
      <c r="G2344" s="35" t="s">
        <v>132</v>
      </c>
      <c r="H2344" s="34">
        <v>99.9214214661</v>
      </c>
      <c r="I2344" s="34">
        <v>0.10832016130200001</v>
      </c>
    </row>
    <row r="2345" spans="1:9">
      <c r="A2345" s="35" t="s">
        <v>178</v>
      </c>
      <c r="B2345" s="35" t="s">
        <v>179</v>
      </c>
      <c r="C2345" s="34">
        <v>7.0885466235999999E-5</v>
      </c>
      <c r="D2345" s="35" t="s">
        <v>180</v>
      </c>
      <c r="E2345" s="35" t="s">
        <v>44</v>
      </c>
      <c r="F2345" s="35" t="s">
        <v>131</v>
      </c>
      <c r="G2345" s="35" t="s">
        <v>132</v>
      </c>
      <c r="H2345" s="34">
        <v>181.30553153299999</v>
      </c>
      <c r="I2345" s="34">
        <v>0.28686330429200002</v>
      </c>
    </row>
    <row r="2346" spans="1:9">
      <c r="A2346" s="35" t="s">
        <v>178</v>
      </c>
      <c r="B2346" s="35" t="s">
        <v>179</v>
      </c>
      <c r="C2346" s="34">
        <v>2.4904299782899999E-5</v>
      </c>
      <c r="D2346" s="35" t="s">
        <v>180</v>
      </c>
      <c r="E2346" s="35" t="s">
        <v>44</v>
      </c>
      <c r="F2346" s="35" t="s">
        <v>131</v>
      </c>
      <c r="G2346" s="35" t="s">
        <v>132</v>
      </c>
      <c r="H2346" s="34">
        <v>71.5698176434</v>
      </c>
      <c r="I2346" s="34">
        <v>0.100784125522</v>
      </c>
    </row>
    <row r="2347" spans="1:9">
      <c r="A2347" s="35" t="s">
        <v>178</v>
      </c>
      <c r="B2347" s="35" t="s">
        <v>179</v>
      </c>
      <c r="C2347" s="34">
        <v>2.2651589013200001E-5</v>
      </c>
      <c r="D2347" s="35" t="s">
        <v>180</v>
      </c>
      <c r="E2347" s="35" t="s">
        <v>44</v>
      </c>
      <c r="F2347" s="35" t="s">
        <v>131</v>
      </c>
      <c r="G2347" s="35" t="s">
        <v>132</v>
      </c>
      <c r="H2347" s="34">
        <v>53.191766079200001</v>
      </c>
      <c r="I2347" s="34">
        <v>9.1667728475699997E-2</v>
      </c>
    </row>
    <row r="2348" spans="1:9">
      <c r="A2348" s="35" t="s">
        <v>178</v>
      </c>
      <c r="B2348" s="35" t="s">
        <v>179</v>
      </c>
      <c r="C2348" s="34">
        <v>2.1760494797299999E-2</v>
      </c>
      <c r="D2348" s="35" t="s">
        <v>180</v>
      </c>
      <c r="E2348" s="35" t="s">
        <v>44</v>
      </c>
      <c r="F2348" s="35" t="s">
        <v>181</v>
      </c>
      <c r="G2348" s="35" t="s">
        <v>182</v>
      </c>
      <c r="H2348" s="34">
        <v>448.339450661</v>
      </c>
      <c r="I2348" s="34">
        <v>88.061598125200007</v>
      </c>
    </row>
    <row r="2349" spans="1:9">
      <c r="A2349" s="35" t="s">
        <v>178</v>
      </c>
      <c r="B2349" s="35" t="s">
        <v>179</v>
      </c>
      <c r="C2349" s="34">
        <v>2.2600418504500001E-2</v>
      </c>
      <c r="D2349" s="35" t="s">
        <v>180</v>
      </c>
      <c r="E2349" s="35" t="s">
        <v>44</v>
      </c>
      <c r="F2349" s="35" t="s">
        <v>181</v>
      </c>
      <c r="G2349" s="35" t="s">
        <v>182</v>
      </c>
      <c r="H2349" s="34">
        <v>459.74655138000003</v>
      </c>
      <c r="I2349" s="34">
        <v>91.460648774000006</v>
      </c>
    </row>
    <row r="2350" spans="1:9">
      <c r="A2350" s="35" t="s">
        <v>178</v>
      </c>
      <c r="B2350" s="35" t="s">
        <v>179</v>
      </c>
      <c r="C2350" s="34">
        <v>2.3414967655899999E-2</v>
      </c>
      <c r="D2350" s="35" t="s">
        <v>180</v>
      </c>
      <c r="E2350" s="35" t="s">
        <v>44</v>
      </c>
      <c r="F2350" s="35" t="s">
        <v>181</v>
      </c>
      <c r="G2350" s="35" t="s">
        <v>182</v>
      </c>
      <c r="H2350" s="34">
        <v>467.53646114200001</v>
      </c>
      <c r="I2350" s="34">
        <v>94.757012238399994</v>
      </c>
    </row>
    <row r="2351" spans="1:9">
      <c r="A2351" s="35" t="s">
        <v>178</v>
      </c>
      <c r="B2351" s="35" t="s">
        <v>179</v>
      </c>
      <c r="C2351" s="34">
        <v>2.43722957913E-2</v>
      </c>
      <c r="D2351" s="35" t="s">
        <v>180</v>
      </c>
      <c r="E2351" s="35" t="s">
        <v>44</v>
      </c>
      <c r="F2351" s="35" t="s">
        <v>181</v>
      </c>
      <c r="G2351" s="35" t="s">
        <v>182</v>
      </c>
      <c r="H2351" s="34">
        <v>473.12673581000001</v>
      </c>
      <c r="I2351" s="34">
        <v>98.6311817518</v>
      </c>
    </row>
    <row r="2352" spans="1:9">
      <c r="A2352" s="35" t="s">
        <v>178</v>
      </c>
      <c r="B2352" s="35" t="s">
        <v>179</v>
      </c>
      <c r="C2352" s="34">
        <v>2.57868357425E-2</v>
      </c>
      <c r="D2352" s="35" t="s">
        <v>180</v>
      </c>
      <c r="E2352" s="35" t="s">
        <v>44</v>
      </c>
      <c r="F2352" s="35" t="s">
        <v>181</v>
      </c>
      <c r="G2352" s="35" t="s">
        <v>182</v>
      </c>
      <c r="H2352" s="34">
        <v>480.25360864700002</v>
      </c>
      <c r="I2352" s="34">
        <v>104.355621838</v>
      </c>
    </row>
    <row r="2353" spans="1:9">
      <c r="A2353" s="35" t="s">
        <v>178</v>
      </c>
      <c r="B2353" s="35" t="s">
        <v>179</v>
      </c>
      <c r="C2353" s="34">
        <v>5.3988725196699998E-2</v>
      </c>
      <c r="D2353" s="35" t="s">
        <v>180</v>
      </c>
      <c r="E2353" s="35" t="s">
        <v>44</v>
      </c>
      <c r="F2353" s="35" t="s">
        <v>181</v>
      </c>
      <c r="G2353" s="35" t="s">
        <v>182</v>
      </c>
      <c r="H2353" s="34">
        <v>305.30781303399999</v>
      </c>
      <c r="I2353" s="34">
        <v>218.484619299</v>
      </c>
    </row>
    <row r="2354" spans="1:9">
      <c r="A2354" s="35" t="s">
        <v>178</v>
      </c>
      <c r="B2354" s="35" t="s">
        <v>179</v>
      </c>
      <c r="C2354" s="34">
        <v>2.3576817079200001E-2</v>
      </c>
      <c r="D2354" s="35" t="s">
        <v>180</v>
      </c>
      <c r="E2354" s="35" t="s">
        <v>44</v>
      </c>
      <c r="F2354" s="35" t="s">
        <v>181</v>
      </c>
      <c r="G2354" s="35" t="s">
        <v>182</v>
      </c>
      <c r="H2354" s="34">
        <v>209.22634536699999</v>
      </c>
      <c r="I2354" s="34">
        <v>95.411993616900006</v>
      </c>
    </row>
    <row r="2355" spans="1:9">
      <c r="A2355" s="35" t="s">
        <v>178</v>
      </c>
      <c r="B2355" s="35" t="s">
        <v>179</v>
      </c>
      <c r="C2355" s="34">
        <v>6.4001615424100002</v>
      </c>
      <c r="D2355" s="35" t="s">
        <v>180</v>
      </c>
      <c r="E2355" s="35" t="s">
        <v>44</v>
      </c>
      <c r="F2355" s="35" t="s">
        <v>133</v>
      </c>
      <c r="G2355" s="35" t="s">
        <v>134</v>
      </c>
      <c r="H2355" s="34">
        <v>1900.5981441900001</v>
      </c>
      <c r="I2355" s="34">
        <v>25900.5348423</v>
      </c>
    </row>
    <row r="2356" spans="1:9">
      <c r="A2356" s="35" t="s">
        <v>178</v>
      </c>
      <c r="B2356" s="35" t="s">
        <v>179</v>
      </c>
      <c r="C2356" s="34">
        <v>0.111652152736</v>
      </c>
      <c r="D2356" s="35" t="s">
        <v>180</v>
      </c>
      <c r="E2356" s="35" t="s">
        <v>44</v>
      </c>
      <c r="F2356" s="35" t="s">
        <v>181</v>
      </c>
      <c r="G2356" s="35" t="s">
        <v>182</v>
      </c>
      <c r="H2356" s="34">
        <v>356.13032389699998</v>
      </c>
      <c r="I2356" s="34">
        <v>451.84023137600002</v>
      </c>
    </row>
    <row r="2357" spans="1:9">
      <c r="A2357" s="35" t="s">
        <v>178</v>
      </c>
      <c r="B2357" s="35" t="s">
        <v>179</v>
      </c>
      <c r="C2357" s="34">
        <v>7.7683771100899995E-2</v>
      </c>
      <c r="D2357" s="35" t="s">
        <v>180</v>
      </c>
      <c r="E2357" s="35" t="s">
        <v>44</v>
      </c>
      <c r="F2357" s="35" t="s">
        <v>181</v>
      </c>
      <c r="G2357" s="35" t="s">
        <v>182</v>
      </c>
      <c r="H2357" s="34">
        <v>329.95186848200001</v>
      </c>
      <c r="I2357" s="34">
        <v>314.37506799599998</v>
      </c>
    </row>
    <row r="2358" spans="1:9">
      <c r="A2358" s="35" t="s">
        <v>178</v>
      </c>
      <c r="B2358" s="35" t="s">
        <v>179</v>
      </c>
      <c r="C2358" s="34">
        <v>5.8194546075100002E-2</v>
      </c>
      <c r="D2358" s="35" t="s">
        <v>180</v>
      </c>
      <c r="E2358" s="35" t="s">
        <v>44</v>
      </c>
      <c r="F2358" s="35" t="s">
        <v>181</v>
      </c>
      <c r="G2358" s="35" t="s">
        <v>182</v>
      </c>
      <c r="H2358" s="34">
        <v>342.59824888999998</v>
      </c>
      <c r="I2358" s="34">
        <v>235.504972533</v>
      </c>
    </row>
    <row r="2359" spans="1:9">
      <c r="A2359" s="35" t="s">
        <v>178</v>
      </c>
      <c r="B2359" s="35" t="s">
        <v>179</v>
      </c>
      <c r="C2359" s="34">
        <v>22.293573412299999</v>
      </c>
      <c r="D2359" s="35" t="s">
        <v>180</v>
      </c>
      <c r="E2359" s="35" t="s">
        <v>44</v>
      </c>
      <c r="F2359" s="35" t="s">
        <v>181</v>
      </c>
      <c r="G2359" s="35" t="s">
        <v>182</v>
      </c>
      <c r="H2359" s="34">
        <v>1182.5731819499999</v>
      </c>
      <c r="I2359" s="34">
        <v>90218.890742000003</v>
      </c>
    </row>
    <row r="2360" spans="1:9">
      <c r="A2360" s="35" t="s">
        <v>178</v>
      </c>
      <c r="B2360" s="35" t="s">
        <v>179</v>
      </c>
      <c r="C2360" s="34">
        <v>225.64826743899999</v>
      </c>
      <c r="D2360" s="35" t="s">
        <v>180</v>
      </c>
      <c r="E2360" s="35" t="s">
        <v>44</v>
      </c>
      <c r="F2360" s="35" t="s">
        <v>181</v>
      </c>
      <c r="G2360" s="35" t="s">
        <v>182</v>
      </c>
      <c r="H2360" s="34">
        <v>4599.73946523</v>
      </c>
      <c r="I2360" s="34">
        <v>913166.14029100002</v>
      </c>
    </row>
    <row r="2361" spans="1:9">
      <c r="A2361" s="35" t="s">
        <v>178</v>
      </c>
      <c r="B2361" s="35" t="s">
        <v>179</v>
      </c>
      <c r="C2361" s="34">
        <v>0.120806749053</v>
      </c>
      <c r="D2361" s="35" t="s">
        <v>180</v>
      </c>
      <c r="E2361" s="35" t="s">
        <v>44</v>
      </c>
      <c r="F2361" s="35" t="s">
        <v>181</v>
      </c>
      <c r="G2361" s="35" t="s">
        <v>182</v>
      </c>
      <c r="H2361" s="34">
        <v>487.68530478999998</v>
      </c>
      <c r="I2361" s="34">
        <v>488.88756827600002</v>
      </c>
    </row>
    <row r="2362" spans="1:9">
      <c r="A2362" s="35" t="s">
        <v>178</v>
      </c>
      <c r="B2362" s="35" t="s">
        <v>179</v>
      </c>
      <c r="C2362" s="34">
        <v>0.102434600798</v>
      </c>
      <c r="D2362" s="35" t="s">
        <v>180</v>
      </c>
      <c r="E2362" s="35" t="s">
        <v>44</v>
      </c>
      <c r="F2362" s="35" t="s">
        <v>181</v>
      </c>
      <c r="G2362" s="35" t="s">
        <v>182</v>
      </c>
      <c r="H2362" s="34">
        <v>534.88070963099995</v>
      </c>
      <c r="I2362" s="34">
        <v>414.53812211600001</v>
      </c>
    </row>
    <row r="2363" spans="1:9">
      <c r="A2363" s="35" t="s">
        <v>178</v>
      </c>
      <c r="B2363" s="35" t="s">
        <v>179</v>
      </c>
      <c r="C2363" s="34">
        <v>22.306863264699999</v>
      </c>
      <c r="D2363" s="35" t="s">
        <v>180</v>
      </c>
      <c r="E2363" s="35" t="s">
        <v>44</v>
      </c>
      <c r="F2363" s="35" t="s">
        <v>181</v>
      </c>
      <c r="G2363" s="35" t="s">
        <v>182</v>
      </c>
      <c r="H2363" s="34">
        <v>1149.7178416899999</v>
      </c>
      <c r="I2363" s="34">
        <v>90272.672866399997</v>
      </c>
    </row>
    <row r="2364" spans="1:9">
      <c r="A2364" s="35" t="s">
        <v>178</v>
      </c>
      <c r="B2364" s="35" t="s">
        <v>179</v>
      </c>
      <c r="C2364" s="34">
        <v>0.26005052062599998</v>
      </c>
      <c r="D2364" s="35" t="s">
        <v>180</v>
      </c>
      <c r="E2364" s="35" t="s">
        <v>44</v>
      </c>
      <c r="F2364" s="35" t="s">
        <v>181</v>
      </c>
      <c r="G2364" s="35" t="s">
        <v>182</v>
      </c>
      <c r="H2364" s="34">
        <v>952.34037211700002</v>
      </c>
      <c r="I2364" s="34">
        <v>1052.38711954</v>
      </c>
    </row>
    <row r="2365" spans="1:9">
      <c r="A2365" s="35" t="s">
        <v>178</v>
      </c>
      <c r="B2365" s="35" t="s">
        <v>179</v>
      </c>
      <c r="C2365" s="34">
        <v>0.18157455673199999</v>
      </c>
      <c r="D2365" s="35" t="s">
        <v>180</v>
      </c>
      <c r="E2365" s="35" t="s">
        <v>44</v>
      </c>
      <c r="F2365" s="35" t="s">
        <v>181</v>
      </c>
      <c r="G2365" s="35" t="s">
        <v>182</v>
      </c>
      <c r="H2365" s="34">
        <v>789.03358808300004</v>
      </c>
      <c r="I2365" s="34">
        <v>734.80616105599995</v>
      </c>
    </row>
    <row r="2366" spans="1:9">
      <c r="A2366" s="35" t="s">
        <v>178</v>
      </c>
      <c r="B2366" s="35" t="s">
        <v>179</v>
      </c>
      <c r="C2366" s="34">
        <v>0.109813082433</v>
      </c>
      <c r="D2366" s="35" t="s">
        <v>180</v>
      </c>
      <c r="E2366" s="35" t="s">
        <v>44</v>
      </c>
      <c r="F2366" s="35" t="s">
        <v>181</v>
      </c>
      <c r="G2366" s="35" t="s">
        <v>182</v>
      </c>
      <c r="H2366" s="34">
        <v>254.74455840900001</v>
      </c>
      <c r="I2366" s="34">
        <v>444.39777790800002</v>
      </c>
    </row>
    <row r="2367" spans="1:9">
      <c r="A2367" s="35" t="s">
        <v>178</v>
      </c>
      <c r="B2367" s="35" t="s">
        <v>179</v>
      </c>
      <c r="C2367" s="34">
        <v>0.18388596848700001</v>
      </c>
      <c r="D2367" s="35" t="s">
        <v>180</v>
      </c>
      <c r="E2367" s="35" t="s">
        <v>44</v>
      </c>
      <c r="F2367" s="35" t="s">
        <v>181</v>
      </c>
      <c r="G2367" s="35" t="s">
        <v>182</v>
      </c>
      <c r="H2367" s="34">
        <v>758.89120240199998</v>
      </c>
      <c r="I2367" s="34">
        <v>744.16011256299998</v>
      </c>
    </row>
    <row r="2368" spans="1:9">
      <c r="A2368" s="35" t="s">
        <v>178</v>
      </c>
      <c r="B2368" s="35" t="s">
        <v>179</v>
      </c>
      <c r="C2368" s="34">
        <v>0.24146969944900001</v>
      </c>
      <c r="D2368" s="35" t="s">
        <v>180</v>
      </c>
      <c r="E2368" s="35" t="s">
        <v>44</v>
      </c>
      <c r="F2368" s="35" t="s">
        <v>181</v>
      </c>
      <c r="G2368" s="35" t="s">
        <v>182</v>
      </c>
      <c r="H2368" s="34">
        <v>1294.38894867</v>
      </c>
      <c r="I2368" s="34">
        <v>977.19320402999995</v>
      </c>
    </row>
    <row r="2369" spans="1:9">
      <c r="A2369" s="35" t="s">
        <v>178</v>
      </c>
      <c r="B2369" s="35" t="s">
        <v>179</v>
      </c>
      <c r="C2369" s="34">
        <v>1.23147544644</v>
      </c>
      <c r="D2369" s="35" t="s">
        <v>180</v>
      </c>
      <c r="E2369" s="35" t="s">
        <v>44</v>
      </c>
      <c r="F2369" s="35" t="s">
        <v>181</v>
      </c>
      <c r="G2369" s="35" t="s">
        <v>182</v>
      </c>
      <c r="H2369" s="34">
        <v>302.97464209600003</v>
      </c>
      <c r="I2369" s="34">
        <v>4983.6043194499998</v>
      </c>
    </row>
    <row r="2370" spans="1:9">
      <c r="A2370" s="35" t="s">
        <v>178</v>
      </c>
      <c r="B2370" s="35" t="s">
        <v>179</v>
      </c>
      <c r="C2370" s="34">
        <v>6.0952724745699999E-5</v>
      </c>
      <c r="D2370" s="35" t="s">
        <v>180</v>
      </c>
      <c r="E2370" s="35" t="s">
        <v>44</v>
      </c>
      <c r="F2370" s="35" t="s">
        <v>131</v>
      </c>
      <c r="G2370" s="35" t="s">
        <v>132</v>
      </c>
      <c r="H2370" s="34">
        <v>439.01314211699997</v>
      </c>
      <c r="I2370" s="34">
        <v>0.2466669256</v>
      </c>
    </row>
    <row r="2371" spans="1:9">
      <c r="A2371" s="35" t="s">
        <v>178</v>
      </c>
      <c r="B2371" s="35" t="s">
        <v>179</v>
      </c>
      <c r="C2371" s="34">
        <v>4.0267313785500002E-4</v>
      </c>
      <c r="D2371" s="35" t="s">
        <v>180</v>
      </c>
      <c r="E2371" s="35" t="s">
        <v>44</v>
      </c>
      <c r="F2371" s="35" t="s">
        <v>131</v>
      </c>
      <c r="G2371" s="35" t="s">
        <v>132</v>
      </c>
      <c r="H2371" s="34">
        <v>862.20853798200005</v>
      </c>
      <c r="I2371" s="34">
        <v>1.62956037406</v>
      </c>
    </row>
    <row r="2372" spans="1:9">
      <c r="A2372" s="35" t="s">
        <v>178</v>
      </c>
      <c r="B2372" s="35" t="s">
        <v>179</v>
      </c>
      <c r="C2372" s="34">
        <v>0.254848640706</v>
      </c>
      <c r="D2372" s="35" t="s">
        <v>180</v>
      </c>
      <c r="E2372" s="35" t="s">
        <v>44</v>
      </c>
      <c r="F2372" s="35" t="s">
        <v>181</v>
      </c>
      <c r="G2372" s="35" t="s">
        <v>182</v>
      </c>
      <c r="H2372" s="34">
        <v>868.89982257400004</v>
      </c>
      <c r="I2372" s="34">
        <v>1031.33585838</v>
      </c>
    </row>
    <row r="2373" spans="1:9">
      <c r="A2373" s="35" t="s">
        <v>178</v>
      </c>
      <c r="B2373" s="35" t="s">
        <v>179</v>
      </c>
      <c r="C2373" s="34">
        <v>0.90979504570799996</v>
      </c>
      <c r="D2373" s="35" t="s">
        <v>180</v>
      </c>
      <c r="E2373" s="35" t="s">
        <v>44</v>
      </c>
      <c r="F2373" s="35" t="s">
        <v>181</v>
      </c>
      <c r="G2373" s="35" t="s">
        <v>182</v>
      </c>
      <c r="H2373" s="34">
        <v>736.34792792799999</v>
      </c>
      <c r="I2373" s="34">
        <v>3681.8099237900001</v>
      </c>
    </row>
    <row r="2374" spans="1:9">
      <c r="A2374" s="35" t="s">
        <v>178</v>
      </c>
      <c r="B2374" s="35" t="s">
        <v>179</v>
      </c>
      <c r="C2374" s="34">
        <v>8.9720134765100004E-2</v>
      </c>
      <c r="D2374" s="35" t="s">
        <v>180</v>
      </c>
      <c r="E2374" s="35" t="s">
        <v>44</v>
      </c>
      <c r="F2374" s="35" t="s">
        <v>181</v>
      </c>
      <c r="G2374" s="35" t="s">
        <v>182</v>
      </c>
      <c r="H2374" s="34">
        <v>220.75241439499999</v>
      </c>
      <c r="I2374" s="34">
        <v>363.08450359300002</v>
      </c>
    </row>
    <row r="2375" spans="1:9">
      <c r="A2375" s="35" t="s">
        <v>178</v>
      </c>
      <c r="B2375" s="35" t="s">
        <v>179</v>
      </c>
      <c r="C2375" s="34">
        <v>52.254843481999998</v>
      </c>
      <c r="D2375" s="35" t="s">
        <v>180</v>
      </c>
      <c r="E2375" s="35" t="s">
        <v>44</v>
      </c>
      <c r="F2375" s="35" t="s">
        <v>133</v>
      </c>
      <c r="G2375" s="35" t="s">
        <v>134</v>
      </c>
      <c r="H2375" s="34">
        <v>2228.5959650499999</v>
      </c>
      <c r="I2375" s="34">
        <v>211467.84894699999</v>
      </c>
    </row>
    <row r="2376" spans="1:9">
      <c r="A2376" s="35" t="s">
        <v>178</v>
      </c>
      <c r="B2376" s="35" t="s">
        <v>179</v>
      </c>
      <c r="C2376" s="34">
        <v>17.7792916115</v>
      </c>
      <c r="D2376" s="35" t="s">
        <v>180</v>
      </c>
      <c r="E2376" s="35" t="s">
        <v>44</v>
      </c>
      <c r="F2376" s="35" t="s">
        <v>181</v>
      </c>
      <c r="G2376" s="35" t="s">
        <v>182</v>
      </c>
      <c r="H2376" s="34">
        <v>1247.25077781</v>
      </c>
      <c r="I2376" s="34">
        <v>71950.240443799994</v>
      </c>
    </row>
    <row r="2377" spans="1:9">
      <c r="A2377" s="35" t="s">
        <v>178</v>
      </c>
      <c r="B2377" s="35" t="s">
        <v>179</v>
      </c>
      <c r="C2377" s="34">
        <v>215.83906831600001</v>
      </c>
      <c r="D2377" s="35" t="s">
        <v>180</v>
      </c>
      <c r="E2377" s="35" t="s">
        <v>44</v>
      </c>
      <c r="F2377" s="35" t="s">
        <v>181</v>
      </c>
      <c r="G2377" s="35" t="s">
        <v>182</v>
      </c>
      <c r="H2377" s="34">
        <v>6209.8451506199999</v>
      </c>
      <c r="I2377" s="34">
        <v>873469.71982</v>
      </c>
    </row>
    <row r="2378" spans="1:9">
      <c r="A2378" s="35" t="s">
        <v>178</v>
      </c>
      <c r="B2378" s="35" t="s">
        <v>179</v>
      </c>
      <c r="C2378" s="34">
        <v>2.8053533606399998E-4</v>
      </c>
      <c r="D2378" s="35" t="s">
        <v>180</v>
      </c>
      <c r="E2378" s="35" t="s">
        <v>44</v>
      </c>
      <c r="F2378" s="35" t="s">
        <v>131</v>
      </c>
      <c r="G2378" s="35" t="s">
        <v>132</v>
      </c>
      <c r="H2378" s="34">
        <v>924.76882705100002</v>
      </c>
      <c r="I2378" s="34">
        <v>1.1352862264600001</v>
      </c>
    </row>
    <row r="2379" spans="1:9">
      <c r="A2379" s="35" t="s">
        <v>178</v>
      </c>
      <c r="B2379" s="35" t="s">
        <v>179</v>
      </c>
      <c r="C2379" s="34">
        <v>2.9034217210100001E-5</v>
      </c>
      <c r="D2379" s="35" t="s">
        <v>180</v>
      </c>
      <c r="E2379" s="35" t="s">
        <v>53</v>
      </c>
      <c r="F2379" s="35" t="s">
        <v>131</v>
      </c>
      <c r="G2379" s="35" t="s">
        <v>132</v>
      </c>
      <c r="H2379" s="34">
        <v>65.382320105299996</v>
      </c>
      <c r="I2379" s="34">
        <v>0.117497308386</v>
      </c>
    </row>
    <row r="2380" spans="1:9">
      <c r="A2380" s="35" t="s">
        <v>178</v>
      </c>
      <c r="B2380" s="35" t="s">
        <v>179</v>
      </c>
      <c r="C2380" s="34">
        <v>1.5955684467600002E-2</v>
      </c>
      <c r="D2380" s="35" t="s">
        <v>180</v>
      </c>
      <c r="E2380" s="35" t="s">
        <v>53</v>
      </c>
      <c r="F2380" s="35" t="s">
        <v>133</v>
      </c>
      <c r="G2380" s="35" t="s">
        <v>134</v>
      </c>
      <c r="H2380" s="34">
        <v>55.292858256999999</v>
      </c>
      <c r="I2380" s="34">
        <v>64.570364161599997</v>
      </c>
    </row>
    <row r="2381" spans="1:9">
      <c r="A2381" s="35" t="s">
        <v>178</v>
      </c>
      <c r="B2381" s="35" t="s">
        <v>179</v>
      </c>
      <c r="C2381" s="34">
        <v>2.1515525330999999E-2</v>
      </c>
      <c r="D2381" s="35" t="s">
        <v>180</v>
      </c>
      <c r="E2381" s="35" t="s">
        <v>53</v>
      </c>
      <c r="F2381" s="35" t="s">
        <v>133</v>
      </c>
      <c r="G2381" s="35" t="s">
        <v>134</v>
      </c>
      <c r="H2381" s="34">
        <v>55.947957611500001</v>
      </c>
      <c r="I2381" s="34">
        <v>87.070241867199996</v>
      </c>
    </row>
    <row r="2382" spans="1:9">
      <c r="A2382" s="35" t="s">
        <v>178</v>
      </c>
      <c r="B2382" s="35" t="s">
        <v>179</v>
      </c>
      <c r="C2382" s="34">
        <v>8.3688061894800006E-3</v>
      </c>
      <c r="D2382" s="35" t="s">
        <v>180</v>
      </c>
      <c r="E2382" s="35" t="s">
        <v>53</v>
      </c>
      <c r="F2382" s="35" t="s">
        <v>133</v>
      </c>
      <c r="G2382" s="35" t="s">
        <v>134</v>
      </c>
      <c r="H2382" s="34">
        <v>38.7198312262</v>
      </c>
      <c r="I2382" s="34">
        <v>33.867357075699999</v>
      </c>
    </row>
    <row r="2383" spans="1:9">
      <c r="A2383" s="35" t="s">
        <v>178</v>
      </c>
      <c r="B2383" s="35" t="s">
        <v>179</v>
      </c>
      <c r="C2383" s="34">
        <v>8.3107392890200007</v>
      </c>
      <c r="D2383" s="35" t="s">
        <v>180</v>
      </c>
      <c r="E2383" s="35" t="s">
        <v>53</v>
      </c>
      <c r="F2383" s="35" t="s">
        <v>133</v>
      </c>
      <c r="G2383" s="35" t="s">
        <v>134</v>
      </c>
      <c r="H2383" s="34">
        <v>1044.2563193399999</v>
      </c>
      <c r="I2383" s="34">
        <v>33632.3686667</v>
      </c>
    </row>
    <row r="2384" spans="1:9">
      <c r="A2384" s="35" t="s">
        <v>178</v>
      </c>
      <c r="B2384" s="35" t="s">
        <v>179</v>
      </c>
      <c r="C2384" s="34">
        <v>8849.7576873599992</v>
      </c>
      <c r="D2384" s="35" t="s">
        <v>180</v>
      </c>
      <c r="E2384" s="35" t="s">
        <v>53</v>
      </c>
      <c r="F2384" s="35" t="s">
        <v>181</v>
      </c>
      <c r="G2384" s="35" t="s">
        <v>182</v>
      </c>
      <c r="H2384" s="34">
        <v>36632.386991300002</v>
      </c>
      <c r="I2384" s="34">
        <v>35813698.733800001</v>
      </c>
    </row>
    <row r="2385" spans="1:9">
      <c r="A2385" s="35" t="s">
        <v>178</v>
      </c>
      <c r="B2385" s="35" t="s">
        <v>179</v>
      </c>
      <c r="C2385" s="34">
        <v>4949.5395430299995</v>
      </c>
      <c r="D2385" s="35" t="s">
        <v>180</v>
      </c>
      <c r="E2385" s="35" t="s">
        <v>53</v>
      </c>
      <c r="F2385" s="35" t="s">
        <v>131</v>
      </c>
      <c r="G2385" s="35" t="s">
        <v>132</v>
      </c>
      <c r="H2385" s="34">
        <v>42289.880421100002</v>
      </c>
      <c r="I2385" s="34">
        <v>20030075.887600001</v>
      </c>
    </row>
    <row r="2386" spans="1:9">
      <c r="A2386" s="35" t="s">
        <v>178</v>
      </c>
      <c r="B2386" s="35" t="s">
        <v>179</v>
      </c>
      <c r="C2386" s="34">
        <v>1527.9009812899999</v>
      </c>
      <c r="D2386" s="35" t="s">
        <v>180</v>
      </c>
      <c r="E2386" s="35" t="s">
        <v>53</v>
      </c>
      <c r="F2386" s="35" t="s">
        <v>133</v>
      </c>
      <c r="G2386" s="35" t="s">
        <v>134</v>
      </c>
      <c r="H2386" s="34">
        <v>26177.071889499999</v>
      </c>
      <c r="I2386" s="34">
        <v>6183195.8989399998</v>
      </c>
    </row>
    <row r="2387" spans="1:9">
      <c r="A2387" s="35" t="s">
        <v>178</v>
      </c>
      <c r="B2387" s="35" t="s">
        <v>179</v>
      </c>
      <c r="C2387" s="34">
        <v>6672.8308691299999</v>
      </c>
      <c r="D2387" s="35" t="s">
        <v>180</v>
      </c>
      <c r="E2387" s="35" t="s">
        <v>53</v>
      </c>
      <c r="F2387" s="35" t="s">
        <v>181</v>
      </c>
      <c r="G2387" s="35" t="s">
        <v>182</v>
      </c>
      <c r="H2387" s="34">
        <v>31280.563191099998</v>
      </c>
      <c r="I2387" s="34">
        <v>27003988.458299998</v>
      </c>
    </row>
    <row r="2388" spans="1:9">
      <c r="A2388" s="35" t="s">
        <v>178</v>
      </c>
      <c r="B2388" s="35" t="s">
        <v>179</v>
      </c>
      <c r="C2388" s="34">
        <v>716.17384100799995</v>
      </c>
      <c r="D2388" s="35" t="s">
        <v>180</v>
      </c>
      <c r="E2388" s="35" t="s">
        <v>53</v>
      </c>
      <c r="F2388" s="35" t="s">
        <v>133</v>
      </c>
      <c r="G2388" s="35" t="s">
        <v>134</v>
      </c>
      <c r="H2388" s="34">
        <v>10801.9250555</v>
      </c>
      <c r="I2388" s="34">
        <v>2898252.7080399999</v>
      </c>
    </row>
    <row r="2389" spans="1:9">
      <c r="A2389" s="35" t="s">
        <v>178</v>
      </c>
      <c r="B2389" s="35" t="s">
        <v>179</v>
      </c>
      <c r="C2389" s="34">
        <v>50.372827493400003</v>
      </c>
      <c r="D2389" s="35" t="s">
        <v>180</v>
      </c>
      <c r="E2389" s="35" t="s">
        <v>53</v>
      </c>
      <c r="F2389" s="35" t="s">
        <v>181</v>
      </c>
      <c r="G2389" s="35" t="s">
        <v>182</v>
      </c>
      <c r="H2389" s="34">
        <v>2398.3801288300001</v>
      </c>
      <c r="I2389" s="34">
        <v>203851.60045599999</v>
      </c>
    </row>
    <row r="2390" spans="1:9">
      <c r="A2390" s="35" t="s">
        <v>178</v>
      </c>
      <c r="B2390" s="35" t="s">
        <v>179</v>
      </c>
      <c r="C2390" s="34">
        <v>3.2702738289100002</v>
      </c>
      <c r="D2390" s="35" t="s">
        <v>180</v>
      </c>
      <c r="E2390" s="35" t="s">
        <v>48</v>
      </c>
      <c r="F2390" s="35" t="s">
        <v>181</v>
      </c>
      <c r="G2390" s="35" t="s">
        <v>182</v>
      </c>
      <c r="H2390" s="34">
        <v>460.16317506899998</v>
      </c>
      <c r="I2390" s="34">
        <v>13234.3286475</v>
      </c>
    </row>
    <row r="2391" spans="1:9">
      <c r="A2391" s="35" t="s">
        <v>178</v>
      </c>
      <c r="B2391" s="35" t="s">
        <v>179</v>
      </c>
      <c r="C2391" s="34">
        <v>3.27021546346</v>
      </c>
      <c r="D2391" s="35" t="s">
        <v>180</v>
      </c>
      <c r="E2391" s="35" t="s">
        <v>48</v>
      </c>
      <c r="F2391" s="35" t="s">
        <v>181</v>
      </c>
      <c r="G2391" s="35" t="s">
        <v>182</v>
      </c>
      <c r="H2391" s="34">
        <v>460.15906894599999</v>
      </c>
      <c r="I2391" s="34">
        <v>13234.0924509</v>
      </c>
    </row>
    <row r="2392" spans="1:9">
      <c r="A2392" s="35" t="s">
        <v>178</v>
      </c>
      <c r="B2392" s="35" t="s">
        <v>179</v>
      </c>
      <c r="C2392" s="34">
        <v>3.2702736838100002</v>
      </c>
      <c r="D2392" s="35" t="s">
        <v>180</v>
      </c>
      <c r="E2392" s="35" t="s">
        <v>48</v>
      </c>
      <c r="F2392" s="35" t="s">
        <v>181</v>
      </c>
      <c r="G2392" s="35" t="s">
        <v>182</v>
      </c>
      <c r="H2392" s="34">
        <v>460.16316527200001</v>
      </c>
      <c r="I2392" s="34">
        <v>13234.3280603</v>
      </c>
    </row>
    <row r="2393" spans="1:9">
      <c r="A2393" s="35" t="s">
        <v>178</v>
      </c>
      <c r="B2393" s="35" t="s">
        <v>179</v>
      </c>
      <c r="C2393" s="34">
        <v>3.2702468632400001</v>
      </c>
      <c r="D2393" s="35" t="s">
        <v>180</v>
      </c>
      <c r="E2393" s="35" t="s">
        <v>48</v>
      </c>
      <c r="F2393" s="35" t="s">
        <v>181</v>
      </c>
      <c r="G2393" s="35" t="s">
        <v>182</v>
      </c>
      <c r="H2393" s="34">
        <v>460.16127318399998</v>
      </c>
      <c r="I2393" s="34">
        <v>13234.2195213</v>
      </c>
    </row>
    <row r="2394" spans="1:9">
      <c r="A2394" s="35" t="s">
        <v>178</v>
      </c>
      <c r="B2394" s="35" t="s">
        <v>179</v>
      </c>
      <c r="C2394" s="34">
        <v>10.6011785444</v>
      </c>
      <c r="D2394" s="35" t="s">
        <v>180</v>
      </c>
      <c r="E2394" s="35" t="s">
        <v>48</v>
      </c>
      <c r="F2394" s="35" t="s">
        <v>181</v>
      </c>
      <c r="G2394" s="35" t="s">
        <v>182</v>
      </c>
      <c r="H2394" s="34">
        <v>1893.00021208</v>
      </c>
      <c r="I2394" s="34">
        <v>42901.447477599999</v>
      </c>
    </row>
    <row r="2395" spans="1:9">
      <c r="A2395" s="35" t="s">
        <v>178</v>
      </c>
      <c r="B2395" s="35" t="s">
        <v>179</v>
      </c>
      <c r="C2395" s="34">
        <v>19.622034815999999</v>
      </c>
      <c r="D2395" s="35" t="s">
        <v>180</v>
      </c>
      <c r="E2395" s="35" t="s">
        <v>48</v>
      </c>
      <c r="F2395" s="35" t="s">
        <v>181</v>
      </c>
      <c r="G2395" s="35" t="s">
        <v>182</v>
      </c>
      <c r="H2395" s="34">
        <v>1612.9514853000001</v>
      </c>
      <c r="I2395" s="34">
        <v>79407.557615700003</v>
      </c>
    </row>
    <row r="2396" spans="1:9">
      <c r="A2396" s="35" t="s">
        <v>178</v>
      </c>
      <c r="B2396" s="35" t="s">
        <v>179</v>
      </c>
      <c r="C2396" s="34">
        <v>6.5408862835399999</v>
      </c>
      <c r="D2396" s="35" t="s">
        <v>180</v>
      </c>
      <c r="E2396" s="35" t="s">
        <v>48</v>
      </c>
      <c r="F2396" s="35" t="s">
        <v>133</v>
      </c>
      <c r="G2396" s="35" t="s">
        <v>134</v>
      </c>
      <c r="H2396" s="34">
        <v>690.72629732600001</v>
      </c>
      <c r="I2396" s="34">
        <v>26470.027664699999</v>
      </c>
    </row>
    <row r="2397" spans="1:9">
      <c r="A2397" s="35" t="s">
        <v>178</v>
      </c>
      <c r="B2397" s="35" t="s">
        <v>179</v>
      </c>
      <c r="C2397" s="34">
        <v>2.45183376517</v>
      </c>
      <c r="D2397" s="35" t="s">
        <v>180</v>
      </c>
      <c r="E2397" s="35" t="s">
        <v>48</v>
      </c>
      <c r="F2397" s="35" t="s">
        <v>181</v>
      </c>
      <c r="G2397" s="35" t="s">
        <v>182</v>
      </c>
      <c r="H2397" s="34">
        <v>417.15327397099998</v>
      </c>
      <c r="I2397" s="34">
        <v>9922.2192192300008</v>
      </c>
    </row>
    <row r="2398" spans="1:9">
      <c r="A2398" s="35" t="s">
        <v>178</v>
      </c>
      <c r="B2398" s="35" t="s">
        <v>179</v>
      </c>
      <c r="C2398" s="34">
        <v>3.2704238287899998</v>
      </c>
      <c r="D2398" s="35" t="s">
        <v>180</v>
      </c>
      <c r="E2398" s="35" t="s">
        <v>48</v>
      </c>
      <c r="F2398" s="35" t="s">
        <v>181</v>
      </c>
      <c r="G2398" s="35" t="s">
        <v>182</v>
      </c>
      <c r="H2398" s="34">
        <v>460.17368828399998</v>
      </c>
      <c r="I2398" s="34">
        <v>13234.935675500001</v>
      </c>
    </row>
    <row r="2399" spans="1:9">
      <c r="A2399" s="35" t="s">
        <v>178</v>
      </c>
      <c r="B2399" s="35" t="s">
        <v>179</v>
      </c>
      <c r="C2399" s="34">
        <v>3.27041713785</v>
      </c>
      <c r="D2399" s="35" t="s">
        <v>180</v>
      </c>
      <c r="E2399" s="35" t="s">
        <v>48</v>
      </c>
      <c r="F2399" s="35" t="s">
        <v>181</v>
      </c>
      <c r="G2399" s="35" t="s">
        <v>182</v>
      </c>
      <c r="H2399" s="34">
        <v>460.17321534500002</v>
      </c>
      <c r="I2399" s="34">
        <v>13234.9085982</v>
      </c>
    </row>
    <row r="2400" spans="1:9">
      <c r="A2400" s="35" t="s">
        <v>178</v>
      </c>
      <c r="B2400" s="35" t="s">
        <v>179</v>
      </c>
      <c r="C2400" s="34">
        <v>3.2703589104300002</v>
      </c>
      <c r="D2400" s="35" t="s">
        <v>180</v>
      </c>
      <c r="E2400" s="35" t="s">
        <v>48</v>
      </c>
      <c r="F2400" s="35" t="s">
        <v>181</v>
      </c>
      <c r="G2400" s="35" t="s">
        <v>182</v>
      </c>
      <c r="H2400" s="34">
        <v>460.16911901899999</v>
      </c>
      <c r="I2400" s="34">
        <v>13234.6729602</v>
      </c>
    </row>
    <row r="2401" spans="1:9">
      <c r="A2401" s="35" t="s">
        <v>178</v>
      </c>
      <c r="B2401" s="35" t="s">
        <v>179</v>
      </c>
      <c r="C2401" s="34">
        <v>13.081629492799999</v>
      </c>
      <c r="D2401" s="35" t="s">
        <v>180</v>
      </c>
      <c r="E2401" s="35" t="s">
        <v>48</v>
      </c>
      <c r="F2401" s="35" t="s">
        <v>181</v>
      </c>
      <c r="G2401" s="35" t="s">
        <v>182</v>
      </c>
      <c r="H2401" s="34">
        <v>1151.8132514599999</v>
      </c>
      <c r="I2401" s="34">
        <v>52939.4763284</v>
      </c>
    </row>
    <row r="2402" spans="1:9">
      <c r="A2402" s="35" t="s">
        <v>178</v>
      </c>
      <c r="B2402" s="35" t="s">
        <v>179</v>
      </c>
      <c r="C2402" s="34">
        <v>3.27040304844</v>
      </c>
      <c r="D2402" s="35" t="s">
        <v>180</v>
      </c>
      <c r="E2402" s="35" t="s">
        <v>48</v>
      </c>
      <c r="F2402" s="35" t="s">
        <v>181</v>
      </c>
      <c r="G2402" s="35" t="s">
        <v>182</v>
      </c>
      <c r="H2402" s="34">
        <v>460.17222511</v>
      </c>
      <c r="I2402" s="34">
        <v>13234.8515804</v>
      </c>
    </row>
    <row r="2403" spans="1:9">
      <c r="A2403" s="35" t="s">
        <v>178</v>
      </c>
      <c r="B2403" s="35" t="s">
        <v>179</v>
      </c>
      <c r="C2403" s="34">
        <v>3.2704042593799998</v>
      </c>
      <c r="D2403" s="35" t="s">
        <v>180</v>
      </c>
      <c r="E2403" s="35" t="s">
        <v>48</v>
      </c>
      <c r="F2403" s="35" t="s">
        <v>181</v>
      </c>
      <c r="G2403" s="35" t="s">
        <v>182</v>
      </c>
      <c r="H2403" s="34">
        <v>460.172317744</v>
      </c>
      <c r="I2403" s="34">
        <v>13234.8564809</v>
      </c>
    </row>
    <row r="2404" spans="1:9">
      <c r="A2404" s="35" t="s">
        <v>178</v>
      </c>
      <c r="B2404" s="35" t="s">
        <v>179</v>
      </c>
      <c r="C2404" s="34">
        <v>22.893024723700002</v>
      </c>
      <c r="D2404" s="35" t="s">
        <v>180</v>
      </c>
      <c r="E2404" s="35" t="s">
        <v>48</v>
      </c>
      <c r="F2404" s="35" t="s">
        <v>181</v>
      </c>
      <c r="G2404" s="35" t="s">
        <v>182</v>
      </c>
      <c r="H2404" s="34">
        <v>1609.2224843500001</v>
      </c>
      <c r="I2404" s="34">
        <v>92644.784131399996</v>
      </c>
    </row>
    <row r="2405" spans="1:9">
      <c r="A2405" s="35" t="s">
        <v>178</v>
      </c>
      <c r="B2405" s="35" t="s">
        <v>179</v>
      </c>
      <c r="C2405" s="34">
        <v>6.48149777171</v>
      </c>
      <c r="D2405" s="35" t="s">
        <v>180</v>
      </c>
      <c r="E2405" s="35" t="s">
        <v>48</v>
      </c>
      <c r="F2405" s="35" t="s">
        <v>181</v>
      </c>
      <c r="G2405" s="35" t="s">
        <v>182</v>
      </c>
      <c r="H2405" s="34">
        <v>685.63589557900002</v>
      </c>
      <c r="I2405" s="34">
        <v>26229.690884200001</v>
      </c>
    </row>
    <row r="2406" spans="1:9">
      <c r="A2406" s="35" t="s">
        <v>178</v>
      </c>
      <c r="B2406" s="35" t="s">
        <v>179</v>
      </c>
      <c r="C2406" s="34">
        <v>29.492940730699999</v>
      </c>
      <c r="D2406" s="35" t="s">
        <v>180</v>
      </c>
      <c r="E2406" s="35" t="s">
        <v>48</v>
      </c>
      <c r="F2406" s="35" t="s">
        <v>133</v>
      </c>
      <c r="G2406" s="35" t="s">
        <v>134</v>
      </c>
      <c r="H2406" s="34">
        <v>2301.3351372699999</v>
      </c>
      <c r="I2406" s="34">
        <v>119353.69661100001</v>
      </c>
    </row>
    <row r="2407" spans="1:9">
      <c r="A2407" s="35" t="s">
        <v>178</v>
      </c>
      <c r="B2407" s="35" t="s">
        <v>179</v>
      </c>
      <c r="C2407" s="34">
        <v>6.5408977795199998</v>
      </c>
      <c r="D2407" s="35" t="s">
        <v>180</v>
      </c>
      <c r="E2407" s="35" t="s">
        <v>48</v>
      </c>
      <c r="F2407" s="35" t="s">
        <v>133</v>
      </c>
      <c r="G2407" s="35" t="s">
        <v>134</v>
      </c>
      <c r="H2407" s="34">
        <v>689.80077854299998</v>
      </c>
      <c r="I2407" s="34">
        <v>26470.074187300001</v>
      </c>
    </row>
    <row r="2408" spans="1:9">
      <c r="A2408" s="35" t="s">
        <v>178</v>
      </c>
      <c r="B2408" s="35" t="s">
        <v>179</v>
      </c>
      <c r="C2408" s="34">
        <v>9.8112645519200008</v>
      </c>
      <c r="D2408" s="35" t="s">
        <v>180</v>
      </c>
      <c r="E2408" s="35" t="s">
        <v>48</v>
      </c>
      <c r="F2408" s="35" t="s">
        <v>133</v>
      </c>
      <c r="G2408" s="35" t="s">
        <v>134</v>
      </c>
      <c r="H2408" s="34">
        <v>920.347190404</v>
      </c>
      <c r="I2408" s="34">
        <v>39704.778963800003</v>
      </c>
    </row>
    <row r="2409" spans="1:9">
      <c r="A2409" s="35" t="s">
        <v>178</v>
      </c>
      <c r="B2409" s="35" t="s">
        <v>179</v>
      </c>
      <c r="C2409" s="34">
        <v>3.27045953939</v>
      </c>
      <c r="D2409" s="35" t="s">
        <v>180</v>
      </c>
      <c r="E2409" s="35" t="s">
        <v>48</v>
      </c>
      <c r="F2409" s="35" t="s">
        <v>133</v>
      </c>
      <c r="G2409" s="35" t="s">
        <v>134</v>
      </c>
      <c r="H2409" s="34">
        <v>460.17620407499999</v>
      </c>
      <c r="I2409" s="34">
        <v>13235.080191200001</v>
      </c>
    </row>
    <row r="2410" spans="1:9">
      <c r="A2410" s="35" t="s">
        <v>178</v>
      </c>
      <c r="B2410" s="35" t="s">
        <v>179</v>
      </c>
      <c r="C2410" s="34">
        <v>6.5408917941200002</v>
      </c>
      <c r="D2410" s="35" t="s">
        <v>180</v>
      </c>
      <c r="E2410" s="35" t="s">
        <v>48</v>
      </c>
      <c r="F2410" s="35" t="s">
        <v>133</v>
      </c>
      <c r="G2410" s="35" t="s">
        <v>134</v>
      </c>
      <c r="H2410" s="34">
        <v>689.79998827199995</v>
      </c>
      <c r="I2410" s="34">
        <v>26470.049965300001</v>
      </c>
    </row>
    <row r="2411" spans="1:9">
      <c r="A2411" s="35" t="s">
        <v>178</v>
      </c>
      <c r="B2411" s="35" t="s">
        <v>179</v>
      </c>
      <c r="C2411" s="34">
        <v>24.451459247399999</v>
      </c>
      <c r="D2411" s="35" t="s">
        <v>180</v>
      </c>
      <c r="E2411" s="35" t="s">
        <v>48</v>
      </c>
      <c r="F2411" s="35" t="s">
        <v>181</v>
      </c>
      <c r="G2411" s="35" t="s">
        <v>182</v>
      </c>
      <c r="H2411" s="34">
        <v>1801.6341198699999</v>
      </c>
      <c r="I2411" s="34">
        <v>98951.544892499995</v>
      </c>
    </row>
    <row r="2412" spans="1:9">
      <c r="A2412" s="35" t="s">
        <v>178</v>
      </c>
      <c r="B2412" s="35" t="s">
        <v>179</v>
      </c>
      <c r="C2412" s="34">
        <v>5.0830771106199997</v>
      </c>
      <c r="D2412" s="35" t="s">
        <v>180</v>
      </c>
      <c r="E2412" s="35" t="s">
        <v>48</v>
      </c>
      <c r="F2412" s="35" t="s">
        <v>131</v>
      </c>
      <c r="G2412" s="35" t="s">
        <v>132</v>
      </c>
      <c r="H2412" s="34">
        <v>850.81862711500003</v>
      </c>
      <c r="I2412" s="34">
        <v>20570.483250699999</v>
      </c>
    </row>
    <row r="2413" spans="1:9">
      <c r="A2413" s="35" t="s">
        <v>178</v>
      </c>
      <c r="B2413" s="35" t="s">
        <v>179</v>
      </c>
      <c r="C2413" s="34">
        <v>26.1620689445</v>
      </c>
      <c r="D2413" s="35" t="s">
        <v>180</v>
      </c>
      <c r="E2413" s="35" t="s">
        <v>48</v>
      </c>
      <c r="F2413" s="35" t="s">
        <v>181</v>
      </c>
      <c r="G2413" s="35" t="s">
        <v>182</v>
      </c>
      <c r="H2413" s="34">
        <v>1840.6505543599999</v>
      </c>
      <c r="I2413" s="34">
        <v>105874.13673100001</v>
      </c>
    </row>
    <row r="2414" spans="1:9">
      <c r="A2414" s="35" t="s">
        <v>178</v>
      </c>
      <c r="B2414" s="35" t="s">
        <v>179</v>
      </c>
      <c r="C2414" s="34">
        <v>22.306863264699999</v>
      </c>
      <c r="D2414" s="35" t="s">
        <v>180</v>
      </c>
      <c r="E2414" s="35" t="s">
        <v>48</v>
      </c>
      <c r="F2414" s="35" t="s">
        <v>181</v>
      </c>
      <c r="G2414" s="35" t="s">
        <v>182</v>
      </c>
      <c r="H2414" s="34">
        <v>1149.7178416899999</v>
      </c>
      <c r="I2414" s="34">
        <v>90272.672866399997</v>
      </c>
    </row>
    <row r="2415" spans="1:9">
      <c r="A2415" s="35" t="s">
        <v>178</v>
      </c>
      <c r="B2415" s="35" t="s">
        <v>179</v>
      </c>
      <c r="C2415" s="34">
        <v>22.293573412299999</v>
      </c>
      <c r="D2415" s="35" t="s">
        <v>180</v>
      </c>
      <c r="E2415" s="35" t="s">
        <v>48</v>
      </c>
      <c r="F2415" s="35" t="s">
        <v>181</v>
      </c>
      <c r="G2415" s="35" t="s">
        <v>182</v>
      </c>
      <c r="H2415" s="34">
        <v>1182.5731819499999</v>
      </c>
      <c r="I2415" s="34">
        <v>90218.890742000003</v>
      </c>
    </row>
    <row r="2416" spans="1:9">
      <c r="A2416" s="35" t="s">
        <v>178</v>
      </c>
      <c r="B2416" s="35" t="s">
        <v>179</v>
      </c>
      <c r="C2416" s="34">
        <v>22.239484332</v>
      </c>
      <c r="D2416" s="35" t="s">
        <v>180</v>
      </c>
      <c r="E2416" s="35" t="s">
        <v>48</v>
      </c>
      <c r="F2416" s="35" t="s">
        <v>181</v>
      </c>
      <c r="G2416" s="35" t="s">
        <v>182</v>
      </c>
      <c r="H2416" s="34">
        <v>1200</v>
      </c>
      <c r="I2416" s="34">
        <v>90000</v>
      </c>
    </row>
    <row r="2417" spans="1:9">
      <c r="A2417" s="35" t="s">
        <v>178</v>
      </c>
      <c r="B2417" s="35" t="s">
        <v>179</v>
      </c>
      <c r="C2417" s="34">
        <v>26.163693811200002</v>
      </c>
      <c r="D2417" s="35" t="s">
        <v>180</v>
      </c>
      <c r="E2417" s="35" t="s">
        <v>48</v>
      </c>
      <c r="F2417" s="35" t="s">
        <v>133</v>
      </c>
      <c r="G2417" s="35" t="s">
        <v>134</v>
      </c>
      <c r="H2417" s="34">
        <v>1842.56334449</v>
      </c>
      <c r="I2417" s="34">
        <v>105880.712333</v>
      </c>
    </row>
    <row r="2418" spans="1:9">
      <c r="A2418" s="35" t="s">
        <v>178</v>
      </c>
      <c r="B2418" s="35" t="s">
        <v>179</v>
      </c>
      <c r="C2418" s="34">
        <v>109.56412971</v>
      </c>
      <c r="D2418" s="35" t="s">
        <v>180</v>
      </c>
      <c r="E2418" s="35" t="s">
        <v>48</v>
      </c>
      <c r="F2418" s="35" t="s">
        <v>133</v>
      </c>
      <c r="G2418" s="35" t="s">
        <v>134</v>
      </c>
      <c r="H2418" s="34">
        <v>5225.2715313600002</v>
      </c>
      <c r="I2418" s="34">
        <v>443390.30197999999</v>
      </c>
    </row>
    <row r="2419" spans="1:9">
      <c r="A2419" s="35" t="s">
        <v>178</v>
      </c>
      <c r="B2419" s="35" t="s">
        <v>179</v>
      </c>
      <c r="C2419" s="34">
        <v>58.867262654199997</v>
      </c>
      <c r="D2419" s="35" t="s">
        <v>180</v>
      </c>
      <c r="E2419" s="35" t="s">
        <v>48</v>
      </c>
      <c r="F2419" s="35" t="s">
        <v>181</v>
      </c>
      <c r="G2419" s="35" t="s">
        <v>182</v>
      </c>
      <c r="H2419" s="34">
        <v>2532.3315853300001</v>
      </c>
      <c r="I2419" s="34">
        <v>238227.359941</v>
      </c>
    </row>
    <row r="2420" spans="1:9">
      <c r="A2420" s="35" t="s">
        <v>178</v>
      </c>
      <c r="B2420" s="35" t="s">
        <v>179</v>
      </c>
      <c r="C2420" s="34">
        <v>29.4336896979</v>
      </c>
      <c r="D2420" s="35" t="s">
        <v>180</v>
      </c>
      <c r="E2420" s="35" t="s">
        <v>48</v>
      </c>
      <c r="F2420" s="35" t="s">
        <v>181</v>
      </c>
      <c r="G2420" s="35" t="s">
        <v>182</v>
      </c>
      <c r="H2420" s="34">
        <v>2299.9400781999998</v>
      </c>
      <c r="I2420" s="34">
        <v>119113.916189</v>
      </c>
    </row>
    <row r="2421" spans="1:9">
      <c r="A2421" s="35" t="s">
        <v>178</v>
      </c>
      <c r="B2421" s="35" t="s">
        <v>179</v>
      </c>
      <c r="C2421" s="34">
        <v>42.515797080299997</v>
      </c>
      <c r="D2421" s="35" t="s">
        <v>180</v>
      </c>
      <c r="E2421" s="35" t="s">
        <v>48</v>
      </c>
      <c r="F2421" s="35" t="s">
        <v>133</v>
      </c>
      <c r="G2421" s="35" t="s">
        <v>134</v>
      </c>
      <c r="H2421" s="34">
        <v>2757.34919261</v>
      </c>
      <c r="I2421" s="34">
        <v>172055.32646800001</v>
      </c>
    </row>
    <row r="2422" spans="1:9">
      <c r="A2422" s="35" t="s">
        <v>178</v>
      </c>
      <c r="B2422" s="35" t="s">
        <v>179</v>
      </c>
      <c r="C2422" s="34">
        <v>97.897434654799994</v>
      </c>
      <c r="D2422" s="35" t="s">
        <v>180</v>
      </c>
      <c r="E2422" s="35" t="s">
        <v>48</v>
      </c>
      <c r="F2422" s="35" t="s">
        <v>133</v>
      </c>
      <c r="G2422" s="35" t="s">
        <v>134</v>
      </c>
      <c r="H2422" s="34">
        <v>5057.0900129900001</v>
      </c>
      <c r="I2422" s="34">
        <v>396176.86216900003</v>
      </c>
    </row>
    <row r="2423" spans="1:9">
      <c r="A2423" s="35" t="s">
        <v>178</v>
      </c>
      <c r="B2423" s="35" t="s">
        <v>179</v>
      </c>
      <c r="C2423" s="34">
        <v>99.272454941199996</v>
      </c>
      <c r="D2423" s="35" t="s">
        <v>180</v>
      </c>
      <c r="E2423" s="35" t="s">
        <v>48</v>
      </c>
      <c r="F2423" s="35" t="s">
        <v>181</v>
      </c>
      <c r="G2423" s="35" t="s">
        <v>182</v>
      </c>
      <c r="H2423" s="34">
        <v>3296.56207012</v>
      </c>
      <c r="I2423" s="34">
        <v>401741.37184600002</v>
      </c>
    </row>
    <row r="2424" spans="1:9">
      <c r="A2424" s="35" t="s">
        <v>178</v>
      </c>
      <c r="B2424" s="35" t="s">
        <v>179</v>
      </c>
      <c r="C2424" s="34">
        <v>20.9970890938</v>
      </c>
      <c r="D2424" s="35" t="s">
        <v>180</v>
      </c>
      <c r="E2424" s="35" t="s">
        <v>48</v>
      </c>
      <c r="F2424" s="35" t="s">
        <v>181</v>
      </c>
      <c r="G2424" s="35" t="s">
        <v>182</v>
      </c>
      <c r="H2424" s="34">
        <v>1052.6106501500001</v>
      </c>
      <c r="I2424" s="34">
        <v>84972.204851100003</v>
      </c>
    </row>
    <row r="2425" spans="1:9">
      <c r="A2425" s="35" t="s">
        <v>178</v>
      </c>
      <c r="B2425" s="35" t="s">
        <v>179</v>
      </c>
      <c r="C2425" s="34">
        <v>66.814901010599996</v>
      </c>
      <c r="D2425" s="35" t="s">
        <v>180</v>
      </c>
      <c r="E2425" s="35" t="s">
        <v>48</v>
      </c>
      <c r="F2425" s="35" t="s">
        <v>181</v>
      </c>
      <c r="G2425" s="35" t="s">
        <v>182</v>
      </c>
      <c r="H2425" s="34">
        <v>2255.6716431599998</v>
      </c>
      <c r="I2425" s="34">
        <v>270390.31126699998</v>
      </c>
    </row>
    <row r="2426" spans="1:9">
      <c r="A2426" s="35" t="s">
        <v>178</v>
      </c>
      <c r="B2426" s="35" t="s">
        <v>179</v>
      </c>
      <c r="C2426" s="34">
        <v>199.30015463399999</v>
      </c>
      <c r="D2426" s="35" t="s">
        <v>180</v>
      </c>
      <c r="E2426" s="35" t="s">
        <v>48</v>
      </c>
      <c r="F2426" s="35" t="s">
        <v>133</v>
      </c>
      <c r="G2426" s="35" t="s">
        <v>134</v>
      </c>
      <c r="H2426" s="34">
        <v>7052.0930561200003</v>
      </c>
      <c r="I2426" s="34">
        <v>806539.11076499999</v>
      </c>
    </row>
    <row r="2427" spans="1:9">
      <c r="A2427" s="35" t="s">
        <v>178</v>
      </c>
      <c r="B2427" s="35" t="s">
        <v>179</v>
      </c>
      <c r="C2427" s="34">
        <v>160.24999303999999</v>
      </c>
      <c r="D2427" s="35" t="s">
        <v>180</v>
      </c>
      <c r="E2427" s="35" t="s">
        <v>48</v>
      </c>
      <c r="F2427" s="35" t="s">
        <v>181</v>
      </c>
      <c r="G2427" s="35" t="s">
        <v>182</v>
      </c>
      <c r="H2427" s="34">
        <v>5522.9932510099998</v>
      </c>
      <c r="I2427" s="34">
        <v>648508.71352500003</v>
      </c>
    </row>
    <row r="2428" spans="1:9">
      <c r="A2428" s="35" t="s">
        <v>178</v>
      </c>
      <c r="B2428" s="35" t="s">
        <v>179</v>
      </c>
      <c r="C2428" s="34">
        <v>441.45481502500002</v>
      </c>
      <c r="D2428" s="35" t="s">
        <v>180</v>
      </c>
      <c r="E2428" s="35" t="s">
        <v>48</v>
      </c>
      <c r="F2428" s="35" t="s">
        <v>181</v>
      </c>
      <c r="G2428" s="35" t="s">
        <v>182</v>
      </c>
      <c r="H2428" s="34">
        <v>13353.2848049</v>
      </c>
      <c r="I2428" s="34">
        <v>1786504.2533799999</v>
      </c>
    </row>
    <row r="2429" spans="1:9">
      <c r="A2429" s="35" t="s">
        <v>178</v>
      </c>
      <c r="B2429" s="35" t="s">
        <v>179</v>
      </c>
      <c r="C2429" s="34">
        <v>607.165243616</v>
      </c>
      <c r="D2429" s="35" t="s">
        <v>180</v>
      </c>
      <c r="E2429" s="35" t="s">
        <v>48</v>
      </c>
      <c r="F2429" s="35" t="s">
        <v>181</v>
      </c>
      <c r="G2429" s="35" t="s">
        <v>182</v>
      </c>
      <c r="H2429" s="34">
        <v>8381.7009345499991</v>
      </c>
      <c r="I2429" s="34">
        <v>2457110.5655899998</v>
      </c>
    </row>
    <row r="2430" spans="1:9">
      <c r="A2430" s="35" t="s">
        <v>178</v>
      </c>
      <c r="B2430" s="35" t="s">
        <v>179</v>
      </c>
      <c r="C2430" s="34">
        <v>2127.69673448</v>
      </c>
      <c r="D2430" s="35" t="s">
        <v>180</v>
      </c>
      <c r="E2430" s="35" t="s">
        <v>48</v>
      </c>
      <c r="F2430" s="35" t="s">
        <v>181</v>
      </c>
      <c r="G2430" s="35" t="s">
        <v>182</v>
      </c>
      <c r="H2430" s="34">
        <v>20496.2121014</v>
      </c>
      <c r="I2430" s="34">
        <v>8610483.1948399991</v>
      </c>
    </row>
    <row r="2431" spans="1:9">
      <c r="A2431" s="35" t="s">
        <v>178</v>
      </c>
      <c r="B2431" s="35" t="s">
        <v>179</v>
      </c>
      <c r="C2431" s="34">
        <v>647.00170911400005</v>
      </c>
      <c r="D2431" s="35" t="s">
        <v>180</v>
      </c>
      <c r="E2431" s="35" t="s">
        <v>48</v>
      </c>
      <c r="F2431" s="35" t="s">
        <v>133</v>
      </c>
      <c r="G2431" s="35" t="s">
        <v>134</v>
      </c>
      <c r="H2431" s="34">
        <v>23434.4547828</v>
      </c>
      <c r="I2431" s="34">
        <v>2618323.02183</v>
      </c>
    </row>
    <row r="2432" spans="1:9">
      <c r="A2432" s="35" t="s">
        <v>178</v>
      </c>
      <c r="B2432" s="35" t="s">
        <v>179</v>
      </c>
      <c r="C2432" s="34">
        <v>37957.304769100003</v>
      </c>
      <c r="D2432" s="35" t="s">
        <v>180</v>
      </c>
      <c r="E2432" s="35" t="s">
        <v>48</v>
      </c>
      <c r="F2432" s="35" t="s">
        <v>181</v>
      </c>
      <c r="G2432" s="35" t="s">
        <v>182</v>
      </c>
      <c r="H2432" s="34">
        <v>163373.15620699999</v>
      </c>
      <c r="I2432" s="34">
        <v>153607762.58199999</v>
      </c>
    </row>
    <row r="2433" spans="1:9">
      <c r="A2433" s="35" t="s">
        <v>178</v>
      </c>
      <c r="B2433" s="35" t="s">
        <v>179</v>
      </c>
      <c r="C2433" s="34">
        <v>7464.2637485699997</v>
      </c>
      <c r="D2433" s="35" t="s">
        <v>180</v>
      </c>
      <c r="E2433" s="35" t="s">
        <v>48</v>
      </c>
      <c r="F2433" s="35" t="s">
        <v>131</v>
      </c>
      <c r="G2433" s="35" t="s">
        <v>132</v>
      </c>
      <c r="H2433" s="34">
        <v>48874.963967700001</v>
      </c>
      <c r="I2433" s="34">
        <v>30206803.689399999</v>
      </c>
    </row>
    <row r="2434" spans="1:9">
      <c r="A2434" s="35" t="s">
        <v>178</v>
      </c>
      <c r="B2434" s="35" t="s">
        <v>179</v>
      </c>
      <c r="C2434" s="34">
        <v>6.5116796103100005E-2</v>
      </c>
      <c r="D2434" s="35" t="s">
        <v>180</v>
      </c>
      <c r="E2434" s="35" t="s">
        <v>48</v>
      </c>
      <c r="F2434" s="35" t="s">
        <v>181</v>
      </c>
      <c r="G2434" s="35" t="s">
        <v>182</v>
      </c>
      <c r="H2434" s="34">
        <v>1496.4316824099999</v>
      </c>
      <c r="I2434" s="34">
        <v>263.51832451600001</v>
      </c>
    </row>
    <row r="2435" spans="1:9">
      <c r="A2435" s="35" t="s">
        <v>178</v>
      </c>
      <c r="B2435" s="35" t="s">
        <v>179</v>
      </c>
      <c r="C2435" s="34">
        <v>4.7112249443400003E-5</v>
      </c>
      <c r="D2435" s="35" t="s">
        <v>180</v>
      </c>
      <c r="E2435" s="35" t="s">
        <v>48</v>
      </c>
      <c r="F2435" s="35" t="s">
        <v>181</v>
      </c>
      <c r="G2435" s="35" t="s">
        <v>182</v>
      </c>
      <c r="H2435" s="34">
        <v>37.462783905099997</v>
      </c>
      <c r="I2435" s="34">
        <v>0.19065650923399999</v>
      </c>
    </row>
    <row r="2436" spans="1:9">
      <c r="A2436" s="35" t="s">
        <v>178</v>
      </c>
      <c r="B2436" s="35" t="s">
        <v>179</v>
      </c>
      <c r="C2436" s="34">
        <v>1.80067372116E-2</v>
      </c>
      <c r="D2436" s="35" t="s">
        <v>180</v>
      </c>
      <c r="E2436" s="35" t="s">
        <v>48</v>
      </c>
      <c r="F2436" s="35" t="s">
        <v>181</v>
      </c>
      <c r="G2436" s="35" t="s">
        <v>182</v>
      </c>
      <c r="H2436" s="34">
        <v>309.49922006399999</v>
      </c>
      <c r="I2436" s="34">
        <v>72.870680131100002</v>
      </c>
    </row>
    <row r="2437" spans="1:9">
      <c r="A2437" s="35" t="s">
        <v>178</v>
      </c>
      <c r="B2437" s="35" t="s">
        <v>179</v>
      </c>
      <c r="C2437" s="34">
        <v>6.3412609038600007E-2</v>
      </c>
      <c r="D2437" s="35" t="s">
        <v>180</v>
      </c>
      <c r="E2437" s="35" t="s">
        <v>48</v>
      </c>
      <c r="F2437" s="35" t="s">
        <v>181</v>
      </c>
      <c r="G2437" s="35" t="s">
        <v>182</v>
      </c>
      <c r="H2437" s="34">
        <v>739.54035366400001</v>
      </c>
      <c r="I2437" s="34">
        <v>256.62172414899999</v>
      </c>
    </row>
    <row r="2438" spans="1:9">
      <c r="A2438" s="35" t="s">
        <v>178</v>
      </c>
      <c r="B2438" s="35" t="s">
        <v>179</v>
      </c>
      <c r="C2438" s="34">
        <v>5.7241643337799996E-3</v>
      </c>
      <c r="D2438" s="35" t="s">
        <v>180</v>
      </c>
      <c r="E2438" s="35" t="s">
        <v>48</v>
      </c>
      <c r="F2438" s="35" t="s">
        <v>181</v>
      </c>
      <c r="G2438" s="35" t="s">
        <v>182</v>
      </c>
      <c r="H2438" s="34">
        <v>74.921547385400004</v>
      </c>
      <c r="I2438" s="34">
        <v>23.164871197</v>
      </c>
    </row>
    <row r="2439" spans="1:9">
      <c r="A2439" s="35" t="s">
        <v>178</v>
      </c>
      <c r="B2439" s="35" t="s">
        <v>179</v>
      </c>
      <c r="C2439" s="34">
        <v>7.15821527954E-6</v>
      </c>
      <c r="D2439" s="35" t="s">
        <v>180</v>
      </c>
      <c r="E2439" s="35" t="s">
        <v>48</v>
      </c>
      <c r="F2439" s="35" t="s">
        <v>181</v>
      </c>
      <c r="G2439" s="35" t="s">
        <v>182</v>
      </c>
      <c r="H2439" s="34">
        <v>6.0390160130900004</v>
      </c>
      <c r="I2439" s="34">
        <v>2.89682694769E-2</v>
      </c>
    </row>
    <row r="2440" spans="1:9">
      <c r="A2440" s="35" t="s">
        <v>178</v>
      </c>
      <c r="B2440" s="35" t="s">
        <v>179</v>
      </c>
      <c r="C2440" s="34">
        <v>9.2381041911500008E-3</v>
      </c>
      <c r="D2440" s="35" t="s">
        <v>180</v>
      </c>
      <c r="E2440" s="35" t="s">
        <v>48</v>
      </c>
      <c r="F2440" s="35" t="s">
        <v>181</v>
      </c>
      <c r="G2440" s="35" t="s">
        <v>182</v>
      </c>
      <c r="H2440" s="34">
        <v>94.725148743399998</v>
      </c>
      <c r="I2440" s="34">
        <v>37.385281276800001</v>
      </c>
    </row>
    <row r="2441" spans="1:9">
      <c r="A2441" s="35" t="s">
        <v>178</v>
      </c>
      <c r="B2441" s="35" t="s">
        <v>179</v>
      </c>
      <c r="C2441" s="34">
        <v>1.5534114017000001E-3</v>
      </c>
      <c r="D2441" s="35" t="s">
        <v>180</v>
      </c>
      <c r="E2441" s="35" t="s">
        <v>48</v>
      </c>
      <c r="F2441" s="35" t="s">
        <v>181</v>
      </c>
      <c r="G2441" s="35" t="s">
        <v>182</v>
      </c>
      <c r="H2441" s="34">
        <v>83.922889743200002</v>
      </c>
      <c r="I2441" s="34">
        <v>6.2864329076200001</v>
      </c>
    </row>
    <row r="2442" spans="1:9">
      <c r="A2442" s="35" t="s">
        <v>178</v>
      </c>
      <c r="B2442" s="35" t="s">
        <v>179</v>
      </c>
      <c r="C2442" s="34">
        <v>5.5844676098300003E-2</v>
      </c>
      <c r="D2442" s="35" t="s">
        <v>180</v>
      </c>
      <c r="E2442" s="35" t="s">
        <v>48</v>
      </c>
      <c r="F2442" s="35" t="s">
        <v>181</v>
      </c>
      <c r="G2442" s="35" t="s">
        <v>182</v>
      </c>
      <c r="H2442" s="34">
        <v>167.276153437</v>
      </c>
      <c r="I2442" s="34">
        <v>225.99538612500001</v>
      </c>
    </row>
    <row r="2443" spans="1:9">
      <c r="A2443" s="35" t="s">
        <v>178</v>
      </c>
      <c r="B2443" s="35" t="s">
        <v>179</v>
      </c>
      <c r="C2443" s="34">
        <v>43.694788688199999</v>
      </c>
      <c r="D2443" s="35" t="s">
        <v>180</v>
      </c>
      <c r="E2443" s="35" t="s">
        <v>48</v>
      </c>
      <c r="F2443" s="35" t="s">
        <v>181</v>
      </c>
      <c r="G2443" s="35" t="s">
        <v>182</v>
      </c>
      <c r="H2443" s="34">
        <v>1885.09356196</v>
      </c>
      <c r="I2443" s="34">
        <v>176826.53622800001</v>
      </c>
    </row>
    <row r="2444" spans="1:9">
      <c r="A2444" s="35" t="s">
        <v>178</v>
      </c>
      <c r="B2444" s="35" t="s">
        <v>179</v>
      </c>
      <c r="C2444" s="34">
        <v>3.1750696326E-2</v>
      </c>
      <c r="D2444" s="35" t="s">
        <v>180</v>
      </c>
      <c r="E2444" s="35" t="s">
        <v>48</v>
      </c>
      <c r="F2444" s="35" t="s">
        <v>181</v>
      </c>
      <c r="G2444" s="35" t="s">
        <v>182</v>
      </c>
      <c r="H2444" s="34">
        <v>85.534392085799993</v>
      </c>
      <c r="I2444" s="34">
        <v>128.490509342</v>
      </c>
    </row>
    <row r="2445" spans="1:9">
      <c r="A2445" s="35" t="s">
        <v>178</v>
      </c>
      <c r="B2445" s="35" t="s">
        <v>179</v>
      </c>
      <c r="C2445" s="34">
        <v>4.8526155531099999E-2</v>
      </c>
      <c r="D2445" s="35" t="s">
        <v>180</v>
      </c>
      <c r="E2445" s="35" t="s">
        <v>48</v>
      </c>
      <c r="F2445" s="35" t="s">
        <v>181</v>
      </c>
      <c r="G2445" s="35" t="s">
        <v>182</v>
      </c>
      <c r="H2445" s="34">
        <v>156.995035871</v>
      </c>
      <c r="I2445" s="34">
        <v>196.378384165</v>
      </c>
    </row>
    <row r="2446" spans="1:9">
      <c r="A2446" s="35" t="s">
        <v>178</v>
      </c>
      <c r="B2446" s="35" t="s">
        <v>179</v>
      </c>
      <c r="C2446" s="34">
        <v>1.0942047426499999</v>
      </c>
      <c r="D2446" s="35" t="s">
        <v>180</v>
      </c>
      <c r="E2446" s="35" t="s">
        <v>48</v>
      </c>
      <c r="F2446" s="35" t="s">
        <v>131</v>
      </c>
      <c r="G2446" s="35" t="s">
        <v>132</v>
      </c>
      <c r="H2446" s="34">
        <v>382.77078345400002</v>
      </c>
      <c r="I2446" s="34">
        <v>4428.0894902299997</v>
      </c>
    </row>
    <row r="2447" spans="1:9">
      <c r="A2447" s="35" t="s">
        <v>178</v>
      </c>
      <c r="B2447" s="35" t="s">
        <v>179</v>
      </c>
      <c r="C2447" s="34">
        <v>2.7938294964499999</v>
      </c>
      <c r="D2447" s="35" t="s">
        <v>180</v>
      </c>
      <c r="E2447" s="35" t="s">
        <v>48</v>
      </c>
      <c r="F2447" s="35" t="s">
        <v>131</v>
      </c>
      <c r="G2447" s="35" t="s">
        <v>132</v>
      </c>
      <c r="H2447" s="34">
        <v>573.00340034299995</v>
      </c>
      <c r="I2447" s="34">
        <v>11306.2268408</v>
      </c>
    </row>
    <row r="2448" spans="1:9">
      <c r="A2448" s="35" t="s">
        <v>178</v>
      </c>
      <c r="B2448" s="35" t="s">
        <v>179</v>
      </c>
      <c r="C2448" s="34">
        <v>327.41367274999999</v>
      </c>
      <c r="D2448" s="35" t="s">
        <v>180</v>
      </c>
      <c r="E2448" s="35" t="s">
        <v>48</v>
      </c>
      <c r="F2448" s="35" t="s">
        <v>131</v>
      </c>
      <c r="G2448" s="35" t="s">
        <v>132</v>
      </c>
      <c r="H2448" s="34">
        <v>6244.2696569600002</v>
      </c>
      <c r="I2448" s="34">
        <v>1324996.1243499999</v>
      </c>
    </row>
    <row r="2449" spans="1:9">
      <c r="A2449" s="35" t="s">
        <v>178</v>
      </c>
      <c r="B2449" s="35" t="s">
        <v>179</v>
      </c>
      <c r="C2449" s="34">
        <v>3.8936266908799999E-4</v>
      </c>
      <c r="D2449" s="35" t="s">
        <v>180</v>
      </c>
      <c r="E2449" s="35" t="s">
        <v>48</v>
      </c>
      <c r="F2449" s="35" t="s">
        <v>131</v>
      </c>
      <c r="G2449" s="35" t="s">
        <v>132</v>
      </c>
      <c r="H2449" s="34">
        <v>6.0901714246100003</v>
      </c>
      <c r="I2449" s="34">
        <v>1.5756948180399999</v>
      </c>
    </row>
    <row r="2450" spans="1:9">
      <c r="A2450" s="35" t="s">
        <v>178</v>
      </c>
      <c r="B2450" s="35" t="s">
        <v>179</v>
      </c>
      <c r="C2450" s="34">
        <v>0.2921010289</v>
      </c>
      <c r="D2450" s="35" t="s">
        <v>180</v>
      </c>
      <c r="E2450" s="35" t="s">
        <v>48</v>
      </c>
      <c r="F2450" s="35" t="s">
        <v>131</v>
      </c>
      <c r="G2450" s="35" t="s">
        <v>132</v>
      </c>
      <c r="H2450" s="34">
        <v>176.17015850999999</v>
      </c>
      <c r="I2450" s="34">
        <v>1182.0909247899999</v>
      </c>
    </row>
    <row r="2451" spans="1:9" ht="30">
      <c r="A2451" s="35" t="s">
        <v>92</v>
      </c>
      <c r="B2451" s="36" t="s">
        <v>93</v>
      </c>
      <c r="C2451" s="34">
        <v>5.5834081860200004E-3</v>
      </c>
      <c r="D2451" s="35" t="s">
        <v>94</v>
      </c>
      <c r="E2451" s="35" t="s">
        <v>48</v>
      </c>
      <c r="F2451" s="35" t="s">
        <v>95</v>
      </c>
      <c r="G2451" s="35" t="s">
        <v>96</v>
      </c>
      <c r="H2451" s="34">
        <v>298.66485702599999</v>
      </c>
      <c r="I2451" s="34">
        <v>22.595251276500001</v>
      </c>
    </row>
    <row r="2452" spans="1:9" ht="30">
      <c r="A2452" s="35" t="s">
        <v>92</v>
      </c>
      <c r="B2452" s="36" t="s">
        <v>93</v>
      </c>
      <c r="C2452" s="34">
        <v>5.5834081860200004E-3</v>
      </c>
      <c r="D2452" s="35" t="s">
        <v>94</v>
      </c>
      <c r="E2452" s="35" t="s">
        <v>48</v>
      </c>
      <c r="F2452" s="35" t="s">
        <v>95</v>
      </c>
      <c r="G2452" s="35" t="s">
        <v>96</v>
      </c>
      <c r="H2452" s="34">
        <v>298.66485702599999</v>
      </c>
      <c r="I2452" s="34">
        <v>22.595251276500001</v>
      </c>
    </row>
    <row r="2453" spans="1:9" ht="30">
      <c r="A2453" s="35" t="s">
        <v>92</v>
      </c>
      <c r="B2453" s="36" t="s">
        <v>93</v>
      </c>
      <c r="C2453" s="34">
        <v>8.4176368373499993E-3</v>
      </c>
      <c r="D2453" s="35" t="s">
        <v>94</v>
      </c>
      <c r="E2453" s="35" t="s">
        <v>44</v>
      </c>
      <c r="F2453" s="35" t="s">
        <v>97</v>
      </c>
      <c r="G2453" s="35" t="s">
        <v>98</v>
      </c>
      <c r="H2453" s="34">
        <v>4315.5032103499998</v>
      </c>
      <c r="I2453" s="34">
        <v>34.064967696700002</v>
      </c>
    </row>
    <row r="2454" spans="1:9" ht="30">
      <c r="A2454" s="35" t="s">
        <v>92</v>
      </c>
      <c r="B2454" s="36" t="s">
        <v>93</v>
      </c>
      <c r="C2454" s="34">
        <v>8.4176368373499993E-3</v>
      </c>
      <c r="D2454" s="35" t="s">
        <v>94</v>
      </c>
      <c r="E2454" s="35" t="s">
        <v>44</v>
      </c>
      <c r="F2454" s="35" t="s">
        <v>97</v>
      </c>
      <c r="G2454" s="35" t="s">
        <v>98</v>
      </c>
      <c r="H2454" s="34">
        <v>4315.5032103499998</v>
      </c>
      <c r="I2454" s="34">
        <v>34.064967696700002</v>
      </c>
    </row>
    <row r="2455" spans="1:9" ht="30">
      <c r="A2455" s="35" t="s">
        <v>92</v>
      </c>
      <c r="B2455" s="36" t="s">
        <v>93</v>
      </c>
      <c r="C2455" s="34">
        <v>4.3062618826399997E-3</v>
      </c>
      <c r="D2455" s="35" t="s">
        <v>94</v>
      </c>
      <c r="E2455" s="35" t="s">
        <v>44</v>
      </c>
      <c r="F2455" s="35" t="s">
        <v>95</v>
      </c>
      <c r="G2455" s="35" t="s">
        <v>96</v>
      </c>
      <c r="H2455" s="34">
        <v>3641.0092155000002</v>
      </c>
      <c r="I2455" s="34">
        <v>17.4268235563</v>
      </c>
    </row>
    <row r="2456" spans="1:9" ht="30">
      <c r="A2456" s="35" t="s">
        <v>92</v>
      </c>
      <c r="B2456" s="36" t="s">
        <v>93</v>
      </c>
      <c r="C2456" s="34">
        <v>4.3062618826399997E-3</v>
      </c>
      <c r="D2456" s="35" t="s">
        <v>94</v>
      </c>
      <c r="E2456" s="35" t="s">
        <v>44</v>
      </c>
      <c r="F2456" s="35" t="s">
        <v>95</v>
      </c>
      <c r="G2456" s="35" t="s">
        <v>96</v>
      </c>
      <c r="H2456" s="34">
        <v>3641.0092155000002</v>
      </c>
      <c r="I2456" s="34">
        <v>17.4268235563</v>
      </c>
    </row>
    <row r="2457" spans="1:9" ht="30">
      <c r="A2457" s="35" t="s">
        <v>92</v>
      </c>
      <c r="B2457" s="36" t="s">
        <v>93</v>
      </c>
      <c r="C2457" s="34">
        <v>0.24939845253099999</v>
      </c>
      <c r="D2457" s="35" t="s">
        <v>94</v>
      </c>
      <c r="E2457" s="35" t="s">
        <v>53</v>
      </c>
      <c r="F2457" s="35" t="s">
        <v>95</v>
      </c>
      <c r="G2457" s="35" t="s">
        <v>96</v>
      </c>
      <c r="H2457" s="34">
        <v>15468.3208591</v>
      </c>
      <c r="I2457" s="34">
        <v>1009.27972936</v>
      </c>
    </row>
    <row r="2458" spans="1:9" ht="30">
      <c r="A2458" s="35" t="s">
        <v>92</v>
      </c>
      <c r="B2458" s="36" t="s">
        <v>93</v>
      </c>
      <c r="C2458" s="34">
        <v>0.24939845253099999</v>
      </c>
      <c r="D2458" s="35" t="s">
        <v>94</v>
      </c>
      <c r="E2458" s="35" t="s">
        <v>53</v>
      </c>
      <c r="F2458" s="35" t="s">
        <v>95</v>
      </c>
      <c r="G2458" s="35" t="s">
        <v>96</v>
      </c>
      <c r="H2458" s="34">
        <v>15468.3208591</v>
      </c>
      <c r="I2458" s="34">
        <v>1009.27972936</v>
      </c>
    </row>
    <row r="2459" spans="1:9" ht="30">
      <c r="A2459" s="35" t="s">
        <v>92</v>
      </c>
      <c r="B2459" s="36" t="s">
        <v>93</v>
      </c>
      <c r="C2459" s="34">
        <v>7.8488809067899998E-4</v>
      </c>
      <c r="D2459" s="35" t="s">
        <v>94</v>
      </c>
      <c r="E2459" s="35" t="s">
        <v>53</v>
      </c>
      <c r="F2459" s="35" t="s">
        <v>95</v>
      </c>
      <c r="G2459" s="35" t="s">
        <v>96</v>
      </c>
      <c r="H2459" s="34">
        <v>42.807745954700003</v>
      </c>
      <c r="I2459" s="34">
        <v>3.1763294106300002</v>
      </c>
    </row>
    <row r="2460" spans="1:9" ht="30">
      <c r="A2460" s="35" t="s">
        <v>92</v>
      </c>
      <c r="B2460" s="36" t="s">
        <v>93</v>
      </c>
      <c r="C2460" s="34">
        <v>7.8488809067899998E-4</v>
      </c>
      <c r="D2460" s="35" t="s">
        <v>94</v>
      </c>
      <c r="E2460" s="35" t="s">
        <v>53</v>
      </c>
      <c r="F2460" s="35" t="s">
        <v>95</v>
      </c>
      <c r="G2460" s="35" t="s">
        <v>96</v>
      </c>
      <c r="H2460" s="34">
        <v>42.807745954700003</v>
      </c>
      <c r="I2460" s="34">
        <v>3.1763294106300002</v>
      </c>
    </row>
    <row r="2461" spans="1:9" ht="30">
      <c r="A2461" s="35" t="s">
        <v>92</v>
      </c>
      <c r="B2461" s="36" t="s">
        <v>93</v>
      </c>
      <c r="C2461" s="34">
        <v>5.6895859673099999E-3</v>
      </c>
      <c r="D2461" s="35" t="s">
        <v>94</v>
      </c>
      <c r="E2461" s="35" t="s">
        <v>46</v>
      </c>
      <c r="F2461" s="35" t="s">
        <v>95</v>
      </c>
      <c r="G2461" s="35" t="s">
        <v>96</v>
      </c>
      <c r="H2461" s="34">
        <v>301.57351493599998</v>
      </c>
      <c r="I2461" s="34">
        <v>23.024937512600001</v>
      </c>
    </row>
    <row r="2462" spans="1:9" ht="30">
      <c r="A2462" s="35" t="s">
        <v>92</v>
      </c>
      <c r="B2462" s="36" t="s">
        <v>93</v>
      </c>
      <c r="C2462" s="34">
        <v>5.6895859673099999E-3</v>
      </c>
      <c r="D2462" s="35" t="s">
        <v>94</v>
      </c>
      <c r="E2462" s="35" t="s">
        <v>46</v>
      </c>
      <c r="F2462" s="35" t="s">
        <v>95</v>
      </c>
      <c r="G2462" s="35" t="s">
        <v>96</v>
      </c>
      <c r="H2462" s="34">
        <v>301.57351493599998</v>
      </c>
      <c r="I2462" s="34">
        <v>23.024937512600001</v>
      </c>
    </row>
    <row r="2463" spans="1:9" ht="30">
      <c r="A2463" s="35" t="s">
        <v>92</v>
      </c>
      <c r="B2463" s="36" t="s">
        <v>93</v>
      </c>
      <c r="C2463" s="34">
        <v>3.8431141581099998E-3</v>
      </c>
      <c r="D2463" s="35" t="s">
        <v>94</v>
      </c>
      <c r="E2463" s="35" t="s">
        <v>46</v>
      </c>
      <c r="F2463" s="35" t="s">
        <v>97</v>
      </c>
      <c r="G2463" s="35" t="s">
        <v>98</v>
      </c>
      <c r="H2463" s="34">
        <v>3045.9280840500001</v>
      </c>
      <c r="I2463" s="34">
        <v>15.5525312128</v>
      </c>
    </row>
    <row r="2464" spans="1:9" ht="30">
      <c r="A2464" s="35" t="s">
        <v>92</v>
      </c>
      <c r="B2464" s="36" t="s">
        <v>93</v>
      </c>
      <c r="C2464" s="34">
        <v>3.8431141581099998E-3</v>
      </c>
      <c r="D2464" s="35" t="s">
        <v>94</v>
      </c>
      <c r="E2464" s="35" t="s">
        <v>46</v>
      </c>
      <c r="F2464" s="35" t="s">
        <v>97</v>
      </c>
      <c r="G2464" s="35" t="s">
        <v>98</v>
      </c>
      <c r="H2464" s="34">
        <v>3045.9280840500001</v>
      </c>
      <c r="I2464" s="34">
        <v>15.5525312128</v>
      </c>
    </row>
    <row r="2465" spans="1:9" ht="30">
      <c r="A2465" s="35" t="s">
        <v>92</v>
      </c>
      <c r="B2465" s="36" t="s">
        <v>93</v>
      </c>
      <c r="C2465" s="34">
        <v>2.29423794346E-3</v>
      </c>
      <c r="D2465" s="35" t="s">
        <v>94</v>
      </c>
      <c r="E2465" s="35" t="s">
        <v>46</v>
      </c>
      <c r="F2465" s="35" t="s">
        <v>95</v>
      </c>
      <c r="G2465" s="35" t="s">
        <v>96</v>
      </c>
      <c r="H2465" s="34">
        <v>2172.5778406499999</v>
      </c>
      <c r="I2465" s="34">
        <v>9.2844515559899996</v>
      </c>
    </row>
    <row r="2466" spans="1:9" ht="30">
      <c r="A2466" s="35" t="s">
        <v>92</v>
      </c>
      <c r="B2466" s="36" t="s">
        <v>93</v>
      </c>
      <c r="C2466" s="34">
        <v>2.29423794346E-3</v>
      </c>
      <c r="D2466" s="35" t="s">
        <v>94</v>
      </c>
      <c r="E2466" s="35" t="s">
        <v>46</v>
      </c>
      <c r="F2466" s="35" t="s">
        <v>95</v>
      </c>
      <c r="G2466" s="35" t="s">
        <v>96</v>
      </c>
      <c r="H2466" s="34">
        <v>2172.5778406499999</v>
      </c>
      <c r="I2466" s="34">
        <v>9.2844515559899996</v>
      </c>
    </row>
    <row r="2467" spans="1:9" ht="30">
      <c r="A2467" s="35" t="s">
        <v>92</v>
      </c>
      <c r="B2467" s="36" t="s">
        <v>93</v>
      </c>
      <c r="C2467" s="34">
        <v>1.8382722021600001E-3</v>
      </c>
      <c r="D2467" s="35" t="s">
        <v>94</v>
      </c>
      <c r="E2467" s="35" t="s">
        <v>46</v>
      </c>
      <c r="F2467" s="35" t="s">
        <v>97</v>
      </c>
      <c r="G2467" s="35" t="s">
        <v>98</v>
      </c>
      <c r="H2467" s="34">
        <v>930.927283085</v>
      </c>
      <c r="I2467" s="34">
        <v>7.4392236674400003</v>
      </c>
    </row>
    <row r="2468" spans="1:9" ht="30">
      <c r="A2468" s="35" t="s">
        <v>92</v>
      </c>
      <c r="B2468" s="36" t="s">
        <v>93</v>
      </c>
      <c r="C2468" s="34">
        <v>1.8382722021600001E-3</v>
      </c>
      <c r="D2468" s="35" t="s">
        <v>94</v>
      </c>
      <c r="E2468" s="35" t="s">
        <v>46</v>
      </c>
      <c r="F2468" s="35" t="s">
        <v>97</v>
      </c>
      <c r="G2468" s="35" t="s">
        <v>98</v>
      </c>
      <c r="H2468" s="34">
        <v>930.927283085</v>
      </c>
      <c r="I2468" s="34">
        <v>7.4392236674400003</v>
      </c>
    </row>
    <row r="2469" spans="1:9" ht="30">
      <c r="A2469" s="35" t="s">
        <v>92</v>
      </c>
      <c r="B2469" s="36" t="s">
        <v>93</v>
      </c>
      <c r="C2469" s="34">
        <v>9.0140993428799998E-3</v>
      </c>
      <c r="D2469" s="35" t="s">
        <v>94</v>
      </c>
      <c r="E2469" s="35" t="s">
        <v>46</v>
      </c>
      <c r="F2469" s="35" t="s">
        <v>95</v>
      </c>
      <c r="G2469" s="35" t="s">
        <v>96</v>
      </c>
      <c r="H2469" s="34">
        <v>4393.2246191100003</v>
      </c>
      <c r="I2469" s="34">
        <v>36.478765817899998</v>
      </c>
    </row>
    <row r="2470" spans="1:9" ht="30">
      <c r="A2470" s="35" t="s">
        <v>92</v>
      </c>
      <c r="B2470" s="36" t="s">
        <v>93</v>
      </c>
      <c r="C2470" s="34">
        <v>9.0140993428799998E-3</v>
      </c>
      <c r="D2470" s="35" t="s">
        <v>94</v>
      </c>
      <c r="E2470" s="35" t="s">
        <v>46</v>
      </c>
      <c r="F2470" s="35" t="s">
        <v>95</v>
      </c>
      <c r="G2470" s="35" t="s">
        <v>96</v>
      </c>
      <c r="H2470" s="34">
        <v>4393.2246191100003</v>
      </c>
      <c r="I2470" s="34">
        <v>36.478765817899998</v>
      </c>
    </row>
    <row r="2471" spans="1:9">
      <c r="A2471" s="35" t="s">
        <v>101</v>
      </c>
      <c r="B2471" s="35" t="s">
        <v>102</v>
      </c>
      <c r="C2471" s="34">
        <v>2.8452717035800002E-3</v>
      </c>
      <c r="D2471" s="35" t="s">
        <v>103</v>
      </c>
      <c r="E2471" s="35" t="s">
        <v>44</v>
      </c>
      <c r="F2471" s="35" t="s">
        <v>112</v>
      </c>
      <c r="G2471" s="35" t="s">
        <v>113</v>
      </c>
      <c r="H2471" s="34">
        <v>225.76593911399999</v>
      </c>
      <c r="I2471" s="34">
        <v>11.514406067099999</v>
      </c>
    </row>
    <row r="2472" spans="1:9">
      <c r="A2472" s="35" t="s">
        <v>101</v>
      </c>
      <c r="B2472" s="35" t="s">
        <v>102</v>
      </c>
      <c r="C2472" s="34">
        <v>2.8452717035800002E-3</v>
      </c>
      <c r="D2472" s="35" t="s">
        <v>103</v>
      </c>
      <c r="E2472" s="35" t="s">
        <v>44</v>
      </c>
      <c r="F2472" s="35" t="s">
        <v>112</v>
      </c>
      <c r="G2472" s="35" t="s">
        <v>113</v>
      </c>
      <c r="H2472" s="34">
        <v>225.76593911399999</v>
      </c>
      <c r="I2472" s="34">
        <v>11.514406067099999</v>
      </c>
    </row>
    <row r="2473" spans="1:9">
      <c r="A2473" s="35" t="s">
        <v>101</v>
      </c>
      <c r="B2473" s="35" t="s">
        <v>102</v>
      </c>
      <c r="C2473" s="34">
        <v>5.0361263801100002E-2</v>
      </c>
      <c r="D2473" s="35" t="s">
        <v>103</v>
      </c>
      <c r="E2473" s="35" t="s">
        <v>44</v>
      </c>
      <c r="F2473" s="35" t="s">
        <v>112</v>
      </c>
      <c r="G2473" s="35" t="s">
        <v>113</v>
      </c>
      <c r="H2473" s="34">
        <v>1451.0106871</v>
      </c>
      <c r="I2473" s="34">
        <v>203.804803854</v>
      </c>
    </row>
    <row r="2474" spans="1:9">
      <c r="A2474" s="35" t="s">
        <v>101</v>
      </c>
      <c r="B2474" s="35" t="s">
        <v>102</v>
      </c>
      <c r="C2474" s="34">
        <v>5.0361263801100002E-2</v>
      </c>
      <c r="D2474" s="35" t="s">
        <v>103</v>
      </c>
      <c r="E2474" s="35" t="s">
        <v>44</v>
      </c>
      <c r="F2474" s="35" t="s">
        <v>112</v>
      </c>
      <c r="G2474" s="35" t="s">
        <v>113</v>
      </c>
      <c r="H2474" s="34">
        <v>1451.0106871</v>
      </c>
      <c r="I2474" s="34">
        <v>203.804803854</v>
      </c>
    </row>
    <row r="2475" spans="1:9">
      <c r="A2475" s="35" t="s">
        <v>101</v>
      </c>
      <c r="B2475" s="35" t="s">
        <v>102</v>
      </c>
      <c r="C2475" s="34">
        <v>1.6567290211399999E-3</v>
      </c>
      <c r="D2475" s="35" t="s">
        <v>103</v>
      </c>
      <c r="E2475" s="35" t="s">
        <v>46</v>
      </c>
      <c r="F2475" s="35" t="s">
        <v>106</v>
      </c>
      <c r="G2475" s="35" t="s">
        <v>107</v>
      </c>
      <c r="H2475" s="34">
        <v>48.830776591400003</v>
      </c>
      <c r="I2475" s="34">
        <v>6.70454447939</v>
      </c>
    </row>
    <row r="2476" spans="1:9">
      <c r="A2476" s="35" t="s">
        <v>101</v>
      </c>
      <c r="B2476" s="35" t="s">
        <v>102</v>
      </c>
      <c r="C2476" s="34">
        <v>1.6567290211399999E-3</v>
      </c>
      <c r="D2476" s="35" t="s">
        <v>103</v>
      </c>
      <c r="E2476" s="35" t="s">
        <v>46</v>
      </c>
      <c r="F2476" s="35" t="s">
        <v>106</v>
      </c>
      <c r="G2476" s="35" t="s">
        <v>107</v>
      </c>
      <c r="H2476" s="34">
        <v>48.830776591400003</v>
      </c>
      <c r="I2476" s="34">
        <v>6.70454447939</v>
      </c>
    </row>
    <row r="2477" spans="1:9">
      <c r="A2477" s="35" t="s">
        <v>101</v>
      </c>
      <c r="B2477" s="35" t="s">
        <v>102</v>
      </c>
      <c r="C2477" s="34">
        <v>8.2488469535100001E-2</v>
      </c>
      <c r="D2477" s="35" t="s">
        <v>103</v>
      </c>
      <c r="E2477" s="35" t="s">
        <v>46</v>
      </c>
      <c r="F2477" s="35" t="s">
        <v>112</v>
      </c>
      <c r="G2477" s="35" t="s">
        <v>113</v>
      </c>
      <c r="H2477" s="34">
        <v>2392.9660649000002</v>
      </c>
      <c r="I2477" s="34">
        <v>333.81899271200001</v>
      </c>
    </row>
    <row r="2478" spans="1:9">
      <c r="A2478" s="35" t="s">
        <v>101</v>
      </c>
      <c r="B2478" s="35" t="s">
        <v>102</v>
      </c>
      <c r="C2478" s="34">
        <v>8.2488469535100001E-2</v>
      </c>
      <c r="D2478" s="35" t="s">
        <v>103</v>
      </c>
      <c r="E2478" s="35" t="s">
        <v>46</v>
      </c>
      <c r="F2478" s="35" t="s">
        <v>112</v>
      </c>
      <c r="G2478" s="35" t="s">
        <v>113</v>
      </c>
      <c r="H2478" s="34">
        <v>2392.9660649000002</v>
      </c>
      <c r="I2478" s="34">
        <v>333.81899271200001</v>
      </c>
    </row>
    <row r="2479" spans="1:9">
      <c r="A2479" s="35" t="s">
        <v>126</v>
      </c>
      <c r="B2479" s="35" t="s">
        <v>115</v>
      </c>
      <c r="C2479" s="34">
        <v>2.3169424319100001E-2</v>
      </c>
      <c r="D2479" s="35" t="s">
        <v>116</v>
      </c>
      <c r="E2479" s="35" t="s">
        <v>44</v>
      </c>
      <c r="F2479" s="35" t="s">
        <v>112</v>
      </c>
      <c r="G2479" s="35" t="s">
        <v>113</v>
      </c>
      <c r="H2479" s="34">
        <v>1717.69041135</v>
      </c>
      <c r="I2479" s="34">
        <v>93.763333609</v>
      </c>
    </row>
    <row r="2480" spans="1:9">
      <c r="A2480" s="35" t="s">
        <v>126</v>
      </c>
      <c r="B2480" s="35" t="s">
        <v>115</v>
      </c>
      <c r="C2480" s="34">
        <v>2.3169424319100001E-2</v>
      </c>
      <c r="D2480" s="35" t="s">
        <v>116</v>
      </c>
      <c r="E2480" s="35" t="s">
        <v>44</v>
      </c>
      <c r="F2480" s="35" t="s">
        <v>112</v>
      </c>
      <c r="G2480" s="35" t="s">
        <v>113</v>
      </c>
      <c r="H2480" s="34">
        <v>1717.69041135</v>
      </c>
      <c r="I2480" s="34">
        <v>93.763333609</v>
      </c>
    </row>
    <row r="2481" spans="1:9">
      <c r="A2481" s="35" t="s">
        <v>126</v>
      </c>
      <c r="B2481" s="35" t="s">
        <v>115</v>
      </c>
      <c r="C2481" s="34">
        <v>1.3742169586999999E-2</v>
      </c>
      <c r="D2481" s="35" t="s">
        <v>116</v>
      </c>
      <c r="E2481" s="35" t="s">
        <v>44</v>
      </c>
      <c r="F2481" s="35" t="s">
        <v>112</v>
      </c>
      <c r="G2481" s="35" t="s">
        <v>113</v>
      </c>
      <c r="H2481" s="34">
        <v>1328.6339496000001</v>
      </c>
      <c r="I2481" s="34">
        <v>55.612587250899999</v>
      </c>
    </row>
    <row r="2482" spans="1:9">
      <c r="A2482" s="35" t="s">
        <v>126</v>
      </c>
      <c r="B2482" s="35" t="s">
        <v>115</v>
      </c>
      <c r="C2482" s="34">
        <v>1.3742169586999999E-2</v>
      </c>
      <c r="D2482" s="35" t="s">
        <v>116</v>
      </c>
      <c r="E2482" s="35" t="s">
        <v>44</v>
      </c>
      <c r="F2482" s="35" t="s">
        <v>112</v>
      </c>
      <c r="G2482" s="35" t="s">
        <v>113</v>
      </c>
      <c r="H2482" s="34">
        <v>1328.6339496000001</v>
      </c>
      <c r="I2482" s="34">
        <v>55.612587250899999</v>
      </c>
    </row>
    <row r="2483" spans="1:9">
      <c r="A2483" s="35" t="s">
        <v>126</v>
      </c>
      <c r="B2483" s="35" t="s">
        <v>115</v>
      </c>
      <c r="C2483" s="34">
        <v>4.2653100998200001E-2</v>
      </c>
      <c r="D2483" s="35" t="s">
        <v>116</v>
      </c>
      <c r="E2483" s="35" t="s">
        <v>46</v>
      </c>
      <c r="F2483" s="35" t="s">
        <v>112</v>
      </c>
      <c r="G2483" s="35" t="s">
        <v>113</v>
      </c>
      <c r="H2483" s="34">
        <v>2803.20856353</v>
      </c>
      <c r="I2483" s="34">
        <v>172.61097570999999</v>
      </c>
    </row>
    <row r="2484" spans="1:9">
      <c r="A2484" s="35" t="s">
        <v>126</v>
      </c>
      <c r="B2484" s="35" t="s">
        <v>115</v>
      </c>
      <c r="C2484" s="34">
        <v>4.2653100998200001E-2</v>
      </c>
      <c r="D2484" s="35" t="s">
        <v>116</v>
      </c>
      <c r="E2484" s="35" t="s">
        <v>46</v>
      </c>
      <c r="F2484" s="35" t="s">
        <v>112</v>
      </c>
      <c r="G2484" s="35" t="s">
        <v>113</v>
      </c>
      <c r="H2484" s="34">
        <v>2803.20856353</v>
      </c>
      <c r="I2484" s="34">
        <v>172.61097570999999</v>
      </c>
    </row>
    <row r="2485" spans="1:9">
      <c r="A2485" s="35" t="s">
        <v>126</v>
      </c>
      <c r="B2485" s="35" t="s">
        <v>115</v>
      </c>
      <c r="C2485" s="34">
        <v>8.4847918637999994E-2</v>
      </c>
      <c r="D2485" s="35" t="s">
        <v>116</v>
      </c>
      <c r="E2485" s="35" t="s">
        <v>46</v>
      </c>
      <c r="F2485" s="35" t="s">
        <v>112</v>
      </c>
      <c r="G2485" s="35" t="s">
        <v>113</v>
      </c>
      <c r="H2485" s="34">
        <v>8186.4096607399997</v>
      </c>
      <c r="I2485" s="34">
        <v>343.36734446700001</v>
      </c>
    </row>
    <row r="2486" spans="1:9">
      <c r="A2486" s="35" t="s">
        <v>126</v>
      </c>
      <c r="B2486" s="35" t="s">
        <v>115</v>
      </c>
      <c r="C2486" s="34">
        <v>8.4847918637999994E-2</v>
      </c>
      <c r="D2486" s="35" t="s">
        <v>116</v>
      </c>
      <c r="E2486" s="35" t="s">
        <v>46</v>
      </c>
      <c r="F2486" s="35" t="s">
        <v>112</v>
      </c>
      <c r="G2486" s="35" t="s">
        <v>113</v>
      </c>
      <c r="H2486" s="34">
        <v>8186.4096607399997</v>
      </c>
      <c r="I2486" s="34">
        <v>343.36734446700001</v>
      </c>
    </row>
    <row r="2487" spans="1:9">
      <c r="A2487" s="35" t="s">
        <v>135</v>
      </c>
      <c r="B2487" s="35" t="s">
        <v>136</v>
      </c>
      <c r="C2487" s="34">
        <v>0.13396667395299999</v>
      </c>
      <c r="D2487" s="35" t="s">
        <v>94</v>
      </c>
      <c r="E2487" s="35" t="s">
        <v>44</v>
      </c>
      <c r="F2487" s="35" t="s">
        <v>97</v>
      </c>
      <c r="G2487" s="35" t="s">
        <v>98</v>
      </c>
      <c r="H2487" s="34">
        <v>25126.3444623</v>
      </c>
      <c r="I2487" s="34">
        <v>542.14389487300002</v>
      </c>
    </row>
    <row r="2488" spans="1:9">
      <c r="A2488" s="35" t="s">
        <v>135</v>
      </c>
      <c r="B2488" s="35" t="s">
        <v>136</v>
      </c>
      <c r="C2488" s="34">
        <v>0.13396667395299999</v>
      </c>
      <c r="D2488" s="35" t="s">
        <v>94</v>
      </c>
      <c r="E2488" s="35" t="s">
        <v>44</v>
      </c>
      <c r="F2488" s="35" t="s">
        <v>97</v>
      </c>
      <c r="G2488" s="35" t="s">
        <v>98</v>
      </c>
      <c r="H2488" s="34">
        <v>25126.3444623</v>
      </c>
      <c r="I2488" s="34">
        <v>542.14389487300002</v>
      </c>
    </row>
    <row r="2489" spans="1:9">
      <c r="A2489" s="35" t="s">
        <v>135</v>
      </c>
      <c r="B2489" s="35" t="s">
        <v>136</v>
      </c>
      <c r="C2489" s="34">
        <v>1.1110491732100001E-2</v>
      </c>
      <c r="D2489" s="35" t="s">
        <v>94</v>
      </c>
      <c r="E2489" s="35" t="s">
        <v>46</v>
      </c>
      <c r="F2489" s="35" t="s">
        <v>97</v>
      </c>
      <c r="G2489" s="35" t="s">
        <v>98</v>
      </c>
      <c r="H2489" s="34">
        <v>1954.6982790899999</v>
      </c>
      <c r="I2489" s="34">
        <v>44.962564822099999</v>
      </c>
    </row>
    <row r="2490" spans="1:9">
      <c r="A2490" s="35" t="s">
        <v>135</v>
      </c>
      <c r="B2490" s="35" t="s">
        <v>136</v>
      </c>
      <c r="C2490" s="34">
        <v>1.1110491732100001E-2</v>
      </c>
      <c r="D2490" s="35" t="s">
        <v>94</v>
      </c>
      <c r="E2490" s="35" t="s">
        <v>46</v>
      </c>
      <c r="F2490" s="35" t="s">
        <v>97</v>
      </c>
      <c r="G2490" s="35" t="s">
        <v>98</v>
      </c>
      <c r="H2490" s="34">
        <v>1954.6982790899999</v>
      </c>
      <c r="I2490" s="34">
        <v>44.962564822099999</v>
      </c>
    </row>
    <row r="2491" spans="1:9">
      <c r="A2491" s="35" t="s">
        <v>138</v>
      </c>
      <c r="B2491" s="35" t="s">
        <v>102</v>
      </c>
      <c r="C2491" s="34">
        <v>0.51064570150599997</v>
      </c>
      <c r="D2491" s="35" t="s">
        <v>103</v>
      </c>
      <c r="E2491" s="35" t="s">
        <v>44</v>
      </c>
      <c r="F2491" s="35" t="s">
        <v>108</v>
      </c>
      <c r="G2491" s="35" t="s">
        <v>109</v>
      </c>
      <c r="H2491" s="34">
        <v>633.37883492699996</v>
      </c>
      <c r="I2491" s="34">
        <v>2066.5098367099999</v>
      </c>
    </row>
    <row r="2492" spans="1:9">
      <c r="A2492" s="35" t="s">
        <v>138</v>
      </c>
      <c r="B2492" s="35" t="s">
        <v>102</v>
      </c>
      <c r="C2492" s="34">
        <v>0.51064570150599997</v>
      </c>
      <c r="D2492" s="35" t="s">
        <v>103</v>
      </c>
      <c r="E2492" s="35" t="s">
        <v>44</v>
      </c>
      <c r="F2492" s="35" t="s">
        <v>108</v>
      </c>
      <c r="G2492" s="35" t="s">
        <v>109</v>
      </c>
      <c r="H2492" s="34">
        <v>633.37883492699996</v>
      </c>
      <c r="I2492" s="34">
        <v>2066.5098367099999</v>
      </c>
    </row>
    <row r="2493" spans="1:9">
      <c r="A2493" s="35" t="s">
        <v>138</v>
      </c>
      <c r="B2493" s="35" t="s">
        <v>102</v>
      </c>
      <c r="C2493" s="34">
        <v>2.1285168131300001E-4</v>
      </c>
      <c r="D2493" s="35" t="s">
        <v>103</v>
      </c>
      <c r="E2493" s="35" t="s">
        <v>44</v>
      </c>
      <c r="F2493" s="35" t="s">
        <v>115</v>
      </c>
      <c r="G2493" s="35" t="s">
        <v>117</v>
      </c>
      <c r="H2493" s="34">
        <v>55.089019880599999</v>
      </c>
      <c r="I2493" s="34">
        <v>0.86138019354100004</v>
      </c>
    </row>
    <row r="2494" spans="1:9">
      <c r="A2494" s="35" t="s">
        <v>138</v>
      </c>
      <c r="B2494" s="35" t="s">
        <v>102</v>
      </c>
      <c r="C2494" s="34">
        <v>2.1285168131300001E-4</v>
      </c>
      <c r="D2494" s="35" t="s">
        <v>103</v>
      </c>
      <c r="E2494" s="35" t="s">
        <v>44</v>
      </c>
      <c r="F2494" s="35" t="s">
        <v>115</v>
      </c>
      <c r="G2494" s="35" t="s">
        <v>117</v>
      </c>
      <c r="H2494" s="34">
        <v>55.089019880599999</v>
      </c>
      <c r="I2494" s="34">
        <v>0.86138019354100004</v>
      </c>
    </row>
    <row r="2495" spans="1:9">
      <c r="A2495" s="35" t="s">
        <v>143</v>
      </c>
      <c r="B2495" s="35" t="s">
        <v>143</v>
      </c>
      <c r="C2495" s="34">
        <v>5.7252988615499999E-3</v>
      </c>
      <c r="D2495" s="35" t="s">
        <v>144</v>
      </c>
      <c r="E2495" s="35" t="s">
        <v>44</v>
      </c>
      <c r="F2495" s="35" t="s">
        <v>145</v>
      </c>
      <c r="G2495" s="35" t="s">
        <v>146</v>
      </c>
      <c r="H2495" s="34">
        <v>533.00454407999996</v>
      </c>
      <c r="I2495" s="34">
        <v>23.169462467999999</v>
      </c>
    </row>
    <row r="2496" spans="1:9">
      <c r="A2496" s="35" t="s">
        <v>143</v>
      </c>
      <c r="B2496" s="35" t="s">
        <v>143</v>
      </c>
      <c r="C2496" s="34">
        <v>5.7252988615499999E-3</v>
      </c>
      <c r="D2496" s="35" t="s">
        <v>144</v>
      </c>
      <c r="E2496" s="35" t="s">
        <v>44</v>
      </c>
      <c r="F2496" s="35" t="s">
        <v>145</v>
      </c>
      <c r="G2496" s="35" t="s">
        <v>146</v>
      </c>
      <c r="H2496" s="34">
        <v>533.00454407999996</v>
      </c>
      <c r="I2496" s="34">
        <v>23.169462467999999</v>
      </c>
    </row>
    <row r="2497" spans="1:9">
      <c r="A2497" s="35" t="s">
        <v>143</v>
      </c>
      <c r="B2497" s="35" t="s">
        <v>143</v>
      </c>
      <c r="C2497" s="34">
        <v>1.9082590926199999E-2</v>
      </c>
      <c r="D2497" s="35" t="s">
        <v>144</v>
      </c>
      <c r="E2497" s="35" t="s">
        <v>44</v>
      </c>
      <c r="F2497" s="35" t="s">
        <v>95</v>
      </c>
      <c r="G2497" s="35" t="s">
        <v>96</v>
      </c>
      <c r="H2497" s="34">
        <v>1419.78910449</v>
      </c>
      <c r="I2497" s="34">
        <v>77.224505645799994</v>
      </c>
    </row>
    <row r="2498" spans="1:9">
      <c r="A2498" s="35" t="s">
        <v>143</v>
      </c>
      <c r="B2498" s="35" t="s">
        <v>143</v>
      </c>
      <c r="C2498" s="34">
        <v>1.9082590926199999E-2</v>
      </c>
      <c r="D2498" s="35" t="s">
        <v>144</v>
      </c>
      <c r="E2498" s="35" t="s">
        <v>44</v>
      </c>
      <c r="F2498" s="35" t="s">
        <v>95</v>
      </c>
      <c r="G2498" s="35" t="s">
        <v>96</v>
      </c>
      <c r="H2498" s="34">
        <v>1419.78910449</v>
      </c>
      <c r="I2498" s="34">
        <v>77.224505645799994</v>
      </c>
    </row>
    <row r="2499" spans="1:9">
      <c r="A2499" s="35" t="s">
        <v>150</v>
      </c>
      <c r="B2499" s="35" t="s">
        <v>151</v>
      </c>
      <c r="C2499" s="34">
        <v>5.4905597105299998E-2</v>
      </c>
      <c r="D2499" s="35" t="s">
        <v>152</v>
      </c>
      <c r="E2499" s="35" t="s">
        <v>44</v>
      </c>
      <c r="F2499" s="35" t="s">
        <v>145</v>
      </c>
      <c r="G2499" s="35" t="s">
        <v>146</v>
      </c>
      <c r="H2499" s="34">
        <v>2920.63304733</v>
      </c>
      <c r="I2499" s="34">
        <v>222.195068271</v>
      </c>
    </row>
    <row r="2500" spans="1:9">
      <c r="A2500" s="35" t="s">
        <v>150</v>
      </c>
      <c r="B2500" s="35" t="s">
        <v>151</v>
      </c>
      <c r="C2500" s="34">
        <v>5.4905597105299998E-2</v>
      </c>
      <c r="D2500" s="35" t="s">
        <v>152</v>
      </c>
      <c r="E2500" s="35" t="s">
        <v>46</v>
      </c>
      <c r="F2500" s="35" t="s">
        <v>145</v>
      </c>
      <c r="G2500" s="35" t="s">
        <v>146</v>
      </c>
      <c r="H2500" s="34">
        <v>2920.63304733</v>
      </c>
      <c r="I2500" s="34">
        <v>222.195068271</v>
      </c>
    </row>
    <row r="2501" spans="1:9">
      <c r="A2501" s="35" t="s">
        <v>150</v>
      </c>
      <c r="B2501" s="35" t="s">
        <v>151</v>
      </c>
      <c r="C2501" s="34">
        <v>0.37189204246699997</v>
      </c>
      <c r="D2501" s="35" t="s">
        <v>152</v>
      </c>
      <c r="E2501" s="35" t="s">
        <v>44</v>
      </c>
      <c r="F2501" s="35" t="s">
        <v>145</v>
      </c>
      <c r="G2501" s="35" t="s">
        <v>146</v>
      </c>
      <c r="H2501" s="34">
        <v>19836.804852500001</v>
      </c>
      <c r="I2501" s="34">
        <v>1504.9937004999999</v>
      </c>
    </row>
    <row r="2502" spans="1:9">
      <c r="A2502" s="35" t="s">
        <v>150</v>
      </c>
      <c r="B2502" s="35" t="s">
        <v>151</v>
      </c>
      <c r="C2502" s="34">
        <v>0.37189204246699997</v>
      </c>
      <c r="D2502" s="35" t="s">
        <v>152</v>
      </c>
      <c r="E2502" s="35" t="s">
        <v>44</v>
      </c>
      <c r="F2502" s="35" t="s">
        <v>145</v>
      </c>
      <c r="G2502" s="35" t="s">
        <v>146</v>
      </c>
      <c r="H2502" s="34">
        <v>19836.804852500001</v>
      </c>
      <c r="I2502" s="34">
        <v>1504.9937004999999</v>
      </c>
    </row>
    <row r="2503" spans="1:9">
      <c r="A2503" s="35" t="s">
        <v>150</v>
      </c>
      <c r="B2503" s="35" t="s">
        <v>151</v>
      </c>
      <c r="C2503" s="34">
        <v>1.38628505498E-2</v>
      </c>
      <c r="D2503" s="35" t="s">
        <v>152</v>
      </c>
      <c r="E2503" s="35" t="s">
        <v>46</v>
      </c>
      <c r="F2503" s="35" t="s">
        <v>145</v>
      </c>
      <c r="G2503" s="35" t="s">
        <v>146</v>
      </c>
      <c r="H2503" s="34">
        <v>714.02018582300002</v>
      </c>
      <c r="I2503" s="34">
        <v>56.100965780099997</v>
      </c>
    </row>
    <row r="2504" spans="1:9">
      <c r="A2504" s="35" t="s">
        <v>150</v>
      </c>
      <c r="B2504" s="35" t="s">
        <v>151</v>
      </c>
      <c r="C2504" s="34">
        <v>1.38628505498E-2</v>
      </c>
      <c r="D2504" s="35" t="s">
        <v>152</v>
      </c>
      <c r="E2504" s="35" t="s">
        <v>44</v>
      </c>
      <c r="F2504" s="35" t="s">
        <v>145</v>
      </c>
      <c r="G2504" s="35" t="s">
        <v>146</v>
      </c>
      <c r="H2504" s="34">
        <v>714.02018582300002</v>
      </c>
      <c r="I2504" s="34">
        <v>56.100965780099997</v>
      </c>
    </row>
    <row r="2505" spans="1:9">
      <c r="A2505" s="35" t="s">
        <v>150</v>
      </c>
      <c r="B2505" s="35" t="s">
        <v>151</v>
      </c>
      <c r="C2505" s="34">
        <v>1.5852288923099998E-2</v>
      </c>
      <c r="D2505" s="35" t="s">
        <v>152</v>
      </c>
      <c r="E2505" s="35" t="s">
        <v>46</v>
      </c>
      <c r="F2505" s="35" t="s">
        <v>145</v>
      </c>
      <c r="G2505" s="35" t="s">
        <v>146</v>
      </c>
      <c r="H2505" s="34">
        <v>2039.1646051</v>
      </c>
      <c r="I2505" s="34">
        <v>64.151937238200006</v>
      </c>
    </row>
    <row r="2506" spans="1:9">
      <c r="A2506" s="35" t="s">
        <v>150</v>
      </c>
      <c r="B2506" s="35" t="s">
        <v>151</v>
      </c>
      <c r="C2506" s="34">
        <v>1.5852288923099998E-2</v>
      </c>
      <c r="D2506" s="35" t="s">
        <v>152</v>
      </c>
      <c r="E2506" s="35" t="s">
        <v>44</v>
      </c>
      <c r="F2506" s="35" t="s">
        <v>145</v>
      </c>
      <c r="G2506" s="35" t="s">
        <v>146</v>
      </c>
      <c r="H2506" s="34">
        <v>2039.1646051</v>
      </c>
      <c r="I2506" s="34">
        <v>64.151937238200006</v>
      </c>
    </row>
    <row r="2507" spans="1:9">
      <c r="A2507" s="35" t="s">
        <v>153</v>
      </c>
      <c r="B2507" s="35" t="s">
        <v>153</v>
      </c>
      <c r="C2507" s="34">
        <v>3.88865295307E-4</v>
      </c>
      <c r="D2507" s="35" t="s">
        <v>154</v>
      </c>
      <c r="E2507" s="35" t="s">
        <v>44</v>
      </c>
      <c r="F2507" s="35" t="s">
        <v>145</v>
      </c>
      <c r="G2507" s="35" t="s">
        <v>146</v>
      </c>
      <c r="H2507" s="34">
        <v>297.57953507899998</v>
      </c>
      <c r="I2507" s="34">
        <v>1.5736820177599999</v>
      </c>
    </row>
    <row r="2508" spans="1:9">
      <c r="A2508" s="35" t="s">
        <v>153</v>
      </c>
      <c r="B2508" s="35" t="s">
        <v>153</v>
      </c>
      <c r="C2508" s="34">
        <v>3.88865295307E-4</v>
      </c>
      <c r="D2508" s="35" t="s">
        <v>154</v>
      </c>
      <c r="E2508" s="35" t="s">
        <v>44</v>
      </c>
      <c r="F2508" s="35" t="s">
        <v>145</v>
      </c>
      <c r="G2508" s="35" t="s">
        <v>146</v>
      </c>
      <c r="H2508" s="34">
        <v>297.57953507899998</v>
      </c>
      <c r="I2508" s="34">
        <v>1.5736820177599999</v>
      </c>
    </row>
    <row r="2509" spans="1:9">
      <c r="A2509" s="35" t="s">
        <v>153</v>
      </c>
      <c r="B2509" s="35" t="s">
        <v>153</v>
      </c>
      <c r="C2509" s="34">
        <v>5.7515704906800002E-3</v>
      </c>
      <c r="D2509" s="35" t="s">
        <v>154</v>
      </c>
      <c r="E2509" s="35" t="s">
        <v>46</v>
      </c>
      <c r="F2509" s="35" t="s">
        <v>145</v>
      </c>
      <c r="G2509" s="35" t="s">
        <v>146</v>
      </c>
      <c r="H2509" s="34">
        <v>1986.90162889</v>
      </c>
      <c r="I2509" s="34">
        <v>23.275779979100001</v>
      </c>
    </row>
    <row r="2510" spans="1:9">
      <c r="A2510" s="35" t="s">
        <v>153</v>
      </c>
      <c r="B2510" s="35" t="s">
        <v>153</v>
      </c>
      <c r="C2510" s="34">
        <v>5.7515704906800002E-3</v>
      </c>
      <c r="D2510" s="35" t="s">
        <v>154</v>
      </c>
      <c r="E2510" s="35" t="s">
        <v>44</v>
      </c>
      <c r="F2510" s="35" t="s">
        <v>145</v>
      </c>
      <c r="G2510" s="35" t="s">
        <v>146</v>
      </c>
      <c r="H2510" s="34">
        <v>1986.90162889</v>
      </c>
      <c r="I2510" s="34">
        <v>23.275779979100001</v>
      </c>
    </row>
    <row r="2511" spans="1:9">
      <c r="A2511" s="35" t="s">
        <v>157</v>
      </c>
      <c r="B2511" s="35" t="s">
        <v>158</v>
      </c>
      <c r="C2511" s="34">
        <v>3.1938689964600001E-4</v>
      </c>
      <c r="D2511" s="35" t="s">
        <v>159</v>
      </c>
      <c r="E2511" s="35" t="s">
        <v>44</v>
      </c>
      <c r="F2511" s="35" t="s">
        <v>54</v>
      </c>
      <c r="G2511" s="35" t="s">
        <v>100</v>
      </c>
      <c r="H2511" s="34">
        <v>148.418689247</v>
      </c>
      <c r="I2511" s="34">
        <v>1.2925129260599999</v>
      </c>
    </row>
    <row r="2512" spans="1:9">
      <c r="A2512" s="35" t="s">
        <v>157</v>
      </c>
      <c r="B2512" s="35" t="s">
        <v>158</v>
      </c>
      <c r="C2512" s="34">
        <v>3.1938689964600001E-4</v>
      </c>
      <c r="D2512" s="35" t="s">
        <v>159</v>
      </c>
      <c r="E2512" s="35" t="s">
        <v>44</v>
      </c>
      <c r="F2512" s="35" t="s">
        <v>54</v>
      </c>
      <c r="G2512" s="35" t="s">
        <v>100</v>
      </c>
      <c r="H2512" s="34">
        <v>148.418689247</v>
      </c>
      <c r="I2512" s="34">
        <v>1.2925129260599999</v>
      </c>
    </row>
    <row r="2513" spans="1:9">
      <c r="A2513" s="35" t="s">
        <v>157</v>
      </c>
      <c r="B2513" s="35" t="s">
        <v>158</v>
      </c>
      <c r="C2513" s="34">
        <v>5.6277106419600003E-5</v>
      </c>
      <c r="D2513" s="35" t="s">
        <v>159</v>
      </c>
      <c r="E2513" s="35" t="s">
        <v>44</v>
      </c>
      <c r="F2513" s="35" t="s">
        <v>54</v>
      </c>
      <c r="G2513" s="35" t="s">
        <v>100</v>
      </c>
      <c r="H2513" s="34">
        <v>93.647031324400004</v>
      </c>
      <c r="I2513" s="34">
        <v>0.22774536954800001</v>
      </c>
    </row>
    <row r="2514" spans="1:9">
      <c r="A2514" s="35" t="s">
        <v>157</v>
      </c>
      <c r="B2514" s="35" t="s">
        <v>158</v>
      </c>
      <c r="C2514" s="34">
        <v>5.6277106419600003E-5</v>
      </c>
      <c r="D2514" s="35" t="s">
        <v>159</v>
      </c>
      <c r="E2514" s="35" t="s">
        <v>46</v>
      </c>
      <c r="F2514" s="35" t="s">
        <v>54</v>
      </c>
      <c r="G2514" s="35" t="s">
        <v>100</v>
      </c>
      <c r="H2514" s="34">
        <v>93.647031324400004</v>
      </c>
      <c r="I2514" s="34">
        <v>0.22774536954800001</v>
      </c>
    </row>
    <row r="2515" spans="1:9">
      <c r="A2515" s="35" t="s">
        <v>165</v>
      </c>
      <c r="B2515" s="35" t="s">
        <v>165</v>
      </c>
      <c r="C2515" s="34">
        <v>6.2397913137199996</v>
      </c>
      <c r="D2515" s="35" t="s">
        <v>166</v>
      </c>
      <c r="E2515" s="35" t="s">
        <v>46</v>
      </c>
      <c r="F2515" s="35" t="s">
        <v>169</v>
      </c>
      <c r="G2515" s="35" t="s">
        <v>170</v>
      </c>
      <c r="H2515" s="34">
        <v>5479.7964227100001</v>
      </c>
      <c r="I2515" s="34">
        <v>25251.539552400001</v>
      </c>
    </row>
    <row r="2516" spans="1:9">
      <c r="A2516" s="35" t="s">
        <v>165</v>
      </c>
      <c r="B2516" s="35" t="s">
        <v>165</v>
      </c>
      <c r="C2516" s="34">
        <v>6.2397913137199996</v>
      </c>
      <c r="D2516" s="35" t="s">
        <v>166</v>
      </c>
      <c r="E2516" s="35" t="s">
        <v>48</v>
      </c>
      <c r="F2516" s="35" t="s">
        <v>169</v>
      </c>
      <c r="G2516" s="35" t="s">
        <v>170</v>
      </c>
      <c r="H2516" s="34">
        <v>5479.7964227100001</v>
      </c>
      <c r="I2516" s="34">
        <v>25251.539552400001</v>
      </c>
    </row>
    <row r="2517" spans="1:9">
      <c r="A2517" s="35" t="s">
        <v>129</v>
      </c>
      <c r="B2517" s="35" t="s">
        <v>129</v>
      </c>
      <c r="C2517" s="34">
        <v>147.71411488499999</v>
      </c>
      <c r="D2517" s="35" t="s">
        <v>130</v>
      </c>
      <c r="E2517" s="35" t="s">
        <v>44</v>
      </c>
      <c r="F2517" s="35" t="s">
        <v>54</v>
      </c>
      <c r="G2517" s="35" t="s">
        <v>100</v>
      </c>
      <c r="H2517" s="34">
        <v>6883.4876144199998</v>
      </c>
      <c r="I2517" s="34">
        <v>597777.814503</v>
      </c>
    </row>
    <row r="2518" spans="1:9">
      <c r="A2518" s="35" t="s">
        <v>129</v>
      </c>
      <c r="B2518" s="35" t="s">
        <v>129</v>
      </c>
      <c r="C2518" s="34">
        <v>147.71411488499999</v>
      </c>
      <c r="D2518" s="35" t="s">
        <v>130</v>
      </c>
      <c r="E2518" s="35" t="s">
        <v>44</v>
      </c>
      <c r="F2518" s="35" t="s">
        <v>54</v>
      </c>
      <c r="G2518" s="35" t="s">
        <v>100</v>
      </c>
      <c r="H2518" s="34">
        <v>6883.4876144199998</v>
      </c>
      <c r="I2518" s="34">
        <v>597777.814503</v>
      </c>
    </row>
    <row r="2519" spans="1:9">
      <c r="A2519" s="35" t="s">
        <v>157</v>
      </c>
      <c r="B2519" s="35" t="s">
        <v>158</v>
      </c>
      <c r="C2519" s="34">
        <v>147.71411488499999</v>
      </c>
      <c r="D2519" s="35" t="s">
        <v>159</v>
      </c>
      <c r="E2519" s="35" t="s">
        <v>44</v>
      </c>
      <c r="F2519" s="35" t="s">
        <v>54</v>
      </c>
      <c r="G2519" s="35" t="s">
        <v>100</v>
      </c>
      <c r="H2519" s="34">
        <v>6883.4876144199998</v>
      </c>
      <c r="I2519" s="34">
        <v>597777.814503</v>
      </c>
    </row>
    <row r="2520" spans="1:9">
      <c r="A2520" s="35" t="s">
        <v>157</v>
      </c>
      <c r="B2520" s="35" t="s">
        <v>158</v>
      </c>
      <c r="C2520" s="34">
        <v>147.71411488499999</v>
      </c>
      <c r="D2520" s="35" t="s">
        <v>159</v>
      </c>
      <c r="E2520" s="35" t="s">
        <v>44</v>
      </c>
      <c r="F2520" s="35" t="s">
        <v>54</v>
      </c>
      <c r="G2520" s="35" t="s">
        <v>100</v>
      </c>
      <c r="H2520" s="34">
        <v>6883.4876144199998</v>
      </c>
      <c r="I2520" s="34">
        <v>597777.814503</v>
      </c>
    </row>
    <row r="2521" spans="1:9">
      <c r="A2521" s="35" t="s">
        <v>129</v>
      </c>
      <c r="B2521" s="35" t="s">
        <v>129</v>
      </c>
      <c r="C2521" s="34">
        <v>1.6428740771400001</v>
      </c>
      <c r="D2521" s="35" t="s">
        <v>130</v>
      </c>
      <c r="E2521" s="35" t="s">
        <v>44</v>
      </c>
      <c r="F2521" s="35" t="s">
        <v>54</v>
      </c>
      <c r="G2521" s="35" t="s">
        <v>100</v>
      </c>
      <c r="H2521" s="34">
        <v>1306.1028448899999</v>
      </c>
      <c r="I2521" s="34">
        <v>6648.4755102500003</v>
      </c>
    </row>
    <row r="2522" spans="1:9">
      <c r="A2522" s="35" t="s">
        <v>129</v>
      </c>
      <c r="B2522" s="35" t="s">
        <v>129</v>
      </c>
      <c r="C2522" s="34">
        <v>1.6428740771400001</v>
      </c>
      <c r="D2522" s="35" t="s">
        <v>130</v>
      </c>
      <c r="E2522" s="35" t="s">
        <v>44</v>
      </c>
      <c r="F2522" s="35" t="s">
        <v>54</v>
      </c>
      <c r="G2522" s="35" t="s">
        <v>100</v>
      </c>
      <c r="H2522" s="34">
        <v>1306.1028448899999</v>
      </c>
      <c r="I2522" s="34">
        <v>6648.4755102500003</v>
      </c>
    </row>
    <row r="2523" spans="1:9">
      <c r="A2523" s="35" t="s">
        <v>157</v>
      </c>
      <c r="B2523" s="35" t="s">
        <v>158</v>
      </c>
      <c r="C2523" s="34">
        <v>1.6428740771400001</v>
      </c>
      <c r="D2523" s="35" t="s">
        <v>159</v>
      </c>
      <c r="E2523" s="35" t="s">
        <v>44</v>
      </c>
      <c r="F2523" s="35" t="s">
        <v>54</v>
      </c>
      <c r="G2523" s="35" t="s">
        <v>100</v>
      </c>
      <c r="H2523" s="34">
        <v>1306.1028448899999</v>
      </c>
      <c r="I2523" s="34">
        <v>6648.4755102500003</v>
      </c>
    </row>
    <row r="2524" spans="1:9">
      <c r="A2524" s="35" t="s">
        <v>157</v>
      </c>
      <c r="B2524" s="35" t="s">
        <v>158</v>
      </c>
      <c r="C2524" s="34">
        <v>1.6428740771400001</v>
      </c>
      <c r="D2524" s="35" t="s">
        <v>159</v>
      </c>
      <c r="E2524" s="35" t="s">
        <v>44</v>
      </c>
      <c r="F2524" s="35" t="s">
        <v>54</v>
      </c>
      <c r="G2524" s="35" t="s">
        <v>100</v>
      </c>
      <c r="H2524" s="34">
        <v>1306.1028448899999</v>
      </c>
      <c r="I2524" s="34">
        <v>6648.4755102500003</v>
      </c>
    </row>
    <row r="2525" spans="1:9">
      <c r="A2525" s="35" t="s">
        <v>129</v>
      </c>
      <c r="B2525" s="35" t="s">
        <v>129</v>
      </c>
      <c r="C2525" s="34">
        <v>0.294866769626</v>
      </c>
      <c r="D2525" s="35" t="s">
        <v>130</v>
      </c>
      <c r="E2525" s="35" t="s">
        <v>46</v>
      </c>
      <c r="F2525" s="35" t="s">
        <v>54</v>
      </c>
      <c r="G2525" s="35" t="s">
        <v>100</v>
      </c>
      <c r="H2525" s="34">
        <v>264.95779254500002</v>
      </c>
      <c r="I2525" s="34">
        <v>1193.28348041</v>
      </c>
    </row>
    <row r="2526" spans="1:9">
      <c r="A2526" s="35" t="s">
        <v>129</v>
      </c>
      <c r="B2526" s="35" t="s">
        <v>129</v>
      </c>
      <c r="C2526" s="34">
        <v>0.294866769626</v>
      </c>
      <c r="D2526" s="35" t="s">
        <v>130</v>
      </c>
      <c r="E2526" s="35" t="s">
        <v>46</v>
      </c>
      <c r="F2526" s="35" t="s">
        <v>54</v>
      </c>
      <c r="G2526" s="35" t="s">
        <v>100</v>
      </c>
      <c r="H2526" s="34">
        <v>264.95779254500002</v>
      </c>
      <c r="I2526" s="34">
        <v>1193.28348041</v>
      </c>
    </row>
    <row r="2527" spans="1:9">
      <c r="A2527" s="35" t="s">
        <v>157</v>
      </c>
      <c r="B2527" s="35" t="s">
        <v>158</v>
      </c>
      <c r="C2527" s="34">
        <v>0.294866769626</v>
      </c>
      <c r="D2527" s="35" t="s">
        <v>159</v>
      </c>
      <c r="E2527" s="35" t="s">
        <v>46</v>
      </c>
      <c r="F2527" s="35" t="s">
        <v>54</v>
      </c>
      <c r="G2527" s="35" t="s">
        <v>100</v>
      </c>
      <c r="H2527" s="34">
        <v>264.95779254500002</v>
      </c>
      <c r="I2527" s="34">
        <v>1193.28348041</v>
      </c>
    </row>
    <row r="2528" spans="1:9">
      <c r="A2528" s="35" t="s">
        <v>157</v>
      </c>
      <c r="B2528" s="35" t="s">
        <v>158</v>
      </c>
      <c r="C2528" s="34">
        <v>0.294866769626</v>
      </c>
      <c r="D2528" s="35" t="s">
        <v>159</v>
      </c>
      <c r="E2528" s="35" t="s">
        <v>46</v>
      </c>
      <c r="F2528" s="35" t="s">
        <v>54</v>
      </c>
      <c r="G2528" s="35" t="s">
        <v>100</v>
      </c>
      <c r="H2528" s="34">
        <v>264.95779254500002</v>
      </c>
      <c r="I2528" s="34">
        <v>1193.28348041</v>
      </c>
    </row>
    <row r="2529" spans="1:9">
      <c r="A2529" s="35" t="s">
        <v>150</v>
      </c>
      <c r="B2529" s="35" t="s">
        <v>151</v>
      </c>
      <c r="C2529" s="34">
        <v>7.6061386286900004E-4</v>
      </c>
      <c r="D2529" s="35" t="s">
        <v>152</v>
      </c>
      <c r="E2529" s="35" t="s">
        <v>44</v>
      </c>
      <c r="F2529" s="35" t="s">
        <v>145</v>
      </c>
      <c r="G2529" s="35" t="s">
        <v>146</v>
      </c>
      <c r="H2529" s="34">
        <v>285.996819609</v>
      </c>
      <c r="I2529" s="34">
        <v>3.0780950959200002</v>
      </c>
    </row>
    <row r="2530" spans="1:9">
      <c r="A2530" s="35" t="s">
        <v>150</v>
      </c>
      <c r="B2530" s="35" t="s">
        <v>151</v>
      </c>
      <c r="C2530" s="34">
        <v>7.6061386286900004E-4</v>
      </c>
      <c r="D2530" s="35" t="s">
        <v>152</v>
      </c>
      <c r="E2530" s="35" t="s">
        <v>44</v>
      </c>
      <c r="F2530" s="35" t="s">
        <v>145</v>
      </c>
      <c r="G2530" s="35" t="s">
        <v>146</v>
      </c>
      <c r="H2530" s="34">
        <v>285.996819609</v>
      </c>
      <c r="I2530" s="34">
        <v>3.0780950959200002</v>
      </c>
    </row>
    <row r="2531" spans="1:9">
      <c r="A2531" s="35" t="s">
        <v>153</v>
      </c>
      <c r="B2531" s="35" t="s">
        <v>153</v>
      </c>
      <c r="C2531" s="34">
        <v>7.6061386286900004E-4</v>
      </c>
      <c r="D2531" s="35" t="s">
        <v>154</v>
      </c>
      <c r="E2531" s="35" t="s">
        <v>44</v>
      </c>
      <c r="F2531" s="35" t="s">
        <v>145</v>
      </c>
      <c r="G2531" s="35" t="s">
        <v>146</v>
      </c>
      <c r="H2531" s="34">
        <v>285.996819609</v>
      </c>
      <c r="I2531" s="34">
        <v>3.0780950959200002</v>
      </c>
    </row>
    <row r="2532" spans="1:9">
      <c r="A2532" s="35" t="s">
        <v>153</v>
      </c>
      <c r="B2532" s="35" t="s">
        <v>153</v>
      </c>
      <c r="C2532" s="34">
        <v>7.6061386286900004E-4</v>
      </c>
      <c r="D2532" s="35" t="s">
        <v>154</v>
      </c>
      <c r="E2532" s="35" t="s">
        <v>44</v>
      </c>
      <c r="F2532" s="35" t="s">
        <v>145</v>
      </c>
      <c r="G2532" s="35" t="s">
        <v>146</v>
      </c>
      <c r="H2532" s="34">
        <v>285.996819609</v>
      </c>
      <c r="I2532" s="34">
        <v>3.0780950959200002</v>
      </c>
    </row>
    <row r="2533" spans="1:9">
      <c r="A2533" s="35" t="s">
        <v>150</v>
      </c>
      <c r="B2533" s="35" t="s">
        <v>151</v>
      </c>
      <c r="C2533" s="34">
        <v>5.4256932156400003E-3</v>
      </c>
      <c r="D2533" s="35" t="s">
        <v>152</v>
      </c>
      <c r="E2533" s="35" t="s">
        <v>46</v>
      </c>
      <c r="F2533" s="35" t="s">
        <v>145</v>
      </c>
      <c r="G2533" s="35" t="s">
        <v>146</v>
      </c>
      <c r="H2533" s="34">
        <v>1941.34192319</v>
      </c>
      <c r="I2533" s="34">
        <v>21.957001435700001</v>
      </c>
    </row>
    <row r="2534" spans="1:9">
      <c r="A2534" s="35" t="s">
        <v>150</v>
      </c>
      <c r="B2534" s="35" t="s">
        <v>151</v>
      </c>
      <c r="C2534" s="34">
        <v>5.4256932156400003E-3</v>
      </c>
      <c r="D2534" s="35" t="s">
        <v>152</v>
      </c>
      <c r="E2534" s="35" t="s">
        <v>46</v>
      </c>
      <c r="F2534" s="35" t="s">
        <v>145</v>
      </c>
      <c r="G2534" s="35" t="s">
        <v>146</v>
      </c>
      <c r="H2534" s="34">
        <v>1941.34192319</v>
      </c>
      <c r="I2534" s="34">
        <v>21.957001435700001</v>
      </c>
    </row>
    <row r="2535" spans="1:9">
      <c r="A2535" s="35" t="s">
        <v>153</v>
      </c>
      <c r="B2535" s="35" t="s">
        <v>153</v>
      </c>
      <c r="C2535" s="34">
        <v>5.4256932156400003E-3</v>
      </c>
      <c r="D2535" s="35" t="s">
        <v>154</v>
      </c>
      <c r="E2535" s="35" t="s">
        <v>46</v>
      </c>
      <c r="F2535" s="35" t="s">
        <v>145</v>
      </c>
      <c r="G2535" s="35" t="s">
        <v>146</v>
      </c>
      <c r="H2535" s="34">
        <v>1941.34192319</v>
      </c>
      <c r="I2535" s="34">
        <v>21.957001435700001</v>
      </c>
    </row>
    <row r="2536" spans="1:9">
      <c r="A2536" s="35" t="s">
        <v>153</v>
      </c>
      <c r="B2536" s="35" t="s">
        <v>153</v>
      </c>
      <c r="C2536" s="34">
        <v>5.4256932156400003E-3</v>
      </c>
      <c r="D2536" s="35" t="s">
        <v>154</v>
      </c>
      <c r="E2536" s="35" t="s">
        <v>46</v>
      </c>
      <c r="F2536" s="35" t="s">
        <v>145</v>
      </c>
      <c r="G2536" s="35" t="s">
        <v>146</v>
      </c>
      <c r="H2536" s="34">
        <v>1941.34192319</v>
      </c>
      <c r="I2536" s="34">
        <v>21.957001435700001</v>
      </c>
    </row>
    <row r="2537" spans="1:9">
      <c r="A2537" s="35" t="s">
        <v>150</v>
      </c>
      <c r="B2537" s="35" t="s">
        <v>151</v>
      </c>
      <c r="C2537" s="34">
        <v>5.7895832197499997E-2</v>
      </c>
      <c r="D2537" s="35" t="s">
        <v>152</v>
      </c>
      <c r="E2537" s="35" t="s">
        <v>46</v>
      </c>
      <c r="F2537" s="35" t="s">
        <v>145</v>
      </c>
      <c r="G2537" s="35" t="s">
        <v>146</v>
      </c>
      <c r="H2537" s="34">
        <v>2929.96181467</v>
      </c>
      <c r="I2537" s="34">
        <v>234.296120358</v>
      </c>
    </row>
    <row r="2538" spans="1:9">
      <c r="A2538" s="35" t="s">
        <v>150</v>
      </c>
      <c r="B2538" s="35" t="s">
        <v>151</v>
      </c>
      <c r="C2538" s="34">
        <v>5.7895832197499997E-2</v>
      </c>
      <c r="D2538" s="35" t="s">
        <v>152</v>
      </c>
      <c r="E2538" s="35" t="s">
        <v>46</v>
      </c>
      <c r="F2538" s="35" t="s">
        <v>145</v>
      </c>
      <c r="G2538" s="35" t="s">
        <v>146</v>
      </c>
      <c r="H2538" s="34">
        <v>2929.96181467</v>
      </c>
      <c r="I2538" s="34">
        <v>234.296120358</v>
      </c>
    </row>
    <row r="2539" spans="1:9">
      <c r="A2539" s="35" t="s">
        <v>153</v>
      </c>
      <c r="B2539" s="35" t="s">
        <v>153</v>
      </c>
      <c r="C2539" s="34">
        <v>5.7895832197499997E-2</v>
      </c>
      <c r="D2539" s="35" t="s">
        <v>154</v>
      </c>
      <c r="E2539" s="35" t="s">
        <v>46</v>
      </c>
      <c r="F2539" s="35" t="s">
        <v>145</v>
      </c>
      <c r="G2539" s="35" t="s">
        <v>146</v>
      </c>
      <c r="H2539" s="34">
        <v>2929.96181467</v>
      </c>
      <c r="I2539" s="34">
        <v>234.296120358</v>
      </c>
    </row>
    <row r="2540" spans="1:9">
      <c r="A2540" s="35" t="s">
        <v>153</v>
      </c>
      <c r="B2540" s="35" t="s">
        <v>153</v>
      </c>
      <c r="C2540" s="34">
        <v>5.7895832197499997E-2</v>
      </c>
      <c r="D2540" s="35" t="s">
        <v>154</v>
      </c>
      <c r="E2540" s="35" t="s">
        <v>46</v>
      </c>
      <c r="F2540" s="35" t="s">
        <v>145</v>
      </c>
      <c r="G2540" s="35" t="s">
        <v>146</v>
      </c>
      <c r="H2540" s="34">
        <v>2929.96181467</v>
      </c>
      <c r="I2540" s="34">
        <v>234.296120358</v>
      </c>
    </row>
    <row r="2541" spans="1:9">
      <c r="A2541" s="35" t="s">
        <v>150</v>
      </c>
      <c r="B2541" s="35" t="s">
        <v>151</v>
      </c>
      <c r="C2541" s="34">
        <v>0.40476359860700001</v>
      </c>
      <c r="D2541" s="35" t="s">
        <v>152</v>
      </c>
      <c r="E2541" s="35" t="s">
        <v>44</v>
      </c>
      <c r="F2541" s="35" t="s">
        <v>145</v>
      </c>
      <c r="G2541" s="35" t="s">
        <v>146</v>
      </c>
      <c r="H2541" s="34">
        <v>22501.356914100001</v>
      </c>
      <c r="I2541" s="34">
        <v>1638.02016858</v>
      </c>
    </row>
    <row r="2542" spans="1:9">
      <c r="A2542" s="35" t="s">
        <v>150</v>
      </c>
      <c r="B2542" s="35" t="s">
        <v>151</v>
      </c>
      <c r="C2542" s="34">
        <v>0.40476359860700001</v>
      </c>
      <c r="D2542" s="35" t="s">
        <v>152</v>
      </c>
      <c r="E2542" s="35" t="s">
        <v>44</v>
      </c>
      <c r="F2542" s="35" t="s">
        <v>145</v>
      </c>
      <c r="G2542" s="35" t="s">
        <v>146</v>
      </c>
      <c r="H2542" s="34">
        <v>22501.356914100001</v>
      </c>
      <c r="I2542" s="34">
        <v>1638.02016858</v>
      </c>
    </row>
    <row r="2543" spans="1:9">
      <c r="A2543" s="35" t="s">
        <v>153</v>
      </c>
      <c r="B2543" s="35" t="s">
        <v>153</v>
      </c>
      <c r="C2543" s="34">
        <v>0.40476359860700001</v>
      </c>
      <c r="D2543" s="35" t="s">
        <v>154</v>
      </c>
      <c r="E2543" s="35" t="s">
        <v>44</v>
      </c>
      <c r="F2543" s="35" t="s">
        <v>145</v>
      </c>
      <c r="G2543" s="35" t="s">
        <v>146</v>
      </c>
      <c r="H2543" s="34">
        <v>22501.356914100001</v>
      </c>
      <c r="I2543" s="34">
        <v>1638.02016858</v>
      </c>
    </row>
    <row r="2544" spans="1:9">
      <c r="A2544" s="35" t="s">
        <v>153</v>
      </c>
      <c r="B2544" s="35" t="s">
        <v>153</v>
      </c>
      <c r="C2544" s="34">
        <v>0.40476359860700001</v>
      </c>
      <c r="D2544" s="35" t="s">
        <v>154</v>
      </c>
      <c r="E2544" s="35" t="s">
        <v>44</v>
      </c>
      <c r="F2544" s="35" t="s">
        <v>145</v>
      </c>
      <c r="G2544" s="35" t="s">
        <v>146</v>
      </c>
      <c r="H2544" s="34">
        <v>22501.356914100001</v>
      </c>
      <c r="I2544" s="34">
        <v>1638.02016858</v>
      </c>
    </row>
    <row r="2545" spans="1:9">
      <c r="A2545" s="35" t="s">
        <v>160</v>
      </c>
      <c r="B2545" s="35" t="s">
        <v>161</v>
      </c>
      <c r="C2545" s="34">
        <v>4.1691665099599998E-2</v>
      </c>
      <c r="D2545" s="35" t="s">
        <v>162</v>
      </c>
      <c r="E2545" s="35" t="s">
        <v>46</v>
      </c>
      <c r="F2545" s="35" t="s">
        <v>163</v>
      </c>
      <c r="G2545" s="35" t="s">
        <v>164</v>
      </c>
      <c r="H2545" s="34">
        <v>332.51971020399998</v>
      </c>
      <c r="I2545" s="34">
        <v>168.720182669</v>
      </c>
    </row>
    <row r="2546" spans="1:9">
      <c r="A2546" s="35" t="s">
        <v>160</v>
      </c>
      <c r="B2546" s="35" t="s">
        <v>161</v>
      </c>
      <c r="C2546" s="34">
        <v>4.1691665099599998E-2</v>
      </c>
      <c r="D2546" s="35" t="s">
        <v>162</v>
      </c>
      <c r="E2546" s="35" t="s">
        <v>46</v>
      </c>
      <c r="F2546" s="35" t="s">
        <v>163</v>
      </c>
      <c r="G2546" s="35" t="s">
        <v>164</v>
      </c>
      <c r="H2546" s="34">
        <v>332.51971020399998</v>
      </c>
      <c r="I2546" s="34">
        <v>168.720182669</v>
      </c>
    </row>
    <row r="2547" spans="1:9">
      <c r="A2547" s="35" t="s">
        <v>165</v>
      </c>
      <c r="B2547" s="35" t="s">
        <v>165</v>
      </c>
      <c r="C2547" s="34">
        <v>4.1691665099599998E-2</v>
      </c>
      <c r="D2547" s="35" t="s">
        <v>166</v>
      </c>
      <c r="E2547" s="35" t="s">
        <v>46</v>
      </c>
      <c r="F2547" s="35" t="s">
        <v>163</v>
      </c>
      <c r="G2547" s="35" t="s">
        <v>164</v>
      </c>
      <c r="H2547" s="34">
        <v>332.51971020399998</v>
      </c>
      <c r="I2547" s="34">
        <v>168.720182669</v>
      </c>
    </row>
    <row r="2548" spans="1:9">
      <c r="A2548" s="35" t="s">
        <v>165</v>
      </c>
      <c r="B2548" s="35" t="s">
        <v>165</v>
      </c>
      <c r="C2548" s="34">
        <v>4.1691665099599998E-2</v>
      </c>
      <c r="D2548" s="35" t="s">
        <v>166</v>
      </c>
      <c r="E2548" s="35" t="s">
        <v>46</v>
      </c>
      <c r="F2548" s="35" t="s">
        <v>163</v>
      </c>
      <c r="G2548" s="35" t="s">
        <v>164</v>
      </c>
      <c r="H2548" s="34">
        <v>332.51971020399998</v>
      </c>
      <c r="I2548" s="34">
        <v>168.720182669</v>
      </c>
    </row>
    <row r="2549" spans="1:9">
      <c r="A2549" s="35" t="s">
        <v>101</v>
      </c>
      <c r="B2549" s="35" t="s">
        <v>102</v>
      </c>
      <c r="C2549" s="34">
        <v>3.14056666315</v>
      </c>
      <c r="D2549" s="35" t="s">
        <v>103</v>
      </c>
      <c r="E2549" s="35" t="s">
        <v>44</v>
      </c>
      <c r="F2549" s="35" t="s">
        <v>112</v>
      </c>
      <c r="G2549" s="35" t="s">
        <v>113</v>
      </c>
      <c r="H2549" s="34">
        <v>2728.2197745399999</v>
      </c>
      <c r="I2549" s="34">
        <v>12709.4223707</v>
      </c>
    </row>
    <row r="2550" spans="1:9">
      <c r="A2550" s="35" t="s">
        <v>101</v>
      </c>
      <c r="B2550" s="35" t="s">
        <v>102</v>
      </c>
      <c r="C2550" s="34">
        <v>3.14056666315</v>
      </c>
      <c r="D2550" s="35" t="s">
        <v>103</v>
      </c>
      <c r="E2550" s="35" t="s">
        <v>44</v>
      </c>
      <c r="F2550" s="35" t="s">
        <v>112</v>
      </c>
      <c r="G2550" s="35" t="s">
        <v>113</v>
      </c>
      <c r="H2550" s="34">
        <v>2728.2197745399999</v>
      </c>
      <c r="I2550" s="34">
        <v>12709.4223707</v>
      </c>
    </row>
    <row r="2551" spans="1:9">
      <c r="A2551" s="35" t="s">
        <v>101</v>
      </c>
      <c r="B2551" s="35" t="s">
        <v>102</v>
      </c>
      <c r="C2551" s="34">
        <v>3.14056666315</v>
      </c>
      <c r="D2551" s="35" t="s">
        <v>103</v>
      </c>
      <c r="E2551" s="35" t="s">
        <v>44</v>
      </c>
      <c r="F2551" s="35" t="s">
        <v>112</v>
      </c>
      <c r="G2551" s="35" t="s">
        <v>113</v>
      </c>
      <c r="H2551" s="34">
        <v>2728.2197745399999</v>
      </c>
      <c r="I2551" s="34">
        <v>12709.4223707</v>
      </c>
    </row>
    <row r="2552" spans="1:9">
      <c r="A2552" s="35" t="s">
        <v>101</v>
      </c>
      <c r="B2552" s="35" t="s">
        <v>102</v>
      </c>
      <c r="C2552" s="34">
        <v>3.14056666315</v>
      </c>
      <c r="D2552" s="35" t="s">
        <v>103</v>
      </c>
      <c r="E2552" s="35" t="s">
        <v>44</v>
      </c>
      <c r="F2552" s="35" t="s">
        <v>112</v>
      </c>
      <c r="G2552" s="35" t="s">
        <v>113</v>
      </c>
      <c r="H2552" s="34">
        <v>2728.2197745399999</v>
      </c>
      <c r="I2552" s="34">
        <v>12709.4223707</v>
      </c>
    </row>
    <row r="2553" spans="1:9">
      <c r="A2553" s="35" t="s">
        <v>114</v>
      </c>
      <c r="B2553" s="35" t="s">
        <v>115</v>
      </c>
      <c r="C2553" s="34">
        <v>131.26465416299999</v>
      </c>
      <c r="D2553" s="35" t="s">
        <v>116</v>
      </c>
      <c r="E2553" s="35" t="s">
        <v>44</v>
      </c>
      <c r="F2553" s="35" t="s">
        <v>108</v>
      </c>
      <c r="G2553" s="35" t="s">
        <v>109</v>
      </c>
      <c r="H2553" s="34">
        <v>7320.5813317000002</v>
      </c>
      <c r="I2553" s="34">
        <v>531209.20873199997</v>
      </c>
    </row>
    <row r="2554" spans="1:9">
      <c r="A2554" s="35" t="s">
        <v>114</v>
      </c>
      <c r="B2554" s="35" t="s">
        <v>115</v>
      </c>
      <c r="C2554" s="34">
        <v>131.26465416299999</v>
      </c>
      <c r="D2554" s="35" t="s">
        <v>116</v>
      </c>
      <c r="E2554" s="35" t="s">
        <v>44</v>
      </c>
      <c r="F2554" s="35" t="s">
        <v>108</v>
      </c>
      <c r="G2554" s="35" t="s">
        <v>109</v>
      </c>
      <c r="H2554" s="34">
        <v>7320.5813317000002</v>
      </c>
      <c r="I2554" s="34">
        <v>531209.20873199997</v>
      </c>
    </row>
    <row r="2555" spans="1:9">
      <c r="A2555" s="35" t="s">
        <v>114</v>
      </c>
      <c r="B2555" s="35" t="s">
        <v>115</v>
      </c>
      <c r="C2555" s="34">
        <v>131.26465416299999</v>
      </c>
      <c r="D2555" s="35" t="s">
        <v>116</v>
      </c>
      <c r="E2555" s="35" t="s">
        <v>44</v>
      </c>
      <c r="F2555" s="35" t="s">
        <v>108</v>
      </c>
      <c r="G2555" s="35" t="s">
        <v>109</v>
      </c>
      <c r="H2555" s="34">
        <v>7320.5813317000002</v>
      </c>
      <c r="I2555" s="34">
        <v>531209.20873199997</v>
      </c>
    </row>
    <row r="2556" spans="1:9">
      <c r="A2556" s="35" t="s">
        <v>114</v>
      </c>
      <c r="B2556" s="35" t="s">
        <v>115</v>
      </c>
      <c r="C2556" s="34">
        <v>131.26465416299999</v>
      </c>
      <c r="D2556" s="35" t="s">
        <v>116</v>
      </c>
      <c r="E2556" s="35" t="s">
        <v>44</v>
      </c>
      <c r="F2556" s="35" t="s">
        <v>108</v>
      </c>
      <c r="G2556" s="35" t="s">
        <v>109</v>
      </c>
      <c r="H2556" s="34">
        <v>7320.5813317000002</v>
      </c>
      <c r="I2556" s="34">
        <v>531209.20873199997</v>
      </c>
    </row>
    <row r="2557" spans="1:9">
      <c r="A2557" s="35" t="s">
        <v>114</v>
      </c>
      <c r="B2557" s="35" t="s">
        <v>115</v>
      </c>
      <c r="C2557" s="34">
        <v>18.4716928056</v>
      </c>
      <c r="D2557" s="35" t="s">
        <v>116</v>
      </c>
      <c r="E2557" s="35" t="s">
        <v>44</v>
      </c>
      <c r="F2557" s="35" t="s">
        <v>115</v>
      </c>
      <c r="G2557" s="35" t="s">
        <v>117</v>
      </c>
      <c r="H2557" s="34">
        <v>5973.2659357599996</v>
      </c>
      <c r="I2557" s="34">
        <v>74752.2886631</v>
      </c>
    </row>
    <row r="2558" spans="1:9">
      <c r="A2558" s="35" t="s">
        <v>114</v>
      </c>
      <c r="B2558" s="35" t="s">
        <v>115</v>
      </c>
      <c r="C2558" s="34">
        <v>18.4716928056</v>
      </c>
      <c r="D2558" s="35" t="s">
        <v>116</v>
      </c>
      <c r="E2558" s="35" t="s">
        <v>44</v>
      </c>
      <c r="F2558" s="35" t="s">
        <v>115</v>
      </c>
      <c r="G2558" s="35" t="s">
        <v>117</v>
      </c>
      <c r="H2558" s="34">
        <v>5973.2659357599996</v>
      </c>
      <c r="I2558" s="34">
        <v>74752.2886631</v>
      </c>
    </row>
    <row r="2559" spans="1:9">
      <c r="A2559" s="35" t="s">
        <v>114</v>
      </c>
      <c r="B2559" s="35" t="s">
        <v>115</v>
      </c>
      <c r="C2559" s="34">
        <v>18.4716928056</v>
      </c>
      <c r="D2559" s="35" t="s">
        <v>116</v>
      </c>
      <c r="E2559" s="35" t="s">
        <v>44</v>
      </c>
      <c r="F2559" s="35" t="s">
        <v>115</v>
      </c>
      <c r="G2559" s="35" t="s">
        <v>117</v>
      </c>
      <c r="H2559" s="34">
        <v>5973.2659357599996</v>
      </c>
      <c r="I2559" s="34">
        <v>74752.2886631</v>
      </c>
    </row>
    <row r="2560" spans="1:9">
      <c r="A2560" s="35" t="s">
        <v>114</v>
      </c>
      <c r="B2560" s="35" t="s">
        <v>115</v>
      </c>
      <c r="C2560" s="34">
        <v>18.4716928056</v>
      </c>
      <c r="D2560" s="35" t="s">
        <v>116</v>
      </c>
      <c r="E2560" s="35" t="s">
        <v>44</v>
      </c>
      <c r="F2560" s="35" t="s">
        <v>115</v>
      </c>
      <c r="G2560" s="35" t="s">
        <v>117</v>
      </c>
      <c r="H2560" s="34">
        <v>5973.2659357599996</v>
      </c>
      <c r="I2560" s="34">
        <v>74752.2886631</v>
      </c>
    </row>
    <row r="2561" spans="1:9">
      <c r="A2561" s="35" t="s">
        <v>114</v>
      </c>
      <c r="B2561" s="35" t="s">
        <v>115</v>
      </c>
      <c r="C2561" s="34">
        <v>155.13571520599999</v>
      </c>
      <c r="D2561" s="35" t="s">
        <v>116</v>
      </c>
      <c r="E2561" s="35" t="s">
        <v>46</v>
      </c>
      <c r="F2561" s="35" t="s">
        <v>108</v>
      </c>
      <c r="G2561" s="35" t="s">
        <v>109</v>
      </c>
      <c r="H2561" s="34">
        <v>7493.5685540599998</v>
      </c>
      <c r="I2561" s="34">
        <v>627811.96542499994</v>
      </c>
    </row>
    <row r="2562" spans="1:9">
      <c r="A2562" s="35" t="s">
        <v>114</v>
      </c>
      <c r="B2562" s="35" t="s">
        <v>115</v>
      </c>
      <c r="C2562" s="34">
        <v>155.13571520599999</v>
      </c>
      <c r="D2562" s="35" t="s">
        <v>116</v>
      </c>
      <c r="E2562" s="35" t="s">
        <v>46</v>
      </c>
      <c r="F2562" s="35" t="s">
        <v>108</v>
      </c>
      <c r="G2562" s="35" t="s">
        <v>109</v>
      </c>
      <c r="H2562" s="34">
        <v>7493.5685540599998</v>
      </c>
      <c r="I2562" s="34">
        <v>627811.96542499994</v>
      </c>
    </row>
    <row r="2563" spans="1:9">
      <c r="A2563" s="35" t="s">
        <v>114</v>
      </c>
      <c r="B2563" s="35" t="s">
        <v>115</v>
      </c>
      <c r="C2563" s="34">
        <v>155.13571520599999</v>
      </c>
      <c r="D2563" s="35" t="s">
        <v>116</v>
      </c>
      <c r="E2563" s="35" t="s">
        <v>46</v>
      </c>
      <c r="F2563" s="35" t="s">
        <v>108</v>
      </c>
      <c r="G2563" s="35" t="s">
        <v>109</v>
      </c>
      <c r="H2563" s="34">
        <v>7493.5685540599998</v>
      </c>
      <c r="I2563" s="34">
        <v>627811.96542499994</v>
      </c>
    </row>
    <row r="2564" spans="1:9">
      <c r="A2564" s="35" t="s">
        <v>114</v>
      </c>
      <c r="B2564" s="35" t="s">
        <v>115</v>
      </c>
      <c r="C2564" s="34">
        <v>155.13571520599999</v>
      </c>
      <c r="D2564" s="35" t="s">
        <v>116</v>
      </c>
      <c r="E2564" s="35" t="s">
        <v>46</v>
      </c>
      <c r="F2564" s="35" t="s">
        <v>108</v>
      </c>
      <c r="G2564" s="35" t="s">
        <v>109</v>
      </c>
      <c r="H2564" s="34">
        <v>7493.5685540599998</v>
      </c>
      <c r="I2564" s="34">
        <v>627811.96542499994</v>
      </c>
    </row>
    <row r="2565" spans="1:9">
      <c r="A2565" s="35" t="s">
        <v>114</v>
      </c>
      <c r="B2565" s="35" t="s">
        <v>115</v>
      </c>
      <c r="C2565" s="34">
        <v>33.092873414800003</v>
      </c>
      <c r="D2565" s="35" t="s">
        <v>116</v>
      </c>
      <c r="E2565" s="35" t="s">
        <v>46</v>
      </c>
      <c r="F2565" s="35" t="s">
        <v>115</v>
      </c>
      <c r="G2565" s="35" t="s">
        <v>117</v>
      </c>
      <c r="H2565" s="34">
        <v>6949.0730160900002</v>
      </c>
      <c r="I2565" s="34">
        <v>133922.10731399999</v>
      </c>
    </row>
    <row r="2566" spans="1:9">
      <c r="A2566" s="35" t="s">
        <v>114</v>
      </c>
      <c r="B2566" s="35" t="s">
        <v>115</v>
      </c>
      <c r="C2566" s="34">
        <v>33.092873414800003</v>
      </c>
      <c r="D2566" s="35" t="s">
        <v>116</v>
      </c>
      <c r="E2566" s="35" t="s">
        <v>46</v>
      </c>
      <c r="F2566" s="35" t="s">
        <v>115</v>
      </c>
      <c r="G2566" s="35" t="s">
        <v>117</v>
      </c>
      <c r="H2566" s="34">
        <v>6949.0730160900002</v>
      </c>
      <c r="I2566" s="34">
        <v>133922.10731399999</v>
      </c>
    </row>
    <row r="2567" spans="1:9">
      <c r="A2567" s="35" t="s">
        <v>114</v>
      </c>
      <c r="B2567" s="35" t="s">
        <v>115</v>
      </c>
      <c r="C2567" s="34">
        <v>33.092873414800003</v>
      </c>
      <c r="D2567" s="35" t="s">
        <v>116</v>
      </c>
      <c r="E2567" s="35" t="s">
        <v>46</v>
      </c>
      <c r="F2567" s="35" t="s">
        <v>115</v>
      </c>
      <c r="G2567" s="35" t="s">
        <v>117</v>
      </c>
      <c r="H2567" s="34">
        <v>6949.0730160900002</v>
      </c>
      <c r="I2567" s="34">
        <v>133922.10731399999</v>
      </c>
    </row>
    <row r="2568" spans="1:9">
      <c r="A2568" s="35" t="s">
        <v>114</v>
      </c>
      <c r="B2568" s="35" t="s">
        <v>115</v>
      </c>
      <c r="C2568" s="34">
        <v>33.092873414800003</v>
      </c>
      <c r="D2568" s="35" t="s">
        <v>116</v>
      </c>
      <c r="E2568" s="35" t="s">
        <v>46</v>
      </c>
      <c r="F2568" s="35" t="s">
        <v>115</v>
      </c>
      <c r="G2568" s="35" t="s">
        <v>117</v>
      </c>
      <c r="H2568" s="34">
        <v>6949.0730160900002</v>
      </c>
      <c r="I2568" s="34">
        <v>133922.10731399999</v>
      </c>
    </row>
    <row r="2569" spans="1:9">
      <c r="A2569" s="35" t="s">
        <v>126</v>
      </c>
      <c r="B2569" s="35" t="s">
        <v>115</v>
      </c>
      <c r="C2569" s="34">
        <v>168.30983538800001</v>
      </c>
      <c r="D2569" s="35" t="s">
        <v>116</v>
      </c>
      <c r="E2569" s="35" t="s">
        <v>44</v>
      </c>
      <c r="F2569" s="35" t="s">
        <v>112</v>
      </c>
      <c r="G2569" s="35" t="s">
        <v>113</v>
      </c>
      <c r="H2569" s="34">
        <v>4021.8960854799998</v>
      </c>
      <c r="I2569" s="34">
        <v>681125.73829400004</v>
      </c>
    </row>
    <row r="2570" spans="1:9">
      <c r="A2570" s="35" t="s">
        <v>126</v>
      </c>
      <c r="B2570" s="35" t="s">
        <v>115</v>
      </c>
      <c r="C2570" s="34">
        <v>168.30983538800001</v>
      </c>
      <c r="D2570" s="35" t="s">
        <v>116</v>
      </c>
      <c r="E2570" s="35" t="s">
        <v>44</v>
      </c>
      <c r="F2570" s="35" t="s">
        <v>112</v>
      </c>
      <c r="G2570" s="35" t="s">
        <v>113</v>
      </c>
      <c r="H2570" s="34">
        <v>4021.8960854799998</v>
      </c>
      <c r="I2570" s="34">
        <v>681125.73829400004</v>
      </c>
    </row>
    <row r="2571" spans="1:9">
      <c r="A2571" s="35" t="s">
        <v>126</v>
      </c>
      <c r="B2571" s="35" t="s">
        <v>115</v>
      </c>
      <c r="C2571" s="34">
        <v>168.30983538800001</v>
      </c>
      <c r="D2571" s="35" t="s">
        <v>116</v>
      </c>
      <c r="E2571" s="35" t="s">
        <v>44</v>
      </c>
      <c r="F2571" s="35" t="s">
        <v>112</v>
      </c>
      <c r="G2571" s="35" t="s">
        <v>113</v>
      </c>
      <c r="H2571" s="34">
        <v>4021.8960854799998</v>
      </c>
      <c r="I2571" s="34">
        <v>681125.73829400004</v>
      </c>
    </row>
    <row r="2572" spans="1:9">
      <c r="A2572" s="35" t="s">
        <v>126</v>
      </c>
      <c r="B2572" s="35" t="s">
        <v>115</v>
      </c>
      <c r="C2572" s="34">
        <v>168.30983538800001</v>
      </c>
      <c r="D2572" s="35" t="s">
        <v>116</v>
      </c>
      <c r="E2572" s="35" t="s">
        <v>44</v>
      </c>
      <c r="F2572" s="35" t="s">
        <v>112</v>
      </c>
      <c r="G2572" s="35" t="s">
        <v>113</v>
      </c>
      <c r="H2572" s="34">
        <v>4021.8960854799998</v>
      </c>
      <c r="I2572" s="34">
        <v>681125.73829400004</v>
      </c>
    </row>
    <row r="2573" spans="1:9">
      <c r="A2573" s="35" t="s">
        <v>126</v>
      </c>
      <c r="B2573" s="35" t="s">
        <v>115</v>
      </c>
      <c r="C2573" s="34">
        <v>6.4707655340699999</v>
      </c>
      <c r="D2573" s="35" t="s">
        <v>116</v>
      </c>
      <c r="E2573" s="35" t="s">
        <v>44</v>
      </c>
      <c r="F2573" s="35" t="s">
        <v>112</v>
      </c>
      <c r="G2573" s="35" t="s">
        <v>113</v>
      </c>
      <c r="H2573" s="34">
        <v>1342.1901174699999</v>
      </c>
      <c r="I2573" s="34">
        <v>26186.259059399999</v>
      </c>
    </row>
    <row r="2574" spans="1:9">
      <c r="A2574" s="35" t="s">
        <v>126</v>
      </c>
      <c r="B2574" s="35" t="s">
        <v>115</v>
      </c>
      <c r="C2574" s="34">
        <v>6.4707655340699999</v>
      </c>
      <c r="D2574" s="35" t="s">
        <v>116</v>
      </c>
      <c r="E2574" s="35" t="s">
        <v>44</v>
      </c>
      <c r="F2574" s="35" t="s">
        <v>112</v>
      </c>
      <c r="G2574" s="35" t="s">
        <v>113</v>
      </c>
      <c r="H2574" s="34">
        <v>1342.1901174699999</v>
      </c>
      <c r="I2574" s="34">
        <v>26186.259059399999</v>
      </c>
    </row>
    <row r="2575" spans="1:9">
      <c r="A2575" s="35" t="s">
        <v>126</v>
      </c>
      <c r="B2575" s="35" t="s">
        <v>115</v>
      </c>
      <c r="C2575" s="34">
        <v>6.4707655340699999</v>
      </c>
      <c r="D2575" s="35" t="s">
        <v>116</v>
      </c>
      <c r="E2575" s="35" t="s">
        <v>44</v>
      </c>
      <c r="F2575" s="35" t="s">
        <v>112</v>
      </c>
      <c r="G2575" s="35" t="s">
        <v>113</v>
      </c>
      <c r="H2575" s="34">
        <v>1342.1901174699999</v>
      </c>
      <c r="I2575" s="34">
        <v>26186.259059399999</v>
      </c>
    </row>
    <row r="2576" spans="1:9">
      <c r="A2576" s="35" t="s">
        <v>126</v>
      </c>
      <c r="B2576" s="35" t="s">
        <v>115</v>
      </c>
      <c r="C2576" s="34">
        <v>6.4707655340699999</v>
      </c>
      <c r="D2576" s="35" t="s">
        <v>116</v>
      </c>
      <c r="E2576" s="35" t="s">
        <v>44</v>
      </c>
      <c r="F2576" s="35" t="s">
        <v>112</v>
      </c>
      <c r="G2576" s="35" t="s">
        <v>113</v>
      </c>
      <c r="H2576" s="34">
        <v>1342.1901174699999</v>
      </c>
      <c r="I2576" s="34">
        <v>26186.259059399999</v>
      </c>
    </row>
    <row r="2577" spans="1:9">
      <c r="A2577" s="35" t="s">
        <v>126</v>
      </c>
      <c r="B2577" s="35" t="s">
        <v>115</v>
      </c>
      <c r="C2577" s="34">
        <v>449.87386624499999</v>
      </c>
      <c r="D2577" s="35" t="s">
        <v>116</v>
      </c>
      <c r="E2577" s="35" t="s">
        <v>44</v>
      </c>
      <c r="F2577" s="35" t="s">
        <v>112</v>
      </c>
      <c r="G2577" s="35" t="s">
        <v>113</v>
      </c>
      <c r="H2577" s="34">
        <v>12425.444442800001</v>
      </c>
      <c r="I2577" s="34">
        <v>1820574.9448800001</v>
      </c>
    </row>
    <row r="2578" spans="1:9">
      <c r="A2578" s="35" t="s">
        <v>126</v>
      </c>
      <c r="B2578" s="35" t="s">
        <v>115</v>
      </c>
      <c r="C2578" s="34">
        <v>449.87386624499999</v>
      </c>
      <c r="D2578" s="35" t="s">
        <v>116</v>
      </c>
      <c r="E2578" s="35" t="s">
        <v>44</v>
      </c>
      <c r="F2578" s="35" t="s">
        <v>112</v>
      </c>
      <c r="G2578" s="35" t="s">
        <v>113</v>
      </c>
      <c r="H2578" s="34">
        <v>12425.444442800001</v>
      </c>
      <c r="I2578" s="34">
        <v>1820574.9448800001</v>
      </c>
    </row>
    <row r="2579" spans="1:9">
      <c r="A2579" s="35" t="s">
        <v>126</v>
      </c>
      <c r="B2579" s="35" t="s">
        <v>115</v>
      </c>
      <c r="C2579" s="34">
        <v>449.87386624499999</v>
      </c>
      <c r="D2579" s="35" t="s">
        <v>116</v>
      </c>
      <c r="E2579" s="35" t="s">
        <v>44</v>
      </c>
      <c r="F2579" s="35" t="s">
        <v>112</v>
      </c>
      <c r="G2579" s="35" t="s">
        <v>113</v>
      </c>
      <c r="H2579" s="34">
        <v>12425.444442800001</v>
      </c>
      <c r="I2579" s="34">
        <v>1820574.9448800001</v>
      </c>
    </row>
    <row r="2580" spans="1:9">
      <c r="A2580" s="35" t="s">
        <v>126</v>
      </c>
      <c r="B2580" s="35" t="s">
        <v>115</v>
      </c>
      <c r="C2580" s="34">
        <v>449.87386624499999</v>
      </c>
      <c r="D2580" s="35" t="s">
        <v>116</v>
      </c>
      <c r="E2580" s="35" t="s">
        <v>44</v>
      </c>
      <c r="F2580" s="35" t="s">
        <v>112</v>
      </c>
      <c r="G2580" s="35" t="s">
        <v>113</v>
      </c>
      <c r="H2580" s="34">
        <v>12425.444442800001</v>
      </c>
      <c r="I2580" s="34">
        <v>1820574.9448800001</v>
      </c>
    </row>
    <row r="2581" spans="1:9">
      <c r="A2581" s="35" t="s">
        <v>126</v>
      </c>
      <c r="B2581" s="35" t="s">
        <v>115</v>
      </c>
      <c r="C2581" s="34">
        <v>4.4627819420800003</v>
      </c>
      <c r="D2581" s="35" t="s">
        <v>116</v>
      </c>
      <c r="E2581" s="35" t="s">
        <v>46</v>
      </c>
      <c r="F2581" s="35" t="s">
        <v>112</v>
      </c>
      <c r="G2581" s="35" t="s">
        <v>113</v>
      </c>
      <c r="H2581" s="34">
        <v>1459.9338255099999</v>
      </c>
      <c r="I2581" s="34">
        <v>18060.237764099998</v>
      </c>
    </row>
    <row r="2582" spans="1:9">
      <c r="A2582" s="35" t="s">
        <v>126</v>
      </c>
      <c r="B2582" s="35" t="s">
        <v>115</v>
      </c>
      <c r="C2582" s="34">
        <v>4.4627819420800003</v>
      </c>
      <c r="D2582" s="35" t="s">
        <v>116</v>
      </c>
      <c r="E2582" s="35" t="s">
        <v>46</v>
      </c>
      <c r="F2582" s="35" t="s">
        <v>112</v>
      </c>
      <c r="G2582" s="35" t="s">
        <v>113</v>
      </c>
      <c r="H2582" s="34">
        <v>1459.9338255099999</v>
      </c>
      <c r="I2582" s="34">
        <v>18060.237764099998</v>
      </c>
    </row>
    <row r="2583" spans="1:9">
      <c r="A2583" s="35" t="s">
        <v>126</v>
      </c>
      <c r="B2583" s="35" t="s">
        <v>115</v>
      </c>
      <c r="C2583" s="34">
        <v>4.4627819420800003</v>
      </c>
      <c r="D2583" s="35" t="s">
        <v>116</v>
      </c>
      <c r="E2583" s="35" t="s">
        <v>46</v>
      </c>
      <c r="F2583" s="35" t="s">
        <v>112</v>
      </c>
      <c r="G2583" s="35" t="s">
        <v>113</v>
      </c>
      <c r="H2583" s="34">
        <v>1459.9338255099999</v>
      </c>
      <c r="I2583" s="34">
        <v>18060.237764099998</v>
      </c>
    </row>
    <row r="2584" spans="1:9">
      <c r="A2584" s="35" t="s">
        <v>126</v>
      </c>
      <c r="B2584" s="35" t="s">
        <v>115</v>
      </c>
      <c r="C2584" s="34">
        <v>4.4627819420800003</v>
      </c>
      <c r="D2584" s="35" t="s">
        <v>116</v>
      </c>
      <c r="E2584" s="35" t="s">
        <v>46</v>
      </c>
      <c r="F2584" s="35" t="s">
        <v>112</v>
      </c>
      <c r="G2584" s="35" t="s">
        <v>113</v>
      </c>
      <c r="H2584" s="34">
        <v>1459.9338255099999</v>
      </c>
      <c r="I2584" s="34">
        <v>18060.237764099998</v>
      </c>
    </row>
    <row r="2585" spans="1:9">
      <c r="A2585" s="35" t="s">
        <v>126</v>
      </c>
      <c r="B2585" s="35" t="s">
        <v>115</v>
      </c>
      <c r="C2585" s="34">
        <v>59.867554554800002</v>
      </c>
      <c r="D2585" s="35" t="s">
        <v>116</v>
      </c>
      <c r="E2585" s="35" t="s">
        <v>46</v>
      </c>
      <c r="F2585" s="35" t="s">
        <v>112</v>
      </c>
      <c r="G2585" s="35" t="s">
        <v>113</v>
      </c>
      <c r="H2585" s="34">
        <v>3010.9916131</v>
      </c>
      <c r="I2585" s="34">
        <v>242275.39764400001</v>
      </c>
    </row>
    <row r="2586" spans="1:9">
      <c r="A2586" s="35" t="s">
        <v>126</v>
      </c>
      <c r="B2586" s="35" t="s">
        <v>115</v>
      </c>
      <c r="C2586" s="34">
        <v>59.867554554800002</v>
      </c>
      <c r="D2586" s="35" t="s">
        <v>116</v>
      </c>
      <c r="E2586" s="35" t="s">
        <v>46</v>
      </c>
      <c r="F2586" s="35" t="s">
        <v>112</v>
      </c>
      <c r="G2586" s="35" t="s">
        <v>113</v>
      </c>
      <c r="H2586" s="34">
        <v>3010.9916131</v>
      </c>
      <c r="I2586" s="34">
        <v>242275.39764400001</v>
      </c>
    </row>
    <row r="2587" spans="1:9">
      <c r="A2587" s="35" t="s">
        <v>126</v>
      </c>
      <c r="B2587" s="35" t="s">
        <v>115</v>
      </c>
      <c r="C2587" s="34">
        <v>59.867554554800002</v>
      </c>
      <c r="D2587" s="35" t="s">
        <v>116</v>
      </c>
      <c r="E2587" s="35" t="s">
        <v>46</v>
      </c>
      <c r="F2587" s="35" t="s">
        <v>112</v>
      </c>
      <c r="G2587" s="35" t="s">
        <v>113</v>
      </c>
      <c r="H2587" s="34">
        <v>3010.9916131</v>
      </c>
      <c r="I2587" s="34">
        <v>242275.39764400001</v>
      </c>
    </row>
    <row r="2588" spans="1:9">
      <c r="A2588" s="35" t="s">
        <v>126</v>
      </c>
      <c r="B2588" s="35" t="s">
        <v>115</v>
      </c>
      <c r="C2588" s="34">
        <v>59.867554554800002</v>
      </c>
      <c r="D2588" s="35" t="s">
        <v>116</v>
      </c>
      <c r="E2588" s="35" t="s">
        <v>46</v>
      </c>
      <c r="F2588" s="35" t="s">
        <v>112</v>
      </c>
      <c r="G2588" s="35" t="s">
        <v>113</v>
      </c>
      <c r="H2588" s="34">
        <v>3010.9916131</v>
      </c>
      <c r="I2588" s="34">
        <v>242275.39764400001</v>
      </c>
    </row>
    <row r="2589" spans="1:9">
      <c r="A2589" s="35" t="s">
        <v>126</v>
      </c>
      <c r="B2589" s="35" t="s">
        <v>115</v>
      </c>
      <c r="C2589" s="34">
        <v>651.01445690699995</v>
      </c>
      <c r="D2589" s="35" t="s">
        <v>116</v>
      </c>
      <c r="E2589" s="35" t="s">
        <v>46</v>
      </c>
      <c r="F2589" s="35" t="s">
        <v>112</v>
      </c>
      <c r="G2589" s="35" t="s">
        <v>113</v>
      </c>
      <c r="H2589" s="34">
        <v>8872.5483992999998</v>
      </c>
      <c r="I2589" s="34">
        <v>2634562.0360099999</v>
      </c>
    </row>
    <row r="2590" spans="1:9">
      <c r="A2590" s="35" t="s">
        <v>126</v>
      </c>
      <c r="B2590" s="35" t="s">
        <v>115</v>
      </c>
      <c r="C2590" s="34">
        <v>651.01445690699995</v>
      </c>
      <c r="D2590" s="35" t="s">
        <v>116</v>
      </c>
      <c r="E2590" s="35" t="s">
        <v>46</v>
      </c>
      <c r="F2590" s="35" t="s">
        <v>112</v>
      </c>
      <c r="G2590" s="35" t="s">
        <v>113</v>
      </c>
      <c r="H2590" s="34">
        <v>8872.5483992999998</v>
      </c>
      <c r="I2590" s="34">
        <v>2634562.0360099999</v>
      </c>
    </row>
    <row r="2591" spans="1:9">
      <c r="A2591" s="35" t="s">
        <v>126</v>
      </c>
      <c r="B2591" s="35" t="s">
        <v>115</v>
      </c>
      <c r="C2591" s="34">
        <v>651.01445690699995</v>
      </c>
      <c r="D2591" s="35" t="s">
        <v>116</v>
      </c>
      <c r="E2591" s="35" t="s">
        <v>46</v>
      </c>
      <c r="F2591" s="35" t="s">
        <v>112</v>
      </c>
      <c r="G2591" s="35" t="s">
        <v>113</v>
      </c>
      <c r="H2591" s="34">
        <v>8872.5483992999998</v>
      </c>
      <c r="I2591" s="34">
        <v>2634562.0360099999</v>
      </c>
    </row>
    <row r="2592" spans="1:9">
      <c r="A2592" s="35" t="s">
        <v>126</v>
      </c>
      <c r="B2592" s="35" t="s">
        <v>115</v>
      </c>
      <c r="C2592" s="34">
        <v>651.01445690699995</v>
      </c>
      <c r="D2592" s="35" t="s">
        <v>116</v>
      </c>
      <c r="E2592" s="35" t="s">
        <v>46</v>
      </c>
      <c r="F2592" s="35" t="s">
        <v>112</v>
      </c>
      <c r="G2592" s="35" t="s">
        <v>113</v>
      </c>
      <c r="H2592" s="34">
        <v>8872.5483992999998</v>
      </c>
      <c r="I2592" s="34">
        <v>2634562.0360099999</v>
      </c>
    </row>
    <row r="2593" spans="1:9">
      <c r="A2593" s="35" t="s">
        <v>138</v>
      </c>
      <c r="B2593" s="35" t="s">
        <v>102</v>
      </c>
      <c r="C2593" s="34">
        <v>0.18592758212300001</v>
      </c>
      <c r="D2593" s="35" t="s">
        <v>103</v>
      </c>
      <c r="E2593" s="35" t="s">
        <v>44</v>
      </c>
      <c r="F2593" s="35" t="s">
        <v>108</v>
      </c>
      <c r="G2593" s="35" t="s">
        <v>109</v>
      </c>
      <c r="H2593" s="34">
        <v>5532.1646014099997</v>
      </c>
      <c r="I2593" s="34">
        <v>752.42222981700002</v>
      </c>
    </row>
    <row r="2594" spans="1:9">
      <c r="A2594" s="35" t="s">
        <v>138</v>
      </c>
      <c r="B2594" s="35" t="s">
        <v>102</v>
      </c>
      <c r="C2594" s="34">
        <v>0.18592758212300001</v>
      </c>
      <c r="D2594" s="35" t="s">
        <v>103</v>
      </c>
      <c r="E2594" s="35" t="s">
        <v>44</v>
      </c>
      <c r="F2594" s="35" t="s">
        <v>108</v>
      </c>
      <c r="G2594" s="35" t="s">
        <v>109</v>
      </c>
      <c r="H2594" s="34">
        <v>5532.1646014099997</v>
      </c>
      <c r="I2594" s="34">
        <v>752.42222981700002</v>
      </c>
    </row>
    <row r="2595" spans="1:9">
      <c r="A2595" s="35" t="s">
        <v>138</v>
      </c>
      <c r="B2595" s="35" t="s">
        <v>102</v>
      </c>
      <c r="C2595" s="34">
        <v>0.18592758212300001</v>
      </c>
      <c r="D2595" s="35" t="s">
        <v>103</v>
      </c>
      <c r="E2595" s="35" t="s">
        <v>44</v>
      </c>
      <c r="F2595" s="35" t="s">
        <v>108</v>
      </c>
      <c r="G2595" s="35" t="s">
        <v>109</v>
      </c>
      <c r="H2595" s="34">
        <v>5532.1646014099997</v>
      </c>
      <c r="I2595" s="34">
        <v>752.42222981700002</v>
      </c>
    </row>
    <row r="2596" spans="1:9">
      <c r="A2596" s="35" t="s">
        <v>138</v>
      </c>
      <c r="B2596" s="35" t="s">
        <v>102</v>
      </c>
      <c r="C2596" s="34">
        <v>0.18592758212300001</v>
      </c>
      <c r="D2596" s="35" t="s">
        <v>103</v>
      </c>
      <c r="E2596" s="35" t="s">
        <v>44</v>
      </c>
      <c r="F2596" s="35" t="s">
        <v>108</v>
      </c>
      <c r="G2596" s="35" t="s">
        <v>109</v>
      </c>
      <c r="H2596" s="34">
        <v>5532.1646014099997</v>
      </c>
      <c r="I2596" s="34">
        <v>752.42222981700002</v>
      </c>
    </row>
    <row r="2597" spans="1:9">
      <c r="A2597" s="35" t="s">
        <v>138</v>
      </c>
      <c r="B2597" s="35" t="s">
        <v>102</v>
      </c>
      <c r="C2597" s="34">
        <v>5.2289384438599997</v>
      </c>
      <c r="D2597" s="35" t="s">
        <v>103</v>
      </c>
      <c r="E2597" s="35" t="s">
        <v>44</v>
      </c>
      <c r="F2597" s="35" t="s">
        <v>115</v>
      </c>
      <c r="G2597" s="35" t="s">
        <v>117</v>
      </c>
      <c r="H2597" s="34">
        <v>9338.9401333200003</v>
      </c>
      <c r="I2597" s="34">
        <v>21160.7631239</v>
      </c>
    </row>
    <row r="2598" spans="1:9">
      <c r="A2598" s="35" t="s">
        <v>138</v>
      </c>
      <c r="B2598" s="35" t="s">
        <v>102</v>
      </c>
      <c r="C2598" s="34">
        <v>5.2289384438599997</v>
      </c>
      <c r="D2598" s="35" t="s">
        <v>103</v>
      </c>
      <c r="E2598" s="35" t="s">
        <v>44</v>
      </c>
      <c r="F2598" s="35" t="s">
        <v>115</v>
      </c>
      <c r="G2598" s="35" t="s">
        <v>117</v>
      </c>
      <c r="H2598" s="34">
        <v>9338.9401333200003</v>
      </c>
      <c r="I2598" s="34">
        <v>21160.7631239</v>
      </c>
    </row>
    <row r="2599" spans="1:9">
      <c r="A2599" s="35" t="s">
        <v>138</v>
      </c>
      <c r="B2599" s="35" t="s">
        <v>102</v>
      </c>
      <c r="C2599" s="34">
        <v>5.2289384438599997</v>
      </c>
      <c r="D2599" s="35" t="s">
        <v>103</v>
      </c>
      <c r="E2599" s="35" t="s">
        <v>44</v>
      </c>
      <c r="F2599" s="35" t="s">
        <v>115</v>
      </c>
      <c r="G2599" s="35" t="s">
        <v>117</v>
      </c>
      <c r="H2599" s="34">
        <v>9338.9401333200003</v>
      </c>
      <c r="I2599" s="34">
        <v>21160.7631239</v>
      </c>
    </row>
    <row r="2600" spans="1:9">
      <c r="A2600" s="35" t="s">
        <v>138</v>
      </c>
      <c r="B2600" s="35" t="s">
        <v>102</v>
      </c>
      <c r="C2600" s="34">
        <v>5.2289384438599997</v>
      </c>
      <c r="D2600" s="35" t="s">
        <v>103</v>
      </c>
      <c r="E2600" s="35" t="s">
        <v>44</v>
      </c>
      <c r="F2600" s="35" t="s">
        <v>115</v>
      </c>
      <c r="G2600" s="35" t="s">
        <v>117</v>
      </c>
      <c r="H2600" s="34">
        <v>9338.9401333200003</v>
      </c>
      <c r="I2600" s="34">
        <v>21160.7631239</v>
      </c>
    </row>
    <row r="2601" spans="1:9">
      <c r="A2601" s="35" t="s">
        <v>138</v>
      </c>
      <c r="B2601" s="35" t="s">
        <v>102</v>
      </c>
      <c r="C2601" s="34">
        <v>8.4806422427700007E-2</v>
      </c>
      <c r="D2601" s="35" t="s">
        <v>103</v>
      </c>
      <c r="E2601" s="35" t="s">
        <v>46</v>
      </c>
      <c r="F2601" s="35" t="s">
        <v>108</v>
      </c>
      <c r="G2601" s="35" t="s">
        <v>109</v>
      </c>
      <c r="H2601" s="34">
        <v>7783.3694827899999</v>
      </c>
      <c r="I2601" s="34">
        <v>343.199415262</v>
      </c>
    </row>
    <row r="2602" spans="1:9">
      <c r="A2602" s="35" t="s">
        <v>138</v>
      </c>
      <c r="B2602" s="35" t="s">
        <v>102</v>
      </c>
      <c r="C2602" s="34">
        <v>8.4806422427700007E-2</v>
      </c>
      <c r="D2602" s="35" t="s">
        <v>103</v>
      </c>
      <c r="E2602" s="35" t="s">
        <v>46</v>
      </c>
      <c r="F2602" s="35" t="s">
        <v>108</v>
      </c>
      <c r="G2602" s="35" t="s">
        <v>109</v>
      </c>
      <c r="H2602" s="34">
        <v>7783.3694827899999</v>
      </c>
      <c r="I2602" s="34">
        <v>343.199415262</v>
      </c>
    </row>
    <row r="2603" spans="1:9">
      <c r="A2603" s="35" t="s">
        <v>138</v>
      </c>
      <c r="B2603" s="35" t="s">
        <v>102</v>
      </c>
      <c r="C2603" s="34">
        <v>8.4806422427700007E-2</v>
      </c>
      <c r="D2603" s="35" t="s">
        <v>103</v>
      </c>
      <c r="E2603" s="35" t="s">
        <v>46</v>
      </c>
      <c r="F2603" s="35" t="s">
        <v>108</v>
      </c>
      <c r="G2603" s="35" t="s">
        <v>109</v>
      </c>
      <c r="H2603" s="34">
        <v>7783.3694827899999</v>
      </c>
      <c r="I2603" s="34">
        <v>343.199415262</v>
      </c>
    </row>
    <row r="2604" spans="1:9">
      <c r="A2604" s="35" t="s">
        <v>138</v>
      </c>
      <c r="B2604" s="35" t="s">
        <v>102</v>
      </c>
      <c r="C2604" s="34">
        <v>8.4806422427700007E-2</v>
      </c>
      <c r="D2604" s="35" t="s">
        <v>103</v>
      </c>
      <c r="E2604" s="35" t="s">
        <v>46</v>
      </c>
      <c r="F2604" s="35" t="s">
        <v>108</v>
      </c>
      <c r="G2604" s="35" t="s">
        <v>109</v>
      </c>
      <c r="H2604" s="34">
        <v>7783.3694827899999</v>
      </c>
      <c r="I2604" s="34">
        <v>343.199415262</v>
      </c>
    </row>
    <row r="2605" spans="1:9">
      <c r="A2605" s="35" t="s">
        <v>138</v>
      </c>
      <c r="B2605" s="35" t="s">
        <v>102</v>
      </c>
      <c r="C2605" s="34">
        <v>1.4862895607799999E-3</v>
      </c>
      <c r="D2605" s="35" t="s">
        <v>103</v>
      </c>
      <c r="E2605" s="35" t="s">
        <v>46</v>
      </c>
      <c r="F2605" s="35" t="s">
        <v>115</v>
      </c>
      <c r="G2605" s="35" t="s">
        <v>117</v>
      </c>
      <c r="H2605" s="34">
        <v>198.56615040099999</v>
      </c>
      <c r="I2605" s="34">
        <v>6.0148004545999996</v>
      </c>
    </row>
    <row r="2606" spans="1:9">
      <c r="A2606" s="35" t="s">
        <v>138</v>
      </c>
      <c r="B2606" s="35" t="s">
        <v>102</v>
      </c>
      <c r="C2606" s="34">
        <v>1.4862895607799999E-3</v>
      </c>
      <c r="D2606" s="35" t="s">
        <v>103</v>
      </c>
      <c r="E2606" s="35" t="s">
        <v>46</v>
      </c>
      <c r="F2606" s="35" t="s">
        <v>115</v>
      </c>
      <c r="G2606" s="35" t="s">
        <v>117</v>
      </c>
      <c r="H2606" s="34">
        <v>198.56615040099999</v>
      </c>
      <c r="I2606" s="34">
        <v>6.0148004545999996</v>
      </c>
    </row>
    <row r="2607" spans="1:9">
      <c r="A2607" s="35" t="s">
        <v>138</v>
      </c>
      <c r="B2607" s="35" t="s">
        <v>102</v>
      </c>
      <c r="C2607" s="34">
        <v>1.4862895607799999E-3</v>
      </c>
      <c r="D2607" s="35" t="s">
        <v>103</v>
      </c>
      <c r="E2607" s="35" t="s">
        <v>46</v>
      </c>
      <c r="F2607" s="35" t="s">
        <v>115</v>
      </c>
      <c r="G2607" s="35" t="s">
        <v>117</v>
      </c>
      <c r="H2607" s="34">
        <v>198.56615040099999</v>
      </c>
      <c r="I2607" s="34">
        <v>6.0148004545999996</v>
      </c>
    </row>
    <row r="2608" spans="1:9">
      <c r="A2608" s="35" t="s">
        <v>138</v>
      </c>
      <c r="B2608" s="35" t="s">
        <v>102</v>
      </c>
      <c r="C2608" s="34">
        <v>1.4862895607799999E-3</v>
      </c>
      <c r="D2608" s="35" t="s">
        <v>103</v>
      </c>
      <c r="E2608" s="35" t="s">
        <v>46</v>
      </c>
      <c r="F2608" s="35" t="s">
        <v>115</v>
      </c>
      <c r="G2608" s="35" t="s">
        <v>117</v>
      </c>
      <c r="H2608" s="34">
        <v>198.56615040099999</v>
      </c>
      <c r="I2608" s="34">
        <v>6.0148004545999996</v>
      </c>
    </row>
    <row r="2609" spans="1:9">
      <c r="A2609" s="35" t="s">
        <v>143</v>
      </c>
      <c r="B2609" s="35" t="s">
        <v>143</v>
      </c>
      <c r="C2609" s="34">
        <v>2.8745669916899999E-3</v>
      </c>
      <c r="D2609" s="35" t="s">
        <v>144</v>
      </c>
      <c r="E2609" s="35" t="s">
        <v>44</v>
      </c>
      <c r="F2609" s="35" t="s">
        <v>95</v>
      </c>
      <c r="G2609" s="35" t="s">
        <v>96</v>
      </c>
      <c r="H2609" s="34">
        <v>581.66389946200002</v>
      </c>
      <c r="I2609" s="34">
        <v>11.632959892000001</v>
      </c>
    </row>
    <row r="2610" spans="1:9">
      <c r="A2610" s="35" t="s">
        <v>143</v>
      </c>
      <c r="B2610" s="35" t="s">
        <v>143</v>
      </c>
      <c r="C2610" s="34">
        <v>2.8745669916899999E-3</v>
      </c>
      <c r="D2610" s="35" t="s">
        <v>144</v>
      </c>
      <c r="E2610" s="35" t="s">
        <v>44</v>
      </c>
      <c r="F2610" s="35" t="s">
        <v>95</v>
      </c>
      <c r="G2610" s="35" t="s">
        <v>96</v>
      </c>
      <c r="H2610" s="34">
        <v>581.66389946200002</v>
      </c>
      <c r="I2610" s="34">
        <v>11.632959892000001</v>
      </c>
    </row>
    <row r="2611" spans="1:9">
      <c r="A2611" s="35" t="s">
        <v>143</v>
      </c>
      <c r="B2611" s="35" t="s">
        <v>143</v>
      </c>
      <c r="C2611" s="34">
        <v>2.8745669916899999E-3</v>
      </c>
      <c r="D2611" s="35" t="s">
        <v>144</v>
      </c>
      <c r="E2611" s="35" t="s">
        <v>44</v>
      </c>
      <c r="F2611" s="35" t="s">
        <v>95</v>
      </c>
      <c r="G2611" s="35" t="s">
        <v>96</v>
      </c>
      <c r="H2611" s="34">
        <v>581.66389946200002</v>
      </c>
      <c r="I2611" s="34">
        <v>11.632959892000001</v>
      </c>
    </row>
    <row r="2612" spans="1:9">
      <c r="A2612" s="35" t="s">
        <v>143</v>
      </c>
      <c r="B2612" s="35" t="s">
        <v>143</v>
      </c>
      <c r="C2612" s="34">
        <v>2.8745669916899999E-3</v>
      </c>
      <c r="D2612" s="35" t="s">
        <v>144</v>
      </c>
      <c r="E2612" s="35" t="s">
        <v>44</v>
      </c>
      <c r="F2612" s="35" t="s">
        <v>95</v>
      </c>
      <c r="G2612" s="35" t="s">
        <v>96</v>
      </c>
      <c r="H2612" s="34">
        <v>581.66389946200002</v>
      </c>
      <c r="I2612" s="34">
        <v>11.632959892000001</v>
      </c>
    </row>
    <row r="2613" spans="1:9">
      <c r="A2613" s="35" t="s">
        <v>150</v>
      </c>
      <c r="B2613" s="35" t="s">
        <v>151</v>
      </c>
      <c r="C2613" s="34">
        <v>6.2121660849099998</v>
      </c>
      <c r="D2613" s="35" t="s">
        <v>152</v>
      </c>
      <c r="E2613" s="35" t="s">
        <v>44</v>
      </c>
      <c r="F2613" s="35" t="s">
        <v>104</v>
      </c>
      <c r="G2613" s="35" t="s">
        <v>105</v>
      </c>
      <c r="H2613" s="34">
        <v>1420.25845742</v>
      </c>
      <c r="I2613" s="34">
        <v>25139.744217700001</v>
      </c>
    </row>
    <row r="2614" spans="1:9">
      <c r="A2614" s="35" t="s">
        <v>150</v>
      </c>
      <c r="B2614" s="35" t="s">
        <v>151</v>
      </c>
      <c r="C2614" s="34">
        <v>6.2121660849099998</v>
      </c>
      <c r="D2614" s="35" t="s">
        <v>152</v>
      </c>
      <c r="E2614" s="35" t="s">
        <v>44</v>
      </c>
      <c r="F2614" s="35" t="s">
        <v>104</v>
      </c>
      <c r="G2614" s="35" t="s">
        <v>105</v>
      </c>
      <c r="H2614" s="34">
        <v>1420.25845742</v>
      </c>
      <c r="I2614" s="34">
        <v>25139.744217700001</v>
      </c>
    </row>
    <row r="2615" spans="1:9">
      <c r="A2615" s="35" t="s">
        <v>150</v>
      </c>
      <c r="B2615" s="35" t="s">
        <v>151</v>
      </c>
      <c r="C2615" s="34">
        <v>6.2121660849099998</v>
      </c>
      <c r="D2615" s="35" t="s">
        <v>152</v>
      </c>
      <c r="E2615" s="35" t="s">
        <v>44</v>
      </c>
      <c r="F2615" s="35" t="s">
        <v>104</v>
      </c>
      <c r="G2615" s="35" t="s">
        <v>105</v>
      </c>
      <c r="H2615" s="34">
        <v>1420.25845742</v>
      </c>
      <c r="I2615" s="34">
        <v>25139.744217700001</v>
      </c>
    </row>
    <row r="2616" spans="1:9">
      <c r="A2616" s="35" t="s">
        <v>150</v>
      </c>
      <c r="B2616" s="35" t="s">
        <v>151</v>
      </c>
      <c r="C2616" s="34">
        <v>6.2121660849099998</v>
      </c>
      <c r="D2616" s="35" t="s">
        <v>152</v>
      </c>
      <c r="E2616" s="35" t="s">
        <v>44</v>
      </c>
      <c r="F2616" s="35" t="s">
        <v>104</v>
      </c>
      <c r="G2616" s="35" t="s">
        <v>105</v>
      </c>
      <c r="H2616" s="34">
        <v>1420.25845742</v>
      </c>
      <c r="I2616" s="34">
        <v>25139.744217700001</v>
      </c>
    </row>
    <row r="2617" spans="1:9">
      <c r="A2617" s="35" t="s">
        <v>150</v>
      </c>
      <c r="B2617" s="35" t="s">
        <v>151</v>
      </c>
      <c r="C2617" s="34">
        <v>0.110434303008</v>
      </c>
      <c r="D2617" s="35" t="s">
        <v>152</v>
      </c>
      <c r="E2617" s="35" t="s">
        <v>44</v>
      </c>
      <c r="F2617" s="35" t="s">
        <v>106</v>
      </c>
      <c r="G2617" s="35" t="s">
        <v>107</v>
      </c>
      <c r="H2617" s="34">
        <v>162.48845596300001</v>
      </c>
      <c r="I2617" s="34">
        <v>446.91176838199999</v>
      </c>
    </row>
    <row r="2618" spans="1:9">
      <c r="A2618" s="35" t="s">
        <v>150</v>
      </c>
      <c r="B2618" s="35" t="s">
        <v>151</v>
      </c>
      <c r="C2618" s="34">
        <v>0.110434303008</v>
      </c>
      <c r="D2618" s="35" t="s">
        <v>152</v>
      </c>
      <c r="E2618" s="35" t="s">
        <v>44</v>
      </c>
      <c r="F2618" s="35" t="s">
        <v>106</v>
      </c>
      <c r="G2618" s="35" t="s">
        <v>107</v>
      </c>
      <c r="H2618" s="34">
        <v>162.48845596300001</v>
      </c>
      <c r="I2618" s="34">
        <v>446.91176838199999</v>
      </c>
    </row>
    <row r="2619" spans="1:9">
      <c r="A2619" s="35" t="s">
        <v>150</v>
      </c>
      <c r="B2619" s="35" t="s">
        <v>151</v>
      </c>
      <c r="C2619" s="34">
        <v>0.110434303008</v>
      </c>
      <c r="D2619" s="35" t="s">
        <v>152</v>
      </c>
      <c r="E2619" s="35" t="s">
        <v>44</v>
      </c>
      <c r="F2619" s="35" t="s">
        <v>106</v>
      </c>
      <c r="G2619" s="35" t="s">
        <v>107</v>
      </c>
      <c r="H2619" s="34">
        <v>162.48845596300001</v>
      </c>
      <c r="I2619" s="34">
        <v>446.91176838199999</v>
      </c>
    </row>
    <row r="2620" spans="1:9">
      <c r="A2620" s="35" t="s">
        <v>150</v>
      </c>
      <c r="B2620" s="35" t="s">
        <v>151</v>
      </c>
      <c r="C2620" s="34">
        <v>0.110434303008</v>
      </c>
      <c r="D2620" s="35" t="s">
        <v>152</v>
      </c>
      <c r="E2620" s="35" t="s">
        <v>44</v>
      </c>
      <c r="F2620" s="35" t="s">
        <v>106</v>
      </c>
      <c r="G2620" s="35" t="s">
        <v>107</v>
      </c>
      <c r="H2620" s="34">
        <v>162.48845596300001</v>
      </c>
      <c r="I2620" s="34">
        <v>446.91176838199999</v>
      </c>
    </row>
    <row r="2621" spans="1:9">
      <c r="A2621" s="35" t="s">
        <v>150</v>
      </c>
      <c r="B2621" s="35" t="s">
        <v>151</v>
      </c>
      <c r="C2621" s="34">
        <v>8.4509862952000005E-3</v>
      </c>
      <c r="D2621" s="35" t="s">
        <v>152</v>
      </c>
      <c r="E2621" s="35" t="s">
        <v>46</v>
      </c>
      <c r="F2621" s="35" t="s">
        <v>104</v>
      </c>
      <c r="G2621" s="35" t="s">
        <v>105</v>
      </c>
      <c r="H2621" s="34">
        <v>138.94644633199999</v>
      </c>
      <c r="I2621" s="34">
        <v>34.199928164299997</v>
      </c>
    </row>
    <row r="2622" spans="1:9">
      <c r="A2622" s="35" t="s">
        <v>150</v>
      </c>
      <c r="B2622" s="35" t="s">
        <v>151</v>
      </c>
      <c r="C2622" s="34">
        <v>8.4509862952000005E-3</v>
      </c>
      <c r="D2622" s="35" t="s">
        <v>152</v>
      </c>
      <c r="E2622" s="35" t="s">
        <v>46</v>
      </c>
      <c r="F2622" s="35" t="s">
        <v>104</v>
      </c>
      <c r="G2622" s="35" t="s">
        <v>105</v>
      </c>
      <c r="H2622" s="34">
        <v>138.94644633199999</v>
      </c>
      <c r="I2622" s="34">
        <v>34.199928164299997</v>
      </c>
    </row>
    <row r="2623" spans="1:9">
      <c r="A2623" s="35" t="s">
        <v>150</v>
      </c>
      <c r="B2623" s="35" t="s">
        <v>151</v>
      </c>
      <c r="C2623" s="34">
        <v>8.4509862952000005E-3</v>
      </c>
      <c r="D2623" s="35" t="s">
        <v>152</v>
      </c>
      <c r="E2623" s="35" t="s">
        <v>46</v>
      </c>
      <c r="F2623" s="35" t="s">
        <v>104</v>
      </c>
      <c r="G2623" s="35" t="s">
        <v>105</v>
      </c>
      <c r="H2623" s="34">
        <v>138.94644633199999</v>
      </c>
      <c r="I2623" s="34">
        <v>34.199928164299997</v>
      </c>
    </row>
    <row r="2624" spans="1:9">
      <c r="A2624" s="35" t="s">
        <v>150</v>
      </c>
      <c r="B2624" s="35" t="s">
        <v>151</v>
      </c>
      <c r="C2624" s="34">
        <v>8.4509862952000005E-3</v>
      </c>
      <c r="D2624" s="35" t="s">
        <v>152</v>
      </c>
      <c r="E2624" s="35" t="s">
        <v>46</v>
      </c>
      <c r="F2624" s="35" t="s">
        <v>104</v>
      </c>
      <c r="G2624" s="35" t="s">
        <v>105</v>
      </c>
      <c r="H2624" s="34">
        <v>138.94644633199999</v>
      </c>
      <c r="I2624" s="34">
        <v>34.199928164299997</v>
      </c>
    </row>
    <row r="2625" spans="1:9">
      <c r="A2625" s="35" t="s">
        <v>150</v>
      </c>
      <c r="B2625" s="35" t="s">
        <v>151</v>
      </c>
      <c r="C2625" s="34">
        <v>0.68326967211199996</v>
      </c>
      <c r="D2625" s="35" t="s">
        <v>152</v>
      </c>
      <c r="E2625" s="35" t="s">
        <v>46</v>
      </c>
      <c r="F2625" s="35" t="s">
        <v>106</v>
      </c>
      <c r="G2625" s="35" t="s">
        <v>107</v>
      </c>
      <c r="H2625" s="34">
        <v>1645.1491131499999</v>
      </c>
      <c r="I2625" s="34">
        <v>2765.0942608199998</v>
      </c>
    </row>
    <row r="2626" spans="1:9">
      <c r="A2626" s="35" t="s">
        <v>150</v>
      </c>
      <c r="B2626" s="35" t="s">
        <v>151</v>
      </c>
      <c r="C2626" s="34">
        <v>0.68326967211199996</v>
      </c>
      <c r="D2626" s="35" t="s">
        <v>152</v>
      </c>
      <c r="E2626" s="35" t="s">
        <v>46</v>
      </c>
      <c r="F2626" s="35" t="s">
        <v>106</v>
      </c>
      <c r="G2626" s="35" t="s">
        <v>107</v>
      </c>
      <c r="H2626" s="34">
        <v>1645.1491131499999</v>
      </c>
      <c r="I2626" s="34">
        <v>2765.0942608199998</v>
      </c>
    </row>
    <row r="2627" spans="1:9">
      <c r="A2627" s="35" t="s">
        <v>150</v>
      </c>
      <c r="B2627" s="35" t="s">
        <v>151</v>
      </c>
      <c r="C2627" s="34">
        <v>0.68326967211199996</v>
      </c>
      <c r="D2627" s="35" t="s">
        <v>152</v>
      </c>
      <c r="E2627" s="35" t="s">
        <v>46</v>
      </c>
      <c r="F2627" s="35" t="s">
        <v>106</v>
      </c>
      <c r="G2627" s="35" t="s">
        <v>107</v>
      </c>
      <c r="H2627" s="34">
        <v>1645.1491131499999</v>
      </c>
      <c r="I2627" s="34">
        <v>2765.0942608199998</v>
      </c>
    </row>
    <row r="2628" spans="1:9">
      <c r="A2628" s="35" t="s">
        <v>150</v>
      </c>
      <c r="B2628" s="35" t="s">
        <v>151</v>
      </c>
      <c r="C2628" s="34">
        <v>0.68326967211199996</v>
      </c>
      <c r="D2628" s="35" t="s">
        <v>152</v>
      </c>
      <c r="E2628" s="35" t="s">
        <v>46</v>
      </c>
      <c r="F2628" s="35" t="s">
        <v>106</v>
      </c>
      <c r="G2628" s="35" t="s">
        <v>107</v>
      </c>
      <c r="H2628" s="34">
        <v>1645.1491131499999</v>
      </c>
      <c r="I2628" s="34">
        <v>2765.0942608199998</v>
      </c>
    </row>
    <row r="2629" spans="1:9">
      <c r="A2629" s="35" t="s">
        <v>153</v>
      </c>
      <c r="B2629" s="35" t="s">
        <v>153</v>
      </c>
      <c r="C2629" s="34">
        <v>12.5787662827</v>
      </c>
      <c r="D2629" s="35" t="s">
        <v>154</v>
      </c>
      <c r="E2629" s="35" t="s">
        <v>48</v>
      </c>
      <c r="F2629" s="35" t="s">
        <v>155</v>
      </c>
      <c r="G2629" s="35" t="s">
        <v>156</v>
      </c>
      <c r="H2629" s="34">
        <v>1405.36806024</v>
      </c>
      <c r="I2629" s="34">
        <v>50904.461116999999</v>
      </c>
    </row>
    <row r="2630" spans="1:9">
      <c r="A2630" s="35" t="s">
        <v>153</v>
      </c>
      <c r="B2630" s="35" t="s">
        <v>153</v>
      </c>
      <c r="C2630" s="34">
        <v>12.5787662827</v>
      </c>
      <c r="D2630" s="35" t="s">
        <v>154</v>
      </c>
      <c r="E2630" s="35" t="s">
        <v>48</v>
      </c>
      <c r="F2630" s="35" t="s">
        <v>155</v>
      </c>
      <c r="G2630" s="35" t="s">
        <v>156</v>
      </c>
      <c r="H2630" s="34">
        <v>1405.36806024</v>
      </c>
      <c r="I2630" s="34">
        <v>50904.461116999999</v>
      </c>
    </row>
    <row r="2631" spans="1:9">
      <c r="A2631" s="35" t="s">
        <v>153</v>
      </c>
      <c r="B2631" s="35" t="s">
        <v>153</v>
      </c>
      <c r="C2631" s="34">
        <v>12.5787662827</v>
      </c>
      <c r="D2631" s="35" t="s">
        <v>154</v>
      </c>
      <c r="E2631" s="35" t="s">
        <v>46</v>
      </c>
      <c r="F2631" s="35" t="s">
        <v>155</v>
      </c>
      <c r="G2631" s="35" t="s">
        <v>156</v>
      </c>
      <c r="H2631" s="34">
        <v>1405.36806024</v>
      </c>
      <c r="I2631" s="34">
        <v>50904.461116999999</v>
      </c>
    </row>
    <row r="2632" spans="1:9">
      <c r="A2632" s="35" t="s">
        <v>153</v>
      </c>
      <c r="B2632" s="35" t="s">
        <v>153</v>
      </c>
      <c r="C2632" s="34">
        <v>12.5787662827</v>
      </c>
      <c r="D2632" s="35" t="s">
        <v>154</v>
      </c>
      <c r="E2632" s="35" t="s">
        <v>46</v>
      </c>
      <c r="F2632" s="35" t="s">
        <v>155</v>
      </c>
      <c r="G2632" s="35" t="s">
        <v>156</v>
      </c>
      <c r="H2632" s="34">
        <v>1405.36806024</v>
      </c>
      <c r="I2632" s="34">
        <v>50904.461116999999</v>
      </c>
    </row>
    <row r="2633" spans="1:9">
      <c r="A2633" s="35" t="s">
        <v>153</v>
      </c>
      <c r="B2633" s="35" t="s">
        <v>153</v>
      </c>
      <c r="C2633" s="34">
        <v>97.2012371199</v>
      </c>
      <c r="D2633" s="35" t="s">
        <v>154</v>
      </c>
      <c r="E2633" s="35" t="s">
        <v>48</v>
      </c>
      <c r="F2633" s="35" t="s">
        <v>106</v>
      </c>
      <c r="G2633" s="35" t="s">
        <v>107</v>
      </c>
      <c r="H2633" s="34">
        <v>3281.5212107100001</v>
      </c>
      <c r="I2633" s="34">
        <v>393359.45070400002</v>
      </c>
    </row>
    <row r="2634" spans="1:9">
      <c r="A2634" s="35" t="s">
        <v>153</v>
      </c>
      <c r="B2634" s="35" t="s">
        <v>153</v>
      </c>
      <c r="C2634" s="34">
        <v>97.2012371199</v>
      </c>
      <c r="D2634" s="35" t="s">
        <v>154</v>
      </c>
      <c r="E2634" s="35" t="s">
        <v>48</v>
      </c>
      <c r="F2634" s="35" t="s">
        <v>106</v>
      </c>
      <c r="G2634" s="35" t="s">
        <v>107</v>
      </c>
      <c r="H2634" s="34">
        <v>3281.5212107100001</v>
      </c>
      <c r="I2634" s="34">
        <v>393359.45070400002</v>
      </c>
    </row>
    <row r="2635" spans="1:9">
      <c r="A2635" s="35" t="s">
        <v>153</v>
      </c>
      <c r="B2635" s="35" t="s">
        <v>153</v>
      </c>
      <c r="C2635" s="34">
        <v>97.2012371199</v>
      </c>
      <c r="D2635" s="35" t="s">
        <v>154</v>
      </c>
      <c r="E2635" s="35" t="s">
        <v>46</v>
      </c>
      <c r="F2635" s="35" t="s">
        <v>106</v>
      </c>
      <c r="G2635" s="35" t="s">
        <v>107</v>
      </c>
      <c r="H2635" s="34">
        <v>3281.5212107100001</v>
      </c>
      <c r="I2635" s="34">
        <v>393359.45070400002</v>
      </c>
    </row>
    <row r="2636" spans="1:9">
      <c r="A2636" s="35" t="s">
        <v>153</v>
      </c>
      <c r="B2636" s="35" t="s">
        <v>153</v>
      </c>
      <c r="C2636" s="34">
        <v>97.2012371199</v>
      </c>
      <c r="D2636" s="35" t="s">
        <v>154</v>
      </c>
      <c r="E2636" s="35" t="s">
        <v>46</v>
      </c>
      <c r="F2636" s="35" t="s">
        <v>106</v>
      </c>
      <c r="G2636" s="35" t="s">
        <v>107</v>
      </c>
      <c r="H2636" s="34">
        <v>3281.5212107100001</v>
      </c>
      <c r="I2636" s="34">
        <v>393359.45070400002</v>
      </c>
    </row>
    <row r="2637" spans="1:9">
      <c r="A2637" s="35" t="s">
        <v>153</v>
      </c>
      <c r="B2637" s="35" t="s">
        <v>153</v>
      </c>
      <c r="C2637" s="34">
        <v>29.583770305400002</v>
      </c>
      <c r="D2637" s="35" t="s">
        <v>154</v>
      </c>
      <c r="E2637" s="35" t="s">
        <v>48</v>
      </c>
      <c r="F2637" s="35" t="s">
        <v>155</v>
      </c>
      <c r="G2637" s="35" t="s">
        <v>156</v>
      </c>
      <c r="H2637" s="34">
        <v>1495.5641739800001</v>
      </c>
      <c r="I2637" s="34">
        <v>119721.270859</v>
      </c>
    </row>
    <row r="2638" spans="1:9">
      <c r="A2638" s="35" t="s">
        <v>153</v>
      </c>
      <c r="B2638" s="35" t="s">
        <v>153</v>
      </c>
      <c r="C2638" s="34">
        <v>29.583770305400002</v>
      </c>
      <c r="D2638" s="35" t="s">
        <v>154</v>
      </c>
      <c r="E2638" s="35" t="s">
        <v>48</v>
      </c>
      <c r="F2638" s="35" t="s">
        <v>155</v>
      </c>
      <c r="G2638" s="35" t="s">
        <v>156</v>
      </c>
      <c r="H2638" s="34">
        <v>1495.5641739800001</v>
      </c>
      <c r="I2638" s="34">
        <v>119721.270859</v>
      </c>
    </row>
    <row r="2639" spans="1:9">
      <c r="A2639" s="35" t="s">
        <v>153</v>
      </c>
      <c r="B2639" s="35" t="s">
        <v>153</v>
      </c>
      <c r="C2639" s="34">
        <v>29.583770305400002</v>
      </c>
      <c r="D2639" s="35" t="s">
        <v>154</v>
      </c>
      <c r="E2639" s="35" t="s">
        <v>44</v>
      </c>
      <c r="F2639" s="35" t="s">
        <v>155</v>
      </c>
      <c r="G2639" s="35" t="s">
        <v>156</v>
      </c>
      <c r="H2639" s="34">
        <v>1495.5641739800001</v>
      </c>
      <c r="I2639" s="34">
        <v>119721.270859</v>
      </c>
    </row>
    <row r="2640" spans="1:9">
      <c r="A2640" s="35" t="s">
        <v>153</v>
      </c>
      <c r="B2640" s="35" t="s">
        <v>153</v>
      </c>
      <c r="C2640" s="34">
        <v>29.583770305400002</v>
      </c>
      <c r="D2640" s="35" t="s">
        <v>154</v>
      </c>
      <c r="E2640" s="35" t="s">
        <v>44</v>
      </c>
      <c r="F2640" s="35" t="s">
        <v>155</v>
      </c>
      <c r="G2640" s="35" t="s">
        <v>156</v>
      </c>
      <c r="H2640" s="34">
        <v>1495.5641739800001</v>
      </c>
      <c r="I2640" s="34">
        <v>119721.270859</v>
      </c>
    </row>
    <row r="2641" spans="1:9">
      <c r="A2641" s="35" t="s">
        <v>153</v>
      </c>
      <c r="B2641" s="35" t="s">
        <v>153</v>
      </c>
      <c r="C2641" s="34">
        <v>26.7221453268</v>
      </c>
      <c r="D2641" s="35" t="s">
        <v>154</v>
      </c>
      <c r="E2641" s="35" t="s">
        <v>48</v>
      </c>
      <c r="F2641" s="35" t="s">
        <v>106</v>
      </c>
      <c r="G2641" s="35" t="s">
        <v>107</v>
      </c>
      <c r="H2641" s="34">
        <v>1515.3701106599999</v>
      </c>
      <c r="I2641" s="34">
        <v>108140.685436</v>
      </c>
    </row>
    <row r="2642" spans="1:9">
      <c r="A2642" s="35" t="s">
        <v>153</v>
      </c>
      <c r="B2642" s="35" t="s">
        <v>153</v>
      </c>
      <c r="C2642" s="34">
        <v>26.7221453268</v>
      </c>
      <c r="D2642" s="35" t="s">
        <v>154</v>
      </c>
      <c r="E2642" s="35" t="s">
        <v>48</v>
      </c>
      <c r="F2642" s="35" t="s">
        <v>106</v>
      </c>
      <c r="G2642" s="35" t="s">
        <v>107</v>
      </c>
      <c r="H2642" s="34">
        <v>1515.3701106599999</v>
      </c>
      <c r="I2642" s="34">
        <v>108140.685436</v>
      </c>
    </row>
    <row r="2643" spans="1:9">
      <c r="A2643" s="35" t="s">
        <v>153</v>
      </c>
      <c r="B2643" s="35" t="s">
        <v>153</v>
      </c>
      <c r="C2643" s="34">
        <v>26.7221453268</v>
      </c>
      <c r="D2643" s="35" t="s">
        <v>154</v>
      </c>
      <c r="E2643" s="35" t="s">
        <v>44</v>
      </c>
      <c r="F2643" s="35" t="s">
        <v>106</v>
      </c>
      <c r="G2643" s="35" t="s">
        <v>107</v>
      </c>
      <c r="H2643" s="34">
        <v>1515.3701106599999</v>
      </c>
      <c r="I2643" s="34">
        <v>108140.685436</v>
      </c>
    </row>
    <row r="2644" spans="1:9">
      <c r="A2644" s="35" t="s">
        <v>153</v>
      </c>
      <c r="B2644" s="35" t="s">
        <v>153</v>
      </c>
      <c r="C2644" s="34">
        <v>26.7221453268</v>
      </c>
      <c r="D2644" s="35" t="s">
        <v>154</v>
      </c>
      <c r="E2644" s="35" t="s">
        <v>44</v>
      </c>
      <c r="F2644" s="35" t="s">
        <v>106</v>
      </c>
      <c r="G2644" s="35" t="s">
        <v>107</v>
      </c>
      <c r="H2644" s="34">
        <v>1515.3701106599999</v>
      </c>
      <c r="I2644" s="34">
        <v>108140.685436</v>
      </c>
    </row>
    <row r="2645" spans="1:9">
      <c r="A2645" s="35" t="s">
        <v>153</v>
      </c>
      <c r="B2645" s="35" t="s">
        <v>153</v>
      </c>
      <c r="C2645" s="34">
        <v>132.553730223</v>
      </c>
      <c r="D2645" s="35" t="s">
        <v>154</v>
      </c>
      <c r="E2645" s="35" t="s">
        <v>48</v>
      </c>
      <c r="F2645" s="35" t="s">
        <v>106</v>
      </c>
      <c r="G2645" s="35" t="s">
        <v>107</v>
      </c>
      <c r="H2645" s="34">
        <v>5784.0163812399996</v>
      </c>
      <c r="I2645" s="34">
        <v>536425.91446700005</v>
      </c>
    </row>
    <row r="2646" spans="1:9">
      <c r="A2646" s="35" t="s">
        <v>153</v>
      </c>
      <c r="B2646" s="35" t="s">
        <v>153</v>
      </c>
      <c r="C2646" s="34">
        <v>132.553730223</v>
      </c>
      <c r="D2646" s="35" t="s">
        <v>154</v>
      </c>
      <c r="E2646" s="35" t="s">
        <v>48</v>
      </c>
      <c r="F2646" s="35" t="s">
        <v>106</v>
      </c>
      <c r="G2646" s="35" t="s">
        <v>107</v>
      </c>
      <c r="H2646" s="34">
        <v>5784.0163812399996</v>
      </c>
      <c r="I2646" s="34">
        <v>536425.91446700005</v>
      </c>
    </row>
    <row r="2647" spans="1:9">
      <c r="A2647" s="35" t="s">
        <v>153</v>
      </c>
      <c r="B2647" s="35" t="s">
        <v>153</v>
      </c>
      <c r="C2647" s="34">
        <v>132.553730223</v>
      </c>
      <c r="D2647" s="35" t="s">
        <v>154</v>
      </c>
      <c r="E2647" s="35" t="s">
        <v>44</v>
      </c>
      <c r="F2647" s="35" t="s">
        <v>106</v>
      </c>
      <c r="G2647" s="35" t="s">
        <v>107</v>
      </c>
      <c r="H2647" s="34">
        <v>5784.0163812399996</v>
      </c>
      <c r="I2647" s="34">
        <v>536425.91446700005</v>
      </c>
    </row>
    <row r="2648" spans="1:9">
      <c r="A2648" s="35" t="s">
        <v>153</v>
      </c>
      <c r="B2648" s="35" t="s">
        <v>153</v>
      </c>
      <c r="C2648" s="34">
        <v>132.553730223</v>
      </c>
      <c r="D2648" s="35" t="s">
        <v>154</v>
      </c>
      <c r="E2648" s="35" t="s">
        <v>44</v>
      </c>
      <c r="F2648" s="35" t="s">
        <v>106</v>
      </c>
      <c r="G2648" s="35" t="s">
        <v>107</v>
      </c>
      <c r="H2648" s="34">
        <v>5784.0163812399996</v>
      </c>
      <c r="I2648" s="34">
        <v>536425.91446700005</v>
      </c>
    </row>
    <row r="2649" spans="1:9">
      <c r="A2649" s="35" t="s">
        <v>153</v>
      </c>
      <c r="B2649" s="35" t="s">
        <v>153</v>
      </c>
      <c r="C2649" s="34">
        <v>215.013014446</v>
      </c>
      <c r="D2649" s="35" t="s">
        <v>154</v>
      </c>
      <c r="E2649" s="35" t="s">
        <v>44</v>
      </c>
      <c r="F2649" s="35" t="s">
        <v>106</v>
      </c>
      <c r="G2649" s="35" t="s">
        <v>107</v>
      </c>
      <c r="H2649" s="34">
        <v>5945.7913887000004</v>
      </c>
      <c r="I2649" s="34">
        <v>870126.79841100005</v>
      </c>
    </row>
    <row r="2650" spans="1:9">
      <c r="A2650" s="35" t="s">
        <v>153</v>
      </c>
      <c r="B2650" s="35" t="s">
        <v>153</v>
      </c>
      <c r="C2650" s="34">
        <v>215.013014446</v>
      </c>
      <c r="D2650" s="35" t="s">
        <v>154</v>
      </c>
      <c r="E2650" s="35" t="s">
        <v>44</v>
      </c>
      <c r="F2650" s="35" t="s">
        <v>106</v>
      </c>
      <c r="G2650" s="35" t="s">
        <v>107</v>
      </c>
      <c r="H2650" s="34">
        <v>5945.7913887000004</v>
      </c>
      <c r="I2650" s="34">
        <v>870126.79841100005</v>
      </c>
    </row>
    <row r="2651" spans="1:9">
      <c r="A2651" s="35" t="s">
        <v>153</v>
      </c>
      <c r="B2651" s="35" t="s">
        <v>153</v>
      </c>
      <c r="C2651" s="34">
        <v>215.013014446</v>
      </c>
      <c r="D2651" s="35" t="s">
        <v>154</v>
      </c>
      <c r="E2651" s="35" t="s">
        <v>44</v>
      </c>
      <c r="F2651" s="35" t="s">
        <v>106</v>
      </c>
      <c r="G2651" s="35" t="s">
        <v>107</v>
      </c>
      <c r="H2651" s="34">
        <v>5945.7913887000004</v>
      </c>
      <c r="I2651" s="34">
        <v>870126.79841100005</v>
      </c>
    </row>
    <row r="2652" spans="1:9">
      <c r="A2652" s="35" t="s">
        <v>153</v>
      </c>
      <c r="B2652" s="35" t="s">
        <v>153</v>
      </c>
      <c r="C2652" s="34">
        <v>215.013014446</v>
      </c>
      <c r="D2652" s="35" t="s">
        <v>154</v>
      </c>
      <c r="E2652" s="35" t="s">
        <v>44</v>
      </c>
      <c r="F2652" s="35" t="s">
        <v>106</v>
      </c>
      <c r="G2652" s="35" t="s">
        <v>107</v>
      </c>
      <c r="H2652" s="34">
        <v>5945.7913887000004</v>
      </c>
      <c r="I2652" s="34">
        <v>870126.79841100005</v>
      </c>
    </row>
    <row r="2653" spans="1:9">
      <c r="A2653" s="35" t="s">
        <v>173</v>
      </c>
      <c r="B2653" s="35" t="s">
        <v>174</v>
      </c>
      <c r="C2653" s="34">
        <v>5.3770793235400002E-5</v>
      </c>
      <c r="D2653" s="35" t="s">
        <v>175</v>
      </c>
      <c r="E2653" s="35" t="s">
        <v>44</v>
      </c>
      <c r="F2653" s="35" t="s">
        <v>97</v>
      </c>
      <c r="G2653" s="35" t="s">
        <v>98</v>
      </c>
      <c r="H2653" s="34">
        <v>118.900814677</v>
      </c>
      <c r="I2653" s="34">
        <v>0.217602679942</v>
      </c>
    </row>
    <row r="2654" spans="1:9">
      <c r="A2654" s="35" t="s">
        <v>173</v>
      </c>
      <c r="B2654" s="35" t="s">
        <v>174</v>
      </c>
      <c r="C2654" s="34">
        <v>5.3770793235400002E-5</v>
      </c>
      <c r="D2654" s="35" t="s">
        <v>175</v>
      </c>
      <c r="E2654" s="35" t="s">
        <v>44</v>
      </c>
      <c r="F2654" s="35" t="s">
        <v>97</v>
      </c>
      <c r="G2654" s="35" t="s">
        <v>98</v>
      </c>
      <c r="H2654" s="34">
        <v>118.900814677</v>
      </c>
      <c r="I2654" s="34">
        <v>0.217602679942</v>
      </c>
    </row>
    <row r="2655" spans="1:9">
      <c r="A2655" s="35" t="s">
        <v>173</v>
      </c>
      <c r="B2655" s="35" t="s">
        <v>174</v>
      </c>
      <c r="C2655" s="34">
        <v>5.3770793235400002E-5</v>
      </c>
      <c r="D2655" s="35" t="s">
        <v>175</v>
      </c>
      <c r="E2655" s="35" t="s">
        <v>44</v>
      </c>
      <c r="F2655" s="35" t="s">
        <v>97</v>
      </c>
      <c r="G2655" s="35" t="s">
        <v>98</v>
      </c>
      <c r="H2655" s="34">
        <v>118.900814677</v>
      </c>
      <c r="I2655" s="34">
        <v>0.217602679942</v>
      </c>
    </row>
    <row r="2656" spans="1:9">
      <c r="A2656" s="35" t="s">
        <v>173</v>
      </c>
      <c r="B2656" s="35" t="s">
        <v>174</v>
      </c>
      <c r="C2656" s="34">
        <v>5.3770793235400002E-5</v>
      </c>
      <c r="D2656" s="35" t="s">
        <v>175</v>
      </c>
      <c r="E2656" s="35" t="s">
        <v>44</v>
      </c>
      <c r="F2656" s="35" t="s">
        <v>97</v>
      </c>
      <c r="G2656" s="35" t="s">
        <v>98</v>
      </c>
      <c r="H2656" s="34">
        <v>118.900814677</v>
      </c>
      <c r="I2656" s="34">
        <v>0.217602679942</v>
      </c>
    </row>
    <row r="2657" spans="1:9">
      <c r="A2657" s="35" t="s">
        <v>129</v>
      </c>
      <c r="B2657" s="35" t="s">
        <v>129</v>
      </c>
      <c r="C2657" s="34">
        <v>1.3496454021299999</v>
      </c>
      <c r="D2657" s="35" t="s">
        <v>130</v>
      </c>
      <c r="E2657" s="35" t="s">
        <v>44</v>
      </c>
      <c r="F2657" s="35" t="s">
        <v>54</v>
      </c>
      <c r="G2657" s="35" t="s">
        <v>100</v>
      </c>
      <c r="H2657" s="34">
        <v>763.25835205999999</v>
      </c>
      <c r="I2657" s="34">
        <v>5461.8211635799998</v>
      </c>
    </row>
    <row r="2658" spans="1:9">
      <c r="A2658" s="35" t="s">
        <v>129</v>
      </c>
      <c r="B2658" s="35" t="s">
        <v>129</v>
      </c>
      <c r="C2658" s="34">
        <v>1.3496454021299999</v>
      </c>
      <c r="D2658" s="35" t="s">
        <v>130</v>
      </c>
      <c r="E2658" s="35" t="s">
        <v>44</v>
      </c>
      <c r="F2658" s="35" t="s">
        <v>54</v>
      </c>
      <c r="G2658" s="35" t="s">
        <v>100</v>
      </c>
      <c r="H2658" s="34">
        <v>763.25835205999999</v>
      </c>
      <c r="I2658" s="34">
        <v>5461.8211635799998</v>
      </c>
    </row>
    <row r="2659" spans="1:9">
      <c r="A2659" s="35" t="s">
        <v>129</v>
      </c>
      <c r="B2659" s="35" t="s">
        <v>129</v>
      </c>
      <c r="C2659" s="34">
        <v>1.3496454021299999</v>
      </c>
      <c r="D2659" s="35" t="s">
        <v>130</v>
      </c>
      <c r="E2659" s="35" t="s">
        <v>44</v>
      </c>
      <c r="F2659" s="35" t="s">
        <v>54</v>
      </c>
      <c r="G2659" s="35" t="s">
        <v>100</v>
      </c>
      <c r="H2659" s="34">
        <v>763.25835205999999</v>
      </c>
      <c r="I2659" s="34">
        <v>5461.8211635799998</v>
      </c>
    </row>
    <row r="2660" spans="1:9">
      <c r="A2660" s="35" t="s">
        <v>129</v>
      </c>
      <c r="B2660" s="35" t="s">
        <v>129</v>
      </c>
      <c r="C2660" s="34">
        <v>1.3496454021299999</v>
      </c>
      <c r="D2660" s="35" t="s">
        <v>130</v>
      </c>
      <c r="E2660" s="35" t="s">
        <v>44</v>
      </c>
      <c r="F2660" s="35" t="s">
        <v>54</v>
      </c>
      <c r="G2660" s="35" t="s">
        <v>100</v>
      </c>
      <c r="H2660" s="34">
        <v>763.25835205999999</v>
      </c>
      <c r="I2660" s="34">
        <v>5461.8211635799998</v>
      </c>
    </row>
    <row r="2661" spans="1:9">
      <c r="A2661" s="35" t="s">
        <v>157</v>
      </c>
      <c r="B2661" s="35" t="s">
        <v>158</v>
      </c>
      <c r="C2661" s="34">
        <v>1.3496454021299999</v>
      </c>
      <c r="D2661" s="35" t="s">
        <v>159</v>
      </c>
      <c r="E2661" s="35" t="s">
        <v>44</v>
      </c>
      <c r="F2661" s="35" t="s">
        <v>54</v>
      </c>
      <c r="G2661" s="35" t="s">
        <v>100</v>
      </c>
      <c r="H2661" s="34">
        <v>763.25835205999999</v>
      </c>
      <c r="I2661" s="34">
        <v>5461.8211635799998</v>
      </c>
    </row>
    <row r="2662" spans="1:9">
      <c r="A2662" s="35" t="s">
        <v>157</v>
      </c>
      <c r="B2662" s="35" t="s">
        <v>158</v>
      </c>
      <c r="C2662" s="34">
        <v>1.3496454021299999</v>
      </c>
      <c r="D2662" s="35" t="s">
        <v>159</v>
      </c>
      <c r="E2662" s="35" t="s">
        <v>44</v>
      </c>
      <c r="F2662" s="35" t="s">
        <v>54</v>
      </c>
      <c r="G2662" s="35" t="s">
        <v>100</v>
      </c>
      <c r="H2662" s="34">
        <v>763.25835205999999</v>
      </c>
      <c r="I2662" s="34">
        <v>5461.8211635799998</v>
      </c>
    </row>
    <row r="2663" spans="1:9">
      <c r="A2663" s="35" t="s">
        <v>157</v>
      </c>
      <c r="B2663" s="35" t="s">
        <v>158</v>
      </c>
      <c r="C2663" s="34">
        <v>1.3496454021299999</v>
      </c>
      <c r="D2663" s="35" t="s">
        <v>159</v>
      </c>
      <c r="E2663" s="35" t="s">
        <v>44</v>
      </c>
      <c r="F2663" s="35" t="s">
        <v>54</v>
      </c>
      <c r="G2663" s="35" t="s">
        <v>100</v>
      </c>
      <c r="H2663" s="34">
        <v>763.25835205999999</v>
      </c>
      <c r="I2663" s="34">
        <v>5461.8211635799998</v>
      </c>
    </row>
    <row r="2664" spans="1:9">
      <c r="A2664" s="35" t="s">
        <v>157</v>
      </c>
      <c r="B2664" s="35" t="s">
        <v>158</v>
      </c>
      <c r="C2664" s="34">
        <v>1.3496454021299999</v>
      </c>
      <c r="D2664" s="35" t="s">
        <v>159</v>
      </c>
      <c r="E2664" s="35" t="s">
        <v>44</v>
      </c>
      <c r="F2664" s="35" t="s">
        <v>54</v>
      </c>
      <c r="G2664" s="35" t="s">
        <v>100</v>
      </c>
      <c r="H2664" s="34">
        <v>763.25835205999999</v>
      </c>
      <c r="I2664" s="34">
        <v>5461.8211635799998</v>
      </c>
    </row>
    <row r="2665" spans="1:9">
      <c r="A2665" s="35" t="s">
        <v>129</v>
      </c>
      <c r="B2665" s="35" t="s">
        <v>129</v>
      </c>
      <c r="C2665" s="34">
        <v>5.6520461712900003</v>
      </c>
      <c r="D2665" s="35" t="s">
        <v>130</v>
      </c>
      <c r="E2665" s="35" t="s">
        <v>44</v>
      </c>
      <c r="F2665" s="35" t="s">
        <v>54</v>
      </c>
      <c r="G2665" s="35" t="s">
        <v>100</v>
      </c>
      <c r="H2665" s="34">
        <v>1020.8436227</v>
      </c>
      <c r="I2665" s="34">
        <v>22873.019348000002</v>
      </c>
    </row>
    <row r="2666" spans="1:9">
      <c r="A2666" s="35" t="s">
        <v>129</v>
      </c>
      <c r="B2666" s="35" t="s">
        <v>129</v>
      </c>
      <c r="C2666" s="34">
        <v>5.6520461712900003</v>
      </c>
      <c r="D2666" s="35" t="s">
        <v>130</v>
      </c>
      <c r="E2666" s="35" t="s">
        <v>44</v>
      </c>
      <c r="F2666" s="35" t="s">
        <v>54</v>
      </c>
      <c r="G2666" s="35" t="s">
        <v>100</v>
      </c>
      <c r="H2666" s="34">
        <v>1020.8436227</v>
      </c>
      <c r="I2666" s="34">
        <v>22873.019348000002</v>
      </c>
    </row>
    <row r="2667" spans="1:9">
      <c r="A2667" s="35" t="s">
        <v>129</v>
      </c>
      <c r="B2667" s="35" t="s">
        <v>129</v>
      </c>
      <c r="C2667" s="34">
        <v>5.6520461712900003</v>
      </c>
      <c r="D2667" s="35" t="s">
        <v>130</v>
      </c>
      <c r="E2667" s="35" t="s">
        <v>46</v>
      </c>
      <c r="F2667" s="35" t="s">
        <v>54</v>
      </c>
      <c r="G2667" s="35" t="s">
        <v>100</v>
      </c>
      <c r="H2667" s="34">
        <v>1020.8436227</v>
      </c>
      <c r="I2667" s="34">
        <v>22873.019348000002</v>
      </c>
    </row>
    <row r="2668" spans="1:9">
      <c r="A2668" s="35" t="s">
        <v>129</v>
      </c>
      <c r="B2668" s="35" t="s">
        <v>129</v>
      </c>
      <c r="C2668" s="34">
        <v>5.6520461712900003</v>
      </c>
      <c r="D2668" s="35" t="s">
        <v>130</v>
      </c>
      <c r="E2668" s="35" t="s">
        <v>46</v>
      </c>
      <c r="F2668" s="35" t="s">
        <v>54</v>
      </c>
      <c r="G2668" s="35" t="s">
        <v>100</v>
      </c>
      <c r="H2668" s="34">
        <v>1020.8436227</v>
      </c>
      <c r="I2668" s="34">
        <v>22873.019348000002</v>
      </c>
    </row>
    <row r="2669" spans="1:9">
      <c r="A2669" s="35" t="s">
        <v>157</v>
      </c>
      <c r="B2669" s="35" t="s">
        <v>158</v>
      </c>
      <c r="C2669" s="34">
        <v>5.6520461712900003</v>
      </c>
      <c r="D2669" s="35" t="s">
        <v>159</v>
      </c>
      <c r="E2669" s="35" t="s">
        <v>44</v>
      </c>
      <c r="F2669" s="35" t="s">
        <v>54</v>
      </c>
      <c r="G2669" s="35" t="s">
        <v>100</v>
      </c>
      <c r="H2669" s="34">
        <v>1020.8436227</v>
      </c>
      <c r="I2669" s="34">
        <v>22873.019348000002</v>
      </c>
    </row>
    <row r="2670" spans="1:9">
      <c r="A2670" s="35" t="s">
        <v>157</v>
      </c>
      <c r="B2670" s="35" t="s">
        <v>158</v>
      </c>
      <c r="C2670" s="34">
        <v>5.6520461712900003</v>
      </c>
      <c r="D2670" s="35" t="s">
        <v>159</v>
      </c>
      <c r="E2670" s="35" t="s">
        <v>44</v>
      </c>
      <c r="F2670" s="35" t="s">
        <v>54</v>
      </c>
      <c r="G2670" s="35" t="s">
        <v>100</v>
      </c>
      <c r="H2670" s="34">
        <v>1020.8436227</v>
      </c>
      <c r="I2670" s="34">
        <v>22873.019348000002</v>
      </c>
    </row>
    <row r="2671" spans="1:9">
      <c r="A2671" s="35" t="s">
        <v>157</v>
      </c>
      <c r="B2671" s="35" t="s">
        <v>158</v>
      </c>
      <c r="C2671" s="34">
        <v>5.6520461712900003</v>
      </c>
      <c r="D2671" s="35" t="s">
        <v>159</v>
      </c>
      <c r="E2671" s="35" t="s">
        <v>46</v>
      </c>
      <c r="F2671" s="35" t="s">
        <v>54</v>
      </c>
      <c r="G2671" s="35" t="s">
        <v>100</v>
      </c>
      <c r="H2671" s="34">
        <v>1020.8436227</v>
      </c>
      <c r="I2671" s="34">
        <v>22873.019348000002</v>
      </c>
    </row>
    <row r="2672" spans="1:9">
      <c r="A2672" s="35" t="s">
        <v>157</v>
      </c>
      <c r="B2672" s="35" t="s">
        <v>158</v>
      </c>
      <c r="C2672" s="34">
        <v>5.6520461712900003</v>
      </c>
      <c r="D2672" s="35" t="s">
        <v>159</v>
      </c>
      <c r="E2672" s="35" t="s">
        <v>46</v>
      </c>
      <c r="F2672" s="35" t="s">
        <v>54</v>
      </c>
      <c r="G2672" s="35" t="s">
        <v>100</v>
      </c>
      <c r="H2672" s="34">
        <v>1020.8436227</v>
      </c>
      <c r="I2672" s="34">
        <v>22873.019348000002</v>
      </c>
    </row>
    <row r="2673" spans="1:9">
      <c r="A2673" s="35" t="s">
        <v>150</v>
      </c>
      <c r="B2673" s="35" t="s">
        <v>151</v>
      </c>
      <c r="C2673" s="34">
        <v>5.0406413681800002</v>
      </c>
      <c r="D2673" s="35" t="s">
        <v>152</v>
      </c>
      <c r="E2673" s="35" t="s">
        <v>44</v>
      </c>
      <c r="F2673" s="35" t="s">
        <v>145</v>
      </c>
      <c r="G2673" s="35" t="s">
        <v>146</v>
      </c>
      <c r="H2673" s="34">
        <v>2938.2612101</v>
      </c>
      <c r="I2673" s="34">
        <v>20398.751893799999</v>
      </c>
    </row>
    <row r="2674" spans="1:9">
      <c r="A2674" s="35" t="s">
        <v>150</v>
      </c>
      <c r="B2674" s="35" t="s">
        <v>151</v>
      </c>
      <c r="C2674" s="34">
        <v>5.0406413681800002</v>
      </c>
      <c r="D2674" s="35" t="s">
        <v>152</v>
      </c>
      <c r="E2674" s="35" t="s">
        <v>44</v>
      </c>
      <c r="F2674" s="35" t="s">
        <v>145</v>
      </c>
      <c r="G2674" s="35" t="s">
        <v>146</v>
      </c>
      <c r="H2674" s="34">
        <v>2938.2612101</v>
      </c>
      <c r="I2674" s="34">
        <v>20398.751893799999</v>
      </c>
    </row>
    <row r="2675" spans="1:9">
      <c r="A2675" s="35" t="s">
        <v>150</v>
      </c>
      <c r="B2675" s="35" t="s">
        <v>151</v>
      </c>
      <c r="C2675" s="34">
        <v>5.0406413681800002</v>
      </c>
      <c r="D2675" s="35" t="s">
        <v>152</v>
      </c>
      <c r="E2675" s="35" t="s">
        <v>46</v>
      </c>
      <c r="F2675" s="35" t="s">
        <v>145</v>
      </c>
      <c r="G2675" s="35" t="s">
        <v>146</v>
      </c>
      <c r="H2675" s="34">
        <v>2938.2612101</v>
      </c>
      <c r="I2675" s="34">
        <v>20398.751893799999</v>
      </c>
    </row>
    <row r="2676" spans="1:9">
      <c r="A2676" s="35" t="s">
        <v>150</v>
      </c>
      <c r="B2676" s="35" t="s">
        <v>151</v>
      </c>
      <c r="C2676" s="34">
        <v>5.0406413681800002</v>
      </c>
      <c r="D2676" s="35" t="s">
        <v>152</v>
      </c>
      <c r="E2676" s="35" t="s">
        <v>46</v>
      </c>
      <c r="F2676" s="35" t="s">
        <v>145</v>
      </c>
      <c r="G2676" s="35" t="s">
        <v>146</v>
      </c>
      <c r="H2676" s="34">
        <v>2938.2612101</v>
      </c>
      <c r="I2676" s="34">
        <v>20398.751893799999</v>
      </c>
    </row>
    <row r="2677" spans="1:9">
      <c r="A2677" s="35" t="s">
        <v>153</v>
      </c>
      <c r="B2677" s="35" t="s">
        <v>153</v>
      </c>
      <c r="C2677" s="34">
        <v>5.0406413681800002</v>
      </c>
      <c r="D2677" s="35" t="s">
        <v>154</v>
      </c>
      <c r="E2677" s="35" t="s">
        <v>44</v>
      </c>
      <c r="F2677" s="35" t="s">
        <v>145</v>
      </c>
      <c r="G2677" s="35" t="s">
        <v>146</v>
      </c>
      <c r="H2677" s="34">
        <v>2938.2612101</v>
      </c>
      <c r="I2677" s="34">
        <v>20398.751893799999</v>
      </c>
    </row>
    <row r="2678" spans="1:9">
      <c r="A2678" s="35" t="s">
        <v>153</v>
      </c>
      <c r="B2678" s="35" t="s">
        <v>153</v>
      </c>
      <c r="C2678" s="34">
        <v>5.0406413681800002</v>
      </c>
      <c r="D2678" s="35" t="s">
        <v>154</v>
      </c>
      <c r="E2678" s="35" t="s">
        <v>44</v>
      </c>
      <c r="F2678" s="35" t="s">
        <v>145</v>
      </c>
      <c r="G2678" s="35" t="s">
        <v>146</v>
      </c>
      <c r="H2678" s="34">
        <v>2938.2612101</v>
      </c>
      <c r="I2678" s="34">
        <v>20398.751893799999</v>
      </c>
    </row>
    <row r="2679" spans="1:9">
      <c r="A2679" s="35" t="s">
        <v>153</v>
      </c>
      <c r="B2679" s="35" t="s">
        <v>153</v>
      </c>
      <c r="C2679" s="34">
        <v>5.0406413681800002</v>
      </c>
      <c r="D2679" s="35" t="s">
        <v>154</v>
      </c>
      <c r="E2679" s="35" t="s">
        <v>46</v>
      </c>
      <c r="F2679" s="35" t="s">
        <v>145</v>
      </c>
      <c r="G2679" s="35" t="s">
        <v>146</v>
      </c>
      <c r="H2679" s="34">
        <v>2938.2612101</v>
      </c>
      <c r="I2679" s="34">
        <v>20398.751893799999</v>
      </c>
    </row>
    <row r="2680" spans="1:9">
      <c r="A2680" s="35" t="s">
        <v>153</v>
      </c>
      <c r="B2680" s="35" t="s">
        <v>153</v>
      </c>
      <c r="C2680" s="34">
        <v>5.0406413681800002</v>
      </c>
      <c r="D2680" s="35" t="s">
        <v>154</v>
      </c>
      <c r="E2680" s="35" t="s">
        <v>46</v>
      </c>
      <c r="F2680" s="35" t="s">
        <v>145</v>
      </c>
      <c r="G2680" s="35" t="s">
        <v>146</v>
      </c>
      <c r="H2680" s="34">
        <v>2938.2612101</v>
      </c>
      <c r="I2680" s="34">
        <v>20398.751893799999</v>
      </c>
    </row>
    <row r="2681" spans="1:9">
      <c r="A2681" s="35" t="s">
        <v>150</v>
      </c>
      <c r="B2681" s="35" t="s">
        <v>151</v>
      </c>
      <c r="C2681" s="34">
        <v>44.3097388877</v>
      </c>
      <c r="D2681" s="35" t="s">
        <v>152</v>
      </c>
      <c r="E2681" s="35" t="s">
        <v>44</v>
      </c>
      <c r="F2681" s="35" t="s">
        <v>145</v>
      </c>
      <c r="G2681" s="35" t="s">
        <v>146</v>
      </c>
      <c r="H2681" s="34">
        <v>20036.7429601</v>
      </c>
      <c r="I2681" s="34">
        <v>179315.15139300001</v>
      </c>
    </row>
    <row r="2682" spans="1:9">
      <c r="A2682" s="35" t="s">
        <v>150</v>
      </c>
      <c r="B2682" s="35" t="s">
        <v>151</v>
      </c>
      <c r="C2682" s="34">
        <v>44.3097388877</v>
      </c>
      <c r="D2682" s="35" t="s">
        <v>152</v>
      </c>
      <c r="E2682" s="35" t="s">
        <v>44</v>
      </c>
      <c r="F2682" s="35" t="s">
        <v>145</v>
      </c>
      <c r="G2682" s="35" t="s">
        <v>146</v>
      </c>
      <c r="H2682" s="34">
        <v>20036.7429601</v>
      </c>
      <c r="I2682" s="34">
        <v>179315.15139300001</v>
      </c>
    </row>
    <row r="2683" spans="1:9">
      <c r="A2683" s="35" t="s">
        <v>150</v>
      </c>
      <c r="B2683" s="35" t="s">
        <v>151</v>
      </c>
      <c r="C2683" s="34">
        <v>44.3097388877</v>
      </c>
      <c r="D2683" s="35" t="s">
        <v>152</v>
      </c>
      <c r="E2683" s="35" t="s">
        <v>44</v>
      </c>
      <c r="F2683" s="35" t="s">
        <v>145</v>
      </c>
      <c r="G2683" s="35" t="s">
        <v>146</v>
      </c>
      <c r="H2683" s="34">
        <v>20036.7429601</v>
      </c>
      <c r="I2683" s="34">
        <v>179315.15139300001</v>
      </c>
    </row>
    <row r="2684" spans="1:9">
      <c r="A2684" s="35" t="s">
        <v>150</v>
      </c>
      <c r="B2684" s="35" t="s">
        <v>151</v>
      </c>
      <c r="C2684" s="34">
        <v>44.3097388877</v>
      </c>
      <c r="D2684" s="35" t="s">
        <v>152</v>
      </c>
      <c r="E2684" s="35" t="s">
        <v>44</v>
      </c>
      <c r="F2684" s="35" t="s">
        <v>145</v>
      </c>
      <c r="G2684" s="35" t="s">
        <v>146</v>
      </c>
      <c r="H2684" s="34">
        <v>20036.7429601</v>
      </c>
      <c r="I2684" s="34">
        <v>179315.15139300001</v>
      </c>
    </row>
    <row r="2685" spans="1:9">
      <c r="A2685" s="35" t="s">
        <v>153</v>
      </c>
      <c r="B2685" s="35" t="s">
        <v>153</v>
      </c>
      <c r="C2685" s="34">
        <v>44.3097388877</v>
      </c>
      <c r="D2685" s="35" t="s">
        <v>154</v>
      </c>
      <c r="E2685" s="35" t="s">
        <v>44</v>
      </c>
      <c r="F2685" s="35" t="s">
        <v>145</v>
      </c>
      <c r="G2685" s="35" t="s">
        <v>146</v>
      </c>
      <c r="H2685" s="34">
        <v>20036.7429601</v>
      </c>
      <c r="I2685" s="34">
        <v>179315.15139300001</v>
      </c>
    </row>
    <row r="2686" spans="1:9">
      <c r="A2686" s="35" t="s">
        <v>153</v>
      </c>
      <c r="B2686" s="35" t="s">
        <v>153</v>
      </c>
      <c r="C2686" s="34">
        <v>44.3097388877</v>
      </c>
      <c r="D2686" s="35" t="s">
        <v>154</v>
      </c>
      <c r="E2686" s="35" t="s">
        <v>44</v>
      </c>
      <c r="F2686" s="35" t="s">
        <v>145</v>
      </c>
      <c r="G2686" s="35" t="s">
        <v>146</v>
      </c>
      <c r="H2686" s="34">
        <v>20036.7429601</v>
      </c>
      <c r="I2686" s="34">
        <v>179315.15139300001</v>
      </c>
    </row>
    <row r="2687" spans="1:9">
      <c r="A2687" s="35" t="s">
        <v>153</v>
      </c>
      <c r="B2687" s="35" t="s">
        <v>153</v>
      </c>
      <c r="C2687" s="34">
        <v>44.3097388877</v>
      </c>
      <c r="D2687" s="35" t="s">
        <v>154</v>
      </c>
      <c r="E2687" s="35" t="s">
        <v>44</v>
      </c>
      <c r="F2687" s="35" t="s">
        <v>145</v>
      </c>
      <c r="G2687" s="35" t="s">
        <v>146</v>
      </c>
      <c r="H2687" s="34">
        <v>20036.7429601</v>
      </c>
      <c r="I2687" s="34">
        <v>179315.15139300001</v>
      </c>
    </row>
    <row r="2688" spans="1:9">
      <c r="A2688" s="35" t="s">
        <v>153</v>
      </c>
      <c r="B2688" s="35" t="s">
        <v>153</v>
      </c>
      <c r="C2688" s="34">
        <v>44.3097388877</v>
      </c>
      <c r="D2688" s="35" t="s">
        <v>154</v>
      </c>
      <c r="E2688" s="35" t="s">
        <v>44</v>
      </c>
      <c r="F2688" s="35" t="s">
        <v>145</v>
      </c>
      <c r="G2688" s="35" t="s">
        <v>146</v>
      </c>
      <c r="H2688" s="34">
        <v>20036.7429601</v>
      </c>
      <c r="I2688" s="34">
        <v>179315.15139300001</v>
      </c>
    </row>
    <row r="2689" spans="1:9">
      <c r="A2689" s="35" t="s">
        <v>150</v>
      </c>
      <c r="B2689" s="35" t="s">
        <v>151</v>
      </c>
      <c r="C2689" s="34">
        <v>1.65176455053</v>
      </c>
      <c r="D2689" s="35" t="s">
        <v>152</v>
      </c>
      <c r="E2689" s="35" t="s">
        <v>46</v>
      </c>
      <c r="F2689" s="35" t="s">
        <v>145</v>
      </c>
      <c r="G2689" s="35" t="s">
        <v>146</v>
      </c>
      <c r="H2689" s="34">
        <v>745.37241421199997</v>
      </c>
      <c r="I2689" s="34">
        <v>6684.4539796199997</v>
      </c>
    </row>
    <row r="2690" spans="1:9">
      <c r="A2690" s="35" t="s">
        <v>150</v>
      </c>
      <c r="B2690" s="35" t="s">
        <v>151</v>
      </c>
      <c r="C2690" s="34">
        <v>1.65176455053</v>
      </c>
      <c r="D2690" s="35" t="s">
        <v>152</v>
      </c>
      <c r="E2690" s="35" t="s">
        <v>46</v>
      </c>
      <c r="F2690" s="35" t="s">
        <v>145</v>
      </c>
      <c r="G2690" s="35" t="s">
        <v>146</v>
      </c>
      <c r="H2690" s="34">
        <v>745.37241421199997</v>
      </c>
      <c r="I2690" s="34">
        <v>6684.4539796199997</v>
      </c>
    </row>
    <row r="2691" spans="1:9">
      <c r="A2691" s="35" t="s">
        <v>150</v>
      </c>
      <c r="B2691" s="35" t="s">
        <v>151</v>
      </c>
      <c r="C2691" s="34">
        <v>1.65176455053</v>
      </c>
      <c r="D2691" s="35" t="s">
        <v>152</v>
      </c>
      <c r="E2691" s="35" t="s">
        <v>44</v>
      </c>
      <c r="F2691" s="35" t="s">
        <v>145</v>
      </c>
      <c r="G2691" s="35" t="s">
        <v>146</v>
      </c>
      <c r="H2691" s="34">
        <v>745.37241421199997</v>
      </c>
      <c r="I2691" s="34">
        <v>6684.4539796199997</v>
      </c>
    </row>
    <row r="2692" spans="1:9">
      <c r="A2692" s="35" t="s">
        <v>150</v>
      </c>
      <c r="B2692" s="35" t="s">
        <v>151</v>
      </c>
      <c r="C2692" s="34">
        <v>1.65176455053</v>
      </c>
      <c r="D2692" s="35" t="s">
        <v>152</v>
      </c>
      <c r="E2692" s="35" t="s">
        <v>44</v>
      </c>
      <c r="F2692" s="35" t="s">
        <v>145</v>
      </c>
      <c r="G2692" s="35" t="s">
        <v>146</v>
      </c>
      <c r="H2692" s="34">
        <v>745.37241421199997</v>
      </c>
      <c r="I2692" s="34">
        <v>6684.4539796199997</v>
      </c>
    </row>
    <row r="2693" spans="1:9">
      <c r="A2693" s="35" t="s">
        <v>153</v>
      </c>
      <c r="B2693" s="35" t="s">
        <v>153</v>
      </c>
      <c r="C2693" s="34">
        <v>1.65176455053</v>
      </c>
      <c r="D2693" s="35" t="s">
        <v>154</v>
      </c>
      <c r="E2693" s="35" t="s">
        <v>46</v>
      </c>
      <c r="F2693" s="35" t="s">
        <v>145</v>
      </c>
      <c r="G2693" s="35" t="s">
        <v>146</v>
      </c>
      <c r="H2693" s="34">
        <v>745.37241421199997</v>
      </c>
      <c r="I2693" s="34">
        <v>6684.4539796199997</v>
      </c>
    </row>
    <row r="2694" spans="1:9">
      <c r="A2694" s="35" t="s">
        <v>153</v>
      </c>
      <c r="B2694" s="35" t="s">
        <v>153</v>
      </c>
      <c r="C2694" s="34">
        <v>1.65176455053</v>
      </c>
      <c r="D2694" s="35" t="s">
        <v>154</v>
      </c>
      <c r="E2694" s="35" t="s">
        <v>46</v>
      </c>
      <c r="F2694" s="35" t="s">
        <v>145</v>
      </c>
      <c r="G2694" s="35" t="s">
        <v>146</v>
      </c>
      <c r="H2694" s="34">
        <v>745.37241421199997</v>
      </c>
      <c r="I2694" s="34">
        <v>6684.4539796199997</v>
      </c>
    </row>
    <row r="2695" spans="1:9">
      <c r="A2695" s="35" t="s">
        <v>153</v>
      </c>
      <c r="B2695" s="35" t="s">
        <v>153</v>
      </c>
      <c r="C2695" s="34">
        <v>1.65176455053</v>
      </c>
      <c r="D2695" s="35" t="s">
        <v>154</v>
      </c>
      <c r="E2695" s="35" t="s">
        <v>44</v>
      </c>
      <c r="F2695" s="35" t="s">
        <v>145</v>
      </c>
      <c r="G2695" s="35" t="s">
        <v>146</v>
      </c>
      <c r="H2695" s="34">
        <v>745.37241421199997</v>
      </c>
      <c r="I2695" s="34">
        <v>6684.4539796199997</v>
      </c>
    </row>
    <row r="2696" spans="1:9">
      <c r="A2696" s="35" t="s">
        <v>153</v>
      </c>
      <c r="B2696" s="35" t="s">
        <v>153</v>
      </c>
      <c r="C2696" s="34">
        <v>1.65176455053</v>
      </c>
      <c r="D2696" s="35" t="s">
        <v>154</v>
      </c>
      <c r="E2696" s="35" t="s">
        <v>44</v>
      </c>
      <c r="F2696" s="35" t="s">
        <v>145</v>
      </c>
      <c r="G2696" s="35" t="s">
        <v>146</v>
      </c>
      <c r="H2696" s="34">
        <v>745.37241421199997</v>
      </c>
      <c r="I2696" s="34">
        <v>6684.4539796199997</v>
      </c>
    </row>
    <row r="2697" spans="1:9">
      <c r="A2697" s="35" t="s">
        <v>150</v>
      </c>
      <c r="B2697" s="35" t="s">
        <v>151</v>
      </c>
      <c r="C2697" s="34">
        <v>6.5197366492200004</v>
      </c>
      <c r="D2697" s="35" t="s">
        <v>152</v>
      </c>
      <c r="E2697" s="35" t="s">
        <v>46</v>
      </c>
      <c r="F2697" s="35" t="s">
        <v>145</v>
      </c>
      <c r="G2697" s="35" t="s">
        <v>146</v>
      </c>
      <c r="H2697" s="34">
        <v>1971.32078342</v>
      </c>
      <c r="I2697" s="34">
        <v>26384.438131300001</v>
      </c>
    </row>
    <row r="2698" spans="1:9">
      <c r="A2698" s="35" t="s">
        <v>150</v>
      </c>
      <c r="B2698" s="35" t="s">
        <v>151</v>
      </c>
      <c r="C2698" s="34">
        <v>6.5197366492200004</v>
      </c>
      <c r="D2698" s="35" t="s">
        <v>152</v>
      </c>
      <c r="E2698" s="35" t="s">
        <v>46</v>
      </c>
      <c r="F2698" s="35" t="s">
        <v>145</v>
      </c>
      <c r="G2698" s="35" t="s">
        <v>146</v>
      </c>
      <c r="H2698" s="34">
        <v>1971.32078342</v>
      </c>
      <c r="I2698" s="34">
        <v>26384.438131300001</v>
      </c>
    </row>
    <row r="2699" spans="1:9">
      <c r="A2699" s="35" t="s">
        <v>150</v>
      </c>
      <c r="B2699" s="35" t="s">
        <v>151</v>
      </c>
      <c r="C2699" s="34">
        <v>6.5197366492200004</v>
      </c>
      <c r="D2699" s="35" t="s">
        <v>152</v>
      </c>
      <c r="E2699" s="35" t="s">
        <v>44</v>
      </c>
      <c r="F2699" s="35" t="s">
        <v>145</v>
      </c>
      <c r="G2699" s="35" t="s">
        <v>146</v>
      </c>
      <c r="H2699" s="34">
        <v>1971.32078342</v>
      </c>
      <c r="I2699" s="34">
        <v>26384.438131300001</v>
      </c>
    </row>
    <row r="2700" spans="1:9">
      <c r="A2700" s="35" t="s">
        <v>150</v>
      </c>
      <c r="B2700" s="35" t="s">
        <v>151</v>
      </c>
      <c r="C2700" s="34">
        <v>6.5197366492200004</v>
      </c>
      <c r="D2700" s="35" t="s">
        <v>152</v>
      </c>
      <c r="E2700" s="35" t="s">
        <v>44</v>
      </c>
      <c r="F2700" s="35" t="s">
        <v>145</v>
      </c>
      <c r="G2700" s="35" t="s">
        <v>146</v>
      </c>
      <c r="H2700" s="34">
        <v>1971.32078342</v>
      </c>
      <c r="I2700" s="34">
        <v>26384.438131300001</v>
      </c>
    </row>
    <row r="2701" spans="1:9">
      <c r="A2701" s="35" t="s">
        <v>153</v>
      </c>
      <c r="B2701" s="35" t="s">
        <v>153</v>
      </c>
      <c r="C2701" s="34">
        <v>6.5197366492200004</v>
      </c>
      <c r="D2701" s="35" t="s">
        <v>154</v>
      </c>
      <c r="E2701" s="35" t="s">
        <v>46</v>
      </c>
      <c r="F2701" s="35" t="s">
        <v>145</v>
      </c>
      <c r="G2701" s="35" t="s">
        <v>146</v>
      </c>
      <c r="H2701" s="34">
        <v>1971.32078342</v>
      </c>
      <c r="I2701" s="34">
        <v>26384.438131300001</v>
      </c>
    </row>
    <row r="2702" spans="1:9">
      <c r="A2702" s="35" t="s">
        <v>153</v>
      </c>
      <c r="B2702" s="35" t="s">
        <v>153</v>
      </c>
      <c r="C2702" s="34">
        <v>6.5197366492200004</v>
      </c>
      <c r="D2702" s="35" t="s">
        <v>154</v>
      </c>
      <c r="E2702" s="35" t="s">
        <v>46</v>
      </c>
      <c r="F2702" s="35" t="s">
        <v>145</v>
      </c>
      <c r="G2702" s="35" t="s">
        <v>146</v>
      </c>
      <c r="H2702" s="34">
        <v>1971.32078342</v>
      </c>
      <c r="I2702" s="34">
        <v>26384.438131300001</v>
      </c>
    </row>
    <row r="2703" spans="1:9">
      <c r="A2703" s="35" t="s">
        <v>153</v>
      </c>
      <c r="B2703" s="35" t="s">
        <v>153</v>
      </c>
      <c r="C2703" s="34">
        <v>6.5197366492200004</v>
      </c>
      <c r="D2703" s="35" t="s">
        <v>154</v>
      </c>
      <c r="E2703" s="35" t="s">
        <v>44</v>
      </c>
      <c r="F2703" s="35" t="s">
        <v>145</v>
      </c>
      <c r="G2703" s="35" t="s">
        <v>146</v>
      </c>
      <c r="H2703" s="34">
        <v>1971.32078342</v>
      </c>
      <c r="I2703" s="34">
        <v>26384.438131300001</v>
      </c>
    </row>
    <row r="2704" spans="1:9">
      <c r="A2704" s="35" t="s">
        <v>153</v>
      </c>
      <c r="B2704" s="35" t="s">
        <v>153</v>
      </c>
      <c r="C2704" s="34">
        <v>6.5197366492200004</v>
      </c>
      <c r="D2704" s="35" t="s">
        <v>154</v>
      </c>
      <c r="E2704" s="35" t="s">
        <v>44</v>
      </c>
      <c r="F2704" s="35" t="s">
        <v>145</v>
      </c>
      <c r="G2704" s="35" t="s">
        <v>146</v>
      </c>
      <c r="H2704" s="34">
        <v>1971.32078342</v>
      </c>
      <c r="I2704" s="34">
        <v>26384.438131300001</v>
      </c>
    </row>
    <row r="2705" spans="1:9">
      <c r="A2705" s="35" t="s">
        <v>150</v>
      </c>
      <c r="B2705" s="35" t="s">
        <v>151</v>
      </c>
      <c r="C2705" s="34">
        <v>1.41344915391</v>
      </c>
      <c r="D2705" s="35" t="s">
        <v>152</v>
      </c>
      <c r="E2705" s="35" t="s">
        <v>46</v>
      </c>
      <c r="F2705" s="35" t="s">
        <v>145</v>
      </c>
      <c r="G2705" s="35" t="s">
        <v>146</v>
      </c>
      <c r="H2705" s="34">
        <v>2036.82771809</v>
      </c>
      <c r="I2705" s="34">
        <v>5720.0257862400003</v>
      </c>
    </row>
    <row r="2706" spans="1:9">
      <c r="A2706" s="35" t="s">
        <v>150</v>
      </c>
      <c r="B2706" s="35" t="s">
        <v>151</v>
      </c>
      <c r="C2706" s="34">
        <v>1.41344915391</v>
      </c>
      <c r="D2706" s="35" t="s">
        <v>152</v>
      </c>
      <c r="E2706" s="35" t="s">
        <v>46</v>
      </c>
      <c r="F2706" s="35" t="s">
        <v>145</v>
      </c>
      <c r="G2706" s="35" t="s">
        <v>146</v>
      </c>
      <c r="H2706" s="34">
        <v>2036.82771809</v>
      </c>
      <c r="I2706" s="34">
        <v>5720.0257862400003</v>
      </c>
    </row>
    <row r="2707" spans="1:9">
      <c r="A2707" s="35" t="s">
        <v>150</v>
      </c>
      <c r="B2707" s="35" t="s">
        <v>151</v>
      </c>
      <c r="C2707" s="34">
        <v>1.41344915391</v>
      </c>
      <c r="D2707" s="35" t="s">
        <v>152</v>
      </c>
      <c r="E2707" s="35" t="s">
        <v>44</v>
      </c>
      <c r="F2707" s="35" t="s">
        <v>145</v>
      </c>
      <c r="G2707" s="35" t="s">
        <v>146</v>
      </c>
      <c r="H2707" s="34">
        <v>2036.82771809</v>
      </c>
      <c r="I2707" s="34">
        <v>5720.0257862400003</v>
      </c>
    </row>
    <row r="2708" spans="1:9">
      <c r="A2708" s="35" t="s">
        <v>150</v>
      </c>
      <c r="B2708" s="35" t="s">
        <v>151</v>
      </c>
      <c r="C2708" s="34">
        <v>1.41344915391</v>
      </c>
      <c r="D2708" s="35" t="s">
        <v>152</v>
      </c>
      <c r="E2708" s="35" t="s">
        <v>44</v>
      </c>
      <c r="F2708" s="35" t="s">
        <v>145</v>
      </c>
      <c r="G2708" s="35" t="s">
        <v>146</v>
      </c>
      <c r="H2708" s="34">
        <v>2036.82771809</v>
      </c>
      <c r="I2708" s="34">
        <v>5720.0257862400003</v>
      </c>
    </row>
    <row r="2709" spans="1:9">
      <c r="A2709" s="35" t="s">
        <v>153</v>
      </c>
      <c r="B2709" s="35" t="s">
        <v>153</v>
      </c>
      <c r="C2709" s="34">
        <v>1.41344915391</v>
      </c>
      <c r="D2709" s="35" t="s">
        <v>154</v>
      </c>
      <c r="E2709" s="35" t="s">
        <v>46</v>
      </c>
      <c r="F2709" s="35" t="s">
        <v>145</v>
      </c>
      <c r="G2709" s="35" t="s">
        <v>146</v>
      </c>
      <c r="H2709" s="34">
        <v>2036.82771809</v>
      </c>
      <c r="I2709" s="34">
        <v>5720.0257862400003</v>
      </c>
    </row>
    <row r="2710" spans="1:9">
      <c r="A2710" s="35" t="s">
        <v>153</v>
      </c>
      <c r="B2710" s="35" t="s">
        <v>153</v>
      </c>
      <c r="C2710" s="34">
        <v>1.41344915391</v>
      </c>
      <c r="D2710" s="35" t="s">
        <v>154</v>
      </c>
      <c r="E2710" s="35" t="s">
        <v>46</v>
      </c>
      <c r="F2710" s="35" t="s">
        <v>145</v>
      </c>
      <c r="G2710" s="35" t="s">
        <v>146</v>
      </c>
      <c r="H2710" s="34">
        <v>2036.82771809</v>
      </c>
      <c r="I2710" s="34">
        <v>5720.0257862400003</v>
      </c>
    </row>
    <row r="2711" spans="1:9">
      <c r="A2711" s="35" t="s">
        <v>153</v>
      </c>
      <c r="B2711" s="35" t="s">
        <v>153</v>
      </c>
      <c r="C2711" s="34">
        <v>1.41344915391</v>
      </c>
      <c r="D2711" s="35" t="s">
        <v>154</v>
      </c>
      <c r="E2711" s="35" t="s">
        <v>44</v>
      </c>
      <c r="F2711" s="35" t="s">
        <v>145</v>
      </c>
      <c r="G2711" s="35" t="s">
        <v>146</v>
      </c>
      <c r="H2711" s="34">
        <v>2036.82771809</v>
      </c>
      <c r="I2711" s="34">
        <v>5720.0257862400003</v>
      </c>
    </row>
    <row r="2712" spans="1:9">
      <c r="A2712" s="35" t="s">
        <v>153</v>
      </c>
      <c r="B2712" s="35" t="s">
        <v>153</v>
      </c>
      <c r="C2712" s="34">
        <v>1.41344915391</v>
      </c>
      <c r="D2712" s="35" t="s">
        <v>154</v>
      </c>
      <c r="E2712" s="35" t="s">
        <v>44</v>
      </c>
      <c r="F2712" s="35" t="s">
        <v>145</v>
      </c>
      <c r="G2712" s="35" t="s">
        <v>146</v>
      </c>
      <c r="H2712" s="34">
        <v>2036.82771809</v>
      </c>
      <c r="I2712" s="34">
        <v>5720.0257862400003</v>
      </c>
    </row>
    <row r="2713" spans="1:9">
      <c r="A2713" s="35" t="s">
        <v>160</v>
      </c>
      <c r="B2713" s="35" t="s">
        <v>161</v>
      </c>
      <c r="C2713" s="34">
        <v>2.3357456445300002</v>
      </c>
      <c r="D2713" s="35" t="s">
        <v>162</v>
      </c>
      <c r="E2713" s="35" t="s">
        <v>46</v>
      </c>
      <c r="F2713" s="35" t="s">
        <v>163</v>
      </c>
      <c r="G2713" s="35" t="s">
        <v>164</v>
      </c>
      <c r="H2713" s="34">
        <v>447.22709718900001</v>
      </c>
      <c r="I2713" s="34">
        <v>9452.4272626500006</v>
      </c>
    </row>
    <row r="2714" spans="1:9">
      <c r="A2714" s="35" t="s">
        <v>160</v>
      </c>
      <c r="B2714" s="35" t="s">
        <v>161</v>
      </c>
      <c r="C2714" s="34">
        <v>2.3357456445300002</v>
      </c>
      <c r="D2714" s="35" t="s">
        <v>162</v>
      </c>
      <c r="E2714" s="35" t="s">
        <v>46</v>
      </c>
      <c r="F2714" s="35" t="s">
        <v>163</v>
      </c>
      <c r="G2714" s="35" t="s">
        <v>164</v>
      </c>
      <c r="H2714" s="34">
        <v>447.22709718900001</v>
      </c>
      <c r="I2714" s="34">
        <v>9452.4272626500006</v>
      </c>
    </row>
    <row r="2715" spans="1:9">
      <c r="A2715" s="35" t="s">
        <v>160</v>
      </c>
      <c r="B2715" s="35" t="s">
        <v>161</v>
      </c>
      <c r="C2715" s="34">
        <v>2.3357456445300002</v>
      </c>
      <c r="D2715" s="35" t="s">
        <v>162</v>
      </c>
      <c r="E2715" s="35" t="s">
        <v>48</v>
      </c>
      <c r="F2715" s="35" t="s">
        <v>163</v>
      </c>
      <c r="G2715" s="35" t="s">
        <v>164</v>
      </c>
      <c r="H2715" s="34">
        <v>447.22709718900001</v>
      </c>
      <c r="I2715" s="34">
        <v>9452.4272626500006</v>
      </c>
    </row>
    <row r="2716" spans="1:9">
      <c r="A2716" s="35" t="s">
        <v>160</v>
      </c>
      <c r="B2716" s="35" t="s">
        <v>161</v>
      </c>
      <c r="C2716" s="34">
        <v>2.3357456445300002</v>
      </c>
      <c r="D2716" s="35" t="s">
        <v>162</v>
      </c>
      <c r="E2716" s="35" t="s">
        <v>48</v>
      </c>
      <c r="F2716" s="35" t="s">
        <v>163</v>
      </c>
      <c r="G2716" s="35" t="s">
        <v>164</v>
      </c>
      <c r="H2716" s="34">
        <v>447.22709718900001</v>
      </c>
      <c r="I2716" s="34">
        <v>9452.4272626500006</v>
      </c>
    </row>
    <row r="2717" spans="1:9">
      <c r="A2717" s="35" t="s">
        <v>165</v>
      </c>
      <c r="B2717" s="35" t="s">
        <v>165</v>
      </c>
      <c r="C2717" s="34">
        <v>2.3357456445300002</v>
      </c>
      <c r="D2717" s="35" t="s">
        <v>166</v>
      </c>
      <c r="E2717" s="35" t="s">
        <v>46</v>
      </c>
      <c r="F2717" s="35" t="s">
        <v>163</v>
      </c>
      <c r="G2717" s="35" t="s">
        <v>164</v>
      </c>
      <c r="H2717" s="34">
        <v>447.22709718900001</v>
      </c>
      <c r="I2717" s="34">
        <v>9452.4272626500006</v>
      </c>
    </row>
    <row r="2718" spans="1:9">
      <c r="A2718" s="35" t="s">
        <v>165</v>
      </c>
      <c r="B2718" s="35" t="s">
        <v>165</v>
      </c>
      <c r="C2718" s="34">
        <v>2.3357456445300002</v>
      </c>
      <c r="D2718" s="35" t="s">
        <v>166</v>
      </c>
      <c r="E2718" s="35" t="s">
        <v>46</v>
      </c>
      <c r="F2718" s="35" t="s">
        <v>163</v>
      </c>
      <c r="G2718" s="35" t="s">
        <v>164</v>
      </c>
      <c r="H2718" s="34">
        <v>447.22709718900001</v>
      </c>
      <c r="I2718" s="34">
        <v>9452.4272626500006</v>
      </c>
    </row>
    <row r="2719" spans="1:9">
      <c r="A2719" s="35" t="s">
        <v>165</v>
      </c>
      <c r="B2719" s="35" t="s">
        <v>165</v>
      </c>
      <c r="C2719" s="34">
        <v>2.3357456445300002</v>
      </c>
      <c r="D2719" s="35" t="s">
        <v>166</v>
      </c>
      <c r="E2719" s="35" t="s">
        <v>48</v>
      </c>
      <c r="F2719" s="35" t="s">
        <v>163</v>
      </c>
      <c r="G2719" s="35" t="s">
        <v>164</v>
      </c>
      <c r="H2719" s="34">
        <v>447.22709718900001</v>
      </c>
      <c r="I2719" s="34">
        <v>9452.4272626500006</v>
      </c>
    </row>
    <row r="2720" spans="1:9">
      <c r="A2720" s="35" t="s">
        <v>165</v>
      </c>
      <c r="B2720" s="35" t="s">
        <v>165</v>
      </c>
      <c r="C2720" s="34">
        <v>2.3357456445300002</v>
      </c>
      <c r="D2720" s="35" t="s">
        <v>166</v>
      </c>
      <c r="E2720" s="35" t="s">
        <v>48</v>
      </c>
      <c r="F2720" s="35" t="s">
        <v>163</v>
      </c>
      <c r="G2720" s="35" t="s">
        <v>164</v>
      </c>
      <c r="H2720" s="34">
        <v>447.22709718900001</v>
      </c>
      <c r="I2720" s="34">
        <v>9452.4272626500006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F554-7641-450D-8673-2953046279B6}">
  <dimension ref="A1:AE31"/>
  <sheetViews>
    <sheetView topLeftCell="N1" workbookViewId="0">
      <selection activeCell="Y27" sqref="Y27"/>
    </sheetView>
  </sheetViews>
  <sheetFormatPr defaultRowHeight="12.75"/>
  <cols>
    <col min="1" max="23" width="9.140625" style="15"/>
    <col min="24" max="24" width="34.140625" style="15" bestFit="1" customWidth="1"/>
    <col min="25" max="25" width="18.7109375" style="15" bestFit="1" customWidth="1"/>
    <col min="26" max="30" width="9.140625" style="15"/>
    <col min="31" max="31" width="32.7109375" style="15" bestFit="1" customWidth="1"/>
    <col min="32" max="16384" width="9.140625" style="15"/>
  </cols>
  <sheetData>
    <row r="1" spans="1:31" ht="15">
      <c r="A1" s="15" t="s">
        <v>92</v>
      </c>
      <c r="D1" s="15" t="s">
        <v>92</v>
      </c>
      <c r="E1" s="15" t="s">
        <v>12</v>
      </c>
      <c r="F1" s="15" t="s">
        <v>101</v>
      </c>
      <c r="G1" s="15" t="s">
        <v>114</v>
      </c>
      <c r="H1" s="15" t="s">
        <v>126</v>
      </c>
      <c r="I1" s="15" t="s">
        <v>129</v>
      </c>
      <c r="J1" s="15" t="s">
        <v>135</v>
      </c>
      <c r="K1" s="15" t="s">
        <v>137</v>
      </c>
      <c r="L1" s="15" t="s">
        <v>138</v>
      </c>
      <c r="M1" s="15" t="s">
        <v>139</v>
      </c>
      <c r="N1" s="15" t="s">
        <v>143</v>
      </c>
      <c r="O1" s="15" t="s">
        <v>149</v>
      </c>
      <c r="P1" s="15" t="s">
        <v>150</v>
      </c>
      <c r="Q1" s="15" t="s">
        <v>153</v>
      </c>
      <c r="R1" s="15" t="s">
        <v>157</v>
      </c>
      <c r="S1" s="15" t="s">
        <v>160</v>
      </c>
      <c r="T1" s="15" t="s">
        <v>165</v>
      </c>
      <c r="U1" s="15" t="s">
        <v>173</v>
      </c>
      <c r="V1" s="15" t="s">
        <v>178</v>
      </c>
      <c r="X1" t="s">
        <v>183</v>
      </c>
      <c r="Y1" t="s">
        <v>184</v>
      </c>
      <c r="Z1" s="30" t="s">
        <v>185</v>
      </c>
      <c r="AA1" s="15" t="s">
        <v>162</v>
      </c>
      <c r="AC1" s="15" t="s">
        <v>186</v>
      </c>
      <c r="AE1" s="45" t="s">
        <v>187</v>
      </c>
    </row>
    <row r="2" spans="1:31" ht="15">
      <c r="A2" s="15" t="s">
        <v>12</v>
      </c>
      <c r="D2" s="15" t="s">
        <v>95</v>
      </c>
      <c r="E2" s="15" t="s">
        <v>54</v>
      </c>
      <c r="F2" s="15" t="s">
        <v>106</v>
      </c>
      <c r="G2" s="15" t="s">
        <v>108</v>
      </c>
      <c r="H2" s="15" t="s">
        <v>127</v>
      </c>
      <c r="I2" s="15" t="s">
        <v>131</v>
      </c>
      <c r="J2" s="15" t="s">
        <v>95</v>
      </c>
      <c r="K2" s="15" t="s">
        <v>106</v>
      </c>
      <c r="L2" s="15" t="s">
        <v>108</v>
      </c>
      <c r="M2" s="15" t="s">
        <v>141</v>
      </c>
      <c r="N2" s="15" t="s">
        <v>95</v>
      </c>
      <c r="O2" s="15" t="s">
        <v>120</v>
      </c>
      <c r="P2" s="15" t="s">
        <v>104</v>
      </c>
      <c r="Q2" s="15" t="s">
        <v>106</v>
      </c>
      <c r="R2" s="15" t="s">
        <v>131</v>
      </c>
      <c r="S2" s="15" t="s">
        <v>163</v>
      </c>
      <c r="T2" s="15" t="s">
        <v>167</v>
      </c>
      <c r="U2" s="15" t="s">
        <v>97</v>
      </c>
      <c r="V2" s="15" t="s">
        <v>181</v>
      </c>
      <c r="X2" t="s">
        <v>188</v>
      </c>
      <c r="Y2">
        <v>0.9</v>
      </c>
      <c r="Z2" s="31">
        <v>0.95</v>
      </c>
      <c r="AC2" s="15" t="s">
        <v>189</v>
      </c>
      <c r="AE2" s="45" t="s">
        <v>190</v>
      </c>
    </row>
    <row r="3" spans="1:31" ht="15">
      <c r="A3" s="15" t="s">
        <v>101</v>
      </c>
      <c r="D3" s="15" t="s">
        <v>97</v>
      </c>
      <c r="E3" s="15" t="s">
        <v>55</v>
      </c>
      <c r="F3" s="15" t="s">
        <v>108</v>
      </c>
      <c r="G3" s="15" t="s">
        <v>120</v>
      </c>
      <c r="H3" s="15" t="s">
        <v>112</v>
      </c>
      <c r="I3" s="15" t="s">
        <v>133</v>
      </c>
      <c r="J3" s="15" t="s">
        <v>97</v>
      </c>
      <c r="K3" s="15" t="s">
        <v>108</v>
      </c>
      <c r="L3" s="15" t="s">
        <v>115</v>
      </c>
      <c r="M3" s="15" t="s">
        <v>55</v>
      </c>
      <c r="N3" s="15" t="s">
        <v>104</v>
      </c>
      <c r="O3" s="15" t="s">
        <v>124</v>
      </c>
      <c r="P3" s="15" t="s">
        <v>145</v>
      </c>
      <c r="Q3" s="15" t="s">
        <v>131</v>
      </c>
      <c r="R3" s="15" t="s">
        <v>54</v>
      </c>
      <c r="S3" s="15" t="s">
        <v>124</v>
      </c>
      <c r="T3" s="15" t="s">
        <v>163</v>
      </c>
      <c r="U3" s="15" t="s">
        <v>176</v>
      </c>
      <c r="V3" s="15" t="s">
        <v>131</v>
      </c>
      <c r="X3" t="s">
        <v>191</v>
      </c>
      <c r="Y3">
        <v>0.5</v>
      </c>
      <c r="Z3" s="31">
        <v>0.75</v>
      </c>
      <c r="AE3" s="45" t="s">
        <v>192</v>
      </c>
    </row>
    <row r="4" spans="1:31" ht="15">
      <c r="A4" s="15" t="s">
        <v>114</v>
      </c>
      <c r="D4" s="15" t="s">
        <v>55</v>
      </c>
      <c r="E4" s="15" t="s">
        <v>55</v>
      </c>
      <c r="F4" s="15" t="s">
        <v>112</v>
      </c>
      <c r="G4" s="15" t="s">
        <v>118</v>
      </c>
      <c r="H4" s="15" t="s">
        <v>104</v>
      </c>
      <c r="I4" s="15" t="s">
        <v>54</v>
      </c>
      <c r="J4" s="15" t="s">
        <v>55</v>
      </c>
      <c r="K4" s="15" t="s">
        <v>55</v>
      </c>
      <c r="L4" s="15" t="s">
        <v>110</v>
      </c>
      <c r="M4" s="15" t="s">
        <v>55</v>
      </c>
      <c r="N4" s="15" t="s">
        <v>145</v>
      </c>
      <c r="O4" s="15" t="s">
        <v>55</v>
      </c>
      <c r="P4" s="15" t="s">
        <v>55</v>
      </c>
      <c r="Q4" s="15" t="s">
        <v>145</v>
      </c>
      <c r="R4" s="15" t="s">
        <v>55</v>
      </c>
      <c r="S4" s="15" t="s">
        <v>55</v>
      </c>
      <c r="T4" s="15" t="s">
        <v>169</v>
      </c>
      <c r="U4" s="15" t="s">
        <v>55</v>
      </c>
      <c r="V4" s="15" t="s">
        <v>133</v>
      </c>
      <c r="X4" t="s">
        <v>191</v>
      </c>
      <c r="Y4" t="s">
        <v>193</v>
      </c>
      <c r="Z4" s="32"/>
      <c r="AE4" s="45" t="s">
        <v>194</v>
      </c>
    </row>
    <row r="5" spans="1:31" ht="15">
      <c r="A5" s="15" t="s">
        <v>126</v>
      </c>
      <c r="D5" s="15" t="s">
        <v>55</v>
      </c>
      <c r="E5" s="15" t="s">
        <v>55</v>
      </c>
      <c r="F5" s="15" t="s">
        <v>104</v>
      </c>
      <c r="G5" s="15" t="s">
        <v>124</v>
      </c>
      <c r="H5" s="15" t="s">
        <v>55</v>
      </c>
      <c r="I5" s="15" t="s">
        <v>55</v>
      </c>
      <c r="J5" s="15" t="s">
        <v>55</v>
      </c>
      <c r="K5" s="15" t="s">
        <v>55</v>
      </c>
      <c r="L5" s="15" t="s">
        <v>55</v>
      </c>
      <c r="M5" s="15" t="s">
        <v>55</v>
      </c>
      <c r="N5" s="15" t="s">
        <v>55</v>
      </c>
      <c r="O5" s="15" t="s">
        <v>55</v>
      </c>
      <c r="P5" s="15" t="s">
        <v>55</v>
      </c>
      <c r="Q5" s="15" t="s">
        <v>155</v>
      </c>
      <c r="R5" s="15" t="s">
        <v>55</v>
      </c>
      <c r="S5" s="15" t="s">
        <v>55</v>
      </c>
      <c r="T5" s="15" t="s">
        <v>171</v>
      </c>
      <c r="U5" s="15" t="s">
        <v>55</v>
      </c>
      <c r="V5" s="15" t="s">
        <v>55</v>
      </c>
      <c r="X5" t="s">
        <v>195</v>
      </c>
      <c r="Y5">
        <v>0.7</v>
      </c>
      <c r="Z5" s="31">
        <v>0.85</v>
      </c>
      <c r="AE5" s="45" t="s">
        <v>196</v>
      </c>
    </row>
    <row r="6" spans="1:31" ht="15">
      <c r="A6" s="15" t="s">
        <v>129</v>
      </c>
      <c r="D6" s="15" t="s">
        <v>55</v>
      </c>
      <c r="E6" s="15" t="s">
        <v>55</v>
      </c>
      <c r="F6" s="15" t="s">
        <v>110</v>
      </c>
      <c r="G6" s="15" t="s">
        <v>115</v>
      </c>
      <c r="H6" s="15" t="s">
        <v>55</v>
      </c>
      <c r="I6" s="15" t="s">
        <v>55</v>
      </c>
      <c r="J6" s="15" t="s">
        <v>55</v>
      </c>
      <c r="K6" s="15" t="s">
        <v>55</v>
      </c>
      <c r="L6" s="15" t="s">
        <v>55</v>
      </c>
      <c r="M6" s="15" t="s">
        <v>55</v>
      </c>
      <c r="N6" s="15" t="s">
        <v>55</v>
      </c>
      <c r="O6" s="15" t="s">
        <v>55</v>
      </c>
      <c r="Q6" s="15" t="s">
        <v>147</v>
      </c>
      <c r="R6" s="15" t="s">
        <v>55</v>
      </c>
      <c r="S6" s="15" t="s">
        <v>55</v>
      </c>
      <c r="T6" s="15" t="s">
        <v>55</v>
      </c>
      <c r="U6" s="15" t="s">
        <v>55</v>
      </c>
      <c r="V6" s="15" t="s">
        <v>55</v>
      </c>
      <c r="X6" t="s">
        <v>197</v>
      </c>
      <c r="Y6">
        <v>0.7</v>
      </c>
      <c r="Z6" s="31">
        <v>0.85</v>
      </c>
      <c r="AE6" s="15" t="s">
        <v>198</v>
      </c>
    </row>
    <row r="7" spans="1:31" ht="15">
      <c r="A7" s="15" t="s">
        <v>135</v>
      </c>
      <c r="D7" s="15" t="s">
        <v>55</v>
      </c>
      <c r="E7" s="15" t="s">
        <v>55</v>
      </c>
      <c r="F7" s="15" t="s">
        <v>55</v>
      </c>
      <c r="G7" s="15" t="s">
        <v>122</v>
      </c>
      <c r="H7" s="15" t="s">
        <v>55</v>
      </c>
      <c r="I7" s="15" t="s">
        <v>55</v>
      </c>
      <c r="J7" s="15" t="s">
        <v>55</v>
      </c>
      <c r="K7" s="15" t="s">
        <v>55</v>
      </c>
      <c r="L7" s="15" t="s">
        <v>55</v>
      </c>
      <c r="M7" s="15" t="s">
        <v>55</v>
      </c>
      <c r="O7" s="15" t="s">
        <v>55</v>
      </c>
      <c r="Q7" s="15" t="s">
        <v>55</v>
      </c>
      <c r="R7" s="15" t="s">
        <v>55</v>
      </c>
      <c r="S7" s="15" t="s">
        <v>55</v>
      </c>
      <c r="T7" s="15" t="s">
        <v>55</v>
      </c>
      <c r="U7" s="15" t="s">
        <v>55</v>
      </c>
      <c r="V7" s="15" t="s">
        <v>55</v>
      </c>
      <c r="X7" t="s">
        <v>199</v>
      </c>
      <c r="Y7">
        <v>0.8</v>
      </c>
      <c r="Z7" s="31">
        <v>0.85</v>
      </c>
    </row>
    <row r="8" spans="1:31" ht="15">
      <c r="A8" s="15" t="s">
        <v>137</v>
      </c>
      <c r="X8" t="s">
        <v>200</v>
      </c>
      <c r="Y8">
        <v>0.65</v>
      </c>
      <c r="Z8" s="32"/>
    </row>
    <row r="9" spans="1:31" ht="15">
      <c r="A9" s="15" t="s">
        <v>138</v>
      </c>
      <c r="X9" t="s">
        <v>201</v>
      </c>
      <c r="Y9">
        <v>0.8</v>
      </c>
      <c r="Z9" s="32"/>
    </row>
    <row r="10" spans="1:31" ht="15">
      <c r="A10" s="15" t="s">
        <v>139</v>
      </c>
      <c r="X10" t="s">
        <v>202</v>
      </c>
      <c r="Y10">
        <v>0.9</v>
      </c>
      <c r="Z10" s="31">
        <v>0.95</v>
      </c>
    </row>
    <row r="11" spans="1:31" ht="15">
      <c r="A11" s="15" t="s">
        <v>143</v>
      </c>
      <c r="X11" t="s">
        <v>203</v>
      </c>
      <c r="Y11">
        <v>0.5</v>
      </c>
      <c r="Z11" s="31">
        <v>0.7</v>
      </c>
      <c r="AA11" s="15">
        <v>0.85</v>
      </c>
    </row>
    <row r="12" spans="1:31" ht="15">
      <c r="A12" s="15" t="s">
        <v>149</v>
      </c>
      <c r="X12" t="s">
        <v>204</v>
      </c>
      <c r="Y12">
        <v>0.9</v>
      </c>
      <c r="Z12" s="31">
        <v>0.95</v>
      </c>
    </row>
    <row r="13" spans="1:31" ht="15">
      <c r="A13" s="15" t="s">
        <v>150</v>
      </c>
      <c r="X13" t="s">
        <v>205</v>
      </c>
      <c r="Y13">
        <v>0.9</v>
      </c>
      <c r="Z13" s="32"/>
    </row>
    <row r="14" spans="1:31" ht="15">
      <c r="A14" s="15" t="s">
        <v>153</v>
      </c>
      <c r="X14" t="s">
        <v>206</v>
      </c>
      <c r="Y14">
        <v>0.9</v>
      </c>
      <c r="Z14" s="32"/>
    </row>
    <row r="15" spans="1:31" ht="15">
      <c r="A15" s="15" t="s">
        <v>157</v>
      </c>
      <c r="X15" t="s">
        <v>207</v>
      </c>
      <c r="Y15">
        <v>0.25</v>
      </c>
      <c r="Z15" s="31">
        <v>0.4</v>
      </c>
    </row>
    <row r="16" spans="1:31" ht="15">
      <c r="A16" s="15" t="s">
        <v>160</v>
      </c>
      <c r="X16" t="s">
        <v>208</v>
      </c>
      <c r="Y16">
        <v>0.6</v>
      </c>
      <c r="Z16" s="31">
        <v>0.75</v>
      </c>
    </row>
    <row r="17" spans="1:26" ht="15">
      <c r="A17" s="15" t="s">
        <v>165</v>
      </c>
      <c r="X17" t="s">
        <v>209</v>
      </c>
      <c r="Y17">
        <v>0.75</v>
      </c>
      <c r="Z17" s="31">
        <v>0.85</v>
      </c>
    </row>
    <row r="18" spans="1:26" ht="15">
      <c r="A18" s="15" t="s">
        <v>173</v>
      </c>
      <c r="X18" t="s">
        <v>210</v>
      </c>
      <c r="Y18">
        <v>0.5</v>
      </c>
      <c r="Z18" s="32"/>
    </row>
    <row r="19" spans="1:26" ht="15">
      <c r="A19" s="15" t="s">
        <v>178</v>
      </c>
      <c r="X19" t="s">
        <v>211</v>
      </c>
      <c r="Y19">
        <v>0.85</v>
      </c>
      <c r="Z19" s="32"/>
    </row>
    <row r="20" spans="1:26" ht="15">
      <c r="X20" t="s">
        <v>212</v>
      </c>
      <c r="Y20">
        <v>0.6</v>
      </c>
      <c r="Z20" s="32"/>
    </row>
    <row r="21" spans="1:26" ht="15">
      <c r="X21" t="s">
        <v>213</v>
      </c>
      <c r="Y21">
        <v>0.35</v>
      </c>
      <c r="Z21" s="32"/>
    </row>
    <row r="22" spans="1:26" ht="15">
      <c r="X22" t="s">
        <v>214</v>
      </c>
      <c r="Y22">
        <v>0.2</v>
      </c>
      <c r="Z22" s="32"/>
    </row>
    <row r="23" spans="1:26" ht="15">
      <c r="X23" t="s">
        <v>215</v>
      </c>
      <c r="Y23">
        <v>0.95</v>
      </c>
      <c r="Z23" s="32"/>
    </row>
    <row r="24" spans="1:26" ht="15">
      <c r="X24" t="s">
        <v>216</v>
      </c>
      <c r="Y24">
        <v>0.6</v>
      </c>
      <c r="Z24" s="32"/>
    </row>
    <row r="25" spans="1:26">
      <c r="X25" s="15" t="s">
        <v>217</v>
      </c>
      <c r="Y25" s="15">
        <v>1</v>
      </c>
    </row>
    <row r="26" spans="1:26">
      <c r="X26" s="15" t="s">
        <v>218</v>
      </c>
      <c r="Y26" s="15">
        <v>0.5</v>
      </c>
    </row>
    <row r="31" spans="1:26" ht="15">
      <c r="F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9157-ABF4-4D3A-87C0-0325599FEE60}">
  <dimension ref="A1:H35"/>
  <sheetViews>
    <sheetView workbookViewId="0">
      <selection activeCell="K7" sqref="K7"/>
    </sheetView>
  </sheetViews>
  <sheetFormatPr defaultRowHeight="15"/>
  <sheetData>
    <row r="1" spans="1:8">
      <c r="A1" s="64" t="s">
        <v>10</v>
      </c>
      <c r="B1" s="64"/>
      <c r="C1" s="64"/>
      <c r="D1" s="64"/>
      <c r="E1" s="64"/>
      <c r="F1" s="64"/>
      <c r="G1" s="64"/>
      <c r="H1" s="64"/>
    </row>
    <row r="2" spans="1:8">
      <c r="A2" s="64"/>
      <c r="B2" s="64"/>
      <c r="C2" s="64"/>
      <c r="D2" s="64"/>
      <c r="E2" s="64"/>
      <c r="F2" s="64"/>
      <c r="G2" s="64"/>
      <c r="H2" s="64"/>
    </row>
    <row r="3" spans="1:8">
      <c r="A3" s="64"/>
      <c r="B3" s="64"/>
      <c r="C3" s="64"/>
      <c r="D3" s="64"/>
      <c r="E3" s="64"/>
      <c r="F3" s="64"/>
      <c r="G3" s="64"/>
      <c r="H3" s="64"/>
    </row>
    <row r="4" spans="1:8">
      <c r="A4" s="64"/>
      <c r="B4" s="64"/>
      <c r="C4" s="64"/>
      <c r="D4" s="64"/>
      <c r="E4" s="64"/>
      <c r="F4" s="64"/>
      <c r="G4" s="64"/>
      <c r="H4" s="64"/>
    </row>
    <row r="5" spans="1:8">
      <c r="A5" s="64"/>
      <c r="B5" s="64"/>
      <c r="C5" s="64"/>
      <c r="D5" s="64"/>
      <c r="E5" s="64"/>
      <c r="F5" s="64"/>
      <c r="G5" s="64"/>
      <c r="H5" s="64"/>
    </row>
    <row r="6" spans="1:8">
      <c r="A6" s="64"/>
      <c r="B6" s="64"/>
      <c r="C6" s="64"/>
      <c r="D6" s="64"/>
      <c r="E6" s="64"/>
      <c r="F6" s="64"/>
      <c r="G6" s="64"/>
      <c r="H6" s="64"/>
    </row>
    <row r="7" spans="1:8">
      <c r="A7" s="64"/>
      <c r="B7" s="64"/>
      <c r="C7" s="64"/>
      <c r="D7" s="64"/>
      <c r="E7" s="64"/>
      <c r="F7" s="64"/>
      <c r="G7" s="64"/>
      <c r="H7" s="64"/>
    </row>
    <row r="8" spans="1:8">
      <c r="A8" s="64"/>
      <c r="B8" s="64"/>
      <c r="C8" s="64"/>
      <c r="D8" s="64"/>
      <c r="E8" s="64"/>
      <c r="F8" s="64"/>
      <c r="G8" s="64"/>
      <c r="H8" s="64"/>
    </row>
    <row r="9" spans="1:8">
      <c r="A9" s="64"/>
      <c r="B9" s="64"/>
      <c r="C9" s="64"/>
      <c r="D9" s="64"/>
      <c r="E9" s="64"/>
      <c r="F9" s="64"/>
      <c r="G9" s="64"/>
      <c r="H9" s="64"/>
    </row>
    <row r="10" spans="1:8">
      <c r="A10" s="64"/>
      <c r="B10" s="64"/>
      <c r="C10" s="64"/>
      <c r="D10" s="64"/>
      <c r="E10" s="64"/>
      <c r="F10" s="64"/>
      <c r="G10" s="64"/>
      <c r="H10" s="64"/>
    </row>
    <row r="11" spans="1:8">
      <c r="A11" s="64"/>
      <c r="B11" s="64"/>
      <c r="C11" s="64"/>
      <c r="D11" s="64"/>
      <c r="E11" s="64"/>
      <c r="F11" s="64"/>
      <c r="G11" s="64"/>
      <c r="H11" s="64"/>
    </row>
    <row r="12" spans="1:8">
      <c r="A12" s="64"/>
      <c r="B12" s="64"/>
      <c r="C12" s="64"/>
      <c r="D12" s="64"/>
      <c r="E12" s="64"/>
      <c r="F12" s="64"/>
      <c r="G12" s="64"/>
      <c r="H12" s="64"/>
    </row>
    <row r="13" spans="1:8">
      <c r="A13" s="64"/>
      <c r="B13" s="64"/>
      <c r="C13" s="64"/>
      <c r="D13" s="64"/>
      <c r="E13" s="64"/>
      <c r="F13" s="64"/>
      <c r="G13" s="64"/>
      <c r="H13" s="64"/>
    </row>
    <row r="14" spans="1:8">
      <c r="A14" s="64"/>
      <c r="B14" s="64"/>
      <c r="C14" s="64"/>
      <c r="D14" s="64"/>
      <c r="E14" s="64"/>
      <c r="F14" s="64"/>
      <c r="G14" s="64"/>
      <c r="H14" s="64"/>
    </row>
    <row r="15" spans="1:8">
      <c r="A15" s="64"/>
      <c r="B15" s="64"/>
      <c r="C15" s="64"/>
      <c r="D15" s="64"/>
      <c r="E15" s="64"/>
      <c r="F15" s="64"/>
      <c r="G15" s="64"/>
      <c r="H15" s="64"/>
    </row>
    <row r="16" spans="1:8">
      <c r="A16" s="64"/>
      <c r="B16" s="64"/>
      <c r="C16" s="64"/>
      <c r="D16" s="64"/>
      <c r="E16" s="64"/>
      <c r="F16" s="64"/>
      <c r="G16" s="64"/>
      <c r="H16" s="64"/>
    </row>
    <row r="17" spans="1:8">
      <c r="A17" s="64"/>
      <c r="B17" s="64"/>
      <c r="C17" s="64"/>
      <c r="D17" s="64"/>
      <c r="E17" s="64"/>
      <c r="F17" s="64"/>
      <c r="G17" s="64"/>
      <c r="H17" s="64"/>
    </row>
    <row r="18" spans="1:8">
      <c r="A18" s="64"/>
      <c r="B18" s="64"/>
      <c r="C18" s="64"/>
      <c r="D18" s="64"/>
      <c r="E18" s="64"/>
      <c r="F18" s="64"/>
      <c r="G18" s="64"/>
      <c r="H18" s="64"/>
    </row>
    <row r="19" spans="1:8">
      <c r="A19" s="64"/>
      <c r="B19" s="64"/>
      <c r="C19" s="64"/>
      <c r="D19" s="64"/>
      <c r="E19" s="64"/>
      <c r="F19" s="64"/>
      <c r="G19" s="64"/>
      <c r="H19" s="64"/>
    </row>
    <row r="20" spans="1:8">
      <c r="A20" s="64"/>
      <c r="B20" s="64"/>
      <c r="C20" s="64"/>
      <c r="D20" s="64"/>
      <c r="E20" s="64"/>
      <c r="F20" s="64"/>
      <c r="G20" s="64"/>
      <c r="H20" s="64"/>
    </row>
    <row r="21" spans="1:8">
      <c r="A21" s="64"/>
      <c r="B21" s="64"/>
      <c r="C21" s="64"/>
      <c r="D21" s="64"/>
      <c r="E21" s="64"/>
      <c r="F21" s="64"/>
      <c r="G21" s="64"/>
      <c r="H21" s="64"/>
    </row>
    <row r="22" spans="1:8">
      <c r="A22" s="64"/>
      <c r="B22" s="64"/>
      <c r="C22" s="64"/>
      <c r="D22" s="64"/>
      <c r="E22" s="64"/>
      <c r="F22" s="64"/>
      <c r="G22" s="64"/>
      <c r="H22" s="64"/>
    </row>
    <row r="23" spans="1:8">
      <c r="A23" s="64"/>
      <c r="B23" s="64"/>
      <c r="C23" s="64"/>
      <c r="D23" s="64"/>
      <c r="E23" s="64"/>
      <c r="F23" s="64"/>
      <c r="G23" s="64"/>
      <c r="H23" s="64"/>
    </row>
    <row r="24" spans="1:8">
      <c r="A24" s="64"/>
      <c r="B24" s="64"/>
      <c r="C24" s="64"/>
      <c r="D24" s="64"/>
      <c r="E24" s="64"/>
      <c r="F24" s="64"/>
      <c r="G24" s="64"/>
      <c r="H24" s="64"/>
    </row>
    <row r="25" spans="1:8">
      <c r="A25" s="64"/>
      <c r="B25" s="64"/>
      <c r="C25" s="64"/>
      <c r="D25" s="64"/>
      <c r="E25" s="64"/>
      <c r="F25" s="64"/>
      <c r="G25" s="64"/>
      <c r="H25" s="64"/>
    </row>
    <row r="26" spans="1:8">
      <c r="A26" s="64"/>
      <c r="B26" s="64"/>
      <c r="C26" s="64"/>
      <c r="D26" s="64"/>
      <c r="E26" s="64"/>
      <c r="F26" s="64"/>
      <c r="G26" s="64"/>
      <c r="H26" s="64"/>
    </row>
    <row r="27" spans="1:8">
      <c r="A27" s="64"/>
      <c r="B27" s="64"/>
      <c r="C27" s="64"/>
      <c r="D27" s="64"/>
      <c r="E27" s="64"/>
      <c r="F27" s="64"/>
      <c r="G27" s="64"/>
      <c r="H27" s="64"/>
    </row>
    <row r="28" spans="1:8">
      <c r="A28" s="64"/>
      <c r="B28" s="64"/>
      <c r="C28" s="64"/>
      <c r="D28" s="64"/>
      <c r="E28" s="64"/>
      <c r="F28" s="64"/>
      <c r="G28" s="64"/>
      <c r="H28" s="64"/>
    </row>
    <row r="29" spans="1:8">
      <c r="A29" s="64"/>
      <c r="B29" s="64"/>
      <c r="C29" s="64"/>
      <c r="D29" s="64"/>
      <c r="E29" s="64"/>
      <c r="F29" s="64"/>
      <c r="G29" s="64"/>
      <c r="H29" s="64"/>
    </row>
    <row r="30" spans="1:8">
      <c r="A30" s="64"/>
      <c r="B30" s="64"/>
      <c r="C30" s="64"/>
      <c r="D30" s="64"/>
      <c r="E30" s="64"/>
      <c r="F30" s="64"/>
      <c r="G30" s="64"/>
      <c r="H30" s="64"/>
    </row>
    <row r="31" spans="1:8">
      <c r="A31" s="64"/>
      <c r="B31" s="64"/>
      <c r="C31" s="64"/>
      <c r="D31" s="64"/>
      <c r="E31" s="64"/>
      <c r="F31" s="64"/>
      <c r="G31" s="64"/>
      <c r="H31" s="64"/>
    </row>
    <row r="32" spans="1:8">
      <c r="A32" s="64"/>
      <c r="B32" s="64"/>
      <c r="C32" s="64"/>
      <c r="D32" s="64"/>
      <c r="E32" s="64"/>
      <c r="F32" s="64"/>
      <c r="G32" s="64"/>
      <c r="H32" s="64"/>
    </row>
    <row r="33" spans="1:8">
      <c r="A33" s="64"/>
      <c r="B33" s="64"/>
      <c r="C33" s="64"/>
      <c r="D33" s="64"/>
      <c r="E33" s="64"/>
      <c r="F33" s="64"/>
      <c r="G33" s="64"/>
      <c r="H33" s="64"/>
    </row>
    <row r="34" spans="1:8">
      <c r="A34" s="64"/>
      <c r="B34" s="64"/>
      <c r="C34" s="64"/>
      <c r="D34" s="64"/>
      <c r="E34" s="64"/>
      <c r="F34" s="64"/>
      <c r="G34" s="64"/>
      <c r="H34" s="64"/>
    </row>
    <row r="35" spans="1:8">
      <c r="A35" s="64"/>
      <c r="B35" s="64"/>
      <c r="C35" s="64"/>
      <c r="D35" s="64"/>
      <c r="E35" s="64"/>
      <c r="F35" s="64"/>
      <c r="G35" s="64"/>
      <c r="H35" s="64"/>
    </row>
  </sheetData>
  <mergeCells count="1">
    <mergeCell ref="A1:H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708A-252A-4D44-A0BD-E8F8CE2F9D2D}">
  <dimension ref="A1:B9"/>
  <sheetViews>
    <sheetView workbookViewId="0">
      <selection activeCell="B1" sqref="B1"/>
    </sheetView>
  </sheetViews>
  <sheetFormatPr defaultRowHeight="15"/>
  <cols>
    <col min="2" max="2" width="30" customWidth="1"/>
  </cols>
  <sheetData>
    <row r="1" spans="1:2">
      <c r="A1" s="14" t="s">
        <v>11</v>
      </c>
      <c r="B1" t="s">
        <v>12</v>
      </c>
    </row>
    <row r="3" spans="1:2">
      <c r="B3" t="s">
        <v>1</v>
      </c>
    </row>
    <row r="4" spans="1:2">
      <c r="A4" t="s">
        <v>13</v>
      </c>
      <c r="B4" t="str" cm="1">
        <f t="array" ref="B4:B9">IF(B1=Hidden_Dropdowns!D1,Hidden_Dropdowns!D2:D7,IF(B1=Hidden_Dropdowns!E1,Hidden_Dropdowns!E2:E7,IF(B1=Hidden_Dropdowns!F1,Hidden_Dropdowns!F2:F7,IF(B1=Hidden_Dropdowns!G1,Hidden_Dropdowns!G2:G7,IF(B1=Hidden_Dropdowns!H1,Hidden_Dropdowns!H2:H7,IF(B1=Hidden_Dropdowns!I1,Hidden_Dropdowns!I2:I7,IF(B1=Hidden_Dropdowns!J1,Hidden_Dropdowns!J2:J7,IF(B1=Hidden_Dropdowns!K1,Hidden_Dropdowns!K2:K7,IF(B1=Hidden_Dropdowns!L1,Hidden_Dropdowns!L2:L7,IF(B1=Hidden_Dropdowns!M1,Hidden_Dropdowns!M2:M7,IF(B1=Hidden_Dropdowns!N1,Hidden_Dropdowns!N2:N7,IF(B1=Hidden_Dropdowns!O1,Hidden_Dropdowns!O2:O7,IF(B1=Hidden_Dropdowns!P1,Hidden_Dropdowns!P2:P7,IF(B1=Hidden_Dropdowns!Q1,Hidden_Dropdowns!Q2:Q7,IF(B1=Hidden_Dropdowns!R1,Hidden_Dropdowns!R2:R7,IF(B1=Hidden_Dropdowns!S1,Hidden_Dropdowns!S2:S7,IF(B1=Hidden_Dropdowns!T1,Hidden_Dropdowns!T2:T7,IF(B1=Hidden_Dropdowns!U1,Hidden_Dropdowns!U2:U7,IF(B1=Hidden_Dropdowns!V1,Hidden_Dropdowns!V2:V7,0)))))))))))))))))))</f>
        <v>Volusia</v>
      </c>
    </row>
    <row r="5" spans="1:2">
      <c r="A5" t="s">
        <v>14</v>
      </c>
      <c r="B5" t="str">
        <v>-</v>
      </c>
    </row>
    <row r="6" spans="1:2">
      <c r="A6" t="s">
        <v>15</v>
      </c>
      <c r="B6" t="str">
        <v>-</v>
      </c>
    </row>
    <row r="7" spans="1:2">
      <c r="A7" t="s">
        <v>16</v>
      </c>
      <c r="B7" t="str">
        <v>-</v>
      </c>
    </row>
    <row r="8" spans="1:2">
      <c r="A8" t="s">
        <v>17</v>
      </c>
      <c r="B8" t="str">
        <v>-</v>
      </c>
    </row>
    <row r="9" spans="1:2">
      <c r="A9" t="s">
        <v>18</v>
      </c>
      <c r="B9" t="str">
        <v>-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0B23D1-C299-46A8-AFC0-8A2227516E1D}">
          <x14:formula1>
            <xm:f>Hidden_Dropdowns!$A$1:$A$19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EE43-A4CF-437C-8504-F4694F98E18C}">
  <dimension ref="A1:V14"/>
  <sheetViews>
    <sheetView topLeftCell="F1" workbookViewId="0">
      <selection activeCell="M14" sqref="M14"/>
    </sheetView>
  </sheetViews>
  <sheetFormatPr defaultRowHeight="15"/>
  <cols>
    <col min="1" max="1" width="20.140625" bestFit="1" customWidth="1"/>
    <col min="2" max="2" width="19.140625" bestFit="1" customWidth="1"/>
    <col min="3" max="3" width="12" bestFit="1" customWidth="1"/>
    <col min="4" max="4" width="12.140625" bestFit="1" customWidth="1"/>
    <col min="5" max="5" width="16.7109375" bestFit="1" customWidth="1"/>
    <col min="6" max="6" width="30.42578125" bestFit="1" customWidth="1"/>
    <col min="7" max="7" width="30.42578125" customWidth="1"/>
    <col min="8" max="8" width="26" bestFit="1" customWidth="1"/>
    <col min="9" max="9" width="12.7109375" bestFit="1" customWidth="1"/>
    <col min="10" max="10" width="16.7109375" bestFit="1" customWidth="1"/>
    <col min="11" max="11" width="12.42578125" bestFit="1" customWidth="1"/>
    <col min="12" max="12" width="21.140625" bestFit="1" customWidth="1"/>
    <col min="13" max="13" width="13" bestFit="1" customWidth="1"/>
    <col min="14" max="14" width="25.28515625" bestFit="1" customWidth="1"/>
    <col min="15" max="15" width="13" customWidth="1"/>
    <col min="16" max="16" width="12.140625" bestFit="1" customWidth="1"/>
    <col min="17" max="17" width="14.7109375" bestFit="1" customWidth="1"/>
    <col min="18" max="18" width="8" bestFit="1" customWidth="1"/>
    <col min="19" max="19" width="17" bestFit="1" customWidth="1"/>
    <col min="20" max="20" width="16" bestFit="1" customWidth="1"/>
    <col min="21" max="21" width="16" customWidth="1"/>
    <col min="22" max="22" width="17.28515625" customWidth="1"/>
  </cols>
  <sheetData>
    <row r="1" spans="1:22">
      <c r="A1" t="str">
        <f>'Basin Info'!B1</f>
        <v>DeLeon Spring</v>
      </c>
      <c r="C1" s="67" t="s">
        <v>19</v>
      </c>
      <c r="D1" s="67" t="s">
        <v>20</v>
      </c>
      <c r="E1" s="67" t="s">
        <v>21</v>
      </c>
      <c r="F1" s="69" t="s">
        <v>22</v>
      </c>
      <c r="G1" s="73" t="s">
        <v>23</v>
      </c>
      <c r="H1" s="71" t="s">
        <v>24</v>
      </c>
      <c r="I1" s="69" t="s">
        <v>25</v>
      </c>
      <c r="J1" s="75" t="s">
        <v>26</v>
      </c>
      <c r="K1" s="75" t="s">
        <v>27</v>
      </c>
      <c r="L1" s="77" t="s">
        <v>28</v>
      </c>
      <c r="M1" s="79" t="s">
        <v>29</v>
      </c>
      <c r="N1" s="80"/>
      <c r="O1" s="80"/>
      <c r="P1" s="80"/>
      <c r="Q1" s="80"/>
      <c r="R1" s="80"/>
      <c r="S1" s="81"/>
      <c r="T1" s="67" t="s">
        <v>30</v>
      </c>
      <c r="U1" s="67" t="s">
        <v>31</v>
      </c>
      <c r="V1" s="65" t="s">
        <v>32</v>
      </c>
    </row>
    <row r="2" spans="1:22" ht="15.75" thickBot="1">
      <c r="C2" s="68"/>
      <c r="D2" s="68"/>
      <c r="E2" s="68"/>
      <c r="F2" s="70"/>
      <c r="G2" s="74"/>
      <c r="H2" s="72"/>
      <c r="I2" s="70"/>
      <c r="J2" s="76"/>
      <c r="K2" s="76"/>
      <c r="L2" s="78"/>
      <c r="M2" s="26" t="s">
        <v>33</v>
      </c>
      <c r="N2" s="27" t="s">
        <v>34</v>
      </c>
      <c r="O2" s="27" t="s">
        <v>35</v>
      </c>
      <c r="P2" s="27" t="s">
        <v>36</v>
      </c>
      <c r="Q2" s="27" t="s">
        <v>37</v>
      </c>
      <c r="R2" s="27" t="s">
        <v>38</v>
      </c>
      <c r="S2" s="28" t="s">
        <v>39</v>
      </c>
      <c r="T2" s="68"/>
      <c r="U2" s="68"/>
      <c r="V2" s="66"/>
    </row>
    <row r="3" spans="1:22" ht="15.75" thickBot="1">
      <c r="B3" s="12" t="s">
        <v>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1:22">
      <c r="B4" s="10" t="str">
        <f>'Basin Info'!B4</f>
        <v>Volusia</v>
      </c>
      <c r="C4" s="23">
        <f>'Recharge-Attenuation Summary'!C32</f>
        <v>46685.37195932139</v>
      </c>
      <c r="D4" s="23">
        <f>'Recharge-Attenuation Summary'!D32</f>
        <v>13224.277934499998</v>
      </c>
      <c r="E4" s="1">
        <f>'Recharge-Attenuation Summary'!E32</f>
        <v>34147.664436946528</v>
      </c>
      <c r="F4" s="1">
        <f>'Recharge-Attenuation Summary'!F32</f>
        <v>13458.664124953655</v>
      </c>
      <c r="G4" s="2">
        <f>'Recharge-Attenuation Summary'!G32</f>
        <v>0</v>
      </c>
      <c r="H4" s="3">
        <f>'Recharge-Attenuation Summary'!H32</f>
        <v>0</v>
      </c>
      <c r="I4" s="2">
        <f>'Recharge-Attenuation Summary'!I32</f>
        <v>25965.545254920005</v>
      </c>
      <c r="J4" s="2">
        <f>'Recharge-Attenuation Summary'!J32</f>
        <v>1838.4909467040004</v>
      </c>
      <c r="K4" s="2">
        <f>'Recharge-Attenuation Summary'!K32</f>
        <v>210.72000000000003</v>
      </c>
      <c r="L4" s="3">
        <f>'Recharge-Attenuation Summary'!L32</f>
        <v>0</v>
      </c>
      <c r="M4" s="1">
        <f>'Recharge-Attenuation Summary'!M32</f>
        <v>0</v>
      </c>
      <c r="N4" s="2">
        <f>'Recharge-Attenuation Summary'!N32</f>
        <v>2785.7317499999999</v>
      </c>
      <c r="O4" s="2">
        <f>'Recharge-Attenuation Summary'!O32</f>
        <v>973.572</v>
      </c>
      <c r="P4" s="2">
        <f>'Recharge-Attenuation Summary'!P32</f>
        <v>0</v>
      </c>
      <c r="Q4" s="2">
        <f>'Recharge-Attenuation Summary'!Q32</f>
        <v>52.832250000000002</v>
      </c>
      <c r="R4" s="2">
        <f>'Recharge-Attenuation Summary'!R32</f>
        <v>0</v>
      </c>
      <c r="S4" s="3">
        <f>'Recharge-Attenuation Summary'!S32</f>
        <v>0</v>
      </c>
      <c r="T4" s="1">
        <f>'Recharge-Attenuation Summary'!T32</f>
        <v>60192.436499999996</v>
      </c>
      <c r="U4" s="1">
        <f>'Recharge-Attenuation Summary'!U32</f>
        <v>905.625</v>
      </c>
      <c r="V4" s="23">
        <f>SUM(D4:U4)</f>
        <v>153755.56019802421</v>
      </c>
    </row>
    <row r="5" spans="1:22">
      <c r="B5" s="10" t="str">
        <f>'Basin Info'!B5</f>
        <v>-</v>
      </c>
      <c r="C5" s="24">
        <f>'Recharge-Attenuation Summary'!C33</f>
        <v>0</v>
      </c>
      <c r="D5" s="24">
        <f>'Recharge-Attenuation Summary'!D33</f>
        <v>0</v>
      </c>
      <c r="E5" s="4">
        <f>'Recharge-Attenuation Summary'!E33</f>
        <v>0</v>
      </c>
      <c r="F5" s="4">
        <f>'Recharge-Attenuation Summary'!F33</f>
        <v>0</v>
      </c>
      <c r="G5">
        <f>'Recharge-Attenuation Summary'!G33</f>
        <v>0</v>
      </c>
      <c r="H5" s="5">
        <f>'Recharge-Attenuation Summary'!H33</f>
        <v>0</v>
      </c>
      <c r="I5">
        <f>'Recharge-Attenuation Summary'!I33</f>
        <v>0</v>
      </c>
      <c r="J5">
        <f>'Recharge-Attenuation Summary'!J33</f>
        <v>0</v>
      </c>
      <c r="K5">
        <f>'Recharge-Attenuation Summary'!K33</f>
        <v>0</v>
      </c>
      <c r="L5" s="5">
        <f>'Recharge-Attenuation Summary'!L33</f>
        <v>0</v>
      </c>
      <c r="M5" s="4">
        <f>'Recharge-Attenuation Summary'!M33</f>
        <v>0</v>
      </c>
      <c r="N5">
        <f>'Recharge-Attenuation Summary'!N33</f>
        <v>0</v>
      </c>
      <c r="O5">
        <f>'Recharge-Attenuation Summary'!O33</f>
        <v>0</v>
      </c>
      <c r="P5">
        <f>'Recharge-Attenuation Summary'!P33</f>
        <v>0</v>
      </c>
      <c r="Q5">
        <f>'Recharge-Attenuation Summary'!Q33</f>
        <v>0</v>
      </c>
      <c r="R5">
        <f>'Recharge-Attenuation Summary'!R33</f>
        <v>0</v>
      </c>
      <c r="S5" s="5">
        <f>'Recharge-Attenuation Summary'!S33</f>
        <v>0</v>
      </c>
      <c r="T5" s="4">
        <f>'Recharge-Attenuation Summary'!T33</f>
        <v>0</v>
      </c>
      <c r="U5" s="4">
        <f>'Recharge-Attenuation Summary'!U33</f>
        <v>0</v>
      </c>
      <c r="V5" s="24">
        <f t="shared" ref="V5:V9" si="0">SUM(D5:U5)</f>
        <v>0</v>
      </c>
    </row>
    <row r="6" spans="1:22">
      <c r="B6" s="10" t="str">
        <f>'Basin Info'!B6</f>
        <v>-</v>
      </c>
      <c r="C6" s="24">
        <f>'Recharge-Attenuation Summary'!C34</f>
        <v>0</v>
      </c>
      <c r="D6" s="24">
        <f>'Recharge-Attenuation Summary'!D34</f>
        <v>0</v>
      </c>
      <c r="E6" s="4">
        <f>'Recharge-Attenuation Summary'!E34</f>
        <v>0</v>
      </c>
      <c r="F6" s="4">
        <f>'Recharge-Attenuation Summary'!F34</f>
        <v>0</v>
      </c>
      <c r="G6">
        <f>'Recharge-Attenuation Summary'!G34</f>
        <v>0</v>
      </c>
      <c r="H6" s="5">
        <f>'Recharge-Attenuation Summary'!H34</f>
        <v>0</v>
      </c>
      <c r="I6">
        <f>'Recharge-Attenuation Summary'!I34</f>
        <v>0</v>
      </c>
      <c r="J6">
        <f>'Recharge-Attenuation Summary'!J34</f>
        <v>0</v>
      </c>
      <c r="K6">
        <f>'Recharge-Attenuation Summary'!K34</f>
        <v>0</v>
      </c>
      <c r="L6" s="5">
        <f>'Recharge-Attenuation Summary'!L34</f>
        <v>0</v>
      </c>
      <c r="M6" s="4">
        <f>'Recharge-Attenuation Summary'!M34</f>
        <v>0</v>
      </c>
      <c r="N6">
        <f>'Recharge-Attenuation Summary'!N34</f>
        <v>0</v>
      </c>
      <c r="O6">
        <f>'Recharge-Attenuation Summary'!O34</f>
        <v>0</v>
      </c>
      <c r="P6">
        <f>'Recharge-Attenuation Summary'!P34</f>
        <v>0</v>
      </c>
      <c r="Q6">
        <f>'Recharge-Attenuation Summary'!Q34</f>
        <v>0</v>
      </c>
      <c r="R6">
        <f>'Recharge-Attenuation Summary'!R34</f>
        <v>0</v>
      </c>
      <c r="S6" s="5">
        <f>'Recharge-Attenuation Summary'!S34</f>
        <v>0</v>
      </c>
      <c r="T6" s="4">
        <f>'Recharge-Attenuation Summary'!T34</f>
        <v>0</v>
      </c>
      <c r="U6" s="4">
        <f>'Recharge-Attenuation Summary'!U34</f>
        <v>0</v>
      </c>
      <c r="V6" s="24">
        <f>SUM(D6:U6)</f>
        <v>0</v>
      </c>
    </row>
    <row r="7" spans="1:22">
      <c r="B7" s="10" t="str">
        <f>'Basin Info'!B7</f>
        <v>-</v>
      </c>
      <c r="C7" s="24">
        <f>'Recharge-Attenuation Summary'!C35</f>
        <v>0</v>
      </c>
      <c r="D7" s="24">
        <f>'Recharge-Attenuation Summary'!D35</f>
        <v>0</v>
      </c>
      <c r="E7" s="4">
        <f>'Recharge-Attenuation Summary'!E35</f>
        <v>0</v>
      </c>
      <c r="F7" s="4">
        <f>'Recharge-Attenuation Summary'!F35</f>
        <v>0</v>
      </c>
      <c r="G7">
        <f>'Recharge-Attenuation Summary'!G35</f>
        <v>0</v>
      </c>
      <c r="H7" s="5">
        <f>'Recharge-Attenuation Summary'!H35</f>
        <v>0</v>
      </c>
      <c r="I7">
        <f>'Recharge-Attenuation Summary'!I35</f>
        <v>0</v>
      </c>
      <c r="J7">
        <f>'Recharge-Attenuation Summary'!J35</f>
        <v>0</v>
      </c>
      <c r="K7">
        <f>'Recharge-Attenuation Summary'!K35</f>
        <v>0</v>
      </c>
      <c r="L7" s="5">
        <f>'Recharge-Attenuation Summary'!L35</f>
        <v>0</v>
      </c>
      <c r="M7" s="4">
        <f>'Recharge-Attenuation Summary'!M35</f>
        <v>0</v>
      </c>
      <c r="N7">
        <f>'Recharge-Attenuation Summary'!N35</f>
        <v>0</v>
      </c>
      <c r="O7">
        <f>'Recharge-Attenuation Summary'!O35</f>
        <v>0</v>
      </c>
      <c r="P7">
        <f>'Recharge-Attenuation Summary'!P35</f>
        <v>0</v>
      </c>
      <c r="Q7">
        <f>'Recharge-Attenuation Summary'!Q35</f>
        <v>0</v>
      </c>
      <c r="R7">
        <f>'Recharge-Attenuation Summary'!R35</f>
        <v>0</v>
      </c>
      <c r="S7" s="5">
        <f>'Recharge-Attenuation Summary'!S35</f>
        <v>0</v>
      </c>
      <c r="T7" s="4">
        <f>'Recharge-Attenuation Summary'!T35</f>
        <v>0</v>
      </c>
      <c r="U7" s="4">
        <f>'Recharge-Attenuation Summary'!U35</f>
        <v>0</v>
      </c>
      <c r="V7" s="24">
        <f t="shared" si="0"/>
        <v>0</v>
      </c>
    </row>
    <row r="8" spans="1:22">
      <c r="B8" s="10" t="str">
        <f>'Basin Info'!B8</f>
        <v>-</v>
      </c>
      <c r="C8" s="24">
        <f>'Recharge-Attenuation Summary'!C36</f>
        <v>0</v>
      </c>
      <c r="D8" s="24">
        <f>'Recharge-Attenuation Summary'!D36</f>
        <v>0</v>
      </c>
      <c r="E8" s="4">
        <f>'Recharge-Attenuation Summary'!E36</f>
        <v>0</v>
      </c>
      <c r="F8" s="4">
        <f>'Recharge-Attenuation Summary'!F36</f>
        <v>0</v>
      </c>
      <c r="G8">
        <f>'Recharge-Attenuation Summary'!G36</f>
        <v>0</v>
      </c>
      <c r="H8" s="5">
        <f>'Recharge-Attenuation Summary'!H36</f>
        <v>0</v>
      </c>
      <c r="I8">
        <f>'Recharge-Attenuation Summary'!I36</f>
        <v>0</v>
      </c>
      <c r="J8">
        <f>'Recharge-Attenuation Summary'!J36</f>
        <v>0</v>
      </c>
      <c r="K8">
        <f>'Recharge-Attenuation Summary'!K36</f>
        <v>0</v>
      </c>
      <c r="L8" s="5">
        <f>'Recharge-Attenuation Summary'!L36</f>
        <v>0</v>
      </c>
      <c r="M8" s="4">
        <f>'Recharge-Attenuation Summary'!M36</f>
        <v>0</v>
      </c>
      <c r="N8">
        <f>'Recharge-Attenuation Summary'!N36</f>
        <v>0</v>
      </c>
      <c r="O8">
        <f>'Recharge-Attenuation Summary'!O36</f>
        <v>0</v>
      </c>
      <c r="P8">
        <f>'Recharge-Attenuation Summary'!P36</f>
        <v>0</v>
      </c>
      <c r="Q8">
        <f>'Recharge-Attenuation Summary'!Q36</f>
        <v>0</v>
      </c>
      <c r="R8">
        <f>'Recharge-Attenuation Summary'!R36</f>
        <v>0</v>
      </c>
      <c r="S8" s="5">
        <f>'Recharge-Attenuation Summary'!S36</f>
        <v>0</v>
      </c>
      <c r="T8" s="4">
        <f>'Recharge-Attenuation Summary'!T36</f>
        <v>0</v>
      </c>
      <c r="U8" s="4">
        <f>'Recharge-Attenuation Summary'!U36</f>
        <v>0</v>
      </c>
      <c r="V8" s="24">
        <f t="shared" si="0"/>
        <v>0</v>
      </c>
    </row>
    <row r="9" spans="1:22" ht="15.75" thickBot="1">
      <c r="B9" s="10" t="str">
        <f>'Basin Info'!B9</f>
        <v>-</v>
      </c>
      <c r="C9" s="25">
        <f>'Recharge-Attenuation Summary'!C37</f>
        <v>0</v>
      </c>
      <c r="D9" s="25">
        <f>'Recharge-Attenuation Summary'!D37</f>
        <v>0</v>
      </c>
      <c r="E9" s="6">
        <f>'Recharge-Attenuation Summary'!E37</f>
        <v>0</v>
      </c>
      <c r="F9" s="4">
        <f>'Recharge-Attenuation Summary'!F37</f>
        <v>0</v>
      </c>
      <c r="G9">
        <f>'Recharge-Attenuation Summary'!G37</f>
        <v>0</v>
      </c>
      <c r="H9" s="5">
        <f>'Recharge-Attenuation Summary'!H37</f>
        <v>0</v>
      </c>
      <c r="I9">
        <f>'Recharge-Attenuation Summary'!I37</f>
        <v>0</v>
      </c>
      <c r="J9">
        <f>'Recharge-Attenuation Summary'!J37</f>
        <v>0</v>
      </c>
      <c r="K9">
        <f>'Recharge-Attenuation Summary'!K37</f>
        <v>0</v>
      </c>
      <c r="L9" s="5">
        <f>'Recharge-Attenuation Summary'!L37</f>
        <v>0</v>
      </c>
      <c r="M9" s="4">
        <f>'Recharge-Attenuation Summary'!M37</f>
        <v>0</v>
      </c>
      <c r="N9">
        <f>'Recharge-Attenuation Summary'!N37</f>
        <v>0</v>
      </c>
      <c r="O9">
        <f>'Recharge-Attenuation Summary'!O37</f>
        <v>0</v>
      </c>
      <c r="P9">
        <f>'Recharge-Attenuation Summary'!P37</f>
        <v>0</v>
      </c>
      <c r="Q9">
        <f>'Recharge-Attenuation Summary'!Q37</f>
        <v>0</v>
      </c>
      <c r="R9">
        <f>'Recharge-Attenuation Summary'!R37</f>
        <v>0</v>
      </c>
      <c r="S9" s="5">
        <f>'Recharge-Attenuation Summary'!S37</f>
        <v>0</v>
      </c>
      <c r="T9" s="6">
        <f>'Recharge-Attenuation Summary'!T37</f>
        <v>0</v>
      </c>
      <c r="U9" s="6">
        <f>'Recharge-Attenuation Summary'!U37</f>
        <v>0</v>
      </c>
      <c r="V9" s="25">
        <f t="shared" si="0"/>
        <v>0</v>
      </c>
    </row>
    <row r="10" spans="1:22" ht="15.75" thickBot="1">
      <c r="B10" s="29" t="s">
        <v>32</v>
      </c>
      <c r="C10" s="25">
        <f>SUM(C4:C9)</f>
        <v>46685.37195932139</v>
      </c>
      <c r="D10" s="25">
        <f t="shared" ref="D10:S10" si="1">SUM(D4:D9)</f>
        <v>13224.277934499998</v>
      </c>
      <c r="E10" s="6">
        <f t="shared" si="1"/>
        <v>34147.664436946528</v>
      </c>
      <c r="F10" s="17">
        <f t="shared" si="1"/>
        <v>13458.664124953655</v>
      </c>
      <c r="G10" s="19">
        <f>SUM(G4:G9)</f>
        <v>0</v>
      </c>
      <c r="H10" s="18">
        <f t="shared" si="1"/>
        <v>0</v>
      </c>
      <c r="I10" s="19">
        <f t="shared" si="1"/>
        <v>25965.545254920005</v>
      </c>
      <c r="J10" s="19">
        <f t="shared" si="1"/>
        <v>1838.4909467040004</v>
      </c>
      <c r="K10" s="19">
        <f t="shared" si="1"/>
        <v>210.72000000000003</v>
      </c>
      <c r="L10" s="19">
        <f t="shared" si="1"/>
        <v>0</v>
      </c>
      <c r="M10" s="17">
        <f t="shared" si="1"/>
        <v>0</v>
      </c>
      <c r="N10" s="19">
        <f t="shared" si="1"/>
        <v>2785.7317499999999</v>
      </c>
      <c r="O10" s="19">
        <f t="shared" si="1"/>
        <v>973.572</v>
      </c>
      <c r="P10" s="19">
        <f t="shared" si="1"/>
        <v>0</v>
      </c>
      <c r="Q10" s="19">
        <f t="shared" si="1"/>
        <v>52.832250000000002</v>
      </c>
      <c r="R10" s="19">
        <f t="shared" si="1"/>
        <v>0</v>
      </c>
      <c r="S10" s="18">
        <f t="shared" si="1"/>
        <v>0</v>
      </c>
      <c r="T10" s="8">
        <f>SUM(T4:T9)</f>
        <v>60192.436499999996</v>
      </c>
      <c r="U10" s="8">
        <f>SUM(U4:U9)</f>
        <v>905.625</v>
      </c>
      <c r="V10" s="25">
        <f>SUM(V4:V9)</f>
        <v>153755.56019802421</v>
      </c>
    </row>
    <row r="11" spans="1:22" ht="15.75" thickBot="1">
      <c r="B11" s="37" t="s">
        <v>41</v>
      </c>
      <c r="C11" s="16"/>
      <c r="D11" s="38">
        <f>D10/$V$10</f>
        <v>8.6008453401413526E-2</v>
      </c>
      <c r="E11" s="40">
        <f t="shared" ref="E11:U11" si="2">E10/$V$10</f>
        <v>0.22209059882431056</v>
      </c>
      <c r="F11" s="42">
        <f t="shared" si="2"/>
        <v>8.7532861300235451E-2</v>
      </c>
      <c r="G11" s="42">
        <f t="shared" si="2"/>
        <v>0</v>
      </c>
      <c r="H11" s="42">
        <f t="shared" si="2"/>
        <v>0</v>
      </c>
      <c r="I11" s="41">
        <f t="shared" si="2"/>
        <v>0.16887548795945051</v>
      </c>
      <c r="J11" s="42">
        <f t="shared" si="2"/>
        <v>1.1957232273982021E-2</v>
      </c>
      <c r="K11" s="42">
        <f t="shared" si="2"/>
        <v>1.3704870232244637E-3</v>
      </c>
      <c r="L11" s="43">
        <f t="shared" si="2"/>
        <v>0</v>
      </c>
      <c r="M11" s="42">
        <f t="shared" si="2"/>
        <v>0</v>
      </c>
      <c r="N11" s="42">
        <f t="shared" si="2"/>
        <v>1.8117925273155731E-2</v>
      </c>
      <c r="O11" s="42">
        <f t="shared" si="2"/>
        <v>6.3319466219375828E-3</v>
      </c>
      <c r="P11" s="42">
        <f t="shared" si="2"/>
        <v>0</v>
      </c>
      <c r="Q11" s="42">
        <f t="shared" si="2"/>
        <v>3.4361196389877879E-4</v>
      </c>
      <c r="R11" s="42">
        <f t="shared" si="2"/>
        <v>0</v>
      </c>
      <c r="S11" s="42">
        <f t="shared" si="2"/>
        <v>0</v>
      </c>
      <c r="T11" s="40">
        <f t="shared" si="2"/>
        <v>0.39148136446237919</v>
      </c>
      <c r="U11" s="40">
        <f t="shared" si="2"/>
        <v>5.8900308960120294E-3</v>
      </c>
      <c r="V11" s="39">
        <f>V10/$V$10</f>
        <v>1</v>
      </c>
    </row>
    <row r="14" spans="1:22">
      <c r="I14">
        <f>SUM(I10:J10)</f>
        <v>27804.036201624007</v>
      </c>
      <c r="M14">
        <f>SUM(M10:S10)</f>
        <v>3812.136</v>
      </c>
    </row>
  </sheetData>
  <mergeCells count="14">
    <mergeCell ref="V1:V2"/>
    <mergeCell ref="C1:C2"/>
    <mergeCell ref="D1:D2"/>
    <mergeCell ref="E1:E2"/>
    <mergeCell ref="F1:F2"/>
    <mergeCell ref="H1:H2"/>
    <mergeCell ref="I1:I2"/>
    <mergeCell ref="G1:G2"/>
    <mergeCell ref="J1:J2"/>
    <mergeCell ref="K1:K2"/>
    <mergeCell ref="L1:L2"/>
    <mergeCell ref="M1:S1"/>
    <mergeCell ref="T1:T2"/>
    <mergeCell ref="U1:U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9788-3E07-4B63-BE83-DA1D6A5C1D9C}">
  <dimension ref="A1:U40"/>
  <sheetViews>
    <sheetView tabSelected="1" topLeftCell="E17" workbookViewId="0">
      <selection activeCell="O40" sqref="O40"/>
    </sheetView>
  </sheetViews>
  <sheetFormatPr defaultRowHeight="15"/>
  <cols>
    <col min="1" max="1" width="31.28515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1.5703125" bestFit="1" customWidth="1"/>
  </cols>
  <sheetData>
    <row r="1" spans="1:21">
      <c r="A1" t="str">
        <f>'Basin Info'!B1</f>
        <v>DeLeon Spring</v>
      </c>
      <c r="C1" s="67" t="s">
        <v>19</v>
      </c>
      <c r="D1" s="67" t="s">
        <v>20</v>
      </c>
      <c r="E1" s="69" t="s">
        <v>21</v>
      </c>
      <c r="F1" s="69" t="s">
        <v>22</v>
      </c>
      <c r="G1" s="73" t="s">
        <v>23</v>
      </c>
      <c r="H1" s="71" t="s">
        <v>24</v>
      </c>
      <c r="I1" s="75" t="s">
        <v>25</v>
      </c>
      <c r="J1" s="75" t="s">
        <v>26</v>
      </c>
      <c r="K1" s="75" t="s">
        <v>27</v>
      </c>
      <c r="L1" s="77" t="s">
        <v>28</v>
      </c>
      <c r="M1" s="79" t="s">
        <v>29</v>
      </c>
      <c r="N1" s="80"/>
      <c r="O1" s="80"/>
      <c r="P1" s="80"/>
      <c r="Q1" s="80"/>
      <c r="R1" s="80"/>
      <c r="S1" s="81"/>
      <c r="T1" s="67" t="s">
        <v>30</v>
      </c>
      <c r="U1" s="82" t="s">
        <v>31</v>
      </c>
    </row>
    <row r="2" spans="1:21" ht="15.75" customHeight="1" thickBot="1">
      <c r="C2" s="68"/>
      <c r="D2" s="68"/>
      <c r="E2" s="70"/>
      <c r="F2" s="70"/>
      <c r="G2" s="74"/>
      <c r="H2" s="72"/>
      <c r="I2" s="76"/>
      <c r="J2" s="76"/>
      <c r="K2" s="76"/>
      <c r="L2" s="78"/>
      <c r="M2" s="26" t="s">
        <v>33</v>
      </c>
      <c r="N2" s="27" t="s">
        <v>34</v>
      </c>
      <c r="O2" s="27" t="s">
        <v>35</v>
      </c>
      <c r="P2" s="27" t="s">
        <v>36</v>
      </c>
      <c r="Q2" s="27" t="s">
        <v>37</v>
      </c>
      <c r="R2" s="27" t="s">
        <v>38</v>
      </c>
      <c r="S2" s="28" t="s">
        <v>39</v>
      </c>
      <c r="T2" s="68"/>
      <c r="U2" s="83"/>
    </row>
    <row r="3" spans="1:21" ht="15.75" thickBot="1">
      <c r="B3" t="s">
        <v>42</v>
      </c>
      <c r="C3" s="33"/>
      <c r="D3" s="33">
        <f>IF(A1=Hidden_Dropdowns!A4,Hidden_Dropdowns!Z2,Hidden_Dropdowns!Y2)</f>
        <v>0.9</v>
      </c>
      <c r="E3" s="33">
        <f>IF(A1=Hidden_Dropdowns!A4,Hidden_Dropdowns!Z7,Hidden_Dropdowns!Y7)</f>
        <v>0.8</v>
      </c>
      <c r="F3" s="33">
        <f>IF(A1=Hidden_Dropdowns!A4,Hidden_Dropdowns!Z10,Hidden_Dropdowns!Y10)</f>
        <v>0.9</v>
      </c>
      <c r="G3" s="33">
        <f>H3</f>
        <v>0.5</v>
      </c>
      <c r="H3" s="33">
        <f>IF(A1=Hidden_Dropdowns!A4,Hidden_Dropdowns!Z11,IF(A1=Hidden_Dropdowns!A16,Hidden_Dropdowns!AA11,Hidden_Dropdowns!Y11))</f>
        <v>0.5</v>
      </c>
      <c r="I3" s="33">
        <f>IF(A1=Hidden_Dropdowns!A4,Hidden_Dropdowns!Z5,Hidden_Dropdowns!Y5)</f>
        <v>0.7</v>
      </c>
      <c r="J3" s="33">
        <f>IF(A1=Hidden_Dropdowns!A4,Hidden_Dropdowns!Z5,Hidden_Dropdowns!Y5)</f>
        <v>0.7</v>
      </c>
      <c r="K3" s="33">
        <f>IF(A1=Hidden_Dropdowns!A4,Hidden_Dropdowns!Z5,Hidden_Dropdowns!Y5)</f>
        <v>0.7</v>
      </c>
      <c r="L3" s="33">
        <f>IF(A1=Hidden_Dropdowns!A4,Hidden_Dropdowns!Z6,Hidden_Dropdowns!Y6)</f>
        <v>0.7</v>
      </c>
      <c r="M3" s="20">
        <f>Hidden_Dropdowns!Y25</f>
        <v>1</v>
      </c>
      <c r="N3" s="20">
        <f>IF(A1=Hidden_Dropdowns!A4,Hidden_Dropdowns!Z17,Hidden_Dropdowns!Y17)</f>
        <v>0.75</v>
      </c>
      <c r="O3" s="20">
        <f>IF(A1=Hidden_Dropdowns!A4,Hidden_Dropdowns!Z15,Hidden_Dropdowns!Y15)</f>
        <v>0.25</v>
      </c>
      <c r="P3" s="20">
        <f>IF(A1=Hidden_Dropdowns!A4,Hidden_Dropdowns!Z16,Hidden_Dropdowns!Y16)</f>
        <v>0.6</v>
      </c>
      <c r="Q3" s="20">
        <v>0.25</v>
      </c>
      <c r="R3" s="20">
        <f>Hidden_Dropdowns!Y19</f>
        <v>0.85</v>
      </c>
      <c r="S3" s="20">
        <f>Hidden_Dropdowns!Y21</f>
        <v>0.35</v>
      </c>
      <c r="T3" s="33">
        <v>0.3</v>
      </c>
      <c r="U3">
        <f>Hidden_Dropdowns!Y26</f>
        <v>0.5</v>
      </c>
    </row>
    <row r="4" spans="1:21" ht="15.75" thickBot="1">
      <c r="A4" t="s">
        <v>43</v>
      </c>
      <c r="B4" s="9" t="s">
        <v>44</v>
      </c>
      <c r="C4" s="2"/>
      <c r="D4" s="2"/>
      <c r="E4" s="2"/>
      <c r="F4" s="2"/>
      <c r="G4" s="2"/>
      <c r="H4" s="2"/>
      <c r="I4" s="2"/>
      <c r="J4" s="2"/>
      <c r="K4" s="2"/>
      <c r="L4" s="2"/>
      <c r="M4" s="44"/>
      <c r="N4" s="44"/>
      <c r="O4" s="44"/>
      <c r="P4" s="44"/>
      <c r="Q4" s="44"/>
      <c r="R4" s="44"/>
      <c r="S4" s="44"/>
      <c r="T4" s="3"/>
      <c r="U4" s="23"/>
    </row>
    <row r="5" spans="1:21">
      <c r="B5" s="22" t="str">
        <f>'Basin Info'!B4</f>
        <v>Volusia</v>
      </c>
      <c r="C5" s="1">
        <f>'Surface Loading Summary'!C4</f>
        <v>16209.124583370001</v>
      </c>
      <c r="D5" s="1">
        <f>'Surface Loading Summary'!D4*(1-D$3)*0.9</f>
        <v>7689.0817880999994</v>
      </c>
      <c r="E5" s="1">
        <f>'Surface Loading Summary'!E4*(1-E$3)*0.9</f>
        <v>21272.848375802125</v>
      </c>
      <c r="F5" s="1">
        <f>'Surface Loading Summary'!F4*(1-F$3)*0.9</f>
        <v>8549.8897815772234</v>
      </c>
      <c r="G5" s="2">
        <f>'Surface Loading Summary'!G4*(1-G$3)*0.9</f>
        <v>0</v>
      </c>
      <c r="H5" s="3">
        <f>'Surface Loading Summary'!H4*(1-H$3)*0.9</f>
        <v>0</v>
      </c>
      <c r="I5" s="2">
        <f>'Surface Loading Summary'!I4*(1-I$3)*0.9</f>
        <v>22142.845370700004</v>
      </c>
      <c r="J5" s="2">
        <f>'Surface Loading Summary'!J4*(1-J$3)*0.9</f>
        <v>1394.1473962500004</v>
      </c>
      <c r="K5" s="2">
        <f>'Surface Loading Summary'!K4*(1-K$3)*0.9</f>
        <v>0</v>
      </c>
      <c r="L5" s="3">
        <f>'Surface Loading Summary'!L4*(1-L$3)*0.9</f>
        <v>0</v>
      </c>
      <c r="M5" s="2">
        <f>'Surface Loading Summary'!M4*(1-M$3)*0.9</f>
        <v>0</v>
      </c>
      <c r="N5" s="2">
        <f>'Surface Loading Summary'!N4*(1-N$3)*0.9</f>
        <v>1960.57575</v>
      </c>
      <c r="O5" s="2">
        <f>'Surface Loading Summary'!O4*(1-O$3)*0.9</f>
        <v>724.6395</v>
      </c>
      <c r="P5" s="2">
        <f>'Surface Loading Summary'!P4*(1-P$3)*0.9</f>
        <v>0</v>
      </c>
      <c r="Q5" s="2">
        <f>'Surface Loading Summary'!Q4*(1-Q$3)*0.9</f>
        <v>52.832250000000002</v>
      </c>
      <c r="R5" s="2">
        <f>'Surface Loading Summary'!R4*(1-R$3)*0.9</f>
        <v>0</v>
      </c>
      <c r="S5" s="2">
        <f>'Surface Loading Summary'!S4*(1-S$3)*0.9</f>
        <v>0</v>
      </c>
      <c r="T5" s="1">
        <f>'Surface Loading Summary'!T4*(1-T$3)*0.9</f>
        <v>49509.305999999997</v>
      </c>
      <c r="U5" s="23">
        <f>'Surface Loading Summary'!U4*(1-U$3)*0.9</f>
        <v>905.625</v>
      </c>
    </row>
    <row r="6" spans="1:21">
      <c r="B6" s="10" t="str">
        <f>'Basin Info'!B5</f>
        <v>-</v>
      </c>
      <c r="C6" s="4">
        <f>'Surface Loading Summary'!C5</f>
        <v>0</v>
      </c>
      <c r="D6" s="4">
        <f>'Surface Loading Summary'!D5*(1-D$3)*0.9</f>
        <v>0</v>
      </c>
      <c r="E6" s="4">
        <f>'Surface Loading Summary'!E5*(1-E$3)*0.9</f>
        <v>0</v>
      </c>
      <c r="F6" s="4">
        <f>'Surface Loading Summary'!F5*(1-F$3)*0.9</f>
        <v>0</v>
      </c>
      <c r="G6">
        <f>'Surface Loading Summary'!G5*(1-G$3)*0.9</f>
        <v>0</v>
      </c>
      <c r="H6" s="5">
        <f>'Surface Loading Summary'!H5*(1-H$3)*0.9</f>
        <v>0</v>
      </c>
      <c r="I6">
        <f>'Surface Loading Summary'!I5*(1-I$3)*0.9</f>
        <v>0</v>
      </c>
      <c r="J6">
        <f>'Surface Loading Summary'!J5*(1-J$3)*0.9</f>
        <v>0</v>
      </c>
      <c r="K6">
        <f>'Surface Loading Summary'!K5*(1-K$3)*0.9</f>
        <v>0</v>
      </c>
      <c r="L6" s="5">
        <f>'Surface Loading Summary'!L5*(1-L$3)*0.9</f>
        <v>0</v>
      </c>
      <c r="M6">
        <f>'Surface Loading Summary'!M5*(1-M$3)*0.9</f>
        <v>0</v>
      </c>
      <c r="N6">
        <f>'Surface Loading Summary'!N5*(1-N$3)*0.9</f>
        <v>0</v>
      </c>
      <c r="O6">
        <f>'Surface Loading Summary'!O5*(1-O$3)*0.9</f>
        <v>0</v>
      </c>
      <c r="P6">
        <f>'Surface Loading Summary'!P5*(1-P$3)*0.9</f>
        <v>0</v>
      </c>
      <c r="Q6">
        <f>'Surface Loading Summary'!Q5*(1-Q$3)*0.9</f>
        <v>0</v>
      </c>
      <c r="R6">
        <f>'Surface Loading Summary'!R5*(1-R$3)*0.9</f>
        <v>0</v>
      </c>
      <c r="S6">
        <f>'Surface Loading Summary'!S5*(1-S$3)*0.9</f>
        <v>0</v>
      </c>
      <c r="T6" s="4">
        <f>'Surface Loading Summary'!T5*(1-T$3)*0.9</f>
        <v>0</v>
      </c>
      <c r="U6" s="24">
        <f>'Surface Loading Summary'!U5*(1-U$3)*0.9</f>
        <v>0</v>
      </c>
    </row>
    <row r="7" spans="1:21">
      <c r="B7" s="10" t="str">
        <f>'Basin Info'!B6</f>
        <v>-</v>
      </c>
      <c r="C7" s="4">
        <f>'Surface Loading Summary'!C6</f>
        <v>0</v>
      </c>
      <c r="D7" s="4">
        <f>'Surface Loading Summary'!D6*(1-D$3)*0.9</f>
        <v>0</v>
      </c>
      <c r="E7" s="4">
        <f>'Surface Loading Summary'!E6*(1-E$3)*0.9</f>
        <v>0</v>
      </c>
      <c r="F7" s="4">
        <f>'Surface Loading Summary'!F6*(1-F$3)*0.9</f>
        <v>0</v>
      </c>
      <c r="G7">
        <f>'Surface Loading Summary'!G6*(1-G$3)*0.9</f>
        <v>0</v>
      </c>
      <c r="H7" s="5">
        <f>'Surface Loading Summary'!H6*(1-H$3)*0.9</f>
        <v>0</v>
      </c>
      <c r="I7">
        <f>'Surface Loading Summary'!I6*(1-I$3)*0.9</f>
        <v>0</v>
      </c>
      <c r="J7">
        <f>'Surface Loading Summary'!J6*(1-J$3)*0.9</f>
        <v>0</v>
      </c>
      <c r="K7">
        <f>'Surface Loading Summary'!K6*(1-K$3)*0.9</f>
        <v>0</v>
      </c>
      <c r="L7" s="5">
        <f>'Surface Loading Summary'!L6*(1-L$3)*0.9</f>
        <v>0</v>
      </c>
      <c r="M7">
        <f>'Surface Loading Summary'!M6*(1-M$3)*0.9</f>
        <v>0</v>
      </c>
      <c r="N7">
        <f>'Surface Loading Summary'!N6*(1-N$3)*0.9</f>
        <v>0</v>
      </c>
      <c r="O7">
        <f>'Surface Loading Summary'!O6*(1-O$3)*0.9</f>
        <v>0</v>
      </c>
      <c r="P7">
        <f>'Surface Loading Summary'!P6*(1-P$3)*0.9</f>
        <v>0</v>
      </c>
      <c r="Q7">
        <f>'Surface Loading Summary'!Q6*(1-Q$3)*0.9</f>
        <v>0</v>
      </c>
      <c r="R7">
        <f>'Surface Loading Summary'!R6*(1-R$3)*0.9</f>
        <v>0</v>
      </c>
      <c r="S7">
        <f>'Surface Loading Summary'!S6*(1-S$3)*0.9</f>
        <v>0</v>
      </c>
      <c r="T7" s="4">
        <f>'Surface Loading Summary'!T6*(1-T$3)*0.9</f>
        <v>0</v>
      </c>
      <c r="U7" s="24">
        <f>'Surface Loading Summary'!U6*(1-U$3)*0.9</f>
        <v>0</v>
      </c>
    </row>
    <row r="8" spans="1:21">
      <c r="B8" s="10" t="str">
        <f>'Basin Info'!B7</f>
        <v>-</v>
      </c>
      <c r="C8" s="4">
        <f>'Surface Loading Summary'!C7</f>
        <v>0</v>
      </c>
      <c r="D8" s="4">
        <f>'Surface Loading Summary'!D7*(1-D$3)*0.9</f>
        <v>0</v>
      </c>
      <c r="E8" s="4">
        <f>'Surface Loading Summary'!E7*(1-E$3)*0.9</f>
        <v>0</v>
      </c>
      <c r="F8" s="4">
        <f>'Surface Loading Summary'!F7*(1-F$3)*0.9</f>
        <v>0</v>
      </c>
      <c r="G8">
        <f>'Surface Loading Summary'!G7*(1-G$3)*0.9</f>
        <v>0</v>
      </c>
      <c r="H8" s="5">
        <f>'Surface Loading Summary'!H7*(1-H$3)*0.9</f>
        <v>0</v>
      </c>
      <c r="I8">
        <f>'Surface Loading Summary'!I7*(1-I$3)*0.9</f>
        <v>0</v>
      </c>
      <c r="J8">
        <f>'Surface Loading Summary'!J7*(1-J$3)*0.9</f>
        <v>0</v>
      </c>
      <c r="K8">
        <f>'Surface Loading Summary'!K7*(1-K$3)*0.9</f>
        <v>0</v>
      </c>
      <c r="L8" s="5">
        <f>'Surface Loading Summary'!L7*(1-L$3)*0.9</f>
        <v>0</v>
      </c>
      <c r="M8">
        <f>'Surface Loading Summary'!M7*(1-M$3)*0.9</f>
        <v>0</v>
      </c>
      <c r="N8">
        <f>'Surface Loading Summary'!N7*(1-N$3)*0.9</f>
        <v>0</v>
      </c>
      <c r="O8">
        <f>'Surface Loading Summary'!O7*(1-O$3)*0.9</f>
        <v>0</v>
      </c>
      <c r="P8">
        <f>'Surface Loading Summary'!P7*(1-P$3)*0.9</f>
        <v>0</v>
      </c>
      <c r="Q8">
        <f>'Surface Loading Summary'!Q7*(1-Q$3)*0.9</f>
        <v>0</v>
      </c>
      <c r="R8">
        <f>'Surface Loading Summary'!R7*(1-R$3)*0.9</f>
        <v>0</v>
      </c>
      <c r="S8">
        <f>'Surface Loading Summary'!S7*(1-S$3)*0.9</f>
        <v>0</v>
      </c>
      <c r="T8" s="4">
        <f>'Surface Loading Summary'!T7*(1-T$3)*0.9</f>
        <v>0</v>
      </c>
      <c r="U8" s="24">
        <f>'Surface Loading Summary'!U7*(1-U$3)*0.9</f>
        <v>0</v>
      </c>
    </row>
    <row r="9" spans="1:21">
      <c r="B9" s="10" t="str">
        <f>'Basin Info'!B8</f>
        <v>-</v>
      </c>
      <c r="C9" s="4">
        <f>'Surface Loading Summary'!C8</f>
        <v>0</v>
      </c>
      <c r="D9" s="4">
        <f>'Surface Loading Summary'!D8*(1-D$3)*0.9</f>
        <v>0</v>
      </c>
      <c r="E9" s="4">
        <f>'Surface Loading Summary'!E8*(1-E$3)*0.9</f>
        <v>0</v>
      </c>
      <c r="F9" s="4">
        <f>'Surface Loading Summary'!F8*(1-F$3)*0.9</f>
        <v>0</v>
      </c>
      <c r="G9">
        <f>'Surface Loading Summary'!G8*(1-G$3)*0.9</f>
        <v>0</v>
      </c>
      <c r="H9" s="5">
        <f>'Surface Loading Summary'!H8*(1-H$3)*0.9</f>
        <v>0</v>
      </c>
      <c r="I9">
        <f>'Surface Loading Summary'!I8*(1-I$3)*0.9</f>
        <v>0</v>
      </c>
      <c r="J9">
        <f>'Surface Loading Summary'!J8*(1-J$3)*0.9</f>
        <v>0</v>
      </c>
      <c r="K9">
        <f>'Surface Loading Summary'!K8*(1-K$3)*0.9</f>
        <v>0</v>
      </c>
      <c r="L9" s="5">
        <f>'Surface Loading Summary'!L8*(1-L$3)*0.9</f>
        <v>0</v>
      </c>
      <c r="M9">
        <f>'Surface Loading Summary'!M8*(1-M$3)*0.9</f>
        <v>0</v>
      </c>
      <c r="N9">
        <f>'Surface Loading Summary'!N8*(1-N$3)*0.9</f>
        <v>0</v>
      </c>
      <c r="O9">
        <f>'Surface Loading Summary'!O8*(1-O$3)*0.9</f>
        <v>0</v>
      </c>
      <c r="P9">
        <f>'Surface Loading Summary'!P8*(1-P$3)*0.9</f>
        <v>0</v>
      </c>
      <c r="Q9">
        <f>'Surface Loading Summary'!Q8*(1-Q$3)*0.9</f>
        <v>0</v>
      </c>
      <c r="R9">
        <f>'Surface Loading Summary'!R8*(1-R$3)*0.9</f>
        <v>0</v>
      </c>
      <c r="S9">
        <f>'Surface Loading Summary'!S8*(1-S$3)*0.9</f>
        <v>0</v>
      </c>
      <c r="T9" s="4">
        <f>'Surface Loading Summary'!T8*(1-T$3)*0.9</f>
        <v>0</v>
      </c>
      <c r="U9" s="24">
        <f>'Surface Loading Summary'!U8*(1-U$3)*0.9</f>
        <v>0</v>
      </c>
    </row>
    <row r="10" spans="1:21" ht="15.75" thickBot="1">
      <c r="B10" s="10" t="str">
        <f>'Basin Info'!B9</f>
        <v>-</v>
      </c>
      <c r="C10" s="6">
        <f>'Surface Loading Summary'!C9</f>
        <v>0</v>
      </c>
      <c r="D10" s="6">
        <f>'Surface Loading Summary'!D9*(1-D$3)*0.9</f>
        <v>0</v>
      </c>
      <c r="E10" s="6">
        <f>'Surface Loading Summary'!E9*(1-E$3)*0.9</f>
        <v>0</v>
      </c>
      <c r="F10" s="6">
        <f>'Surface Loading Summary'!F9*(1-F$3)*0.9</f>
        <v>0</v>
      </c>
      <c r="G10" s="7">
        <f>'Surface Loading Summary'!G9*(1-G$3)*0.9</f>
        <v>0</v>
      </c>
      <c r="H10" s="8">
        <f>'Surface Loading Summary'!H9*(1-H$3)*0.9</f>
        <v>0</v>
      </c>
      <c r="I10" s="7">
        <f>'Surface Loading Summary'!I9*(1-I$3)*0.9</f>
        <v>0</v>
      </c>
      <c r="J10" s="7">
        <f>'Surface Loading Summary'!J9*(1-J$3)*0.9</f>
        <v>0</v>
      </c>
      <c r="K10" s="7">
        <f>'Surface Loading Summary'!K9*(1-K$3)*0.9</f>
        <v>0</v>
      </c>
      <c r="L10" s="8">
        <f>'Surface Loading Summary'!L9*(1-L$3)*0.9</f>
        <v>0</v>
      </c>
      <c r="M10" s="7">
        <f>'Surface Loading Summary'!M9*(1-M$3)*0.9</f>
        <v>0</v>
      </c>
      <c r="N10" s="7">
        <f>'Surface Loading Summary'!N9*(1-N$3)*0.9</f>
        <v>0</v>
      </c>
      <c r="O10" s="7">
        <f>'Surface Loading Summary'!O9*(1-O$3)*0.9</f>
        <v>0</v>
      </c>
      <c r="P10" s="7">
        <f>'Surface Loading Summary'!P9*(1-P$3)*0.9</f>
        <v>0</v>
      </c>
      <c r="Q10" s="7">
        <f>'Surface Loading Summary'!Q9*(1-Q$3)*0.9</f>
        <v>0</v>
      </c>
      <c r="R10" s="7">
        <f>'Surface Loading Summary'!R9*(1-R$3)*0.9</f>
        <v>0</v>
      </c>
      <c r="S10" s="7">
        <f>'Surface Loading Summary'!S9*(1-S$3)*0.9</f>
        <v>0</v>
      </c>
      <c r="T10" s="6">
        <f>'Surface Loading Summary'!T9*(1-T$3)*0.9</f>
        <v>0</v>
      </c>
      <c r="U10" s="25">
        <f>'Surface Loading Summary'!U9*(1-U$3)*0.9</f>
        <v>0</v>
      </c>
    </row>
    <row r="11" spans="1:21" ht="15.75" thickBot="1">
      <c r="B11" s="29" t="s">
        <v>32</v>
      </c>
      <c r="C11" s="25">
        <f>SUM(C5:C10)</f>
        <v>16209.124583370001</v>
      </c>
      <c r="D11" s="7">
        <f t="shared" ref="D11:T11" si="0">SUM(D5:D10)</f>
        <v>7689.0817880999994</v>
      </c>
      <c r="E11" s="7">
        <f t="shared" si="0"/>
        <v>21272.848375802125</v>
      </c>
      <c r="F11" s="7">
        <f t="shared" si="0"/>
        <v>8549.8897815772234</v>
      </c>
      <c r="G11" s="7">
        <f>SUM(G5:G10)</f>
        <v>0</v>
      </c>
      <c r="H11" s="7">
        <f t="shared" si="0"/>
        <v>0</v>
      </c>
      <c r="I11" s="6">
        <f t="shared" si="0"/>
        <v>22142.845370700004</v>
      </c>
      <c r="J11" s="7">
        <f t="shared" si="0"/>
        <v>1394.1473962500004</v>
      </c>
      <c r="K11" s="7">
        <f t="shared" si="0"/>
        <v>0</v>
      </c>
      <c r="L11" s="8">
        <f t="shared" si="0"/>
        <v>0</v>
      </c>
      <c r="M11" s="7">
        <f t="shared" si="0"/>
        <v>0</v>
      </c>
      <c r="N11" s="7">
        <f t="shared" si="0"/>
        <v>1960.57575</v>
      </c>
      <c r="O11" s="7">
        <f t="shared" si="0"/>
        <v>724.6395</v>
      </c>
      <c r="P11" s="7">
        <f t="shared" si="0"/>
        <v>0</v>
      </c>
      <c r="Q11" s="7">
        <f t="shared" si="0"/>
        <v>52.832250000000002</v>
      </c>
      <c r="R11" s="7">
        <f t="shared" si="0"/>
        <v>0</v>
      </c>
      <c r="S11" s="7">
        <f t="shared" si="0"/>
        <v>0</v>
      </c>
      <c r="T11" s="25">
        <f t="shared" si="0"/>
        <v>49509.305999999997</v>
      </c>
      <c r="U11" s="25">
        <f>SUM(U5:U10)</f>
        <v>905.625</v>
      </c>
    </row>
    <row r="12" spans="1:21" ht="15.75" thickBot="1">
      <c r="B12" s="11"/>
    </row>
    <row r="13" spans="1:21" ht="15.75" thickBot="1">
      <c r="A13" t="s">
        <v>45</v>
      </c>
      <c r="B13" s="12" t="s">
        <v>46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23"/>
    </row>
    <row r="14" spans="1:21">
      <c r="B14" s="22" t="str">
        <f>'Basin Info'!B4</f>
        <v>Volusia</v>
      </c>
      <c r="C14" s="1">
        <f>'Surface Loading Summary'!C13</f>
        <v>18726.989686061075</v>
      </c>
      <c r="D14" s="23">
        <f>'Surface Loading Summary'!D13*(1-D$3)*0.5</f>
        <v>4918.8920489999982</v>
      </c>
      <c r="E14" s="2">
        <f>'Surface Loading Summary'!E13*(1-E$3)*0.5</f>
        <v>12579.577976044178</v>
      </c>
      <c r="F14" s="1">
        <f>'Surface Loading Summary'!F13*(1-F$3)*0.5</f>
        <v>4617.391344184538</v>
      </c>
      <c r="G14" s="2">
        <f>'Surface Loading Summary'!G13*(1-G$3)*0.5</f>
        <v>0</v>
      </c>
      <c r="H14" s="3">
        <f>'Surface Loading Summary'!H13*(1-H$3)*0.5</f>
        <v>0</v>
      </c>
      <c r="I14" s="2">
        <f>'Surface Loading Summary'!I13*(1-I$3)*0.5</f>
        <v>3627.3305115000003</v>
      </c>
      <c r="J14" s="2">
        <f>'Surface Loading Summary'!J13*(1-J$3)*0.5</f>
        <v>436.45500165000004</v>
      </c>
      <c r="K14" s="2">
        <f>'Surface Loading Summary'!K13*(1-K$3)*0.5</f>
        <v>150.30000000000001</v>
      </c>
      <c r="L14" s="2">
        <f>'Surface Loading Summary'!L13*(1-L$3)*0.5</f>
        <v>0</v>
      </c>
      <c r="M14" s="1">
        <f>'Surface Loading Summary'!M13*(1-M$3)*0.5</f>
        <v>0</v>
      </c>
      <c r="N14" s="2">
        <f>'Surface Loading Summary'!N13*(1-N$3)*0.5</f>
        <v>791.30124999999998</v>
      </c>
      <c r="O14" s="2">
        <f>'Surface Loading Summary'!O13*(1-O$3)*0.5</f>
        <v>248.9325</v>
      </c>
      <c r="P14" s="2">
        <f>'Surface Loading Summary'!P13*(1-P$3)*0.5</f>
        <v>0</v>
      </c>
      <c r="Q14" s="2">
        <f>'Surface Loading Summary'!Q13*(1-Q$3)*0.5</f>
        <v>0</v>
      </c>
      <c r="R14" s="2">
        <f>'Surface Loading Summary'!R13*(1-R$3)*0.5</f>
        <v>0</v>
      </c>
      <c r="S14" s="3">
        <f>'Surface Loading Summary'!S13*(1-S$3)*0.5</f>
        <v>0</v>
      </c>
      <c r="T14" s="2">
        <f>'Surface Loading Summary'!T13*(1-T$3)*0.5</f>
        <v>10371.847499999998</v>
      </c>
      <c r="U14" s="23">
        <f>'Surface Loading Summary'!U13*(1-U$3)*0.5</f>
        <v>0</v>
      </c>
    </row>
    <row r="15" spans="1:21">
      <c r="B15" s="10" t="str">
        <f>'Basin Info'!B5</f>
        <v>-</v>
      </c>
      <c r="C15" s="4">
        <f>'Surface Loading Summary'!C14</f>
        <v>0</v>
      </c>
      <c r="D15" s="24">
        <f>'Surface Loading Summary'!D14*(1-D$3)*0.5</f>
        <v>0</v>
      </c>
      <c r="E15">
        <f>'Surface Loading Summary'!E14*(1-E$3)*0.5</f>
        <v>0</v>
      </c>
      <c r="F15" s="4">
        <f>'Surface Loading Summary'!F14*(1-F$3)*0.5</f>
        <v>0</v>
      </c>
      <c r="G15">
        <f>'Surface Loading Summary'!G14*(1-G$3)*0.5</f>
        <v>0</v>
      </c>
      <c r="H15" s="5">
        <f>'Surface Loading Summary'!H14*(1-H$3)*0.5</f>
        <v>0</v>
      </c>
      <c r="I15">
        <f>'Surface Loading Summary'!I14*(1-I$3)*0.5</f>
        <v>0</v>
      </c>
      <c r="J15">
        <f>'Surface Loading Summary'!J14*(1-J$3)*0.5</f>
        <v>0</v>
      </c>
      <c r="K15">
        <f>'Surface Loading Summary'!K14*(1-K$3)*0.5</f>
        <v>0</v>
      </c>
      <c r="L15">
        <f>'Surface Loading Summary'!L14*(1-L$3)*0.5</f>
        <v>0</v>
      </c>
      <c r="M15" s="4">
        <f>'Surface Loading Summary'!M14*(1-M$3)*0.5</f>
        <v>0</v>
      </c>
      <c r="N15">
        <f>'Surface Loading Summary'!N14*(1-N$3)*0.5</f>
        <v>0</v>
      </c>
      <c r="O15">
        <f>'Surface Loading Summary'!O14*(1-O$3)*0.5</f>
        <v>0</v>
      </c>
      <c r="P15">
        <f>'Surface Loading Summary'!P14*(1-P$3)*0.5</f>
        <v>0</v>
      </c>
      <c r="Q15">
        <f>'Surface Loading Summary'!Q14*(1-Q$3)*0.5</f>
        <v>0</v>
      </c>
      <c r="R15">
        <f>'Surface Loading Summary'!R14*(1-R$3)*0.5</f>
        <v>0</v>
      </c>
      <c r="S15" s="5">
        <f>'Surface Loading Summary'!S14*(1-S$3)*0.5</f>
        <v>0</v>
      </c>
      <c r="T15">
        <f>'Surface Loading Summary'!T14*(1-T$3)*0.5</f>
        <v>0</v>
      </c>
      <c r="U15" s="24">
        <f>'Surface Loading Summary'!U14*(1-U$3)*0.5</f>
        <v>0</v>
      </c>
    </row>
    <row r="16" spans="1:21">
      <c r="B16" s="10" t="str">
        <f>'Basin Info'!B6</f>
        <v>-</v>
      </c>
      <c r="C16" s="4">
        <f>'Surface Loading Summary'!C15</f>
        <v>0</v>
      </c>
      <c r="D16" s="24">
        <f>'Surface Loading Summary'!D15*(1-D$3)*0.5</f>
        <v>0</v>
      </c>
      <c r="E16">
        <f>'Surface Loading Summary'!E15*(1-E$3)*0.5</f>
        <v>0</v>
      </c>
      <c r="F16" s="4">
        <f>'Surface Loading Summary'!F15*(1-F$3)*0.5</f>
        <v>0</v>
      </c>
      <c r="G16">
        <f>'Surface Loading Summary'!G15*(1-G$3)*0.5</f>
        <v>0</v>
      </c>
      <c r="H16" s="5">
        <f>'Surface Loading Summary'!H15*(1-H$3)*0.5</f>
        <v>0</v>
      </c>
      <c r="I16">
        <f>'Surface Loading Summary'!I15*(1-I$3)*0.5</f>
        <v>0</v>
      </c>
      <c r="J16">
        <f>'Surface Loading Summary'!J15*(1-J$3)*0.5</f>
        <v>0</v>
      </c>
      <c r="K16">
        <f>'Surface Loading Summary'!K15*(1-K$3)*0.5</f>
        <v>0</v>
      </c>
      <c r="L16">
        <f>'Surface Loading Summary'!L15*(1-L$3)*0.5</f>
        <v>0</v>
      </c>
      <c r="M16" s="4">
        <f>'Surface Loading Summary'!M15*(1-M$3)*0.5</f>
        <v>0</v>
      </c>
      <c r="N16">
        <f>'Surface Loading Summary'!N15*(1-N$3)*0.5</f>
        <v>0</v>
      </c>
      <c r="O16">
        <f>'Surface Loading Summary'!O15*(1-O$3)*0.5</f>
        <v>0</v>
      </c>
      <c r="P16">
        <f>'Surface Loading Summary'!P15*(1-P$3)*0.5</f>
        <v>0</v>
      </c>
      <c r="Q16">
        <f>'Surface Loading Summary'!Q15*(1-Q$3)*0.5</f>
        <v>0</v>
      </c>
      <c r="R16">
        <f>'Surface Loading Summary'!R15*(1-R$3)*0.5</f>
        <v>0</v>
      </c>
      <c r="S16" s="5">
        <f>'Surface Loading Summary'!S15*(1-S$3)*0.5</f>
        <v>0</v>
      </c>
      <c r="T16">
        <f>'Surface Loading Summary'!T15*(1-T$3)*0.5</f>
        <v>0</v>
      </c>
      <c r="U16" s="24">
        <f>'Surface Loading Summary'!U15*(1-U$3)*0.5</f>
        <v>0</v>
      </c>
    </row>
    <row r="17" spans="1:21">
      <c r="B17" s="10" t="str">
        <f>'Basin Info'!B7</f>
        <v>-</v>
      </c>
      <c r="C17" s="4">
        <f>'Surface Loading Summary'!C16</f>
        <v>0</v>
      </c>
      <c r="D17" s="24">
        <f>'Surface Loading Summary'!D16*(1-D$3)*0.5</f>
        <v>0</v>
      </c>
      <c r="E17">
        <f>'Surface Loading Summary'!E16*(1-E$3)*0.5</f>
        <v>0</v>
      </c>
      <c r="F17" s="4">
        <f>'Surface Loading Summary'!F16*(1-F$3)*0.5</f>
        <v>0</v>
      </c>
      <c r="G17">
        <f>'Surface Loading Summary'!G16*(1-G$3)*0.5</f>
        <v>0</v>
      </c>
      <c r="H17" s="5">
        <f>'Surface Loading Summary'!H16*(1-H$3)*0.5</f>
        <v>0</v>
      </c>
      <c r="I17">
        <f>'Surface Loading Summary'!I16*(1-I$3)*0.5</f>
        <v>0</v>
      </c>
      <c r="J17">
        <f>'Surface Loading Summary'!J16*(1-J$3)*0.5</f>
        <v>0</v>
      </c>
      <c r="K17">
        <f>'Surface Loading Summary'!K16*(1-K$3)*0.5</f>
        <v>0</v>
      </c>
      <c r="L17">
        <f>'Surface Loading Summary'!L16*(1-L$3)*0.5</f>
        <v>0</v>
      </c>
      <c r="M17" s="4">
        <f>'Surface Loading Summary'!M16*(1-M$3)*0.5</f>
        <v>0</v>
      </c>
      <c r="N17">
        <f>'Surface Loading Summary'!N16*(1-N$3)*0.5</f>
        <v>0</v>
      </c>
      <c r="O17">
        <f>'Surface Loading Summary'!O16*(1-O$3)*0.5</f>
        <v>0</v>
      </c>
      <c r="P17">
        <f>'Surface Loading Summary'!P16*(1-P$3)*0.5</f>
        <v>0</v>
      </c>
      <c r="Q17">
        <f>'Surface Loading Summary'!Q16*(1-Q$3)*0.5</f>
        <v>0</v>
      </c>
      <c r="R17">
        <f>'Surface Loading Summary'!R16*(1-R$3)*0.5</f>
        <v>0</v>
      </c>
      <c r="S17" s="5">
        <f>'Surface Loading Summary'!S16*(1-S$3)*0.5</f>
        <v>0</v>
      </c>
      <c r="T17">
        <f>'Surface Loading Summary'!T16*(1-T$3)*0.5</f>
        <v>0</v>
      </c>
      <c r="U17" s="24">
        <f>'Surface Loading Summary'!U16*(1-U$3)*0.5</f>
        <v>0</v>
      </c>
    </row>
    <row r="18" spans="1:21">
      <c r="B18" s="10" t="str">
        <f>'Basin Info'!B8</f>
        <v>-</v>
      </c>
      <c r="C18" s="4">
        <f>'Surface Loading Summary'!C17</f>
        <v>0</v>
      </c>
      <c r="D18" s="24">
        <f>'Surface Loading Summary'!D17*(1-D$3)*0.5</f>
        <v>0</v>
      </c>
      <c r="E18">
        <f>'Surface Loading Summary'!E17*(1-E$3)*0.5</f>
        <v>0</v>
      </c>
      <c r="F18" s="4">
        <f>'Surface Loading Summary'!F17*(1-F$3)*0.5</f>
        <v>0</v>
      </c>
      <c r="G18">
        <f>'Surface Loading Summary'!G17*(1-G$3)*0.5</f>
        <v>0</v>
      </c>
      <c r="H18" s="5">
        <f>'Surface Loading Summary'!H17*(1-H$3)*0.5</f>
        <v>0</v>
      </c>
      <c r="I18">
        <f>'Surface Loading Summary'!I17*(1-I$3)*0.5</f>
        <v>0</v>
      </c>
      <c r="J18">
        <f>'Surface Loading Summary'!J17*(1-J$3)*0.5</f>
        <v>0</v>
      </c>
      <c r="K18">
        <f>'Surface Loading Summary'!K17*(1-K$3)*0.5</f>
        <v>0</v>
      </c>
      <c r="L18">
        <f>'Surface Loading Summary'!L17*(1-L$3)*0.5</f>
        <v>0</v>
      </c>
      <c r="M18" s="4">
        <f>'Surface Loading Summary'!M17*(1-M$3)*0.5</f>
        <v>0</v>
      </c>
      <c r="N18">
        <f>'Surface Loading Summary'!N17*(1-N$3)*0.5</f>
        <v>0</v>
      </c>
      <c r="O18">
        <f>'Surface Loading Summary'!O17*(1-O$3)*0.5</f>
        <v>0</v>
      </c>
      <c r="P18">
        <f>'Surface Loading Summary'!P17*(1-P$3)*0.5</f>
        <v>0</v>
      </c>
      <c r="Q18">
        <f>'Surface Loading Summary'!Q17*(1-Q$3)*0.5</f>
        <v>0</v>
      </c>
      <c r="R18">
        <f>'Surface Loading Summary'!R17*(1-R$3)*0.5</f>
        <v>0</v>
      </c>
      <c r="S18" s="5">
        <f>'Surface Loading Summary'!S17*(1-S$3)*0.5</f>
        <v>0</v>
      </c>
      <c r="T18">
        <f>'Surface Loading Summary'!T17*(1-T$3)*0.5</f>
        <v>0</v>
      </c>
      <c r="U18" s="24">
        <f>'Surface Loading Summary'!U17*(1-U$3)*0.5</f>
        <v>0</v>
      </c>
    </row>
    <row r="19" spans="1:21" ht="15.75" thickBot="1">
      <c r="B19" s="10" t="str">
        <f>'Basin Info'!B9</f>
        <v>-</v>
      </c>
      <c r="C19" s="6">
        <f>'Surface Loading Summary'!C18</f>
        <v>0</v>
      </c>
      <c r="D19" s="25">
        <f>'Surface Loading Summary'!D18*(1-D$3)*0.5</f>
        <v>0</v>
      </c>
      <c r="E19" s="7">
        <f>'Surface Loading Summary'!E18*(1-E$3)*0.5</f>
        <v>0</v>
      </c>
      <c r="F19" s="4">
        <f>'Surface Loading Summary'!F18*(1-F$3)*0.5</f>
        <v>0</v>
      </c>
      <c r="G19">
        <f>'Surface Loading Summary'!G18*(1-G$3)*0.5</f>
        <v>0</v>
      </c>
      <c r="H19" s="5">
        <f>'Surface Loading Summary'!H18*(1-H$3)*0.5</f>
        <v>0</v>
      </c>
      <c r="I19" s="7">
        <f>'Surface Loading Summary'!I18*(1-I$3)*0.5</f>
        <v>0</v>
      </c>
      <c r="J19" s="7">
        <f>'Surface Loading Summary'!J18*(1-J$3)*0.5</f>
        <v>0</v>
      </c>
      <c r="K19" s="7">
        <f>'Surface Loading Summary'!K18*(1-K$3)*0.5</f>
        <v>0</v>
      </c>
      <c r="L19" s="7">
        <f>'Surface Loading Summary'!L18*(1-L$3)*0.5</f>
        <v>0</v>
      </c>
      <c r="M19" s="6">
        <f>'Surface Loading Summary'!M18*(1-M$3)*0.5</f>
        <v>0</v>
      </c>
      <c r="N19" s="7">
        <f>'Surface Loading Summary'!N18*(1-N$3)*0.5</f>
        <v>0</v>
      </c>
      <c r="O19" s="7">
        <f>'Surface Loading Summary'!O18*(1-O$3)*0.5</f>
        <v>0</v>
      </c>
      <c r="P19" s="7">
        <f>'Surface Loading Summary'!P18*(1-P$3)*0.5</f>
        <v>0</v>
      </c>
      <c r="Q19" s="7">
        <f>'Surface Loading Summary'!Q18*(1-Q$3)*0.5</f>
        <v>0</v>
      </c>
      <c r="R19" s="7">
        <f>'Surface Loading Summary'!R18*(1-R$3)*0.5</f>
        <v>0</v>
      </c>
      <c r="S19" s="8">
        <f>'Surface Loading Summary'!S18*(1-S$3)*0.5</f>
        <v>0</v>
      </c>
      <c r="T19" s="7">
        <f>'Surface Loading Summary'!T18*(1-T$3)*0.5</f>
        <v>0</v>
      </c>
      <c r="U19" s="25">
        <f>'Surface Loading Summary'!U18*(1-U$3)*0.5</f>
        <v>0</v>
      </c>
    </row>
    <row r="20" spans="1:21" ht="15.75" thickBot="1">
      <c r="B20" s="29" t="s">
        <v>32</v>
      </c>
      <c r="C20" s="25">
        <f>SUM(C14:C19)</f>
        <v>18726.989686061075</v>
      </c>
      <c r="D20" s="7">
        <f t="shared" ref="D20:T20" si="1">SUM(D14:D19)</f>
        <v>4918.8920489999982</v>
      </c>
      <c r="E20" s="6">
        <f t="shared" si="1"/>
        <v>12579.577976044178</v>
      </c>
      <c r="F20" s="17">
        <f t="shared" si="1"/>
        <v>4617.391344184538</v>
      </c>
      <c r="G20" s="19">
        <f t="shared" si="1"/>
        <v>0</v>
      </c>
      <c r="H20" s="18">
        <f t="shared" si="1"/>
        <v>0</v>
      </c>
      <c r="I20" s="7">
        <f t="shared" si="1"/>
        <v>3627.3305115000003</v>
      </c>
      <c r="J20" s="7">
        <f t="shared" si="1"/>
        <v>436.45500165000004</v>
      </c>
      <c r="K20" s="7">
        <f t="shared" si="1"/>
        <v>150.30000000000001</v>
      </c>
      <c r="L20" s="8">
        <f t="shared" si="1"/>
        <v>0</v>
      </c>
      <c r="M20" s="7">
        <f t="shared" si="1"/>
        <v>0</v>
      </c>
      <c r="N20" s="7">
        <f t="shared" si="1"/>
        <v>791.30124999999998</v>
      </c>
      <c r="O20" s="7">
        <f t="shared" si="1"/>
        <v>248.9325</v>
      </c>
      <c r="P20" s="7">
        <f t="shared" si="1"/>
        <v>0</v>
      </c>
      <c r="Q20" s="7">
        <f t="shared" si="1"/>
        <v>0</v>
      </c>
      <c r="R20" s="7">
        <f t="shared" si="1"/>
        <v>0</v>
      </c>
      <c r="S20" s="7">
        <f t="shared" si="1"/>
        <v>0</v>
      </c>
      <c r="T20" s="25">
        <f t="shared" si="1"/>
        <v>10371.847499999998</v>
      </c>
      <c r="U20" s="25">
        <f>SUM(U14:U19)</f>
        <v>0</v>
      </c>
    </row>
    <row r="21" spans="1:21" ht="15.75" thickBot="1">
      <c r="B21" s="11"/>
    </row>
    <row r="22" spans="1:21" ht="15.75" thickBot="1">
      <c r="A22" t="s">
        <v>47</v>
      </c>
      <c r="B22" s="12" t="s">
        <v>48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23"/>
    </row>
    <row r="23" spans="1:21">
      <c r="B23" s="10" t="str">
        <f>'Basin Info'!B4</f>
        <v>Volusia</v>
      </c>
      <c r="C23" s="23">
        <f>'Surface Loading Summary'!C22</f>
        <v>11749.257689890315</v>
      </c>
      <c r="D23" s="2">
        <f>'Surface Loading Summary'!D22*(1-D$3)*0.1</f>
        <v>616.30409739999993</v>
      </c>
      <c r="E23" s="1">
        <f>'Surface Loading Summary'!E22*(1-E$3)*0.1</f>
        <v>295.2380851002215</v>
      </c>
      <c r="F23" s="1">
        <f>'Surface Loading Summary'!F22*(1-F$3)*0.1</f>
        <v>291.38299919189302</v>
      </c>
      <c r="G23" s="2">
        <f>'Surface Loading Summary'!G22*(1-G$3)*0.1</f>
        <v>0</v>
      </c>
      <c r="H23" s="3">
        <f>'Surface Loading Summary'!H22*(1-H$3)*0.1</f>
        <v>0</v>
      </c>
      <c r="I23" s="2">
        <f>'Surface Loading Summary'!I22*(1-I$3)*0.1</f>
        <v>195.36937272000003</v>
      </c>
      <c r="J23" s="2">
        <f>'Surface Loading Summary'!J22*(1-J$3)*0.1</f>
        <v>7.8885488040000018</v>
      </c>
      <c r="K23" s="2">
        <f>'Surface Loading Summary'!K22*(1-K$3)*0.1</f>
        <v>60.420000000000009</v>
      </c>
      <c r="L23" s="3">
        <f>'Surface Loading Summary'!L22*(1-L$3)*0.1</f>
        <v>0</v>
      </c>
      <c r="M23" s="2">
        <f>'Surface Loading Summary'!M22*(1-M$3)*0.1</f>
        <v>0</v>
      </c>
      <c r="N23" s="2">
        <f>'Surface Loading Summary'!N22*(1-N$3)*0.1</f>
        <v>33.854750000000003</v>
      </c>
      <c r="O23" s="2">
        <f>'Surface Loading Summary'!O22*(1-O$3)*0.1</f>
        <v>0</v>
      </c>
      <c r="P23" s="2">
        <f>'Surface Loading Summary'!P22*(1-P$3)*0.1</f>
        <v>0</v>
      </c>
      <c r="Q23" s="2">
        <f>'Surface Loading Summary'!Q22*(1-Q$3)*0.1</f>
        <v>0</v>
      </c>
      <c r="R23" s="2">
        <f>'Surface Loading Summary'!R22*(1-R$3)*0.1</f>
        <v>0</v>
      </c>
      <c r="S23" s="2">
        <f>'Surface Loading Summary'!S22*(1-S$3)*0.1</f>
        <v>0</v>
      </c>
      <c r="T23" s="1">
        <f>'Surface Loading Summary'!T22*(1-T$3)*0.1</f>
        <v>311.28299999999996</v>
      </c>
      <c r="U23" s="23">
        <f>'Surface Loading Summary'!U22*(1-U$3)*0.1</f>
        <v>0</v>
      </c>
    </row>
    <row r="24" spans="1:21">
      <c r="B24" s="10" t="str">
        <f>'Basin Info'!B5</f>
        <v>-</v>
      </c>
      <c r="C24" s="24">
        <f>'Surface Loading Summary'!C23</f>
        <v>0</v>
      </c>
      <c r="D24">
        <f>'Surface Loading Summary'!D23*(1-D$3)*0.1</f>
        <v>0</v>
      </c>
      <c r="E24" s="4">
        <f>'Surface Loading Summary'!E23*(1-E$3)*0.1</f>
        <v>0</v>
      </c>
      <c r="F24" s="4">
        <f>'Surface Loading Summary'!F23*(1-F$3)*0.1</f>
        <v>0</v>
      </c>
      <c r="G24">
        <f>'Surface Loading Summary'!G23*(1-G$3)*0.1</f>
        <v>0</v>
      </c>
      <c r="H24" s="5">
        <f>'Surface Loading Summary'!H23*(1-H$3)*0.1</f>
        <v>0</v>
      </c>
      <c r="I24">
        <f>'Surface Loading Summary'!I23*(1-I$3)*0.1</f>
        <v>0</v>
      </c>
      <c r="J24">
        <f>'Surface Loading Summary'!J23*(1-J$3)*0.1</f>
        <v>0</v>
      </c>
      <c r="K24">
        <f>'Surface Loading Summary'!K23*(1-K$3)*0.1</f>
        <v>0</v>
      </c>
      <c r="L24" s="5">
        <f>'Surface Loading Summary'!L23*(1-L$3)*0.1</f>
        <v>0</v>
      </c>
      <c r="M24">
        <f>'Surface Loading Summary'!M23*(1-M$3)*0.1</f>
        <v>0</v>
      </c>
      <c r="N24">
        <f>'Surface Loading Summary'!N23*(1-N$3)*0.1</f>
        <v>0</v>
      </c>
      <c r="O24">
        <f>'Surface Loading Summary'!O23*(1-O$3)*0.1</f>
        <v>0</v>
      </c>
      <c r="P24">
        <f>'Surface Loading Summary'!P23*(1-P$3)*0.1</f>
        <v>0</v>
      </c>
      <c r="Q24">
        <f>'Surface Loading Summary'!Q23*(1-Q$3)*0.1</f>
        <v>0</v>
      </c>
      <c r="R24">
        <f>'Surface Loading Summary'!R23*(1-R$3)*0.1</f>
        <v>0</v>
      </c>
      <c r="S24">
        <f>'Surface Loading Summary'!S23*(1-S$3)*0.1</f>
        <v>0</v>
      </c>
      <c r="T24" s="4">
        <f>'Surface Loading Summary'!T23*(1-T$3)*0.1</f>
        <v>0</v>
      </c>
      <c r="U24" s="24">
        <f>'Surface Loading Summary'!U23*(1-U$3)*0.1</f>
        <v>0</v>
      </c>
    </row>
    <row r="25" spans="1:21">
      <c r="B25" s="10" t="str">
        <f>'Basin Info'!B6</f>
        <v>-</v>
      </c>
      <c r="C25" s="24">
        <f>'Surface Loading Summary'!C24</f>
        <v>0</v>
      </c>
      <c r="D25">
        <f>'Surface Loading Summary'!D24*(1-D$3)*0.1</f>
        <v>0</v>
      </c>
      <c r="E25" s="4">
        <f>'Surface Loading Summary'!E24*(1-E$3)*0.1</f>
        <v>0</v>
      </c>
      <c r="F25" s="4">
        <f>'Surface Loading Summary'!F24*(1-F$3)*0.1</f>
        <v>0</v>
      </c>
      <c r="G25">
        <f>'Surface Loading Summary'!G24*(1-G$3)*0.1</f>
        <v>0</v>
      </c>
      <c r="H25" s="5">
        <f>'Surface Loading Summary'!H24*(1-H$3)*0.1</f>
        <v>0</v>
      </c>
      <c r="I25">
        <f>'Surface Loading Summary'!I24*(1-I$3)*0.1</f>
        <v>0</v>
      </c>
      <c r="J25">
        <f>'Surface Loading Summary'!J24*(1-J$3)*0.1</f>
        <v>0</v>
      </c>
      <c r="K25">
        <f>'Surface Loading Summary'!K24*(1-K$3)*0.1</f>
        <v>0</v>
      </c>
      <c r="L25" s="5">
        <f>'Surface Loading Summary'!L24*(1-L$3)*0.1</f>
        <v>0</v>
      </c>
      <c r="M25">
        <f>'Surface Loading Summary'!M24*(1-M$3)*0.1</f>
        <v>0</v>
      </c>
      <c r="N25">
        <f>'Surface Loading Summary'!N24*(1-N$3)*0.1</f>
        <v>0</v>
      </c>
      <c r="O25">
        <f>'Surface Loading Summary'!O24*(1-O$3)*0.1</f>
        <v>0</v>
      </c>
      <c r="P25">
        <f>'Surface Loading Summary'!P24*(1-P$3)*0.1</f>
        <v>0</v>
      </c>
      <c r="Q25">
        <f>'Surface Loading Summary'!Q24*(1-Q$3)*0.1</f>
        <v>0</v>
      </c>
      <c r="R25">
        <f>'Surface Loading Summary'!R24*(1-R$3)*0.1</f>
        <v>0</v>
      </c>
      <c r="S25">
        <f>'Surface Loading Summary'!S24*(1-S$3)*0.1</f>
        <v>0</v>
      </c>
      <c r="T25" s="4">
        <f>'Surface Loading Summary'!T24*(1-T$3)*0.1</f>
        <v>0</v>
      </c>
      <c r="U25" s="24">
        <f>'Surface Loading Summary'!U24*(1-U$3)*0.1</f>
        <v>0</v>
      </c>
    </row>
    <row r="26" spans="1:21">
      <c r="B26" s="10" t="str">
        <f>'Basin Info'!B7</f>
        <v>-</v>
      </c>
      <c r="C26" s="24">
        <f>'Surface Loading Summary'!C25</f>
        <v>0</v>
      </c>
      <c r="D26">
        <f>'Surface Loading Summary'!D25*(1-D$3)*0.1</f>
        <v>0</v>
      </c>
      <c r="E26" s="4">
        <f>'Surface Loading Summary'!E25*(1-E$3)*0.1</f>
        <v>0</v>
      </c>
      <c r="F26" s="4">
        <f>'Surface Loading Summary'!F25*(1-F$3)*0.1</f>
        <v>0</v>
      </c>
      <c r="G26">
        <f>'Surface Loading Summary'!G25*(1-G$3)*0.1</f>
        <v>0</v>
      </c>
      <c r="H26" s="5">
        <f>'Surface Loading Summary'!H25*(1-H$3)*0.1</f>
        <v>0</v>
      </c>
      <c r="I26">
        <f>'Surface Loading Summary'!I25*(1-I$3)*0.1</f>
        <v>0</v>
      </c>
      <c r="J26">
        <f>'Surface Loading Summary'!J25*(1-J$3)*0.1</f>
        <v>0</v>
      </c>
      <c r="K26">
        <f>'Surface Loading Summary'!K25*(1-K$3)*0.1</f>
        <v>0</v>
      </c>
      <c r="L26" s="5">
        <f>'Surface Loading Summary'!L25*(1-L$3)*0.1</f>
        <v>0</v>
      </c>
      <c r="M26">
        <f>'Surface Loading Summary'!M25*(1-M$3)*0.1</f>
        <v>0</v>
      </c>
      <c r="N26">
        <f>'Surface Loading Summary'!N25*(1-N$3)*0.1</f>
        <v>0</v>
      </c>
      <c r="O26">
        <f>'Surface Loading Summary'!O25*(1-O$3)*0.1</f>
        <v>0</v>
      </c>
      <c r="P26">
        <f>'Surface Loading Summary'!P25*(1-P$3)*0.1</f>
        <v>0</v>
      </c>
      <c r="Q26">
        <f>'Surface Loading Summary'!Q25*(1-Q$3)*0.1</f>
        <v>0</v>
      </c>
      <c r="R26">
        <f>'Surface Loading Summary'!R25*(1-R$3)*0.1</f>
        <v>0</v>
      </c>
      <c r="S26">
        <f>'Surface Loading Summary'!S25*(1-S$3)*0.1</f>
        <v>0</v>
      </c>
      <c r="T26" s="4">
        <f>'Surface Loading Summary'!T25*(1-T$3)*0.1</f>
        <v>0</v>
      </c>
      <c r="U26" s="24">
        <f>'Surface Loading Summary'!U25*(1-U$3)*0.1</f>
        <v>0</v>
      </c>
    </row>
    <row r="27" spans="1:21">
      <c r="B27" s="10" t="str">
        <f>'Basin Info'!B8</f>
        <v>-</v>
      </c>
      <c r="C27" s="24">
        <f>'Surface Loading Summary'!C26</f>
        <v>0</v>
      </c>
      <c r="D27">
        <f>'Surface Loading Summary'!D26*(1-D$3)*0.1</f>
        <v>0</v>
      </c>
      <c r="E27" s="4">
        <f>'Surface Loading Summary'!E26*(1-E$3)*0.1</f>
        <v>0</v>
      </c>
      <c r="F27" s="4">
        <f>'Surface Loading Summary'!F26*(1-F$3)*0.1</f>
        <v>0</v>
      </c>
      <c r="G27">
        <f>'Surface Loading Summary'!G26*(1-G$3)*0.1</f>
        <v>0</v>
      </c>
      <c r="H27" s="5">
        <f>'Surface Loading Summary'!H26*(1-H$3)*0.1</f>
        <v>0</v>
      </c>
      <c r="I27">
        <f>'Surface Loading Summary'!I26*(1-I$3)*0.1</f>
        <v>0</v>
      </c>
      <c r="J27">
        <f>'Surface Loading Summary'!J26*(1-J$3)*0.1</f>
        <v>0</v>
      </c>
      <c r="K27">
        <f>'Surface Loading Summary'!K26*(1-K$3)*0.1</f>
        <v>0</v>
      </c>
      <c r="L27" s="5">
        <f>'Surface Loading Summary'!L26*(1-L$3)*0.1</f>
        <v>0</v>
      </c>
      <c r="M27">
        <f>'Surface Loading Summary'!M26*(1-M$3)*0.1</f>
        <v>0</v>
      </c>
      <c r="N27">
        <f>'Surface Loading Summary'!N26*(1-N$3)*0.1</f>
        <v>0</v>
      </c>
      <c r="O27">
        <f>'Surface Loading Summary'!O26*(1-O$3)*0.1</f>
        <v>0</v>
      </c>
      <c r="P27">
        <f>'Surface Loading Summary'!P26*(1-P$3)*0.1</f>
        <v>0</v>
      </c>
      <c r="Q27">
        <f>'Surface Loading Summary'!Q26*(1-Q$3)*0.1</f>
        <v>0</v>
      </c>
      <c r="R27">
        <f>'Surface Loading Summary'!R26*(1-R$3)*0.1</f>
        <v>0</v>
      </c>
      <c r="S27">
        <f>'Surface Loading Summary'!S26*(1-S$3)*0.1</f>
        <v>0</v>
      </c>
      <c r="T27" s="4">
        <f>'Surface Loading Summary'!T26*(1-T$3)*0.1</f>
        <v>0</v>
      </c>
      <c r="U27" s="24">
        <f>'Surface Loading Summary'!U26*(1-U$3)*0.1</f>
        <v>0</v>
      </c>
    </row>
    <row r="28" spans="1:21" ht="15.75" thickBot="1">
      <c r="B28" s="10" t="str">
        <f>'Basin Info'!B9</f>
        <v>-</v>
      </c>
      <c r="C28" s="25">
        <f>'Surface Loading Summary'!C27</f>
        <v>0</v>
      </c>
      <c r="D28" s="7">
        <f>'Surface Loading Summary'!D27*(1-D$3)*0.1</f>
        <v>0</v>
      </c>
      <c r="E28" s="6">
        <f>'Surface Loading Summary'!E27*(1-E$3)*0.1</f>
        <v>0</v>
      </c>
      <c r="F28" s="6">
        <f>'Surface Loading Summary'!F27*(1-F$3)*0.1</f>
        <v>0</v>
      </c>
      <c r="G28" s="7">
        <f>'Surface Loading Summary'!G27*(1-G$3)*0.1</f>
        <v>0</v>
      </c>
      <c r="H28" s="8">
        <f>'Surface Loading Summary'!H27*(1-H$3)*0.1</f>
        <v>0</v>
      </c>
      <c r="I28" s="7">
        <f>'Surface Loading Summary'!I27*(1-I$3)*0.1</f>
        <v>0</v>
      </c>
      <c r="J28" s="7">
        <f>'Surface Loading Summary'!J27*(1-J$3)*0.1</f>
        <v>0</v>
      </c>
      <c r="K28" s="7">
        <f>'Surface Loading Summary'!K27*(1-K$3)*0.1</f>
        <v>0</v>
      </c>
      <c r="L28" s="8">
        <f>'Surface Loading Summary'!L27*(1-L$3)*0.1</f>
        <v>0</v>
      </c>
      <c r="M28" s="7">
        <f>'Surface Loading Summary'!M27*(1-M$3)*0.1</f>
        <v>0</v>
      </c>
      <c r="N28" s="7">
        <f>'Surface Loading Summary'!N27*(1-N$3)*0.1</f>
        <v>0</v>
      </c>
      <c r="O28" s="7">
        <f>'Surface Loading Summary'!O27*(1-O$3)*0.1</f>
        <v>0</v>
      </c>
      <c r="P28" s="7">
        <f>'Surface Loading Summary'!P27*(1-P$3)*0.1</f>
        <v>0</v>
      </c>
      <c r="Q28" s="7">
        <f>'Surface Loading Summary'!Q27*(1-Q$3)*0.1</f>
        <v>0</v>
      </c>
      <c r="R28" s="7">
        <f>'Surface Loading Summary'!R27*(1-R$3)*0.1</f>
        <v>0</v>
      </c>
      <c r="S28" s="7">
        <f>'Surface Loading Summary'!S27*(1-S$3)*0.1</f>
        <v>0</v>
      </c>
      <c r="T28" s="6">
        <f>'Surface Loading Summary'!T27*(1-T$3)*0.1</f>
        <v>0</v>
      </c>
      <c r="U28" s="25">
        <f>'Surface Loading Summary'!U27*(1-U$3)*0.1</f>
        <v>0</v>
      </c>
    </row>
    <row r="29" spans="1:21" ht="15.75" thickBot="1">
      <c r="B29" s="29" t="s">
        <v>32</v>
      </c>
      <c r="C29" s="25">
        <f>SUM(C23:C28)</f>
        <v>11749.257689890315</v>
      </c>
      <c r="D29" s="7">
        <f t="shared" ref="D29:T29" si="2">SUM(D23:D28)</f>
        <v>616.30409739999993</v>
      </c>
      <c r="E29" s="25">
        <f t="shared" si="2"/>
        <v>295.2380851002215</v>
      </c>
      <c r="F29" s="7">
        <f t="shared" si="2"/>
        <v>291.38299919189302</v>
      </c>
      <c r="G29" s="7">
        <f t="shared" si="2"/>
        <v>0</v>
      </c>
      <c r="H29" s="7">
        <f t="shared" si="2"/>
        <v>0</v>
      </c>
      <c r="I29" s="6">
        <f t="shared" si="2"/>
        <v>195.36937272000003</v>
      </c>
      <c r="J29" s="7">
        <f t="shared" si="2"/>
        <v>7.8885488040000018</v>
      </c>
      <c r="K29" s="7">
        <f t="shared" si="2"/>
        <v>60.420000000000009</v>
      </c>
      <c r="L29" s="8">
        <f t="shared" si="2"/>
        <v>0</v>
      </c>
      <c r="M29" s="7">
        <f t="shared" si="2"/>
        <v>0</v>
      </c>
      <c r="N29" s="7">
        <f t="shared" si="2"/>
        <v>33.854750000000003</v>
      </c>
      <c r="O29" s="7">
        <f t="shared" si="2"/>
        <v>0</v>
      </c>
      <c r="P29" s="7">
        <f t="shared" si="2"/>
        <v>0</v>
      </c>
      <c r="Q29" s="7">
        <f t="shared" si="2"/>
        <v>0</v>
      </c>
      <c r="R29" s="7">
        <f t="shared" si="2"/>
        <v>0</v>
      </c>
      <c r="S29" s="7">
        <f t="shared" si="2"/>
        <v>0</v>
      </c>
      <c r="T29" s="25">
        <f t="shared" si="2"/>
        <v>311.28299999999996</v>
      </c>
      <c r="U29" s="25">
        <f>SUM(U23:U28)</f>
        <v>0</v>
      </c>
    </row>
    <row r="30" spans="1:21" ht="15.75" thickBot="1">
      <c r="B30" s="13"/>
    </row>
    <row r="31" spans="1:21" ht="15.75" thickBot="1">
      <c r="B31" s="12" t="s">
        <v>40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8"/>
      <c r="U31" s="23"/>
    </row>
    <row r="32" spans="1:21">
      <c r="B32" s="10" t="str">
        <f>'Basin Info'!B4</f>
        <v>Volusia</v>
      </c>
      <c r="C32" s="23">
        <f>C5+C14+C23</f>
        <v>46685.37195932139</v>
      </c>
      <c r="D32">
        <f t="shared" ref="D32:T37" si="3">D5+D14+D23</f>
        <v>13224.277934499998</v>
      </c>
      <c r="E32" s="23">
        <f t="shared" si="3"/>
        <v>34147.664436946528</v>
      </c>
      <c r="F32">
        <f t="shared" si="3"/>
        <v>13458.664124953655</v>
      </c>
      <c r="G32">
        <f>G5+G14+G23</f>
        <v>0</v>
      </c>
      <c r="H32">
        <f t="shared" si="3"/>
        <v>0</v>
      </c>
      <c r="I32" s="1">
        <f t="shared" si="3"/>
        <v>25965.545254920005</v>
      </c>
      <c r="J32" s="2">
        <f t="shared" si="3"/>
        <v>1838.4909467040004</v>
      </c>
      <c r="K32" s="2">
        <f t="shared" si="3"/>
        <v>210.72000000000003</v>
      </c>
      <c r="L32" s="3">
        <f t="shared" si="3"/>
        <v>0</v>
      </c>
      <c r="M32">
        <f t="shared" si="3"/>
        <v>0</v>
      </c>
      <c r="N32">
        <f t="shared" si="3"/>
        <v>2785.7317499999999</v>
      </c>
      <c r="O32">
        <f t="shared" si="3"/>
        <v>973.572</v>
      </c>
      <c r="P32">
        <f t="shared" si="3"/>
        <v>0</v>
      </c>
      <c r="Q32">
        <f t="shared" si="3"/>
        <v>52.832250000000002</v>
      </c>
      <c r="R32">
        <f t="shared" si="3"/>
        <v>0</v>
      </c>
      <c r="S32">
        <f t="shared" si="3"/>
        <v>0</v>
      </c>
      <c r="T32" s="1">
        <f t="shared" si="3"/>
        <v>60192.436499999996</v>
      </c>
      <c r="U32" s="23">
        <f>U5+U14+U23</f>
        <v>905.625</v>
      </c>
    </row>
    <row r="33" spans="2:21">
      <c r="B33" s="10" t="str">
        <f>'Basin Info'!B5</f>
        <v>-</v>
      </c>
      <c r="C33" s="24">
        <f t="shared" ref="C33:S37" si="4">C6+C15+C24</f>
        <v>0</v>
      </c>
      <c r="D33">
        <f t="shared" si="4"/>
        <v>0</v>
      </c>
      <c r="E33" s="24">
        <f t="shared" si="4"/>
        <v>0</v>
      </c>
      <c r="F33">
        <f t="shared" si="4"/>
        <v>0</v>
      </c>
      <c r="G33">
        <f t="shared" si="4"/>
        <v>0</v>
      </c>
      <c r="H33">
        <f t="shared" si="4"/>
        <v>0</v>
      </c>
      <c r="I33" s="4">
        <f t="shared" si="4"/>
        <v>0</v>
      </c>
      <c r="J33">
        <f t="shared" si="4"/>
        <v>0</v>
      </c>
      <c r="K33">
        <f t="shared" si="4"/>
        <v>0</v>
      </c>
      <c r="L33" s="5">
        <f t="shared" si="4"/>
        <v>0</v>
      </c>
      <c r="M33">
        <f t="shared" si="4"/>
        <v>0</v>
      </c>
      <c r="N33">
        <f t="shared" si="4"/>
        <v>0</v>
      </c>
      <c r="O33">
        <f t="shared" si="4"/>
        <v>0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 s="4">
        <f t="shared" si="3"/>
        <v>0</v>
      </c>
      <c r="U33" s="24">
        <f t="shared" ref="U33" si="5">U6+U15+U24</f>
        <v>0</v>
      </c>
    </row>
    <row r="34" spans="2:21">
      <c r="B34" s="10" t="str">
        <f>'Basin Info'!B6</f>
        <v>-</v>
      </c>
      <c r="C34" s="24">
        <f t="shared" si="4"/>
        <v>0</v>
      </c>
      <c r="D34">
        <f t="shared" si="4"/>
        <v>0</v>
      </c>
      <c r="E34" s="24">
        <f t="shared" si="4"/>
        <v>0</v>
      </c>
      <c r="F34">
        <f t="shared" si="4"/>
        <v>0</v>
      </c>
      <c r="G34">
        <f t="shared" si="4"/>
        <v>0</v>
      </c>
      <c r="H34">
        <f t="shared" si="4"/>
        <v>0</v>
      </c>
      <c r="I34" s="4">
        <f t="shared" si="4"/>
        <v>0</v>
      </c>
      <c r="J34">
        <f t="shared" si="4"/>
        <v>0</v>
      </c>
      <c r="K34">
        <f t="shared" si="4"/>
        <v>0</v>
      </c>
      <c r="L34" s="5">
        <f t="shared" si="4"/>
        <v>0</v>
      </c>
      <c r="M34">
        <f t="shared" si="4"/>
        <v>0</v>
      </c>
      <c r="N34">
        <f t="shared" si="4"/>
        <v>0</v>
      </c>
      <c r="O34">
        <f t="shared" si="4"/>
        <v>0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 s="4">
        <f t="shared" si="3"/>
        <v>0</v>
      </c>
      <c r="U34" s="24">
        <f t="shared" ref="U34" si="6">U7+U16+U25</f>
        <v>0</v>
      </c>
    </row>
    <row r="35" spans="2:21">
      <c r="B35" s="10" t="str">
        <f>'Basin Info'!B7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si="3"/>
        <v>0</v>
      </c>
      <c r="U35" s="24">
        <f t="shared" ref="U35" si="7">U8+U17+U26</f>
        <v>0</v>
      </c>
    </row>
    <row r="36" spans="2:21">
      <c r="B36" s="10" t="str">
        <f>'Basin Info'!B8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si="3"/>
        <v>0</v>
      </c>
      <c r="U36" s="24">
        <f t="shared" ref="U36" si="8">U9+U18+U27</f>
        <v>0</v>
      </c>
    </row>
    <row r="37" spans="2:21" ht="15.75" thickBot="1">
      <c r="B37" s="10" t="str">
        <f>'Basin Info'!B9</f>
        <v>-</v>
      </c>
      <c r="C37" s="24">
        <f t="shared" si="4"/>
        <v>0</v>
      </c>
      <c r="D37">
        <f t="shared" si="4"/>
        <v>0</v>
      </c>
      <c r="E37" s="24">
        <f t="shared" si="4"/>
        <v>0</v>
      </c>
      <c r="F37">
        <f t="shared" si="4"/>
        <v>0</v>
      </c>
      <c r="G37">
        <f t="shared" si="4"/>
        <v>0</v>
      </c>
      <c r="H37">
        <f t="shared" si="4"/>
        <v>0</v>
      </c>
      <c r="I37" s="4">
        <f t="shared" si="4"/>
        <v>0</v>
      </c>
      <c r="J37">
        <f t="shared" si="4"/>
        <v>0</v>
      </c>
      <c r="K37">
        <f t="shared" si="4"/>
        <v>0</v>
      </c>
      <c r="L37" s="5">
        <f t="shared" si="4"/>
        <v>0</v>
      </c>
      <c r="M37">
        <f t="shared" si="4"/>
        <v>0</v>
      </c>
      <c r="N37">
        <f t="shared" si="4"/>
        <v>0</v>
      </c>
      <c r="O37">
        <f t="shared" si="4"/>
        <v>0</v>
      </c>
      <c r="P37">
        <f t="shared" si="4"/>
        <v>0</v>
      </c>
      <c r="Q37">
        <f t="shared" si="4"/>
        <v>0</v>
      </c>
      <c r="R37">
        <f t="shared" si="4"/>
        <v>0</v>
      </c>
      <c r="S37">
        <f t="shared" si="4"/>
        <v>0</v>
      </c>
      <c r="T37" s="4">
        <f t="shared" si="3"/>
        <v>0</v>
      </c>
      <c r="U37" s="25">
        <f t="shared" ref="U37" si="9">U10+U19+U28</f>
        <v>0</v>
      </c>
    </row>
    <row r="38" spans="2:21" ht="15.75" thickBot="1">
      <c r="B38" s="29" t="s">
        <v>32</v>
      </c>
      <c r="C38" s="16">
        <f>SUM(C32:C37)</f>
        <v>46685.37195932139</v>
      </c>
      <c r="D38" s="19">
        <f t="shared" ref="D38:T38" si="10">SUM(D32:D37)</f>
        <v>13224.277934499998</v>
      </c>
      <c r="E38" s="17">
        <f t="shared" si="10"/>
        <v>34147.664436946528</v>
      </c>
      <c r="F38" s="17">
        <f t="shared" si="10"/>
        <v>13458.664124953655</v>
      </c>
      <c r="G38" s="19">
        <f>SUM(G32:G37)</f>
        <v>0</v>
      </c>
      <c r="H38" s="18">
        <f t="shared" si="10"/>
        <v>0</v>
      </c>
      <c r="I38" s="19">
        <f t="shared" si="10"/>
        <v>25965.545254920005</v>
      </c>
      <c r="J38" s="19">
        <f t="shared" si="10"/>
        <v>1838.4909467040004</v>
      </c>
      <c r="K38" s="19">
        <f t="shared" si="10"/>
        <v>210.72000000000003</v>
      </c>
      <c r="L38" s="18">
        <f t="shared" si="10"/>
        <v>0</v>
      </c>
      <c r="M38" s="19">
        <f t="shared" si="10"/>
        <v>0</v>
      </c>
      <c r="N38" s="19">
        <f t="shared" si="10"/>
        <v>2785.7317499999999</v>
      </c>
      <c r="O38" s="19">
        <f t="shared" si="10"/>
        <v>973.572</v>
      </c>
      <c r="P38" s="19">
        <f t="shared" si="10"/>
        <v>0</v>
      </c>
      <c r="Q38" s="19">
        <f t="shared" si="10"/>
        <v>52.832250000000002</v>
      </c>
      <c r="R38" s="19">
        <f t="shared" si="10"/>
        <v>0</v>
      </c>
      <c r="S38" s="19">
        <f t="shared" si="10"/>
        <v>0</v>
      </c>
      <c r="T38" s="16">
        <f t="shared" si="10"/>
        <v>60192.436499999996</v>
      </c>
      <c r="U38" s="25">
        <f>SUM(U32:U37)</f>
        <v>905.625</v>
      </c>
    </row>
    <row r="40" spans="2:21">
      <c r="N40">
        <f>SUM(M38:S38)</f>
        <v>3812.136</v>
      </c>
    </row>
  </sheetData>
  <mergeCells count="13">
    <mergeCell ref="U1:U2"/>
    <mergeCell ref="J1:J2"/>
    <mergeCell ref="K1:K2"/>
    <mergeCell ref="L1:L2"/>
    <mergeCell ref="M1:S1"/>
    <mergeCell ref="T1:T2"/>
    <mergeCell ref="I1:I2"/>
    <mergeCell ref="G1:G2"/>
    <mergeCell ref="C1:C2"/>
    <mergeCell ref="D1:D2"/>
    <mergeCell ref="E1:E2"/>
    <mergeCell ref="F1:F2"/>
    <mergeCell ref="H1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D8FF-6893-459E-934E-EF8774AA9AA0}">
  <dimension ref="A1:U39"/>
  <sheetViews>
    <sheetView topLeftCell="H15" workbookViewId="0">
      <selection activeCell="O39" sqref="O39"/>
    </sheetView>
  </sheetViews>
  <sheetFormatPr defaultRowHeight="15"/>
  <cols>
    <col min="1" max="1" width="20.140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6.140625" customWidth="1"/>
  </cols>
  <sheetData>
    <row r="1" spans="1:21">
      <c r="A1" t="str">
        <f>'Basin Info'!B1</f>
        <v>DeLeon Spring</v>
      </c>
      <c r="C1" s="67" t="s">
        <v>19</v>
      </c>
      <c r="D1" s="67" t="s">
        <v>20</v>
      </c>
      <c r="E1" s="69" t="s">
        <v>21</v>
      </c>
      <c r="F1" s="69" t="s">
        <v>49</v>
      </c>
      <c r="G1" s="75" t="s">
        <v>23</v>
      </c>
      <c r="H1" s="71" t="s">
        <v>24</v>
      </c>
      <c r="I1" s="75" t="s">
        <v>25</v>
      </c>
      <c r="J1" s="75" t="s">
        <v>26</v>
      </c>
      <c r="K1" s="75" t="s">
        <v>27</v>
      </c>
      <c r="L1" s="77" t="s">
        <v>28</v>
      </c>
      <c r="M1" s="79" t="s">
        <v>29</v>
      </c>
      <c r="N1" s="80"/>
      <c r="O1" s="80"/>
      <c r="P1" s="80"/>
      <c r="Q1" s="80"/>
      <c r="R1" s="80"/>
      <c r="S1" s="81"/>
      <c r="T1" s="67" t="s">
        <v>30</v>
      </c>
      <c r="U1" s="67" t="s">
        <v>31</v>
      </c>
    </row>
    <row r="2" spans="1:21" ht="15.75" thickBot="1">
      <c r="C2" s="68"/>
      <c r="D2" s="68"/>
      <c r="E2" s="70"/>
      <c r="F2" s="70"/>
      <c r="G2" s="76"/>
      <c r="H2" s="72"/>
      <c r="I2" s="76"/>
      <c r="J2" s="76"/>
      <c r="K2" s="76"/>
      <c r="L2" s="78"/>
      <c r="M2" s="54" t="s">
        <v>33</v>
      </c>
      <c r="N2" s="55" t="s">
        <v>34</v>
      </c>
      <c r="O2" s="55" t="s">
        <v>35</v>
      </c>
      <c r="P2" s="55" t="s">
        <v>36</v>
      </c>
      <c r="Q2" s="55" t="s">
        <v>37</v>
      </c>
      <c r="R2" s="55" t="s">
        <v>38</v>
      </c>
      <c r="S2" s="56" t="s">
        <v>39</v>
      </c>
      <c r="T2" s="68"/>
      <c r="U2" s="68"/>
    </row>
    <row r="3" spans="1:21" ht="15.75" thickBot="1">
      <c r="A3" t="s">
        <v>50</v>
      </c>
      <c r="B3" s="21" t="s">
        <v>44</v>
      </c>
      <c r="M3" s="20"/>
      <c r="N3" s="20"/>
      <c r="O3" s="20"/>
      <c r="P3" s="20"/>
      <c r="Q3" s="20"/>
      <c r="R3" s="20"/>
      <c r="S3" s="20"/>
    </row>
    <row r="4" spans="1:21">
      <c r="B4" s="22" t="str">
        <f>'Basin Info'!B4</f>
        <v>Volusia</v>
      </c>
      <c r="C4" s="23">
        <f>SUMIFS(SpringshedArea!$C:$C,SpringshedArea!$A:$A,'Surface Loading Summary'!$A$1,SpringshedArea!$E:$E,'Surface Loading Summary'!$B$3,SpringshedArea!$F:$F,'Surface Loading Summary'!$B4)</f>
        <v>16209.124583370001</v>
      </c>
      <c r="D4" s="3">
        <f>IFERROR('1 - ATM DEP'!B3,0)</f>
        <v>85434.24209</v>
      </c>
      <c r="E4" s="1">
        <f>IFERROR('2 - Farm Fertilizer'!B3,0)</f>
        <v>118182.4909766785</v>
      </c>
      <c r="F4" s="1">
        <f>IFERROR('3a - Livestock Waste - NonDairy'!B3,0)</f>
        <v>94998.77535085805</v>
      </c>
      <c r="G4" s="2">
        <f>SUMIFS('3b - Livestock Waste - Dairy'!$D:$D,'3b - Livestock Waste - Dairy'!$C:$C,'Surface Loading Summary'!$B4,'3b - Livestock Waste - Dairy'!$E:$E,'Surface Loading Summary'!$B$3,'3b - Livestock Waste - Dairy'!F:F,"Yes")</f>
        <v>0</v>
      </c>
      <c r="H4" s="3">
        <f>SUMIFS('3b - Livestock Waste - Dairy'!$D:$D,'3b - Livestock Waste - Dairy'!$C:$C,'Surface Loading Summary'!$B4,'3b - Livestock Waste - Dairy'!$E:$E,'Surface Loading Summary'!$B$3,'3b - Livestock Waste - Dairy'!F:F,"No")</f>
        <v>0</v>
      </c>
      <c r="I4" s="2">
        <f>IFERROR('4a - UTF - SFR'!B3,0)</f>
        <v>82010.538409999994</v>
      </c>
      <c r="J4" s="2">
        <f>IFERROR('4b - UTF - NonSFR'!B3,0)</f>
        <v>5163.5088750000004</v>
      </c>
      <c r="K4" s="2">
        <f>'4c - UTF - STF'!B3</f>
        <v>0</v>
      </c>
      <c r="L4" s="3">
        <f>IFERROR('4d - UTF - Golf Courses'!B3,0)</f>
        <v>0</v>
      </c>
      <c r="M4" s="2">
        <f>SUMIFS('5a - WW - WWTF'!$F:$F,'5a - WW - WWTF'!$A:$A,'Surface Loading Summary'!$B4,'5a - WW - WWTF'!$D:$D,'Surface Loading Summary'!M$2,'5a - WW - WWTF'!$E:$E,'Surface Loading Summary'!$B$3)</f>
        <v>0</v>
      </c>
      <c r="N4" s="2">
        <f>SUMIFS('5a - WW - WWTF'!$F:$F,'5a - WW - WWTF'!$A:$A,'Surface Loading Summary'!$B4,'5a - WW - WWTF'!$D:$D,'Surface Loading Summary'!N$2,'5a - WW - WWTF'!$E:$E,'Surface Loading Summary'!$B$3)</f>
        <v>8713.67</v>
      </c>
      <c r="O4" s="2">
        <f>SUMIFS('5a - WW - WWTF'!$F:$F,'5a - WW - WWTF'!$A:$A,'Surface Loading Summary'!$B4,'5a - WW - WWTF'!$D:$D,'Surface Loading Summary'!O$2,'5a - WW - WWTF'!$E:$E,'Surface Loading Summary'!$B$3)</f>
        <v>1073.54</v>
      </c>
      <c r="P4" s="2">
        <f>SUMIFS('5a - WW - WWTF'!$F:$F,'5a - WW - WWTF'!$A:$A,'Surface Loading Summary'!$B4,'5a - WW - WWTF'!$D:$D,'Surface Loading Summary'!P$2,'5a - WW - WWTF'!$E:$E,'Surface Loading Summary'!$B$3)</f>
        <v>0</v>
      </c>
      <c r="Q4" s="2">
        <f>SUMIFS('5a - WW - WWTF'!$F:$F,'5a - WW - WWTF'!$A:$A,'Surface Loading Summary'!$B4,'5a - WW - WWTF'!$D:$D,'Surface Loading Summary'!Q$2,'5a - WW - WWTF'!$E:$E,'Surface Loading Summary'!$B$3)</f>
        <v>78.27</v>
      </c>
      <c r="R4" s="2">
        <f>SUMIFS('5a - WW - WWTF'!$F:$F,'5a - WW - WWTF'!$A:$A,'Surface Loading Summary'!$B4,'5a - WW - WWTF'!$D:$D,'Surface Loading Summary'!R$2,'5a - WW - WWTF'!$E:$E,'Surface Loading Summary'!$B$3)</f>
        <v>0</v>
      </c>
      <c r="S4" s="2">
        <f>SUMIFS('5a - WW - WWTF'!$F:$F,'5a - WW - WWTF'!$A:$A,'Surface Loading Summary'!$B4,'5a - WW - WWTF'!$D:$D,'Surface Loading Summary'!S$2,'5a - WW - WWTF'!$E:$E,'Surface Loading Summary'!$B$3)</f>
        <v>0</v>
      </c>
      <c r="T4" s="1">
        <f>'5b - WW - OSTDS'!B3</f>
        <v>78586.2</v>
      </c>
      <c r="U4" s="23">
        <f>'6 - Biosolids'!B3</f>
        <v>2012.5</v>
      </c>
    </row>
    <row r="5" spans="1:21">
      <c r="B5" s="10" t="str">
        <f>'Basin Info'!B5</f>
        <v>-</v>
      </c>
      <c r="C5" s="24">
        <f>SUMIFS(SpringshedArea!$C:$C,SpringshedArea!$A:$A,'Surface Loading Summary'!$A$1,SpringshedArea!$E:$E,'Surface Loading Summary'!$B$3,SpringshedArea!$F:$F,'Surface Loading Summary'!$B5)</f>
        <v>0</v>
      </c>
      <c r="D5" s="5">
        <f>IFERROR('1 - ATM DEP'!B4,0)</f>
        <v>0</v>
      </c>
      <c r="E5" s="4">
        <f>IFERROR('2 - Farm Fertilizer'!B4,0)</f>
        <v>0</v>
      </c>
      <c r="F5" s="4">
        <f>IFERROR('3a - Livestock Waste - NonDairy'!B4,0)</f>
        <v>0</v>
      </c>
      <c r="G5">
        <f>SUMIFS('3b - Livestock Waste - Dairy'!$D:$D,'3b - Livestock Waste - Dairy'!$C:$C,'Surface Loading Summary'!$B5,'3b - Livestock Waste - Dairy'!$E:$E,'Surface Loading Summary'!$B$3,'3b - Livestock Waste - Dairy'!F:F,"Yes")</f>
        <v>0</v>
      </c>
      <c r="H5" s="5">
        <f>SUMIFS('3b - Livestock Waste - Dairy'!$D:$D,'3b - Livestock Waste - Dairy'!$C:$C,'Surface Loading Summary'!$B5,'3b - Livestock Waste - Dairy'!$E:$E,'Surface Loading Summary'!$B$3,'3b - Livestock Waste - Dairy'!F:F,"No")</f>
        <v>0</v>
      </c>
      <c r="I5">
        <f>IFERROR('4a - UTF - SFR'!B4,0)</f>
        <v>0</v>
      </c>
      <c r="J5">
        <f>IFERROR('4b - UTF - NonSFR'!B4,0)</f>
        <v>0</v>
      </c>
      <c r="K5">
        <f>'4c - UTF - STF'!B4</f>
        <v>0</v>
      </c>
      <c r="L5" s="5">
        <f>IFERROR('4d - UTF - Golf Courses'!B4,0)</f>
        <v>0</v>
      </c>
      <c r="M5">
        <f>SUMIFS('5a - WW - WWTF'!$F:$F,'5a - WW - WWTF'!$A:$A,'Surface Loading Summary'!$B5,'5a - WW - WWTF'!$D:$D,'Surface Loading Summary'!M$2,'5a - WW - WWTF'!$E:$E,'Surface Loading Summary'!$B$3)</f>
        <v>0</v>
      </c>
      <c r="N5">
        <f>SUMIFS('5a - WW - WWTF'!$F:$F,'5a - WW - WWTF'!$A:$A,'Surface Loading Summary'!$B5,'5a - WW - WWTF'!$D:$D,'Surface Loading Summary'!N$2,'5a - WW - WWTF'!$E:$E,'Surface Loading Summary'!$B$3)</f>
        <v>0</v>
      </c>
      <c r="O5">
        <f>SUMIFS('5a - WW - WWTF'!$F:$F,'5a - WW - WWTF'!$A:$A,'Surface Loading Summary'!$B5,'5a - WW - WWTF'!$D:$D,'Surface Loading Summary'!O$2,'5a - WW - WWTF'!$E:$E,'Surface Loading Summary'!$B$3)</f>
        <v>0</v>
      </c>
      <c r="P5">
        <f>SUMIFS('5a - WW - WWTF'!$F:$F,'5a - WW - WWTF'!$A:$A,'Surface Loading Summary'!$B5,'5a - WW - WWTF'!$D:$D,'Surface Loading Summary'!P$2,'5a - WW - WWTF'!$E:$E,'Surface Loading Summary'!$B$3)</f>
        <v>0</v>
      </c>
      <c r="Q5">
        <f>SUMIFS('5a - WW - WWTF'!$F:$F,'5a - WW - WWTF'!$A:$A,'Surface Loading Summary'!$B5,'5a - WW - WWTF'!$D:$D,'Surface Loading Summary'!Q$2,'5a - WW - WWTF'!$E:$E,'Surface Loading Summary'!$B$3)</f>
        <v>0</v>
      </c>
      <c r="R5">
        <f>SUMIFS('5a - WW - WWTF'!$F:$F,'5a - WW - WWTF'!$A:$A,'Surface Loading Summary'!$B5,'5a - WW - WWTF'!$D:$D,'Surface Loading Summary'!R$2,'5a - WW - WWTF'!$E:$E,'Surface Loading Summary'!$B$3)</f>
        <v>0</v>
      </c>
      <c r="S5">
        <f>SUMIFS('5a - WW - WWTF'!$F:$F,'5a - WW - WWTF'!$A:$A,'Surface Loading Summary'!$B5,'5a - WW - WWTF'!$D:$D,'Surface Loading Summary'!S$2,'5a - WW - WWTF'!$E:$E,'Surface Loading Summary'!$B$3)</f>
        <v>0</v>
      </c>
      <c r="T5" s="4">
        <f>'5b - WW - OSTDS'!B4</f>
        <v>0</v>
      </c>
      <c r="U5" s="24">
        <f>'6 - Biosolids'!B4</f>
        <v>0</v>
      </c>
    </row>
    <row r="6" spans="1:21">
      <c r="B6" s="10" t="str">
        <f>'Basin Info'!B6</f>
        <v>-</v>
      </c>
      <c r="C6" s="24">
        <f>SUMIFS(SpringshedArea!$C:$C,SpringshedArea!$A:$A,'Surface Loading Summary'!$A$1,SpringshedArea!$E:$E,'Surface Loading Summary'!$B$3,SpringshedArea!$F:$F,'Surface Loading Summary'!$B6)</f>
        <v>0</v>
      </c>
      <c r="D6" s="5">
        <f>IFERROR('1 - ATM DEP'!B5,0)</f>
        <v>0</v>
      </c>
      <c r="E6" s="4">
        <f>IFERROR('2 - Farm Fertilizer'!B5,0)</f>
        <v>0</v>
      </c>
      <c r="F6" s="4">
        <f>IFERROR('3a - Livestock Waste - NonDairy'!B5,0)</f>
        <v>0</v>
      </c>
      <c r="G6">
        <f>SUMIFS('3b - Livestock Waste - Dairy'!$D:$D,'3b - Livestock Waste - Dairy'!$C:$C,'Surface Loading Summary'!$B6,'3b - Livestock Waste - Dairy'!$E:$E,'Surface Loading Summary'!$B$3,'3b - Livestock Waste - Dairy'!F:F,"Yes")</f>
        <v>0</v>
      </c>
      <c r="H6" s="5">
        <f>SUMIFS('3b - Livestock Waste - Dairy'!$D:$D,'3b - Livestock Waste - Dairy'!$C:$C,'Surface Loading Summary'!$B6,'3b - Livestock Waste - Dairy'!$E:$E,'Surface Loading Summary'!$B$3,'3b - Livestock Waste - Dairy'!F:F,"No")</f>
        <v>0</v>
      </c>
      <c r="I6">
        <f>IFERROR('4a - UTF - SFR'!B5,0)</f>
        <v>0</v>
      </c>
      <c r="J6">
        <f>IFERROR('4b - UTF - NonSFR'!B5,0)</f>
        <v>0</v>
      </c>
      <c r="K6">
        <f>'4c - UTF - STF'!B5</f>
        <v>0</v>
      </c>
      <c r="L6" s="5">
        <f>IFERROR('4d - UTF - Golf Courses'!B5,0)</f>
        <v>0</v>
      </c>
      <c r="M6">
        <f>SUMIFS('5a - WW - WWTF'!$F:$F,'5a - WW - WWTF'!$A:$A,'Surface Loading Summary'!$B6,'5a - WW - WWTF'!$D:$D,'Surface Loading Summary'!M$2,'5a - WW - WWTF'!$E:$E,'Surface Loading Summary'!$B$3)</f>
        <v>0</v>
      </c>
      <c r="N6">
        <f>SUMIFS('5a - WW - WWTF'!$F:$F,'5a - WW - WWTF'!$A:$A,'Surface Loading Summary'!$B6,'5a - WW - WWTF'!$D:$D,'Surface Loading Summary'!N$2,'5a - WW - WWTF'!$E:$E,'Surface Loading Summary'!$B$3)</f>
        <v>0</v>
      </c>
      <c r="O6">
        <f>SUMIFS('5a - WW - WWTF'!$F:$F,'5a - WW - WWTF'!$A:$A,'Surface Loading Summary'!$B6,'5a - WW - WWTF'!$D:$D,'Surface Loading Summary'!O$2,'5a - WW - WWTF'!$E:$E,'Surface Loading Summary'!$B$3)</f>
        <v>0</v>
      </c>
      <c r="P6">
        <f>SUMIFS('5a - WW - WWTF'!$F:$F,'5a - WW - WWTF'!$A:$A,'Surface Loading Summary'!$B6,'5a - WW - WWTF'!$D:$D,'Surface Loading Summary'!P$2,'5a - WW - WWTF'!$E:$E,'Surface Loading Summary'!$B$3)</f>
        <v>0</v>
      </c>
      <c r="Q6">
        <f>SUMIFS('5a - WW - WWTF'!$F:$F,'5a - WW - WWTF'!$A:$A,'Surface Loading Summary'!$B6,'5a - WW - WWTF'!$D:$D,'Surface Loading Summary'!Q$2,'5a - WW - WWTF'!$E:$E,'Surface Loading Summary'!$B$3)</f>
        <v>0</v>
      </c>
      <c r="R6">
        <f>SUMIFS('5a - WW - WWTF'!$F:$F,'5a - WW - WWTF'!$A:$A,'Surface Loading Summary'!$B6,'5a - WW - WWTF'!$D:$D,'Surface Loading Summary'!R$2,'5a - WW - WWTF'!$E:$E,'Surface Loading Summary'!$B$3)</f>
        <v>0</v>
      </c>
      <c r="S6">
        <f>SUMIFS('5a - WW - WWTF'!$F:$F,'5a - WW - WWTF'!$A:$A,'Surface Loading Summary'!$B6,'5a - WW - WWTF'!$D:$D,'Surface Loading Summary'!S$2,'5a - WW - WWTF'!$E:$E,'Surface Loading Summary'!$B$3)</f>
        <v>0</v>
      </c>
      <c r="T6" s="4">
        <f>'5b - WW - OSTDS'!B5</f>
        <v>0</v>
      </c>
      <c r="U6" s="24">
        <f>'6 - Biosolids'!B5</f>
        <v>0</v>
      </c>
    </row>
    <row r="7" spans="1:21">
      <c r="B7" s="10" t="str">
        <f>'Basin Info'!B7</f>
        <v>-</v>
      </c>
      <c r="C7" s="24">
        <f>SUMIFS(SpringshedArea!$C:$C,SpringshedArea!$A:$A,'Surface Loading Summary'!$A$1,SpringshedArea!$E:$E,'Surface Loading Summary'!$B$3,SpringshedArea!$F:$F,'Surface Loading Summary'!$B7)</f>
        <v>0</v>
      </c>
      <c r="D7" s="5">
        <f>IFERROR('1 - ATM DEP'!B6,0)</f>
        <v>0</v>
      </c>
      <c r="E7" s="4">
        <f>IFERROR('2 - Farm Fertilizer'!B6,0)</f>
        <v>0</v>
      </c>
      <c r="F7" s="4">
        <f>IFERROR('3a - Livestock Waste - NonDairy'!B6,0)</f>
        <v>0</v>
      </c>
      <c r="G7">
        <f>SUMIFS('3b - Livestock Waste - Dairy'!$D:$D,'3b - Livestock Waste - Dairy'!$C:$C,'Surface Loading Summary'!$B7,'3b - Livestock Waste - Dairy'!$E:$E,'Surface Loading Summary'!$B$3,'3b - Livestock Waste - Dairy'!F:F,"Yes")</f>
        <v>0</v>
      </c>
      <c r="H7" s="5">
        <f>SUMIFS('3b - Livestock Waste - Dairy'!$D:$D,'3b - Livestock Waste - Dairy'!$C:$C,'Surface Loading Summary'!$B7,'3b - Livestock Waste - Dairy'!$E:$E,'Surface Loading Summary'!$B$3,'3b - Livestock Waste - Dairy'!F:F,"No")</f>
        <v>0</v>
      </c>
      <c r="I7">
        <f>IFERROR('4a - UTF - SFR'!B6,0)</f>
        <v>0</v>
      </c>
      <c r="J7">
        <f>IFERROR('4b - UTF - NonSFR'!B6,0)</f>
        <v>0</v>
      </c>
      <c r="K7">
        <f>'4c - UTF - STF'!B6</f>
        <v>0</v>
      </c>
      <c r="L7" s="5">
        <f>IFERROR('4d - UTF - Golf Courses'!B6,0)</f>
        <v>0</v>
      </c>
      <c r="M7">
        <f>SUMIFS('5a - WW - WWTF'!$F:$F,'5a - WW - WWTF'!$A:$A,'Surface Loading Summary'!$B7,'5a - WW - WWTF'!$D:$D,'Surface Loading Summary'!M$2,'5a - WW - WWTF'!$E:$E,'Surface Loading Summary'!$B$3)</f>
        <v>0</v>
      </c>
      <c r="N7">
        <f>SUMIFS('5a - WW - WWTF'!$F:$F,'5a - WW - WWTF'!$A:$A,'Surface Loading Summary'!$B7,'5a - WW - WWTF'!$D:$D,'Surface Loading Summary'!N$2,'5a - WW - WWTF'!$E:$E,'Surface Loading Summary'!$B$3)</f>
        <v>0</v>
      </c>
      <c r="O7">
        <f>SUMIFS('5a - WW - WWTF'!$F:$F,'5a - WW - WWTF'!$A:$A,'Surface Loading Summary'!$B7,'5a - WW - WWTF'!$D:$D,'Surface Loading Summary'!O$2,'5a - WW - WWTF'!$E:$E,'Surface Loading Summary'!$B$3)</f>
        <v>0</v>
      </c>
      <c r="P7">
        <f>SUMIFS('5a - WW - WWTF'!$F:$F,'5a - WW - WWTF'!$A:$A,'Surface Loading Summary'!$B7,'5a - WW - WWTF'!$D:$D,'Surface Loading Summary'!P$2,'5a - WW - WWTF'!$E:$E,'Surface Loading Summary'!$B$3)</f>
        <v>0</v>
      </c>
      <c r="Q7">
        <f>SUMIFS('5a - WW - WWTF'!$F:$F,'5a - WW - WWTF'!$A:$A,'Surface Loading Summary'!$B7,'5a - WW - WWTF'!$D:$D,'Surface Loading Summary'!Q$2,'5a - WW - WWTF'!$E:$E,'Surface Loading Summary'!$B$3)</f>
        <v>0</v>
      </c>
      <c r="R7">
        <f>SUMIFS('5a - WW - WWTF'!$F:$F,'5a - WW - WWTF'!$A:$A,'Surface Loading Summary'!$B7,'5a - WW - WWTF'!$D:$D,'Surface Loading Summary'!R$2,'5a - WW - WWTF'!$E:$E,'Surface Loading Summary'!$B$3)</f>
        <v>0</v>
      </c>
      <c r="S7">
        <f>SUMIFS('5a - WW - WWTF'!$F:$F,'5a - WW - WWTF'!$A:$A,'Surface Loading Summary'!$B7,'5a - WW - WWTF'!$D:$D,'Surface Loading Summary'!S$2,'5a - WW - WWTF'!$E:$E,'Surface Loading Summary'!$B$3)</f>
        <v>0</v>
      </c>
      <c r="T7" s="4">
        <f>'5b - WW - OSTDS'!B6</f>
        <v>0</v>
      </c>
      <c r="U7" s="24">
        <f>'6 - Biosolids'!B6</f>
        <v>0</v>
      </c>
    </row>
    <row r="8" spans="1:21">
      <c r="B8" s="10" t="str">
        <f>'Basin Info'!B8</f>
        <v>-</v>
      </c>
      <c r="C8" s="24">
        <f>SUMIFS(SpringshedArea!$C:$C,SpringshedArea!$A:$A,'Surface Loading Summary'!$A$1,SpringshedArea!$E:$E,'Surface Loading Summary'!$B$3,SpringshedArea!$F:$F,'Surface Loading Summary'!$B8)</f>
        <v>0</v>
      </c>
      <c r="D8" s="5">
        <f>IFERROR('1 - ATM DEP'!B7,0)</f>
        <v>0</v>
      </c>
      <c r="E8" s="4">
        <f>IFERROR('2 - Farm Fertilizer'!B7,0)</f>
        <v>0</v>
      </c>
      <c r="F8" s="4">
        <f>IFERROR('3a - Livestock Waste - NonDairy'!B7,0)</f>
        <v>0</v>
      </c>
      <c r="G8">
        <f>SUMIFS('3b - Livestock Waste - Dairy'!$D:$D,'3b - Livestock Waste - Dairy'!$C:$C,'Surface Loading Summary'!$B8,'3b - Livestock Waste - Dairy'!$E:$E,'Surface Loading Summary'!$B$3,'3b - Livestock Waste - Dairy'!F:F,"Yes")</f>
        <v>0</v>
      </c>
      <c r="H8" s="5">
        <f>SUMIFS('3b - Livestock Waste - Dairy'!$D:$D,'3b - Livestock Waste - Dairy'!$C:$C,'Surface Loading Summary'!$B8,'3b - Livestock Waste - Dairy'!$E:$E,'Surface Loading Summary'!$B$3,'3b - Livestock Waste - Dairy'!F:F,"No")</f>
        <v>0</v>
      </c>
      <c r="I8">
        <f>IFERROR('4a - UTF - SFR'!B7,0)</f>
        <v>0</v>
      </c>
      <c r="J8">
        <f>IFERROR('4b - UTF - NonSFR'!B7,0)</f>
        <v>0</v>
      </c>
      <c r="K8">
        <f>'4c - UTF - STF'!B7</f>
        <v>0</v>
      </c>
      <c r="L8" s="5">
        <f>IFERROR('4d - UTF - Golf Courses'!B7,0)</f>
        <v>0</v>
      </c>
      <c r="M8">
        <f>SUMIFS('5a - WW - WWTF'!$F:$F,'5a - WW - WWTF'!$A:$A,'Surface Loading Summary'!$B8,'5a - WW - WWTF'!$D:$D,'Surface Loading Summary'!M$2,'5a - WW - WWTF'!$E:$E,'Surface Loading Summary'!$B$3)</f>
        <v>0</v>
      </c>
      <c r="N8">
        <f>SUMIFS('5a - WW - WWTF'!$F:$F,'5a - WW - WWTF'!$A:$A,'Surface Loading Summary'!$B8,'5a - WW - WWTF'!$D:$D,'Surface Loading Summary'!N$2,'5a - WW - WWTF'!$E:$E,'Surface Loading Summary'!$B$3)</f>
        <v>0</v>
      </c>
      <c r="O8">
        <f>SUMIFS('5a - WW - WWTF'!$F:$F,'5a - WW - WWTF'!$A:$A,'Surface Loading Summary'!$B8,'5a - WW - WWTF'!$D:$D,'Surface Loading Summary'!O$2,'5a - WW - WWTF'!$E:$E,'Surface Loading Summary'!$B$3)</f>
        <v>0</v>
      </c>
      <c r="P8">
        <f>SUMIFS('5a - WW - WWTF'!$F:$F,'5a - WW - WWTF'!$A:$A,'Surface Loading Summary'!$B8,'5a - WW - WWTF'!$D:$D,'Surface Loading Summary'!P$2,'5a - WW - WWTF'!$E:$E,'Surface Loading Summary'!$B$3)</f>
        <v>0</v>
      </c>
      <c r="Q8">
        <f>SUMIFS('5a - WW - WWTF'!$F:$F,'5a - WW - WWTF'!$A:$A,'Surface Loading Summary'!$B8,'5a - WW - WWTF'!$D:$D,'Surface Loading Summary'!Q$2,'5a - WW - WWTF'!$E:$E,'Surface Loading Summary'!$B$3)</f>
        <v>0</v>
      </c>
      <c r="R8">
        <f>SUMIFS('5a - WW - WWTF'!$F:$F,'5a - WW - WWTF'!$A:$A,'Surface Loading Summary'!$B8,'5a - WW - WWTF'!$D:$D,'Surface Loading Summary'!R$2,'5a - WW - WWTF'!$E:$E,'Surface Loading Summary'!$B$3)</f>
        <v>0</v>
      </c>
      <c r="S8">
        <f>SUMIFS('5a - WW - WWTF'!$F:$F,'5a - WW - WWTF'!$A:$A,'Surface Loading Summary'!$B8,'5a - WW - WWTF'!$D:$D,'Surface Loading Summary'!S$2,'5a - WW - WWTF'!$E:$E,'Surface Loading Summary'!$B$3)</f>
        <v>0</v>
      </c>
      <c r="T8" s="4">
        <f>'5b - WW - OSTDS'!B7</f>
        <v>0</v>
      </c>
      <c r="U8" s="24">
        <f>'6 - Biosolids'!B7</f>
        <v>0</v>
      </c>
    </row>
    <row r="9" spans="1:21" ht="15.75" thickBot="1">
      <c r="B9" s="10" t="str">
        <f>'Basin Info'!B9</f>
        <v>-</v>
      </c>
      <c r="C9" s="25">
        <f>SUMIFS(SpringshedArea!$C:$C,SpringshedArea!$A:$A,'Surface Loading Summary'!$A$1,SpringshedArea!$E:$E,'Surface Loading Summary'!$B$3,SpringshedArea!$F:$F,'Surface Loading Summary'!$B9)</f>
        <v>0</v>
      </c>
      <c r="D9" s="5">
        <f>IFERROR('1 - ATM DEP'!B8,0)</f>
        <v>0</v>
      </c>
      <c r="E9" s="4">
        <f>IFERROR('2 - Farm Fertilizer'!B8,0)</f>
        <v>0</v>
      </c>
      <c r="F9" s="6">
        <f>IFERROR('3a - Livestock Waste - NonDairy'!B8,0)</f>
        <v>0</v>
      </c>
      <c r="G9" s="7">
        <f>SUMIFS('3b - Livestock Waste - Dairy'!$D:$D,'3b - Livestock Waste - Dairy'!$C:$C,'Surface Loading Summary'!$B9,'3b - Livestock Waste - Dairy'!$E:$E,'Surface Loading Summary'!$B$3,'3b - Livestock Waste - Dairy'!F:F,"Yes")</f>
        <v>0</v>
      </c>
      <c r="H9" s="8">
        <f>SUMIFS('3b - Livestock Waste - Dairy'!$D:$D,'3b - Livestock Waste - Dairy'!$C:$C,'Surface Loading Summary'!$B9,'3b - Livestock Waste - Dairy'!$E:$E,'Surface Loading Summary'!$B$3,'3b - Livestock Waste - Dairy'!F:F,"No")</f>
        <v>0</v>
      </c>
      <c r="I9">
        <f>IFERROR('4a - UTF - SFR'!B8,0)</f>
        <v>0</v>
      </c>
      <c r="J9">
        <f>IFERROR('4b - UTF - NonSFR'!B8,0)</f>
        <v>0</v>
      </c>
      <c r="K9">
        <f>'4c - UTF - STF'!B8</f>
        <v>0</v>
      </c>
      <c r="L9" s="5">
        <f>IFERROR('4d - UTF - Golf Courses'!B8,0)</f>
        <v>0</v>
      </c>
      <c r="M9">
        <f>SUMIFS('5a - WW - WWTF'!$F:$F,'5a - WW - WWTF'!$A:$A,'Surface Loading Summary'!$B9,'5a - WW - WWTF'!$D:$D,'Surface Loading Summary'!M$2,'5a - WW - WWTF'!$E:$E,'Surface Loading Summary'!$B$3)</f>
        <v>0</v>
      </c>
      <c r="N9">
        <f>SUMIFS('5a - WW - WWTF'!$F:$F,'5a - WW - WWTF'!$A:$A,'Surface Loading Summary'!$B9,'5a - WW - WWTF'!$D:$D,'Surface Loading Summary'!N$2,'5a - WW - WWTF'!$E:$E,'Surface Loading Summary'!$B$3)</f>
        <v>0</v>
      </c>
      <c r="O9">
        <f>SUMIFS('5a - WW - WWTF'!$F:$F,'5a - WW - WWTF'!$A:$A,'Surface Loading Summary'!$B9,'5a - WW - WWTF'!$D:$D,'Surface Loading Summary'!O$2,'5a - WW - WWTF'!$E:$E,'Surface Loading Summary'!$B$3)</f>
        <v>0</v>
      </c>
      <c r="P9">
        <f>SUMIFS('5a - WW - WWTF'!$F:$F,'5a - WW - WWTF'!$A:$A,'Surface Loading Summary'!$B9,'5a - WW - WWTF'!$D:$D,'Surface Loading Summary'!P$2,'5a - WW - WWTF'!$E:$E,'Surface Loading Summary'!$B$3)</f>
        <v>0</v>
      </c>
      <c r="Q9">
        <f>SUMIFS('5a - WW - WWTF'!$F:$F,'5a - WW - WWTF'!$A:$A,'Surface Loading Summary'!$B9,'5a - WW - WWTF'!$D:$D,'Surface Loading Summary'!Q$2,'5a - WW - WWTF'!$E:$E,'Surface Loading Summary'!$B$3)</f>
        <v>0</v>
      </c>
      <c r="R9">
        <f>SUMIFS('5a - WW - WWTF'!$F:$F,'5a - WW - WWTF'!$A:$A,'Surface Loading Summary'!$B9,'5a - WW - WWTF'!$D:$D,'Surface Loading Summary'!R$2,'5a - WW - WWTF'!$E:$E,'Surface Loading Summary'!$B$3)</f>
        <v>0</v>
      </c>
      <c r="S9">
        <f>SUMIFS('5a - WW - WWTF'!$F:$F,'5a - WW - WWTF'!$A:$A,'Surface Loading Summary'!$B9,'5a - WW - WWTF'!$D:$D,'Surface Loading Summary'!S$2,'5a - WW - WWTF'!$E:$E,'Surface Loading Summary'!$B$3)</f>
        <v>0</v>
      </c>
      <c r="T9" s="4">
        <f>'5b - WW - OSTDS'!B8</f>
        <v>0</v>
      </c>
      <c r="U9" s="25">
        <f>'6 - Biosolids'!B8</f>
        <v>0</v>
      </c>
    </row>
    <row r="10" spans="1:21" ht="15.75" thickBot="1">
      <c r="B10" s="29" t="s">
        <v>32</v>
      </c>
      <c r="C10" s="25">
        <f>SUM(C4:C9)</f>
        <v>16209.124583370001</v>
      </c>
      <c r="D10" s="19">
        <f t="shared" ref="D10:T10" si="0">SUM(D4:D9)</f>
        <v>85434.24209</v>
      </c>
      <c r="E10" s="19">
        <f t="shared" si="0"/>
        <v>118182.4909766785</v>
      </c>
      <c r="F10" s="7">
        <f t="shared" si="0"/>
        <v>94998.77535085805</v>
      </c>
      <c r="G10" s="7">
        <f>SUM(G4:G9)</f>
        <v>0</v>
      </c>
      <c r="H10" s="7">
        <f t="shared" si="0"/>
        <v>0</v>
      </c>
      <c r="I10" s="17">
        <f t="shared" si="0"/>
        <v>82010.538409999994</v>
      </c>
      <c r="J10" s="19">
        <f t="shared" si="0"/>
        <v>5163.5088750000004</v>
      </c>
      <c r="K10" s="19">
        <f t="shared" si="0"/>
        <v>0</v>
      </c>
      <c r="L10" s="18">
        <f t="shared" si="0"/>
        <v>0</v>
      </c>
      <c r="M10" s="19">
        <f t="shared" si="0"/>
        <v>0</v>
      </c>
      <c r="N10" s="19">
        <f t="shared" si="0"/>
        <v>8713.67</v>
      </c>
      <c r="O10" s="19">
        <f t="shared" si="0"/>
        <v>1073.54</v>
      </c>
      <c r="P10" s="19">
        <f t="shared" si="0"/>
        <v>0</v>
      </c>
      <c r="Q10" s="19">
        <f t="shared" si="0"/>
        <v>78.27</v>
      </c>
      <c r="R10" s="19">
        <f t="shared" si="0"/>
        <v>0</v>
      </c>
      <c r="S10" s="19">
        <f t="shared" si="0"/>
        <v>0</v>
      </c>
      <c r="T10" s="16">
        <f t="shared" si="0"/>
        <v>78586.2</v>
      </c>
      <c r="U10" s="16">
        <f>SUM(U4:U9)</f>
        <v>2012.5</v>
      </c>
    </row>
    <row r="11" spans="1:21" ht="15.75" thickBot="1">
      <c r="B11" s="11"/>
    </row>
    <row r="12" spans="1:21" ht="15.75" thickBot="1">
      <c r="A12" t="s">
        <v>51</v>
      </c>
      <c r="B12" s="12" t="s">
        <v>46</v>
      </c>
      <c r="C12" s="2"/>
      <c r="D12" s="19"/>
      <c r="E12" s="19"/>
      <c r="F12" s="2"/>
      <c r="G12" s="2"/>
      <c r="H12" s="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8"/>
      <c r="U12" s="23"/>
    </row>
    <row r="13" spans="1:21">
      <c r="B13" s="22" t="str">
        <f>'Basin Info'!B4</f>
        <v>Volusia</v>
      </c>
      <c r="C13" s="23">
        <f>SUMIFS(SpringshedArea!$C:$C,SpringshedArea!$A:$A,'Surface Loading Summary'!$A$1,SpringshedArea!$E:$E,'Surface Loading Summary'!$B$12,SpringshedArea!$F:$F,'Surface Loading Summary'!$B13)</f>
        <v>18726.989686061075</v>
      </c>
      <c r="D13" s="3">
        <f>IFERROR('1 - ATM DEP'!C3,0)</f>
        <v>98377.840979999994</v>
      </c>
      <c r="E13" s="1">
        <f>IFERROR('2 - Farm Fertilizer'!C3,0)</f>
        <v>125795.77976044182</v>
      </c>
      <c r="F13" s="1">
        <f>IFERROR('3a - Livestock Waste - NonDairy'!C3,0)</f>
        <v>92347.826883690781</v>
      </c>
      <c r="G13" s="2">
        <f>SUMIFS('3b - Livestock Waste - Dairy'!$D:$D,'3b - Livestock Waste - Dairy'!$C:$C,'Surface Loading Summary'!$B13,'3b - Livestock Waste - Dairy'!$E:$E,'Surface Loading Summary'!$B$12,'3b - Livestock Waste - Dairy'!F:F,"Yes")</f>
        <v>0</v>
      </c>
      <c r="H13" s="3">
        <f>SUMIFS('3b - Livestock Waste - Dairy'!$D:$D,'3b - Livestock Waste - Dairy'!$C:$C,'Surface Loading Summary'!$B13,'3b - Livestock Waste - Dairy'!$E:$E,'Surface Loading Summary'!$B$12,'3b - Livestock Waste - Dairy'!F:F,"No")</f>
        <v>0</v>
      </c>
      <c r="I13" s="2">
        <f>IFERROR('4a - UTF - SFR'!C3,0)</f>
        <v>24182.203409999998</v>
      </c>
      <c r="J13" s="2">
        <f>IFERROR('4b - UTF - NonSFR'!C3,0)</f>
        <v>2909.7000109999999</v>
      </c>
      <c r="K13" s="2">
        <f>'4c - UTF - STF'!C3</f>
        <v>1002</v>
      </c>
      <c r="L13" s="3">
        <f>IFERROR('4d - UTF - Golf Courses'!C3,0)</f>
        <v>0</v>
      </c>
      <c r="M13" s="2">
        <f>SUMIFS('5a - WW - WWTF'!$F:$F,'5a - WW - WWTF'!$A:$A,'Surface Loading Summary'!$B13,'5a - WW - WWTF'!$D:$D,'Surface Loading Summary'!M$2,'5a - WW - WWTF'!$E:$E,'Surface Loading Summary'!$B$12)</f>
        <v>0</v>
      </c>
      <c r="N13" s="2">
        <f>SUMIFS('5a - WW - WWTF'!$F:$F,'5a - WW - WWTF'!$A:$A,'Surface Loading Summary'!$B13,'5a - WW - WWTF'!$D:$D,'Surface Loading Summary'!N$2,'5a - WW - WWTF'!$E:$E,'Surface Loading Summary'!$B$12)</f>
        <v>6330.41</v>
      </c>
      <c r="O13" s="2">
        <f>SUMIFS('5a - WW - WWTF'!$F:$F,'5a - WW - WWTF'!$A:$A,'Surface Loading Summary'!$B13,'5a - WW - WWTF'!$D:$D,'Surface Loading Summary'!O$2,'5a - WW - WWTF'!$E:$E,'Surface Loading Summary'!$B$12)</f>
        <v>663.82</v>
      </c>
      <c r="P13" s="2">
        <f>SUMIFS('5a - WW - WWTF'!$F:$F,'5a - WW - WWTF'!$A:$A,'Surface Loading Summary'!$B13,'5a - WW - WWTF'!$D:$D,'Surface Loading Summary'!P$2,'5a - WW - WWTF'!$E:$E,'Surface Loading Summary'!$B$12)</f>
        <v>0</v>
      </c>
      <c r="Q13" s="2">
        <f>SUMIFS('5a - WW - WWTF'!$F:$F,'5a - WW - WWTF'!$A:$A,'Surface Loading Summary'!$B13,'5a - WW - WWTF'!$D:$D,'Surface Loading Summary'!Q$2,'5a - WW - WWTF'!$E:$E,'Surface Loading Summary'!$B$12)</f>
        <v>0</v>
      </c>
      <c r="R13" s="2">
        <f>SUMIFS('5a - WW - WWTF'!$F:$F,'5a - WW - WWTF'!$A:$A,'Surface Loading Summary'!$B13,'5a - WW - WWTF'!$D:$D,'Surface Loading Summary'!R$2,'5a - WW - WWTF'!$E:$E,'Surface Loading Summary'!$B$12)</f>
        <v>0</v>
      </c>
      <c r="S13" s="2">
        <f>SUMIFS('5a - WW - WWTF'!$F:$F,'5a - WW - WWTF'!$A:$A,'Surface Loading Summary'!$B13,'5a - WW - WWTF'!$D:$D,'Surface Loading Summary'!S$2,'5a - WW - WWTF'!$E:$E,'Surface Loading Summary'!$B$12)</f>
        <v>0</v>
      </c>
      <c r="T13" s="1">
        <f>'5b - WW - OSTDS'!C3</f>
        <v>29633.85</v>
      </c>
      <c r="U13" s="23">
        <f>'6 - Biosolids'!C3</f>
        <v>0</v>
      </c>
    </row>
    <row r="14" spans="1:21">
      <c r="B14" s="10" t="str">
        <f>'Basin Info'!B5</f>
        <v>-</v>
      </c>
      <c r="C14" s="24">
        <f>SUMIFS(SpringshedArea!$C:$C,SpringshedArea!$A:$A,'Surface Loading Summary'!$A$1,SpringshedArea!$E:$E,'Surface Loading Summary'!$B$12,SpringshedArea!$F:$F,'Surface Loading Summary'!$B14)</f>
        <v>0</v>
      </c>
      <c r="D14" s="5">
        <f>IFERROR('1 - ATM DEP'!C4,0)</f>
        <v>0</v>
      </c>
      <c r="E14" s="4">
        <f>IFERROR('2 - Farm Fertilizer'!C4,0)</f>
        <v>0</v>
      </c>
      <c r="F14" s="4">
        <f>IFERROR('3a - Livestock Waste - NonDairy'!C4,0)</f>
        <v>0</v>
      </c>
      <c r="G14">
        <f>SUMIFS('3b - Livestock Waste - Dairy'!$D:$D,'3b - Livestock Waste - Dairy'!$C:$C,'Surface Loading Summary'!$B14,'3b - Livestock Waste - Dairy'!$E:$E,'Surface Loading Summary'!$B$12,'3b - Livestock Waste - Dairy'!F:F,"Yes")</f>
        <v>0</v>
      </c>
      <c r="H14" s="5">
        <f>SUMIFS('3b - Livestock Waste - Dairy'!$D:$D,'3b - Livestock Waste - Dairy'!$C:$C,'Surface Loading Summary'!$B14,'3b - Livestock Waste - Dairy'!$E:$E,'Surface Loading Summary'!$B$12,'3b - Livestock Waste - Dairy'!F:F,"No")</f>
        <v>0</v>
      </c>
      <c r="I14">
        <f>IFERROR('4a - UTF - SFR'!C4,0)</f>
        <v>0</v>
      </c>
      <c r="J14">
        <f>IFERROR('4b - UTF - NonSFR'!C4,0)</f>
        <v>0</v>
      </c>
      <c r="K14">
        <f>'4c - UTF - STF'!C4</f>
        <v>0</v>
      </c>
      <c r="L14" s="5">
        <f>IFERROR('4d - UTF - Golf Courses'!C4,0)</f>
        <v>0</v>
      </c>
      <c r="M14">
        <f>SUMIFS('5a - WW - WWTF'!$F:$F,'5a - WW - WWTF'!$A:$A,'Surface Loading Summary'!$B14,'5a - WW - WWTF'!$D:$D,'Surface Loading Summary'!M$2,'5a - WW - WWTF'!$E:$E,'Surface Loading Summary'!$B$12)</f>
        <v>0</v>
      </c>
      <c r="N14">
        <f>SUMIFS('5a - WW - WWTF'!$F:$F,'5a - WW - WWTF'!$A:$A,'Surface Loading Summary'!$B14,'5a - WW - WWTF'!$D:$D,'Surface Loading Summary'!N$2,'5a - WW - WWTF'!$E:$E,'Surface Loading Summary'!$B$12)</f>
        <v>0</v>
      </c>
      <c r="O14">
        <f>SUMIFS('5a - WW - WWTF'!$F:$F,'5a - WW - WWTF'!$A:$A,'Surface Loading Summary'!$B14,'5a - WW - WWTF'!$D:$D,'Surface Loading Summary'!O$2,'5a - WW - WWTF'!$E:$E,'Surface Loading Summary'!$B$12)</f>
        <v>0</v>
      </c>
      <c r="P14">
        <f>SUMIFS('5a - WW - WWTF'!$F:$F,'5a - WW - WWTF'!$A:$A,'Surface Loading Summary'!$B14,'5a - WW - WWTF'!$D:$D,'Surface Loading Summary'!P$2,'5a - WW - WWTF'!$E:$E,'Surface Loading Summary'!$B$12)</f>
        <v>0</v>
      </c>
      <c r="Q14">
        <f>SUMIFS('5a - WW - WWTF'!$F:$F,'5a - WW - WWTF'!$A:$A,'Surface Loading Summary'!$B14,'5a - WW - WWTF'!$D:$D,'Surface Loading Summary'!Q$2,'5a - WW - WWTF'!$E:$E,'Surface Loading Summary'!$B$12)</f>
        <v>0</v>
      </c>
      <c r="R14">
        <f>SUMIFS('5a - WW - WWTF'!$F:$F,'5a - WW - WWTF'!$A:$A,'Surface Loading Summary'!$B14,'5a - WW - WWTF'!$D:$D,'Surface Loading Summary'!R$2,'5a - WW - WWTF'!$E:$E,'Surface Loading Summary'!$B$12)</f>
        <v>0</v>
      </c>
      <c r="S14">
        <f>SUMIFS('5a - WW - WWTF'!$F:$F,'5a - WW - WWTF'!$A:$A,'Surface Loading Summary'!$B14,'5a - WW - WWTF'!$D:$D,'Surface Loading Summary'!S$2,'5a - WW - WWTF'!$E:$E,'Surface Loading Summary'!$B$12)</f>
        <v>0</v>
      </c>
      <c r="T14" s="4">
        <f>'5b - WW - OSTDS'!C4</f>
        <v>0</v>
      </c>
      <c r="U14" s="24">
        <f>'6 - Biosolids'!C4</f>
        <v>0</v>
      </c>
    </row>
    <row r="15" spans="1:21">
      <c r="B15" s="10" t="str">
        <f>'Basin Info'!B6</f>
        <v>-</v>
      </c>
      <c r="C15" s="24">
        <f>SUMIFS(SpringshedArea!$C:$C,SpringshedArea!$A:$A,'Surface Loading Summary'!$A$1,SpringshedArea!$E:$E,'Surface Loading Summary'!$B$12,SpringshedArea!$F:$F,'Surface Loading Summary'!$B15)</f>
        <v>0</v>
      </c>
      <c r="D15" s="5">
        <f>IFERROR('1 - ATM DEP'!C5,0)</f>
        <v>0</v>
      </c>
      <c r="E15" s="4">
        <f>IFERROR('2 - Farm Fertilizer'!C5,0)</f>
        <v>0</v>
      </c>
      <c r="F15" s="4">
        <f>IFERROR('3a - Livestock Waste - NonDairy'!C5,0)</f>
        <v>0</v>
      </c>
      <c r="G15">
        <f>SUMIFS('3b - Livestock Waste - Dairy'!$D:$D,'3b - Livestock Waste - Dairy'!$C:$C,'Surface Loading Summary'!$B15,'3b - Livestock Waste - Dairy'!$E:$E,'Surface Loading Summary'!$B$12,'3b - Livestock Waste - Dairy'!F:F,"Yes")</f>
        <v>0</v>
      </c>
      <c r="H15" s="5">
        <f>SUMIFS('3b - Livestock Waste - Dairy'!$D:$D,'3b - Livestock Waste - Dairy'!$C:$C,'Surface Loading Summary'!$B15,'3b - Livestock Waste - Dairy'!$E:$E,'Surface Loading Summary'!$B$12,'3b - Livestock Waste - Dairy'!F:F,"No")</f>
        <v>0</v>
      </c>
      <c r="I15">
        <f>IFERROR('4a - UTF - SFR'!C5,0)</f>
        <v>0</v>
      </c>
      <c r="J15">
        <f>IFERROR('4b - UTF - NonSFR'!C5,0)</f>
        <v>0</v>
      </c>
      <c r="K15">
        <f>'4c - UTF - STF'!C5</f>
        <v>0</v>
      </c>
      <c r="L15" s="5">
        <f>IFERROR('4d - UTF - Golf Courses'!C5,0)</f>
        <v>0</v>
      </c>
      <c r="M15">
        <f>SUMIFS('5a - WW - WWTF'!$F:$F,'5a - WW - WWTF'!$A:$A,'Surface Loading Summary'!$B15,'5a - WW - WWTF'!$D:$D,'Surface Loading Summary'!M$2,'5a - WW - WWTF'!$E:$E,'Surface Loading Summary'!$B$12)</f>
        <v>0</v>
      </c>
      <c r="N15">
        <f>SUMIFS('5a - WW - WWTF'!$F:$F,'5a - WW - WWTF'!$A:$A,'Surface Loading Summary'!$B15,'5a - WW - WWTF'!$D:$D,'Surface Loading Summary'!N$2,'5a - WW - WWTF'!$E:$E,'Surface Loading Summary'!$B$12)</f>
        <v>0</v>
      </c>
      <c r="O15">
        <f>SUMIFS('5a - WW - WWTF'!$F:$F,'5a - WW - WWTF'!$A:$A,'Surface Loading Summary'!$B15,'5a - WW - WWTF'!$D:$D,'Surface Loading Summary'!O$2,'5a - WW - WWTF'!$E:$E,'Surface Loading Summary'!$B$12)</f>
        <v>0</v>
      </c>
      <c r="P15">
        <f>SUMIFS('5a - WW - WWTF'!$F:$F,'5a - WW - WWTF'!$A:$A,'Surface Loading Summary'!$B15,'5a - WW - WWTF'!$D:$D,'Surface Loading Summary'!P$2,'5a - WW - WWTF'!$E:$E,'Surface Loading Summary'!$B$12)</f>
        <v>0</v>
      </c>
      <c r="Q15">
        <f>SUMIFS('5a - WW - WWTF'!$F:$F,'5a - WW - WWTF'!$A:$A,'Surface Loading Summary'!$B15,'5a - WW - WWTF'!$D:$D,'Surface Loading Summary'!Q$2,'5a - WW - WWTF'!$E:$E,'Surface Loading Summary'!$B$12)</f>
        <v>0</v>
      </c>
      <c r="R15">
        <f>SUMIFS('5a - WW - WWTF'!$F:$F,'5a - WW - WWTF'!$A:$A,'Surface Loading Summary'!$B15,'5a - WW - WWTF'!$D:$D,'Surface Loading Summary'!R$2,'5a - WW - WWTF'!$E:$E,'Surface Loading Summary'!$B$12)</f>
        <v>0</v>
      </c>
      <c r="S15">
        <f>SUMIFS('5a - WW - WWTF'!$F:$F,'5a - WW - WWTF'!$A:$A,'Surface Loading Summary'!$B15,'5a - WW - WWTF'!$D:$D,'Surface Loading Summary'!S$2,'5a - WW - WWTF'!$E:$E,'Surface Loading Summary'!$B$12)</f>
        <v>0</v>
      </c>
      <c r="T15" s="4">
        <f>'5b - WW - OSTDS'!C5</f>
        <v>0</v>
      </c>
      <c r="U15" s="24">
        <f>'6 - Biosolids'!C5</f>
        <v>0</v>
      </c>
    </row>
    <row r="16" spans="1:21">
      <c r="B16" s="10" t="str">
        <f>'Basin Info'!B7</f>
        <v>-</v>
      </c>
      <c r="C16" s="24">
        <f>SUMIFS(SpringshedArea!$C:$C,SpringshedArea!$A:$A,'Surface Loading Summary'!$A$1,SpringshedArea!$E:$E,'Surface Loading Summary'!$B$12,SpringshedArea!$F:$F,'Surface Loading Summary'!$B16)</f>
        <v>0</v>
      </c>
      <c r="D16" s="5">
        <f>IFERROR('1 - ATM DEP'!C6,0)</f>
        <v>0</v>
      </c>
      <c r="E16" s="4">
        <f>IFERROR('2 - Farm Fertilizer'!C6,0)</f>
        <v>0</v>
      </c>
      <c r="F16" s="4">
        <f>IFERROR('3a - Livestock Waste - NonDairy'!C6,0)</f>
        <v>0</v>
      </c>
      <c r="G16">
        <f>SUMIFS('3b - Livestock Waste - Dairy'!$D:$D,'3b - Livestock Waste - Dairy'!$C:$C,'Surface Loading Summary'!$B16,'3b - Livestock Waste - Dairy'!$E:$E,'Surface Loading Summary'!$B$12,'3b - Livestock Waste - Dairy'!F:F,"Yes")</f>
        <v>0</v>
      </c>
      <c r="H16" s="5">
        <f>SUMIFS('3b - Livestock Waste - Dairy'!$D:$D,'3b - Livestock Waste - Dairy'!$C:$C,'Surface Loading Summary'!$B16,'3b - Livestock Waste - Dairy'!$E:$E,'Surface Loading Summary'!$B$12,'3b - Livestock Waste - Dairy'!F:F,"No")</f>
        <v>0</v>
      </c>
      <c r="I16">
        <f>IFERROR('4a - UTF - SFR'!C6,0)</f>
        <v>0</v>
      </c>
      <c r="J16">
        <f>IFERROR('4b - UTF - NonSFR'!C6,0)</f>
        <v>0</v>
      </c>
      <c r="K16">
        <f>'4c - UTF - STF'!C6</f>
        <v>0</v>
      </c>
      <c r="L16" s="5">
        <f>IFERROR('4d - UTF - Golf Courses'!C6,0)</f>
        <v>0</v>
      </c>
      <c r="M16">
        <f>SUMIFS('5a - WW - WWTF'!$F:$F,'5a - WW - WWTF'!$A:$A,'Surface Loading Summary'!$B16,'5a - WW - WWTF'!$D:$D,'Surface Loading Summary'!M$2,'5a - WW - WWTF'!$E:$E,'Surface Loading Summary'!$B$12)</f>
        <v>0</v>
      </c>
      <c r="N16">
        <f>SUMIFS('5a - WW - WWTF'!$F:$F,'5a - WW - WWTF'!$A:$A,'Surface Loading Summary'!$B16,'5a - WW - WWTF'!$D:$D,'Surface Loading Summary'!N$2,'5a - WW - WWTF'!$E:$E,'Surface Loading Summary'!$B$12)</f>
        <v>0</v>
      </c>
      <c r="O16">
        <f>SUMIFS('5a - WW - WWTF'!$F:$F,'5a - WW - WWTF'!$A:$A,'Surface Loading Summary'!$B16,'5a - WW - WWTF'!$D:$D,'Surface Loading Summary'!O$2,'5a - WW - WWTF'!$E:$E,'Surface Loading Summary'!$B$12)</f>
        <v>0</v>
      </c>
      <c r="P16">
        <f>SUMIFS('5a - WW - WWTF'!$F:$F,'5a - WW - WWTF'!$A:$A,'Surface Loading Summary'!$B16,'5a - WW - WWTF'!$D:$D,'Surface Loading Summary'!P$2,'5a - WW - WWTF'!$E:$E,'Surface Loading Summary'!$B$12)</f>
        <v>0</v>
      </c>
      <c r="Q16">
        <f>SUMIFS('5a - WW - WWTF'!$F:$F,'5a - WW - WWTF'!$A:$A,'Surface Loading Summary'!$B16,'5a - WW - WWTF'!$D:$D,'Surface Loading Summary'!Q$2,'5a - WW - WWTF'!$E:$E,'Surface Loading Summary'!$B$12)</f>
        <v>0</v>
      </c>
      <c r="R16">
        <f>SUMIFS('5a - WW - WWTF'!$F:$F,'5a - WW - WWTF'!$A:$A,'Surface Loading Summary'!$B16,'5a - WW - WWTF'!$D:$D,'Surface Loading Summary'!R$2,'5a - WW - WWTF'!$E:$E,'Surface Loading Summary'!$B$12)</f>
        <v>0</v>
      </c>
      <c r="S16">
        <f>SUMIFS('5a - WW - WWTF'!$F:$F,'5a - WW - WWTF'!$A:$A,'Surface Loading Summary'!$B16,'5a - WW - WWTF'!$D:$D,'Surface Loading Summary'!S$2,'5a - WW - WWTF'!$E:$E,'Surface Loading Summary'!$B$12)</f>
        <v>0</v>
      </c>
      <c r="T16" s="4">
        <f>'5b - WW - OSTDS'!C6</f>
        <v>0</v>
      </c>
      <c r="U16" s="24">
        <f>'6 - Biosolids'!C6</f>
        <v>0</v>
      </c>
    </row>
    <row r="17" spans="1:21">
      <c r="B17" s="10" t="str">
        <f>'Basin Info'!B8</f>
        <v>-</v>
      </c>
      <c r="C17" s="24">
        <f>SUMIFS(SpringshedArea!$C:$C,SpringshedArea!$A:$A,'Surface Loading Summary'!$A$1,SpringshedArea!$E:$E,'Surface Loading Summary'!$B$12,SpringshedArea!$F:$F,'Surface Loading Summary'!$B17)</f>
        <v>0</v>
      </c>
      <c r="D17" s="5">
        <f>IFERROR('1 - ATM DEP'!C7,0)</f>
        <v>0</v>
      </c>
      <c r="E17" s="4">
        <f>IFERROR('2 - Farm Fertilizer'!C7,0)</f>
        <v>0</v>
      </c>
      <c r="F17" s="4">
        <f>IFERROR('3a - Livestock Waste - NonDairy'!C7,0)</f>
        <v>0</v>
      </c>
      <c r="G17">
        <f>SUMIFS('3b - Livestock Waste - Dairy'!$D:$D,'3b - Livestock Waste - Dairy'!$C:$C,'Surface Loading Summary'!$B17,'3b - Livestock Waste - Dairy'!$E:$E,'Surface Loading Summary'!$B$12,'3b - Livestock Waste - Dairy'!F:F,"Yes")</f>
        <v>0</v>
      </c>
      <c r="H17" s="5">
        <f>SUMIFS('3b - Livestock Waste - Dairy'!$D:$D,'3b - Livestock Waste - Dairy'!$C:$C,'Surface Loading Summary'!$B17,'3b - Livestock Waste - Dairy'!$E:$E,'Surface Loading Summary'!$B$12,'3b - Livestock Waste - Dairy'!F:F,"No")</f>
        <v>0</v>
      </c>
      <c r="I17">
        <f>IFERROR('4a - UTF - SFR'!C7,0)</f>
        <v>0</v>
      </c>
      <c r="J17">
        <f>IFERROR('4b - UTF - NonSFR'!C7,0)</f>
        <v>0</v>
      </c>
      <c r="K17">
        <f>'4c - UTF - STF'!C7</f>
        <v>0</v>
      </c>
      <c r="L17" s="5">
        <f>IFERROR('4d - UTF - Golf Courses'!C7,0)</f>
        <v>0</v>
      </c>
      <c r="M17">
        <f>SUMIFS('5a - WW - WWTF'!$F:$F,'5a - WW - WWTF'!$A:$A,'Surface Loading Summary'!$B17,'5a - WW - WWTF'!$D:$D,'Surface Loading Summary'!M$2,'5a - WW - WWTF'!$E:$E,'Surface Loading Summary'!$B$12)</f>
        <v>0</v>
      </c>
      <c r="N17">
        <f>SUMIFS('5a - WW - WWTF'!$F:$F,'5a - WW - WWTF'!$A:$A,'Surface Loading Summary'!$B17,'5a - WW - WWTF'!$D:$D,'Surface Loading Summary'!N$2,'5a - WW - WWTF'!$E:$E,'Surface Loading Summary'!$B$12)</f>
        <v>0</v>
      </c>
      <c r="O17">
        <f>SUMIFS('5a - WW - WWTF'!$F:$F,'5a - WW - WWTF'!$A:$A,'Surface Loading Summary'!$B17,'5a - WW - WWTF'!$D:$D,'Surface Loading Summary'!O$2,'5a - WW - WWTF'!$E:$E,'Surface Loading Summary'!$B$12)</f>
        <v>0</v>
      </c>
      <c r="P17">
        <f>SUMIFS('5a - WW - WWTF'!$F:$F,'5a - WW - WWTF'!$A:$A,'Surface Loading Summary'!$B17,'5a - WW - WWTF'!$D:$D,'Surface Loading Summary'!P$2,'5a - WW - WWTF'!$E:$E,'Surface Loading Summary'!$B$12)</f>
        <v>0</v>
      </c>
      <c r="Q17">
        <f>SUMIFS('5a - WW - WWTF'!$F:$F,'5a - WW - WWTF'!$A:$A,'Surface Loading Summary'!$B17,'5a - WW - WWTF'!$D:$D,'Surface Loading Summary'!Q$2,'5a - WW - WWTF'!$E:$E,'Surface Loading Summary'!$B$12)</f>
        <v>0</v>
      </c>
      <c r="R17">
        <f>SUMIFS('5a - WW - WWTF'!$F:$F,'5a - WW - WWTF'!$A:$A,'Surface Loading Summary'!$B17,'5a - WW - WWTF'!$D:$D,'Surface Loading Summary'!R$2,'5a - WW - WWTF'!$E:$E,'Surface Loading Summary'!$B$12)</f>
        <v>0</v>
      </c>
      <c r="S17">
        <f>SUMIFS('5a - WW - WWTF'!$F:$F,'5a - WW - WWTF'!$A:$A,'Surface Loading Summary'!$B17,'5a - WW - WWTF'!$D:$D,'Surface Loading Summary'!S$2,'5a - WW - WWTF'!$E:$E,'Surface Loading Summary'!$B$12)</f>
        <v>0</v>
      </c>
      <c r="T17" s="4">
        <f>'5b - WW - OSTDS'!C7</f>
        <v>0</v>
      </c>
      <c r="U17" s="24">
        <f>'6 - Biosolids'!C7</f>
        <v>0</v>
      </c>
    </row>
    <row r="18" spans="1:21" ht="15.75" thickBot="1">
      <c r="B18" s="10" t="str">
        <f>'Basin Info'!B9</f>
        <v>-</v>
      </c>
      <c r="C18" s="25">
        <f>SUMIFS(SpringshedArea!$C:$C,SpringshedArea!$A:$A,'Surface Loading Summary'!$A$1,SpringshedArea!$E:$E,'Surface Loading Summary'!$B$12,SpringshedArea!$F:$F,'Surface Loading Summary'!$B18)</f>
        <v>0</v>
      </c>
      <c r="D18" s="5">
        <f>IFERROR('1 - ATM DEP'!C8,0)</f>
        <v>0</v>
      </c>
      <c r="E18" s="4">
        <f>IFERROR('2 - Farm Fertilizer'!C8,0)</f>
        <v>0</v>
      </c>
      <c r="F18" s="4">
        <f>IFERROR('3a - Livestock Waste - NonDairy'!C8,0)</f>
        <v>0</v>
      </c>
      <c r="G18">
        <f>SUMIFS('3b - Livestock Waste - Dairy'!$D:$D,'3b - Livestock Waste - Dairy'!$C:$C,'Surface Loading Summary'!$B18,'3b - Livestock Waste - Dairy'!$E:$E,'Surface Loading Summary'!$B$12,'3b - Livestock Waste - Dairy'!F:F,"Yes")</f>
        <v>0</v>
      </c>
      <c r="H18" s="5">
        <f>SUMIFS('3b - Livestock Waste - Dairy'!$D:$D,'3b - Livestock Waste - Dairy'!$C:$C,'Surface Loading Summary'!$B18,'3b - Livestock Waste - Dairy'!$E:$E,'Surface Loading Summary'!$B$12,'3b - Livestock Waste - Dairy'!F:F,"No")</f>
        <v>0</v>
      </c>
      <c r="I18">
        <f>IFERROR('4a - UTF - SFR'!C8,0)</f>
        <v>0</v>
      </c>
      <c r="J18">
        <f>IFERROR('4b - UTF - NonSFR'!C8,0)</f>
        <v>0</v>
      </c>
      <c r="K18">
        <f>'4c - UTF - STF'!C8</f>
        <v>0</v>
      </c>
      <c r="L18" s="5">
        <f>IFERROR('4d - UTF - Golf Courses'!C8,0)</f>
        <v>0</v>
      </c>
      <c r="M18">
        <f>SUMIFS('5a - WW - WWTF'!$F:$F,'5a - WW - WWTF'!$A:$A,'Surface Loading Summary'!$B18,'5a - WW - WWTF'!$D:$D,'Surface Loading Summary'!M$2,'5a - WW - WWTF'!$E:$E,'Surface Loading Summary'!$B$12)</f>
        <v>0</v>
      </c>
      <c r="N18">
        <f>SUMIFS('5a - WW - WWTF'!$F:$F,'5a - WW - WWTF'!$A:$A,'Surface Loading Summary'!$B18,'5a - WW - WWTF'!$D:$D,'Surface Loading Summary'!N$2,'5a - WW - WWTF'!$E:$E,'Surface Loading Summary'!$B$12)</f>
        <v>0</v>
      </c>
      <c r="O18">
        <f>SUMIFS('5a - WW - WWTF'!$F:$F,'5a - WW - WWTF'!$A:$A,'Surface Loading Summary'!$B18,'5a - WW - WWTF'!$D:$D,'Surface Loading Summary'!O$2,'5a - WW - WWTF'!$E:$E,'Surface Loading Summary'!$B$12)</f>
        <v>0</v>
      </c>
      <c r="P18">
        <f>SUMIFS('5a - WW - WWTF'!$F:$F,'5a - WW - WWTF'!$A:$A,'Surface Loading Summary'!$B18,'5a - WW - WWTF'!$D:$D,'Surface Loading Summary'!P$2,'5a - WW - WWTF'!$E:$E,'Surface Loading Summary'!$B$12)</f>
        <v>0</v>
      </c>
      <c r="Q18">
        <f>SUMIFS('5a - WW - WWTF'!$F:$F,'5a - WW - WWTF'!$A:$A,'Surface Loading Summary'!$B18,'5a - WW - WWTF'!$D:$D,'Surface Loading Summary'!Q$2,'5a - WW - WWTF'!$E:$E,'Surface Loading Summary'!$B$12)</f>
        <v>0</v>
      </c>
      <c r="R18">
        <f>SUMIFS('5a - WW - WWTF'!$F:$F,'5a - WW - WWTF'!$A:$A,'Surface Loading Summary'!$B18,'5a - WW - WWTF'!$D:$D,'Surface Loading Summary'!R$2,'5a - WW - WWTF'!$E:$E,'Surface Loading Summary'!$B$12)</f>
        <v>0</v>
      </c>
      <c r="S18">
        <f>SUMIFS('5a - WW - WWTF'!$F:$F,'5a - WW - WWTF'!$A:$A,'Surface Loading Summary'!$B18,'5a - WW - WWTF'!$D:$D,'Surface Loading Summary'!S$2,'5a - WW - WWTF'!$E:$E,'Surface Loading Summary'!$B$12)</f>
        <v>0</v>
      </c>
      <c r="T18" s="4">
        <f>'5b - WW - OSTDS'!C8</f>
        <v>0</v>
      </c>
      <c r="U18" s="25">
        <f>'6 - Biosolids'!C8</f>
        <v>0</v>
      </c>
    </row>
    <row r="19" spans="1:21" ht="15.75" thickBot="1">
      <c r="B19" s="29" t="s">
        <v>32</v>
      </c>
      <c r="C19" s="25">
        <f>SUM(C13:C18)</f>
        <v>18726.989686061075</v>
      </c>
      <c r="D19" s="19">
        <f t="shared" ref="D19:T19" si="1">SUM(D13:D18)</f>
        <v>98377.840979999994</v>
      </c>
      <c r="E19" s="17">
        <f t="shared" si="1"/>
        <v>125795.77976044182</v>
      </c>
      <c r="F19" s="17">
        <f t="shared" si="1"/>
        <v>92347.826883690781</v>
      </c>
      <c r="G19" s="19">
        <f t="shared" si="1"/>
        <v>0</v>
      </c>
      <c r="H19" s="18">
        <f t="shared" si="1"/>
        <v>0</v>
      </c>
      <c r="I19" s="19">
        <f t="shared" si="1"/>
        <v>24182.203409999998</v>
      </c>
      <c r="J19" s="19">
        <f t="shared" si="1"/>
        <v>2909.7000109999999</v>
      </c>
      <c r="K19" s="19">
        <f t="shared" si="1"/>
        <v>1002</v>
      </c>
      <c r="L19" s="18">
        <f t="shared" si="1"/>
        <v>0</v>
      </c>
      <c r="M19" s="19">
        <f t="shared" si="1"/>
        <v>0</v>
      </c>
      <c r="N19" s="19">
        <f t="shared" si="1"/>
        <v>6330.41</v>
      </c>
      <c r="O19" s="19">
        <f t="shared" si="1"/>
        <v>663.82</v>
      </c>
      <c r="P19" s="19">
        <f t="shared" si="1"/>
        <v>0</v>
      </c>
      <c r="Q19" s="19">
        <f t="shared" si="1"/>
        <v>0</v>
      </c>
      <c r="R19" s="19">
        <f t="shared" si="1"/>
        <v>0</v>
      </c>
      <c r="S19" s="19">
        <f t="shared" si="1"/>
        <v>0</v>
      </c>
      <c r="T19" s="16">
        <f t="shared" si="1"/>
        <v>29633.85</v>
      </c>
      <c r="U19" s="16">
        <f>SUM(U13:U18)</f>
        <v>0</v>
      </c>
    </row>
    <row r="20" spans="1:21" ht="15.75" thickBot="1">
      <c r="B20" s="11"/>
    </row>
    <row r="21" spans="1:21" ht="15.75" thickBot="1">
      <c r="A21" t="s">
        <v>51</v>
      </c>
      <c r="B21" s="12" t="s">
        <v>48</v>
      </c>
      <c r="C21" s="2"/>
      <c r="D21" s="19"/>
      <c r="E21" s="19"/>
      <c r="F21" s="2"/>
      <c r="G21" s="2"/>
      <c r="H21" s="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8"/>
      <c r="U21" s="23"/>
    </row>
    <row r="22" spans="1:21">
      <c r="B22" s="10" t="str">
        <f>'Basin Info'!B4</f>
        <v>Volusia</v>
      </c>
      <c r="C22" s="23">
        <f>SUMIFS(SpringshedArea!$C:$C,SpringshedArea!$A:$A,'Surface Loading Summary'!$A$1,SpringshedArea!$E:$E,'Surface Loading Summary'!$B$21,SpringshedArea!$F:$F,'Surface Loading Summary'!$B22)</f>
        <v>11749.257689890315</v>
      </c>
      <c r="D22" s="3">
        <f>IFERROR('1 - ATM DEP'!D3,0)</f>
        <v>61630.409740000003</v>
      </c>
      <c r="E22" s="1">
        <f>IFERROR('2 - Farm Fertilizer'!D3,0)</f>
        <v>14761.904255011077</v>
      </c>
      <c r="F22" s="1">
        <f>IFERROR('3a - Livestock Waste - NonDairy'!D3,0)</f>
        <v>29138.299919189307</v>
      </c>
      <c r="G22" s="2">
        <f>SUMIFS('3b - Livestock Waste - Dairy'!$D:$D,'3b - Livestock Waste - Dairy'!$C:$C,'Surface Loading Summary'!$B22,'3b - Livestock Waste - Dairy'!$E:$E,'Surface Loading Summary'!$B$21,'3b - Livestock Waste - Dairy'!F:F,"Yes")</f>
        <v>0</v>
      </c>
      <c r="H22" s="3">
        <f>SUMIFS('3b - Livestock Waste - Dairy'!$D:$D,'3b - Livestock Waste - Dairy'!$C:$C,'Surface Loading Summary'!$B22,'3b - Livestock Waste - Dairy'!$E:$E,'Surface Loading Summary'!$B$21,'3b - Livestock Waste - Dairy'!F:F,"No")</f>
        <v>0</v>
      </c>
      <c r="I22" s="2">
        <f>IFERROR('4a - UTF - SFR'!D3,0)</f>
        <v>6512.3124239999997</v>
      </c>
      <c r="J22" s="2">
        <f>IFERROR('4b - UTF - NonSFR'!D3,0)</f>
        <v>262.95162679999999</v>
      </c>
      <c r="K22" s="2">
        <f>'4c - UTF - STF'!D3</f>
        <v>2014</v>
      </c>
      <c r="L22" s="3">
        <f>IFERROR('4d - UTF - Golf Courses'!D3,0)</f>
        <v>0</v>
      </c>
      <c r="M22" s="1">
        <f>SUMIFS('5a - WW - WWTF'!$F:$F,'5a - WW - WWTF'!$A:$A,'Surface Loading Summary'!$B22,'5a - WW - WWTF'!$D:$D,'Surface Loading Summary'!M$2,'5a - WW - WWTF'!$E:$E,'Surface Loading Summary'!$B$21)</f>
        <v>0</v>
      </c>
      <c r="N22" s="2">
        <f>SUMIFS('5a - WW - WWTF'!$F:$F,'5a - WW - WWTF'!$A:$A,'Surface Loading Summary'!$B22,'5a - WW - WWTF'!$D:$D,'Surface Loading Summary'!N$2,'5a - WW - WWTF'!$E:$E,'Surface Loading Summary'!$B$21)</f>
        <v>1354.19</v>
      </c>
      <c r="O22" s="2">
        <f>SUMIFS('5a - WW - WWTF'!$F:$F,'5a - WW - WWTF'!$A:$A,'Surface Loading Summary'!$B22,'5a - WW - WWTF'!$D:$D,'Surface Loading Summary'!O$2,'5a - WW - WWTF'!$E:$E,'Surface Loading Summary'!$B$21)</f>
        <v>0</v>
      </c>
      <c r="P22" s="2">
        <f>SUMIFS('5a - WW - WWTF'!$F:$F,'5a - WW - WWTF'!$A:$A,'Surface Loading Summary'!$B22,'5a - WW - WWTF'!$D:$D,'Surface Loading Summary'!P$2,'5a - WW - WWTF'!$E:$E,'Surface Loading Summary'!$B$21)</f>
        <v>0</v>
      </c>
      <c r="Q22" s="2">
        <f>SUMIFS('5a - WW - WWTF'!$F:$F,'5a - WW - WWTF'!$A:$A,'Surface Loading Summary'!$B22,'5a - WW - WWTF'!$D:$D,'Surface Loading Summary'!Q$2,'5a - WW - WWTF'!$E:$E,'Surface Loading Summary'!$B$21)</f>
        <v>0</v>
      </c>
      <c r="R22" s="2">
        <f>SUMIFS('5a - WW - WWTF'!$F:$F,'5a - WW - WWTF'!$A:$A,'Surface Loading Summary'!$B22,'5a - WW - WWTF'!$D:$D,'Surface Loading Summary'!R$2,'5a - WW - WWTF'!$E:$E,'Surface Loading Summary'!$B$21)</f>
        <v>0</v>
      </c>
      <c r="S22" s="3">
        <f>SUMIFS('5a - WW - WWTF'!$F:$F,'5a - WW - WWTF'!$A:$A,'Surface Loading Summary'!$B22,'5a - WW - WWTF'!$D:$D,'Surface Loading Summary'!S$2,'5a - WW - WWTF'!$E:$E,'Surface Loading Summary'!$B$21)</f>
        <v>0</v>
      </c>
      <c r="T22" s="1">
        <f>'5b - WW - OSTDS'!D3</f>
        <v>4446.8999999999996</v>
      </c>
      <c r="U22" s="23">
        <f>'6 - Biosolids'!D3</f>
        <v>0</v>
      </c>
    </row>
    <row r="23" spans="1:21">
      <c r="B23" s="10" t="str">
        <f>'Basin Info'!B5</f>
        <v>-</v>
      </c>
      <c r="C23" s="24">
        <f>SUMIFS(SpringshedArea!$C:$C,SpringshedArea!$A:$A,'Surface Loading Summary'!$A$1,SpringshedArea!$E:$E,'Surface Loading Summary'!$B$21,SpringshedArea!$F:$F,'Surface Loading Summary'!$B23)</f>
        <v>0</v>
      </c>
      <c r="D23" s="5">
        <f>IFERROR('1 - ATM DEP'!D4,0)</f>
        <v>0</v>
      </c>
      <c r="E23" s="4">
        <f>IFERROR('2 - Farm Fertilizer'!D4,0)</f>
        <v>0</v>
      </c>
      <c r="F23" s="4">
        <f>IFERROR('3a - Livestock Waste - NonDairy'!D4,0)</f>
        <v>0</v>
      </c>
      <c r="G23">
        <f>SUMIFS('3b - Livestock Waste - Dairy'!$D:$D,'3b - Livestock Waste - Dairy'!$C:$C,'Surface Loading Summary'!$B23,'3b - Livestock Waste - Dairy'!$E:$E,'Surface Loading Summary'!$B$21,'3b - Livestock Waste - Dairy'!F:F,"Yes")</f>
        <v>0</v>
      </c>
      <c r="H23" s="5">
        <f>SUMIFS('3b - Livestock Waste - Dairy'!$D:$D,'3b - Livestock Waste - Dairy'!$C:$C,'Surface Loading Summary'!$B23,'3b - Livestock Waste - Dairy'!$E:$E,'Surface Loading Summary'!$B$21,'3b - Livestock Waste - Dairy'!F:F,"No")</f>
        <v>0</v>
      </c>
      <c r="I23">
        <f>IFERROR('4a - UTF - SFR'!D4,0)</f>
        <v>0</v>
      </c>
      <c r="J23">
        <f>IFERROR('4b - UTF - NonSFR'!D4,0)</f>
        <v>0</v>
      </c>
      <c r="K23">
        <f>'4c - UTF - STF'!D4</f>
        <v>0</v>
      </c>
      <c r="L23" s="5">
        <f>IFERROR('4d - UTF - Golf Courses'!D4,0)</f>
        <v>0</v>
      </c>
      <c r="M23" s="4">
        <f>SUMIFS('5a - WW - WWTF'!$F:$F,'5a - WW - WWTF'!$A:$A,'Surface Loading Summary'!$B23,'5a - WW - WWTF'!$D:$D,'Surface Loading Summary'!M$2,'5a - WW - WWTF'!$E:$E,'Surface Loading Summary'!$B$21)</f>
        <v>0</v>
      </c>
      <c r="N23">
        <f>SUMIFS('5a - WW - WWTF'!$F:$F,'5a - WW - WWTF'!$A:$A,'Surface Loading Summary'!$B23,'5a - WW - WWTF'!$D:$D,'Surface Loading Summary'!N$2,'5a - WW - WWTF'!$E:$E,'Surface Loading Summary'!$B$21)</f>
        <v>0</v>
      </c>
      <c r="O23">
        <f>SUMIFS('5a - WW - WWTF'!$F:$F,'5a - WW - WWTF'!$A:$A,'Surface Loading Summary'!$B23,'5a - WW - WWTF'!$D:$D,'Surface Loading Summary'!O$2,'5a - WW - WWTF'!$E:$E,'Surface Loading Summary'!$B$21)</f>
        <v>0</v>
      </c>
      <c r="P23">
        <f>SUMIFS('5a - WW - WWTF'!$F:$F,'5a - WW - WWTF'!$A:$A,'Surface Loading Summary'!$B23,'5a - WW - WWTF'!$D:$D,'Surface Loading Summary'!P$2,'5a - WW - WWTF'!$E:$E,'Surface Loading Summary'!$B$21)</f>
        <v>0</v>
      </c>
      <c r="Q23">
        <f>SUMIFS('5a - WW - WWTF'!$F:$F,'5a - WW - WWTF'!$A:$A,'Surface Loading Summary'!$B23,'5a - WW - WWTF'!$D:$D,'Surface Loading Summary'!Q$2,'5a - WW - WWTF'!$E:$E,'Surface Loading Summary'!$B$21)</f>
        <v>0</v>
      </c>
      <c r="R23">
        <f>SUMIFS('5a - WW - WWTF'!$F:$F,'5a - WW - WWTF'!$A:$A,'Surface Loading Summary'!$B23,'5a - WW - WWTF'!$D:$D,'Surface Loading Summary'!R$2,'5a - WW - WWTF'!$E:$E,'Surface Loading Summary'!$B$21)</f>
        <v>0</v>
      </c>
      <c r="S23" s="5">
        <f>SUMIFS('5a - WW - WWTF'!$F:$F,'5a - WW - WWTF'!$A:$A,'Surface Loading Summary'!$B23,'5a - WW - WWTF'!$D:$D,'Surface Loading Summary'!S$2,'5a - WW - WWTF'!$E:$E,'Surface Loading Summary'!$B$21)</f>
        <v>0</v>
      </c>
      <c r="T23" s="4">
        <f>'5b - WW - OSTDS'!D4</f>
        <v>0</v>
      </c>
      <c r="U23" s="24">
        <f>'6 - Biosolids'!D4</f>
        <v>0</v>
      </c>
    </row>
    <row r="24" spans="1:21">
      <c r="B24" s="10" t="str">
        <f>'Basin Info'!B6</f>
        <v>-</v>
      </c>
      <c r="C24" s="24">
        <f>SUMIFS(SpringshedArea!$C:$C,SpringshedArea!$A:$A,'Surface Loading Summary'!$A$1,SpringshedArea!$E:$E,'Surface Loading Summary'!$B$21,SpringshedArea!$F:$F,'Surface Loading Summary'!$B24)</f>
        <v>0</v>
      </c>
      <c r="D24" s="5">
        <f>IFERROR('1 - ATM DEP'!D5,0)</f>
        <v>0</v>
      </c>
      <c r="E24" s="4">
        <f>IFERROR('2 - Farm Fertilizer'!D5,0)</f>
        <v>0</v>
      </c>
      <c r="F24" s="4">
        <f>IFERROR('3a - Livestock Waste - NonDairy'!D5,0)</f>
        <v>0</v>
      </c>
      <c r="G24">
        <f>SUMIFS('3b - Livestock Waste - Dairy'!$D:$D,'3b - Livestock Waste - Dairy'!$C:$C,'Surface Loading Summary'!$B24,'3b - Livestock Waste - Dairy'!$E:$E,'Surface Loading Summary'!$B$21,'3b - Livestock Waste - Dairy'!F:F,"Yes")</f>
        <v>0</v>
      </c>
      <c r="H24" s="5">
        <f>SUMIFS('3b - Livestock Waste - Dairy'!$D:$D,'3b - Livestock Waste - Dairy'!$C:$C,'Surface Loading Summary'!$B24,'3b - Livestock Waste - Dairy'!$E:$E,'Surface Loading Summary'!$B$21,'3b - Livestock Waste - Dairy'!F:F,"No")</f>
        <v>0</v>
      </c>
      <c r="I24">
        <f>IFERROR('4a - UTF - SFR'!D5,0)</f>
        <v>0</v>
      </c>
      <c r="J24">
        <f>IFERROR('4b - UTF - NonSFR'!D5,0)</f>
        <v>0</v>
      </c>
      <c r="K24">
        <f>'4c - UTF - STF'!D5</f>
        <v>0</v>
      </c>
      <c r="L24" s="5">
        <f>IFERROR('4d - UTF - Golf Courses'!D5,0)</f>
        <v>0</v>
      </c>
      <c r="M24" s="4">
        <f>SUMIFS('5a - WW - WWTF'!$F:$F,'5a - WW - WWTF'!$A:$A,'Surface Loading Summary'!$B24,'5a - WW - WWTF'!$D:$D,'Surface Loading Summary'!M$2,'5a - WW - WWTF'!$E:$E,'Surface Loading Summary'!$B$21)</f>
        <v>0</v>
      </c>
      <c r="N24">
        <f>SUMIFS('5a - WW - WWTF'!$F:$F,'5a - WW - WWTF'!$A:$A,'Surface Loading Summary'!$B24,'5a - WW - WWTF'!$D:$D,'Surface Loading Summary'!N$2,'5a - WW - WWTF'!$E:$E,'Surface Loading Summary'!$B$21)</f>
        <v>0</v>
      </c>
      <c r="O24">
        <f>SUMIFS('5a - WW - WWTF'!$F:$F,'5a - WW - WWTF'!$A:$A,'Surface Loading Summary'!$B24,'5a - WW - WWTF'!$D:$D,'Surface Loading Summary'!O$2,'5a - WW - WWTF'!$E:$E,'Surface Loading Summary'!$B$21)</f>
        <v>0</v>
      </c>
      <c r="P24">
        <f>SUMIFS('5a - WW - WWTF'!$F:$F,'5a - WW - WWTF'!$A:$A,'Surface Loading Summary'!$B24,'5a - WW - WWTF'!$D:$D,'Surface Loading Summary'!P$2,'5a - WW - WWTF'!$E:$E,'Surface Loading Summary'!$B$21)</f>
        <v>0</v>
      </c>
      <c r="Q24">
        <f>SUMIFS('5a - WW - WWTF'!$F:$F,'5a - WW - WWTF'!$A:$A,'Surface Loading Summary'!$B24,'5a - WW - WWTF'!$D:$D,'Surface Loading Summary'!Q$2,'5a - WW - WWTF'!$E:$E,'Surface Loading Summary'!$B$21)</f>
        <v>0</v>
      </c>
      <c r="R24">
        <f>SUMIFS('5a - WW - WWTF'!$F:$F,'5a - WW - WWTF'!$A:$A,'Surface Loading Summary'!$B24,'5a - WW - WWTF'!$D:$D,'Surface Loading Summary'!R$2,'5a - WW - WWTF'!$E:$E,'Surface Loading Summary'!$B$21)</f>
        <v>0</v>
      </c>
      <c r="S24" s="5">
        <f>SUMIFS('5a - WW - WWTF'!$F:$F,'5a - WW - WWTF'!$A:$A,'Surface Loading Summary'!$B24,'5a - WW - WWTF'!$D:$D,'Surface Loading Summary'!S$2,'5a - WW - WWTF'!$E:$E,'Surface Loading Summary'!$B$21)</f>
        <v>0</v>
      </c>
      <c r="T24" s="4">
        <f>'5b - WW - OSTDS'!D5</f>
        <v>0</v>
      </c>
      <c r="U24" s="24">
        <f>'6 - Biosolids'!D5</f>
        <v>0</v>
      </c>
    </row>
    <row r="25" spans="1:21">
      <c r="B25" s="10" t="str">
        <f>'Basin Info'!B7</f>
        <v>-</v>
      </c>
      <c r="C25" s="24">
        <f>SUMIFS(SpringshedArea!$C:$C,SpringshedArea!$A:$A,'Surface Loading Summary'!$A$1,SpringshedArea!$E:$E,'Surface Loading Summary'!$B$21,SpringshedArea!$F:$F,'Surface Loading Summary'!$B25)</f>
        <v>0</v>
      </c>
      <c r="D25" s="5">
        <f>IFERROR('1 - ATM DEP'!D6,0)</f>
        <v>0</v>
      </c>
      <c r="E25" s="4">
        <f>IFERROR('2 - Farm Fertilizer'!D6,0)</f>
        <v>0</v>
      </c>
      <c r="F25" s="4">
        <f>IFERROR('3a - Livestock Waste - NonDairy'!D6,0)</f>
        <v>0</v>
      </c>
      <c r="G25">
        <f>SUMIFS('3b - Livestock Waste - Dairy'!$D:$D,'3b - Livestock Waste - Dairy'!$C:$C,'Surface Loading Summary'!$B25,'3b - Livestock Waste - Dairy'!$E:$E,'Surface Loading Summary'!$B$21,'3b - Livestock Waste - Dairy'!F:F,"Yes")</f>
        <v>0</v>
      </c>
      <c r="H25" s="5">
        <f>SUMIFS('3b - Livestock Waste - Dairy'!$D:$D,'3b - Livestock Waste - Dairy'!$C:$C,'Surface Loading Summary'!$B25,'3b - Livestock Waste - Dairy'!$E:$E,'Surface Loading Summary'!$B$21,'3b - Livestock Waste - Dairy'!F:F,"No")</f>
        <v>0</v>
      </c>
      <c r="I25">
        <f>IFERROR('4a - UTF - SFR'!D6,0)</f>
        <v>0</v>
      </c>
      <c r="J25">
        <f>IFERROR('4b - UTF - NonSFR'!D6,0)</f>
        <v>0</v>
      </c>
      <c r="K25">
        <f>'4c - UTF - STF'!D6</f>
        <v>0</v>
      </c>
      <c r="L25" s="5">
        <f>IFERROR('4d - UTF - Golf Courses'!D6,0)</f>
        <v>0</v>
      </c>
      <c r="M25" s="4">
        <f>SUMIFS('5a - WW - WWTF'!$F:$F,'5a - WW - WWTF'!$A:$A,'Surface Loading Summary'!$B25,'5a - WW - WWTF'!$D:$D,'Surface Loading Summary'!M$2,'5a - WW - WWTF'!$E:$E,'Surface Loading Summary'!$B$21)</f>
        <v>0</v>
      </c>
      <c r="N25">
        <f>SUMIFS('5a - WW - WWTF'!$F:$F,'5a - WW - WWTF'!$A:$A,'Surface Loading Summary'!$B25,'5a - WW - WWTF'!$D:$D,'Surface Loading Summary'!N$2,'5a - WW - WWTF'!$E:$E,'Surface Loading Summary'!$B$21)</f>
        <v>0</v>
      </c>
      <c r="O25">
        <f>SUMIFS('5a - WW - WWTF'!$F:$F,'5a - WW - WWTF'!$A:$A,'Surface Loading Summary'!$B25,'5a - WW - WWTF'!$D:$D,'Surface Loading Summary'!O$2,'5a - WW - WWTF'!$E:$E,'Surface Loading Summary'!$B$21)</f>
        <v>0</v>
      </c>
      <c r="P25">
        <f>SUMIFS('5a - WW - WWTF'!$F:$F,'5a - WW - WWTF'!$A:$A,'Surface Loading Summary'!$B25,'5a - WW - WWTF'!$D:$D,'Surface Loading Summary'!P$2,'5a - WW - WWTF'!$E:$E,'Surface Loading Summary'!$B$21)</f>
        <v>0</v>
      </c>
      <c r="Q25">
        <f>SUMIFS('5a - WW - WWTF'!$F:$F,'5a - WW - WWTF'!$A:$A,'Surface Loading Summary'!$B25,'5a - WW - WWTF'!$D:$D,'Surface Loading Summary'!Q$2,'5a - WW - WWTF'!$E:$E,'Surface Loading Summary'!$B$21)</f>
        <v>0</v>
      </c>
      <c r="R25">
        <f>SUMIFS('5a - WW - WWTF'!$F:$F,'5a - WW - WWTF'!$A:$A,'Surface Loading Summary'!$B25,'5a - WW - WWTF'!$D:$D,'Surface Loading Summary'!R$2,'5a - WW - WWTF'!$E:$E,'Surface Loading Summary'!$B$21)</f>
        <v>0</v>
      </c>
      <c r="S25" s="5">
        <f>SUMIFS('5a - WW - WWTF'!$F:$F,'5a - WW - WWTF'!$A:$A,'Surface Loading Summary'!$B25,'5a - WW - WWTF'!$D:$D,'Surface Loading Summary'!S$2,'5a - WW - WWTF'!$E:$E,'Surface Loading Summary'!$B$21)</f>
        <v>0</v>
      </c>
      <c r="T25" s="4">
        <f>'5b - WW - OSTDS'!D6</f>
        <v>0</v>
      </c>
      <c r="U25" s="24">
        <f>'6 - Biosolids'!D6</f>
        <v>0</v>
      </c>
    </row>
    <row r="26" spans="1:21">
      <c r="B26" s="10" t="str">
        <f>'Basin Info'!B8</f>
        <v>-</v>
      </c>
      <c r="C26" s="24">
        <f>SUMIFS(SpringshedArea!$C:$C,SpringshedArea!$A:$A,'Surface Loading Summary'!$A$1,SpringshedArea!$E:$E,'Surface Loading Summary'!$B$21,SpringshedArea!$F:$F,'Surface Loading Summary'!$B26)</f>
        <v>0</v>
      </c>
      <c r="D26" s="5">
        <f>IFERROR('1 - ATM DEP'!D7,0)</f>
        <v>0</v>
      </c>
      <c r="E26" s="4">
        <f>IFERROR('2 - Farm Fertilizer'!D7,0)</f>
        <v>0</v>
      </c>
      <c r="F26" s="4">
        <f>IFERROR('3a - Livestock Waste - NonDairy'!D7,0)</f>
        <v>0</v>
      </c>
      <c r="G26">
        <f>SUMIFS('3b - Livestock Waste - Dairy'!$D:$D,'3b - Livestock Waste - Dairy'!$C:$C,'Surface Loading Summary'!$B26,'3b - Livestock Waste - Dairy'!$E:$E,'Surface Loading Summary'!$B$21,'3b - Livestock Waste - Dairy'!F:F,"Yes")</f>
        <v>0</v>
      </c>
      <c r="H26" s="5">
        <f>SUMIFS('3b - Livestock Waste - Dairy'!$D:$D,'3b - Livestock Waste - Dairy'!$C:$C,'Surface Loading Summary'!$B26,'3b - Livestock Waste - Dairy'!$E:$E,'Surface Loading Summary'!$B$21,'3b - Livestock Waste - Dairy'!F:F,"No")</f>
        <v>0</v>
      </c>
      <c r="I26">
        <f>IFERROR('4a - UTF - SFR'!D7,0)</f>
        <v>0</v>
      </c>
      <c r="J26">
        <f>IFERROR('4b - UTF - NonSFR'!D7,0)</f>
        <v>0</v>
      </c>
      <c r="K26">
        <f>'4c - UTF - STF'!D7</f>
        <v>0</v>
      </c>
      <c r="L26" s="5">
        <f>IFERROR('4d - UTF - Golf Courses'!D7,0)</f>
        <v>0</v>
      </c>
      <c r="M26" s="4">
        <f>SUMIFS('5a - WW - WWTF'!$F:$F,'5a - WW - WWTF'!$A:$A,'Surface Loading Summary'!$B26,'5a - WW - WWTF'!$D:$D,'Surface Loading Summary'!M$2,'5a - WW - WWTF'!$E:$E,'Surface Loading Summary'!$B$21)</f>
        <v>0</v>
      </c>
      <c r="N26">
        <f>SUMIFS('5a - WW - WWTF'!$F:$F,'5a - WW - WWTF'!$A:$A,'Surface Loading Summary'!$B26,'5a - WW - WWTF'!$D:$D,'Surface Loading Summary'!N$2,'5a - WW - WWTF'!$E:$E,'Surface Loading Summary'!$B$21)</f>
        <v>0</v>
      </c>
      <c r="O26">
        <f>SUMIFS('5a - WW - WWTF'!$F:$F,'5a - WW - WWTF'!$A:$A,'Surface Loading Summary'!$B26,'5a - WW - WWTF'!$D:$D,'Surface Loading Summary'!O$2,'5a - WW - WWTF'!$E:$E,'Surface Loading Summary'!$B$21)</f>
        <v>0</v>
      </c>
      <c r="P26">
        <f>SUMIFS('5a - WW - WWTF'!$F:$F,'5a - WW - WWTF'!$A:$A,'Surface Loading Summary'!$B26,'5a - WW - WWTF'!$D:$D,'Surface Loading Summary'!P$2,'5a - WW - WWTF'!$E:$E,'Surface Loading Summary'!$B$21)</f>
        <v>0</v>
      </c>
      <c r="Q26">
        <f>SUMIFS('5a - WW - WWTF'!$F:$F,'5a - WW - WWTF'!$A:$A,'Surface Loading Summary'!$B26,'5a - WW - WWTF'!$D:$D,'Surface Loading Summary'!Q$2,'5a - WW - WWTF'!$E:$E,'Surface Loading Summary'!$B$21)</f>
        <v>0</v>
      </c>
      <c r="R26">
        <f>SUMIFS('5a - WW - WWTF'!$F:$F,'5a - WW - WWTF'!$A:$A,'Surface Loading Summary'!$B26,'5a - WW - WWTF'!$D:$D,'Surface Loading Summary'!R$2,'5a - WW - WWTF'!$E:$E,'Surface Loading Summary'!$B$21)</f>
        <v>0</v>
      </c>
      <c r="S26" s="5">
        <f>SUMIFS('5a - WW - WWTF'!$F:$F,'5a - WW - WWTF'!$A:$A,'Surface Loading Summary'!$B26,'5a - WW - WWTF'!$D:$D,'Surface Loading Summary'!S$2,'5a - WW - WWTF'!$E:$E,'Surface Loading Summary'!$B$21)</f>
        <v>0</v>
      </c>
      <c r="T26" s="4">
        <f>'5b - WW - OSTDS'!D7</f>
        <v>0</v>
      </c>
      <c r="U26" s="24">
        <f>'6 - Biosolids'!D7</f>
        <v>0</v>
      </c>
    </row>
    <row r="27" spans="1:21" ht="15.75" thickBot="1">
      <c r="B27" s="10" t="str">
        <f>'Basin Info'!B9</f>
        <v>-</v>
      </c>
      <c r="C27" s="25">
        <f>SUMIFS(SpringshedArea!$C:$C,SpringshedArea!$A:$A,'Surface Loading Summary'!$A$1,SpringshedArea!$E:$E,'Surface Loading Summary'!$B$21,SpringshedArea!$F:$F,'Surface Loading Summary'!$B27)</f>
        <v>0</v>
      </c>
      <c r="D27" s="5">
        <f>IFERROR('1 - ATM DEP'!D8,0)</f>
        <v>0</v>
      </c>
      <c r="E27" s="4">
        <f>IFERROR('2 - Farm Fertilizer'!D8,0)</f>
        <v>0</v>
      </c>
      <c r="F27" s="4">
        <f>IFERROR('3a - Livestock Waste - NonDairy'!D8,0)</f>
        <v>0</v>
      </c>
      <c r="G27">
        <f>SUMIFS('3b - Livestock Waste - Dairy'!$D:$D,'3b - Livestock Waste - Dairy'!$C:$C,'Surface Loading Summary'!$B27,'3b - Livestock Waste - Dairy'!$E:$E,'Surface Loading Summary'!$B$21,'3b - Livestock Waste - Dairy'!F:F,"Yes")</f>
        <v>0</v>
      </c>
      <c r="H27" s="5">
        <f>SUMIFS('3b - Livestock Waste - Dairy'!$D:$D,'3b - Livestock Waste - Dairy'!$C:$C,'Surface Loading Summary'!$B27,'3b - Livestock Waste - Dairy'!$E:$E,'Surface Loading Summary'!$B$21,'3b - Livestock Waste - Dairy'!F:F,"No")</f>
        <v>0</v>
      </c>
      <c r="I27">
        <f>IFERROR('4a - UTF - SFR'!D8,0)</f>
        <v>0</v>
      </c>
      <c r="J27">
        <f>IFERROR('4b - UTF - NonSFR'!D8,0)</f>
        <v>0</v>
      </c>
      <c r="K27">
        <f>'4c - UTF - STF'!D8</f>
        <v>0</v>
      </c>
      <c r="L27" s="5">
        <f>IFERROR('4d - UTF - Golf Courses'!D8,0)</f>
        <v>0</v>
      </c>
      <c r="M27" s="4">
        <f>SUMIFS('5a - WW - WWTF'!$F:$F,'5a - WW - WWTF'!$A:$A,'Surface Loading Summary'!$B27,'5a - WW - WWTF'!$D:$D,'Surface Loading Summary'!M$2,'5a - WW - WWTF'!$E:$E,'Surface Loading Summary'!$B$21)</f>
        <v>0</v>
      </c>
      <c r="N27">
        <f>SUMIFS('5a - WW - WWTF'!$F:$F,'5a - WW - WWTF'!$A:$A,'Surface Loading Summary'!$B27,'5a - WW - WWTF'!$D:$D,'Surface Loading Summary'!N$2,'5a - WW - WWTF'!$E:$E,'Surface Loading Summary'!$B$21)</f>
        <v>0</v>
      </c>
      <c r="O27">
        <f>SUMIFS('5a - WW - WWTF'!$F:$F,'5a - WW - WWTF'!$A:$A,'Surface Loading Summary'!$B27,'5a - WW - WWTF'!$D:$D,'Surface Loading Summary'!O$2,'5a - WW - WWTF'!$E:$E,'Surface Loading Summary'!$B$21)</f>
        <v>0</v>
      </c>
      <c r="P27">
        <f>SUMIFS('5a - WW - WWTF'!$F:$F,'5a - WW - WWTF'!$A:$A,'Surface Loading Summary'!$B27,'5a - WW - WWTF'!$D:$D,'Surface Loading Summary'!P$2,'5a - WW - WWTF'!$E:$E,'Surface Loading Summary'!$B$21)</f>
        <v>0</v>
      </c>
      <c r="Q27">
        <f>SUMIFS('5a - WW - WWTF'!$F:$F,'5a - WW - WWTF'!$A:$A,'Surface Loading Summary'!$B27,'5a - WW - WWTF'!$D:$D,'Surface Loading Summary'!Q$2,'5a - WW - WWTF'!$E:$E,'Surface Loading Summary'!$B$21)</f>
        <v>0</v>
      </c>
      <c r="R27">
        <f>SUMIFS('5a - WW - WWTF'!$F:$F,'5a - WW - WWTF'!$A:$A,'Surface Loading Summary'!$B27,'5a - WW - WWTF'!$D:$D,'Surface Loading Summary'!R$2,'5a - WW - WWTF'!$E:$E,'Surface Loading Summary'!$B$21)</f>
        <v>0</v>
      </c>
      <c r="S27" s="5">
        <f>SUMIFS('5a - WW - WWTF'!$F:$F,'5a - WW - WWTF'!$A:$A,'Surface Loading Summary'!$B27,'5a - WW - WWTF'!$D:$D,'Surface Loading Summary'!S$2,'5a - WW - WWTF'!$E:$E,'Surface Loading Summary'!$B$21)</f>
        <v>0</v>
      </c>
      <c r="T27" s="4">
        <f>'5b - WW - OSTDS'!D8</f>
        <v>0</v>
      </c>
      <c r="U27" s="25">
        <f>'6 - Biosolids'!D8</f>
        <v>0</v>
      </c>
    </row>
    <row r="28" spans="1:21" ht="15.75" thickBot="1">
      <c r="B28" s="29" t="s">
        <v>32</v>
      </c>
      <c r="C28" s="25">
        <f>SUM(C22:C27)</f>
        <v>11749.257689890315</v>
      </c>
      <c r="D28" s="19">
        <f t="shared" ref="D28:T28" si="2">SUM(D22:D27)</f>
        <v>61630.409740000003</v>
      </c>
      <c r="E28" s="17">
        <f t="shared" si="2"/>
        <v>14761.904255011077</v>
      </c>
      <c r="F28" s="17">
        <f t="shared" si="2"/>
        <v>29138.299919189307</v>
      </c>
      <c r="G28" s="19">
        <f>SUM(G22:G27)</f>
        <v>0</v>
      </c>
      <c r="H28" s="18">
        <f t="shared" si="2"/>
        <v>0</v>
      </c>
      <c r="I28" s="19">
        <f t="shared" si="2"/>
        <v>6512.3124239999997</v>
      </c>
      <c r="J28" s="19">
        <f t="shared" si="2"/>
        <v>262.95162679999999</v>
      </c>
      <c r="K28" s="19">
        <f t="shared" si="2"/>
        <v>2014</v>
      </c>
      <c r="L28" s="18">
        <f t="shared" si="2"/>
        <v>0</v>
      </c>
      <c r="M28" s="19">
        <f t="shared" si="2"/>
        <v>0</v>
      </c>
      <c r="N28" s="19">
        <f t="shared" si="2"/>
        <v>1354.19</v>
      </c>
      <c r="O28" s="19">
        <f t="shared" si="2"/>
        <v>0</v>
      </c>
      <c r="P28" s="19">
        <f t="shared" si="2"/>
        <v>0</v>
      </c>
      <c r="Q28" s="19">
        <f t="shared" si="2"/>
        <v>0</v>
      </c>
      <c r="R28" s="19">
        <f t="shared" si="2"/>
        <v>0</v>
      </c>
      <c r="S28" s="19">
        <f t="shared" si="2"/>
        <v>0</v>
      </c>
      <c r="T28" s="16">
        <f t="shared" si="2"/>
        <v>4446.8999999999996</v>
      </c>
      <c r="U28" s="16">
        <f>SUM(U22:U27)</f>
        <v>0</v>
      </c>
    </row>
    <row r="29" spans="1:21" ht="15.75" thickBot="1">
      <c r="B29" s="13"/>
    </row>
    <row r="30" spans="1:21" ht="15.75" thickBot="1">
      <c r="B30" s="12" t="s">
        <v>40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8"/>
      <c r="U30" s="23"/>
    </row>
    <row r="31" spans="1:21">
      <c r="B31" s="10" t="str">
        <f>'Basin Info'!B4</f>
        <v>Volusia</v>
      </c>
      <c r="C31" s="23">
        <f>C4+C13+C22</f>
        <v>46685.37195932139</v>
      </c>
      <c r="D31">
        <f t="shared" ref="D31:T31" si="3">D4+D13+D22</f>
        <v>245442.49281</v>
      </c>
      <c r="E31" s="23">
        <f t="shared" si="3"/>
        <v>258740.17499213139</v>
      </c>
      <c r="F31">
        <f t="shared" si="3"/>
        <v>216484.90215373813</v>
      </c>
      <c r="G31">
        <f>G4+G13+G22</f>
        <v>0</v>
      </c>
      <c r="H31">
        <f t="shared" si="3"/>
        <v>0</v>
      </c>
      <c r="I31" s="1">
        <f t="shared" si="3"/>
        <v>112705.054244</v>
      </c>
      <c r="J31" s="2">
        <f t="shared" si="3"/>
        <v>8336.160512800001</v>
      </c>
      <c r="K31" s="2">
        <f t="shared" si="3"/>
        <v>3016</v>
      </c>
      <c r="L31" s="3">
        <f t="shared" si="3"/>
        <v>0</v>
      </c>
      <c r="M31">
        <f t="shared" si="3"/>
        <v>0</v>
      </c>
      <c r="N31">
        <f t="shared" si="3"/>
        <v>16398.27</v>
      </c>
      <c r="O31">
        <f t="shared" si="3"/>
        <v>1737.3600000000001</v>
      </c>
      <c r="P31">
        <f t="shared" si="3"/>
        <v>0</v>
      </c>
      <c r="Q31">
        <f t="shared" si="3"/>
        <v>78.27</v>
      </c>
      <c r="R31">
        <f t="shared" si="3"/>
        <v>0</v>
      </c>
      <c r="S31">
        <f t="shared" si="3"/>
        <v>0</v>
      </c>
      <c r="T31" s="1">
        <f t="shared" si="3"/>
        <v>112666.94999999998</v>
      </c>
      <c r="U31" s="23">
        <f>U4+U13+U22</f>
        <v>2012.5</v>
      </c>
    </row>
    <row r="32" spans="1:21">
      <c r="B32" s="10" t="str">
        <f>'Basin Info'!B5</f>
        <v>-</v>
      </c>
      <c r="C32" s="24">
        <f t="shared" ref="C32:S36" si="4">C5+C14+C23</f>
        <v>0</v>
      </c>
      <c r="D32">
        <f t="shared" si="4"/>
        <v>0</v>
      </c>
      <c r="E32" s="24">
        <f t="shared" si="4"/>
        <v>0</v>
      </c>
      <c r="F32">
        <f t="shared" si="4"/>
        <v>0</v>
      </c>
      <c r="G32">
        <f t="shared" si="4"/>
        <v>0</v>
      </c>
      <c r="H32">
        <f t="shared" si="4"/>
        <v>0</v>
      </c>
      <c r="I32" s="4">
        <f t="shared" si="4"/>
        <v>0</v>
      </c>
      <c r="J32">
        <f t="shared" si="4"/>
        <v>0</v>
      </c>
      <c r="K32">
        <f t="shared" si="4"/>
        <v>0</v>
      </c>
      <c r="L32" s="5">
        <f t="shared" si="4"/>
        <v>0</v>
      </c>
      <c r="M32">
        <f t="shared" si="4"/>
        <v>0</v>
      </c>
      <c r="N32">
        <f t="shared" si="4"/>
        <v>0</v>
      </c>
      <c r="O32">
        <f t="shared" si="4"/>
        <v>0</v>
      </c>
      <c r="P32">
        <f t="shared" si="4"/>
        <v>0</v>
      </c>
      <c r="Q32">
        <f t="shared" si="4"/>
        <v>0</v>
      </c>
      <c r="R32">
        <f t="shared" si="4"/>
        <v>0</v>
      </c>
      <c r="S32">
        <f t="shared" si="4"/>
        <v>0</v>
      </c>
      <c r="T32" s="4">
        <f t="shared" ref="T32:U32" si="5">T5+T14+T23</f>
        <v>0</v>
      </c>
      <c r="U32" s="24">
        <f t="shared" si="5"/>
        <v>0</v>
      </c>
    </row>
    <row r="33" spans="2:21">
      <c r="B33" s="10" t="str">
        <f>'Basin Info'!B6</f>
        <v>-</v>
      </c>
      <c r="C33" s="24">
        <f t="shared" si="4"/>
        <v>0</v>
      </c>
      <c r="D33">
        <f t="shared" si="4"/>
        <v>0</v>
      </c>
      <c r="E33" s="24">
        <f t="shared" si="4"/>
        <v>0</v>
      </c>
      <c r="F33">
        <f t="shared" si="4"/>
        <v>0</v>
      </c>
      <c r="G33">
        <f t="shared" si="4"/>
        <v>0</v>
      </c>
      <c r="H33">
        <f t="shared" si="4"/>
        <v>0</v>
      </c>
      <c r="I33" s="4">
        <f t="shared" si="4"/>
        <v>0</v>
      </c>
      <c r="J33">
        <f t="shared" si="4"/>
        <v>0</v>
      </c>
      <c r="K33">
        <f t="shared" si="4"/>
        <v>0</v>
      </c>
      <c r="L33" s="5">
        <f t="shared" si="4"/>
        <v>0</v>
      </c>
      <c r="M33">
        <f t="shared" si="4"/>
        <v>0</v>
      </c>
      <c r="N33">
        <f t="shared" si="4"/>
        <v>0</v>
      </c>
      <c r="O33">
        <f t="shared" si="4"/>
        <v>0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 s="4">
        <f t="shared" ref="T33:U33" si="6">T6+T15+T24</f>
        <v>0</v>
      </c>
      <c r="U33" s="24">
        <f t="shared" si="6"/>
        <v>0</v>
      </c>
    </row>
    <row r="34" spans="2:21">
      <c r="B34" s="10" t="str">
        <f>'Basin Info'!B7</f>
        <v>-</v>
      </c>
      <c r="C34" s="24">
        <f t="shared" si="4"/>
        <v>0</v>
      </c>
      <c r="D34">
        <f t="shared" si="4"/>
        <v>0</v>
      </c>
      <c r="E34" s="24">
        <f t="shared" si="4"/>
        <v>0</v>
      </c>
      <c r="F34">
        <f t="shared" si="4"/>
        <v>0</v>
      </c>
      <c r="G34">
        <f t="shared" si="4"/>
        <v>0</v>
      </c>
      <c r="H34">
        <f t="shared" si="4"/>
        <v>0</v>
      </c>
      <c r="I34" s="4">
        <f t="shared" si="4"/>
        <v>0</v>
      </c>
      <c r="J34">
        <f t="shared" si="4"/>
        <v>0</v>
      </c>
      <c r="K34">
        <f t="shared" si="4"/>
        <v>0</v>
      </c>
      <c r="L34" s="5">
        <f t="shared" si="4"/>
        <v>0</v>
      </c>
      <c r="M34">
        <f t="shared" si="4"/>
        <v>0</v>
      </c>
      <c r="N34">
        <f t="shared" si="4"/>
        <v>0</v>
      </c>
      <c r="O34">
        <f t="shared" si="4"/>
        <v>0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 s="4">
        <f t="shared" ref="T34:U34" si="7">T7+T16+T25</f>
        <v>0</v>
      </c>
      <c r="U34" s="24">
        <f t="shared" si="7"/>
        <v>0</v>
      </c>
    </row>
    <row r="35" spans="2:21">
      <c r="B35" s="10" t="str">
        <f>'Basin Info'!B8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ref="T35:U35" si="8">T8+T17+T26</f>
        <v>0</v>
      </c>
      <c r="U35" s="24">
        <f t="shared" si="8"/>
        <v>0</v>
      </c>
    </row>
    <row r="36" spans="2:21" ht="15.75" thickBot="1">
      <c r="B36" s="10" t="str">
        <f>'Basin Info'!B9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ref="T36" si="9">T9+T18+T27</f>
        <v>0</v>
      </c>
      <c r="U36" s="25">
        <f>U9+U18+U27</f>
        <v>0</v>
      </c>
    </row>
    <row r="37" spans="2:21" ht="15.75" thickBot="1">
      <c r="B37" s="29" t="s">
        <v>32</v>
      </c>
      <c r="C37" s="16">
        <f>SUM(C31:C36)</f>
        <v>46685.37195932139</v>
      </c>
      <c r="D37" s="19">
        <f t="shared" ref="D37:T37" si="10">SUM(D31:D36)</f>
        <v>245442.49281</v>
      </c>
      <c r="E37" s="17">
        <f t="shared" si="10"/>
        <v>258740.17499213139</v>
      </c>
      <c r="F37" s="17">
        <f>SUM(F31:F36)</f>
        <v>216484.90215373813</v>
      </c>
      <c r="G37" s="19">
        <f>SUM(G31:G36)</f>
        <v>0</v>
      </c>
      <c r="H37" s="18">
        <f t="shared" si="10"/>
        <v>0</v>
      </c>
      <c r="I37" s="19">
        <f t="shared" si="10"/>
        <v>112705.054244</v>
      </c>
      <c r="J37" s="19">
        <f t="shared" si="10"/>
        <v>8336.160512800001</v>
      </c>
      <c r="K37" s="19">
        <f t="shared" si="10"/>
        <v>3016</v>
      </c>
      <c r="L37" s="18">
        <f t="shared" si="10"/>
        <v>0</v>
      </c>
      <c r="M37" s="19">
        <f t="shared" si="10"/>
        <v>0</v>
      </c>
      <c r="N37" s="19">
        <f t="shared" si="10"/>
        <v>16398.27</v>
      </c>
      <c r="O37" s="19">
        <f t="shared" si="10"/>
        <v>1737.3600000000001</v>
      </c>
      <c r="P37" s="19">
        <f t="shared" si="10"/>
        <v>0</v>
      </c>
      <c r="Q37" s="19">
        <f t="shared" si="10"/>
        <v>78.27</v>
      </c>
      <c r="R37" s="19">
        <f t="shared" si="10"/>
        <v>0</v>
      </c>
      <c r="S37" s="19">
        <f t="shared" si="10"/>
        <v>0</v>
      </c>
      <c r="T37" s="16">
        <f t="shared" si="10"/>
        <v>112666.94999999998</v>
      </c>
      <c r="U37" s="25"/>
    </row>
    <row r="39" spans="2:21">
      <c r="N39">
        <f>SUM(M37:S37)</f>
        <v>18213.900000000001</v>
      </c>
    </row>
  </sheetData>
  <mergeCells count="13">
    <mergeCell ref="U1:U2"/>
    <mergeCell ref="T1:T2"/>
    <mergeCell ref="M1:S1"/>
    <mergeCell ref="C1:C2"/>
    <mergeCell ref="D1:D2"/>
    <mergeCell ref="E1:E2"/>
    <mergeCell ref="F1:F2"/>
    <mergeCell ref="H1:H2"/>
    <mergeCell ref="I1:I2"/>
    <mergeCell ref="J1:J2"/>
    <mergeCell ref="K1:K2"/>
    <mergeCell ref="L1:L2"/>
    <mergeCell ref="G1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BA1-EBBC-4C91-B787-85BF1163D4F3}">
  <dimension ref="A1:E8"/>
  <sheetViews>
    <sheetView workbookViewId="0">
      <selection sqref="A1:E8"/>
    </sheetView>
  </sheetViews>
  <sheetFormatPr defaultRowHeight="15"/>
  <sheetData>
    <row r="1" spans="1:5">
      <c r="A1" s="1" t="s">
        <v>12</v>
      </c>
      <c r="B1" s="2"/>
      <c r="C1" s="2"/>
      <c r="D1" s="2"/>
      <c r="E1" s="3"/>
    </row>
    <row r="2" spans="1:5">
      <c r="A2" s="4" t="s">
        <v>52</v>
      </c>
      <c r="B2" t="s">
        <v>44</v>
      </c>
      <c r="C2" t="s">
        <v>46</v>
      </c>
      <c r="D2" t="s">
        <v>48</v>
      </c>
      <c r="E2" s="5" t="s">
        <v>53</v>
      </c>
    </row>
    <row r="3" spans="1:5">
      <c r="A3" s="4" t="s">
        <v>54</v>
      </c>
      <c r="B3">
        <v>85434.24209</v>
      </c>
      <c r="C3">
        <v>98377.840979999994</v>
      </c>
      <c r="D3">
        <v>61630.409740000003</v>
      </c>
      <c r="E3" s="5">
        <v>99614.487169999993</v>
      </c>
    </row>
    <row r="4" spans="1:5">
      <c r="A4" s="4" t="s">
        <v>55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55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55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55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55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2855-B467-48B6-B7C0-53B1B1F4063D}">
  <dimension ref="A1:M14"/>
  <sheetViews>
    <sheetView workbookViewId="0">
      <selection activeCell="L9" sqref="L9"/>
    </sheetView>
  </sheetViews>
  <sheetFormatPr defaultRowHeight="15"/>
  <sheetData>
    <row r="1" spans="1:13">
      <c r="A1" s="1" t="s">
        <v>12</v>
      </c>
      <c r="B1" s="2" t="s">
        <v>56</v>
      </c>
      <c r="C1" s="2"/>
      <c r="D1" s="2"/>
      <c r="E1" s="3"/>
    </row>
    <row r="2" spans="1:13">
      <c r="A2" s="4" t="s">
        <v>52</v>
      </c>
      <c r="B2" t="s">
        <v>44</v>
      </c>
      <c r="C2" t="s">
        <v>46</v>
      </c>
      <c r="D2" t="s">
        <v>48</v>
      </c>
      <c r="E2" s="5" t="s">
        <v>53</v>
      </c>
    </row>
    <row r="3" spans="1:13">
      <c r="A3" s="4" t="s">
        <v>54</v>
      </c>
      <c r="B3">
        <v>118182.4909766785</v>
      </c>
      <c r="C3">
        <v>125795.77976044182</v>
      </c>
      <c r="D3">
        <v>14761.904255011077</v>
      </c>
      <c r="E3" s="5">
        <v>7901.4220857428418</v>
      </c>
      <c r="H3" s="63"/>
      <c r="I3" s="63"/>
      <c r="J3" s="63"/>
      <c r="K3" s="63"/>
      <c r="L3" s="63"/>
      <c r="M3" s="63"/>
    </row>
    <row r="4" spans="1:13">
      <c r="A4" s="4" t="s">
        <v>55</v>
      </c>
      <c r="B4">
        <v>0</v>
      </c>
      <c r="C4">
        <v>0</v>
      </c>
      <c r="D4">
        <v>0</v>
      </c>
      <c r="E4" s="5">
        <v>0</v>
      </c>
      <c r="H4" s="63"/>
      <c r="I4" s="63"/>
      <c r="J4" s="63"/>
      <c r="K4" s="63"/>
      <c r="L4" s="63"/>
      <c r="M4" s="63"/>
    </row>
    <row r="5" spans="1:13">
      <c r="A5" s="4" t="s">
        <v>55</v>
      </c>
      <c r="B5">
        <v>0</v>
      </c>
      <c r="C5">
        <v>0</v>
      </c>
      <c r="D5">
        <v>0</v>
      </c>
      <c r="E5" s="5">
        <v>0</v>
      </c>
      <c r="H5" s="63"/>
      <c r="I5" s="63"/>
      <c r="J5" s="63"/>
      <c r="K5" s="63"/>
      <c r="L5" s="63"/>
      <c r="M5" s="63"/>
    </row>
    <row r="6" spans="1:13">
      <c r="A6" s="4" t="s">
        <v>55</v>
      </c>
      <c r="B6">
        <v>0</v>
      </c>
      <c r="C6">
        <v>0</v>
      </c>
      <c r="D6">
        <v>0</v>
      </c>
      <c r="E6" s="5">
        <v>0</v>
      </c>
      <c r="H6" s="63"/>
      <c r="I6" s="63"/>
      <c r="J6" s="63"/>
      <c r="K6" s="63"/>
      <c r="L6" s="63"/>
      <c r="M6" s="63"/>
    </row>
    <row r="7" spans="1:13">
      <c r="A7" s="4" t="s">
        <v>55</v>
      </c>
      <c r="B7">
        <v>0</v>
      </c>
      <c r="C7">
        <v>0</v>
      </c>
      <c r="D7">
        <v>0</v>
      </c>
      <c r="E7" s="5">
        <v>0</v>
      </c>
      <c r="H7" s="63"/>
      <c r="I7" s="63"/>
      <c r="J7" s="63"/>
      <c r="K7" s="63"/>
      <c r="L7" s="63"/>
      <c r="M7" s="63"/>
    </row>
    <row r="8" spans="1:13" ht="15.75" thickBot="1">
      <c r="A8" s="6" t="s">
        <v>55</v>
      </c>
      <c r="B8" s="7">
        <v>0</v>
      </c>
      <c r="C8" s="7">
        <v>0</v>
      </c>
      <c r="D8" s="7">
        <v>0</v>
      </c>
      <c r="E8" s="8">
        <v>0</v>
      </c>
      <c r="H8" s="63"/>
      <c r="I8" s="63"/>
      <c r="J8" s="63"/>
      <c r="K8" s="63"/>
      <c r="L8" s="63"/>
      <c r="M8" s="63"/>
    </row>
    <row r="9" spans="1:13">
      <c r="H9" s="63"/>
      <c r="I9" s="63"/>
      <c r="J9" s="63"/>
      <c r="K9" s="63"/>
      <c r="L9" s="63"/>
      <c r="M9" s="63"/>
    </row>
    <row r="10" spans="1:13">
      <c r="H10" s="63"/>
      <c r="I10" s="63"/>
      <c r="J10" s="63"/>
      <c r="K10" s="63"/>
      <c r="L10" s="63"/>
      <c r="M10" s="63"/>
    </row>
    <row r="11" spans="1:13">
      <c r="H11" s="63"/>
      <c r="I11" s="63"/>
      <c r="J11" s="63"/>
      <c r="K11" s="63"/>
      <c r="L11" s="63"/>
      <c r="M11" s="63"/>
    </row>
    <row r="12" spans="1:13">
      <c r="H12" s="63"/>
      <c r="I12" s="63"/>
      <c r="J12" s="63"/>
      <c r="K12" s="63"/>
      <c r="L12" s="63"/>
      <c r="M12" s="63"/>
    </row>
    <row r="13" spans="1:13">
      <c r="H13" s="63"/>
      <c r="I13" s="63"/>
      <c r="J13" s="63"/>
      <c r="K13" s="63"/>
      <c r="L13" s="63"/>
      <c r="M13" s="63"/>
    </row>
    <row r="14" spans="1:13">
      <c r="H14" s="63"/>
      <c r="I14" s="63"/>
      <c r="J14" s="63"/>
      <c r="K14" s="63"/>
      <c r="L14" s="63"/>
      <c r="M14" s="6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690B-5B20-494C-9A62-30F4717161F7}">
  <dimension ref="A1:E8"/>
  <sheetViews>
    <sheetView workbookViewId="0">
      <selection activeCell="L23" sqref="L23"/>
    </sheetView>
  </sheetViews>
  <sheetFormatPr defaultRowHeight="15"/>
  <cols>
    <col min="1" max="1" width="20.140625" bestFit="1" customWidth="1"/>
  </cols>
  <sheetData>
    <row r="1" spans="1:5">
      <c r="A1" s="1" t="s">
        <v>12</v>
      </c>
      <c r="B1" s="2" t="s">
        <v>57</v>
      </c>
      <c r="C1" s="2"/>
      <c r="D1" s="2"/>
      <c r="E1" s="3"/>
    </row>
    <row r="2" spans="1:5">
      <c r="A2" s="4" t="s">
        <v>52</v>
      </c>
      <c r="B2" t="s">
        <v>44</v>
      </c>
      <c r="C2" t="s">
        <v>46</v>
      </c>
      <c r="D2" t="s">
        <v>48</v>
      </c>
      <c r="E2" s="5" t="s">
        <v>53</v>
      </c>
    </row>
    <row r="3" spans="1:5">
      <c r="A3" s="4" t="s">
        <v>54</v>
      </c>
      <c r="B3">
        <v>94998.77535085805</v>
      </c>
      <c r="C3">
        <v>92347.826883690781</v>
      </c>
      <c r="D3">
        <v>29138.299919189307</v>
      </c>
      <c r="E3" s="5">
        <v>14725.49508484875</v>
      </c>
    </row>
    <row r="4" spans="1:5">
      <c r="A4" s="4" t="s">
        <v>55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55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55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55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55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862AF0-98C7-4CD6-8377-EEADE489D675}"/>
</file>

<file path=customXml/itemProps2.xml><?xml version="1.0" encoding="utf-8"?>
<ds:datastoreItem xmlns:ds="http://schemas.openxmlformats.org/officeDocument/2006/customXml" ds:itemID="{CAEFD17E-9AF6-41D2-B8C8-7E6035D2A10C}"/>
</file>

<file path=customXml/itemProps3.xml><?xml version="1.0" encoding="utf-8"?>
<ds:datastoreItem xmlns:ds="http://schemas.openxmlformats.org/officeDocument/2006/customXml" ds:itemID="{64A7C0FA-644F-422E-9A19-FAFCF0CD4A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Hankinson, Samuel</dc:creator>
  <cp:keywords/>
  <dc:description/>
  <cp:lastModifiedBy>Campbell, Lauren</cp:lastModifiedBy>
  <cp:revision/>
  <dcterms:created xsi:type="dcterms:W3CDTF">2023-03-08T15:25:09Z</dcterms:created>
  <dcterms:modified xsi:type="dcterms:W3CDTF">2024-05-24T19:18:41Z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